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updateLinks="never"/>
  <bookViews>
    <workbookView windowWidth="23040" windowHeight="9444" tabRatio="572"/>
  </bookViews>
  <sheets>
    <sheet name="目录 " sheetId="144" r:id="rId1"/>
    <sheet name="表一" sheetId="137" r:id="rId2"/>
    <sheet name="表二" sheetId="138" r:id="rId3"/>
    <sheet name="表三" sheetId="145" r:id="rId4"/>
    <sheet name="表四" sheetId="139" r:id="rId5"/>
    <sheet name="表五" sheetId="146" r:id="rId6"/>
    <sheet name="表六" sheetId="147" r:id="rId7"/>
    <sheet name="表七 " sheetId="148" r:id="rId8"/>
    <sheet name="表八" sheetId="149" r:id="rId9"/>
    <sheet name="表九" sheetId="140" r:id="rId10"/>
    <sheet name="表十" sheetId="141" r:id="rId11"/>
    <sheet name="表十一" sheetId="150" r:id="rId12"/>
    <sheet name="表十二" sheetId="151" r:id="rId13"/>
    <sheet name="表十三" sheetId="152" r:id="rId14"/>
    <sheet name="表十四" sheetId="142" r:id="rId15"/>
    <sheet name="表十五" sheetId="143" r:id="rId16"/>
    <sheet name="表十六" sheetId="154" r:id="rId17"/>
    <sheet name="表十七" sheetId="155" r:id="rId18"/>
    <sheet name="表十八" sheetId="118" r:id="rId19"/>
    <sheet name="表十九" sheetId="153" r:id="rId20"/>
    <sheet name="工作底表目录" sheetId="64" state="hidden" r:id="rId21"/>
    <sheet name="县区公" sheetId="65" state="hidden" r:id="rId22"/>
    <sheet name="本公预1" sheetId="71" state="hidden" r:id="rId23"/>
    <sheet name="本公预2" sheetId="69" state="hidden" r:id="rId24"/>
    <sheet name="本公支1" sheetId="75" state="hidden" r:id="rId25"/>
    <sheet name="本公支2" sheetId="76" state="hidden" r:id="rId26"/>
    <sheet name="本公支17" sheetId="74" state="hidden" r:id="rId27"/>
    <sheet name="全1231" sheetId="90" state="hidden" r:id="rId28"/>
    <sheet name="本1231" sheetId="91" state="hidden" r:id="rId29"/>
  </sheets>
  <externalReferences>
    <externalReference r:id="rId31"/>
  </externalReferences>
  <definedNames>
    <definedName name="_xlnm._FilterDatabase" localSheetId="23" hidden="1">本公预2!$A$3:$Z$2887</definedName>
    <definedName name="_xlnm._FilterDatabase" localSheetId="25" hidden="1">本公支2!$A$1:$E$1157</definedName>
    <definedName name="_xlnm._FilterDatabase" localSheetId="1" hidden="1">表一!$C$86:$C$88</definedName>
    <definedName name="_xlnm._FilterDatabase" localSheetId="2" hidden="1">表二!$A$5:$N$584</definedName>
    <definedName name="_xlnm._FilterDatabase" localSheetId="4" hidden="1">表四!$A$3:$D$79</definedName>
    <definedName name="_xlnm._FilterDatabase" localSheetId="10" hidden="1">表十!$A$6:$L$46</definedName>
    <definedName name="_xlnm.Print_Area" localSheetId="1">表一!$A$1:$I$104</definedName>
    <definedName name="_xlnm.Print_Area" localSheetId="2">表二!$B$1:$J$580</definedName>
    <definedName name="_xlnm.Print_Area" localSheetId="4">表四!$A$1:$D$77</definedName>
    <definedName name="_xlnm.Print_Area" localSheetId="9">表九!$A$1:$I$20</definedName>
    <definedName name="_xlnm.Print_Area" localSheetId="10">表十!$A$1:$I$46</definedName>
    <definedName name="_xlnm.Print_Area" localSheetId="18">表十八!$A$1:$I$8</definedName>
    <definedName name="_xlnm.Print_Area" localSheetId="14">表十四!$A$1:$I$15</definedName>
    <definedName name="_xlnm.Print_Area" localSheetId="15">表十五!$A$1:$I$15</definedName>
    <definedName name="_xlnm.Print_Titles" localSheetId="1">表一!$1:$5</definedName>
    <definedName name="_xlnm.Print_Titles" localSheetId="2">表二!$1:$5</definedName>
    <definedName name="_xlnm.Print_Titles" localSheetId="4">表四!$1:$4</definedName>
    <definedName name="_xlnm.Print_Titles" localSheetId="9">表九!$1:$5</definedName>
    <definedName name="_xlnm.Print_Titles" localSheetId="10">表十!$1:$5</definedName>
    <definedName name="_xlnm.Print_Titles" localSheetId="18">表十八!$1:$5</definedName>
    <definedName name="_xlnm.Print_Titles" localSheetId="14">表十四!$1:$5</definedName>
    <definedName name="地区名称" localSheetId="25">#REF!</definedName>
    <definedName name="地区名称" localSheetId="1">#REF!</definedName>
    <definedName name="地区名称" localSheetId="2">#REF!</definedName>
    <definedName name="地区名称" localSheetId="4">#REF!</definedName>
    <definedName name="地区名称" localSheetId="9">#REF!</definedName>
    <definedName name="地区名称" localSheetId="10">#REF!</definedName>
    <definedName name="地区名称" localSheetId="18">#REF!</definedName>
    <definedName name="地区名称" localSheetId="14">#REF!</definedName>
    <definedName name="地区名称" localSheetId="15">#REF!</definedName>
    <definedName name="地区名称">#REF!</definedName>
    <definedName name="地区名称" localSheetId="0">#REF!</definedName>
    <definedName name="_xlnm.Print_Area" localSheetId="0">'目录 '!$A$1:$H$8</definedName>
    <definedName name="东盟公支">#REF!</definedName>
    <definedName name="风景区公支1">#REF!</definedName>
    <definedName name="_xlnm._FilterDatabase" localSheetId="3" hidden="1">表三!$A$5:$N$572</definedName>
    <definedName name="_xlnm.Print_Area" localSheetId="3">表三!$B$1:$J$568</definedName>
    <definedName name="_xlnm.Print_Titles" localSheetId="3">表三!$1:$5</definedName>
    <definedName name="地区名称" localSheetId="3">#REF!</definedName>
    <definedName name="_xlnm._FilterDatabase" localSheetId="5" hidden="1">表五!$A$3:$B$78</definedName>
    <definedName name="_xlnm.Print_Area" localSheetId="5">表五!$A$1:$B$76</definedName>
    <definedName name="_xlnm.Print_Titles" localSheetId="5">表五!$1:$3</definedName>
    <definedName name="地区名称" localSheetId="5">#REF!</definedName>
    <definedName name="_xlnm._FilterDatabase" localSheetId="6" hidden="1">表六!#REF!</definedName>
    <definedName name="_xlnm.Print_Area" localSheetId="6">表六!$A$1:$B$76</definedName>
    <definedName name="_xlnm.Print_Titles" localSheetId="6">表六!$1:$3</definedName>
    <definedName name="地区名称" localSheetId="6">#REF!</definedName>
    <definedName name="地区名称" localSheetId="7">#REF!</definedName>
    <definedName name="东盟公支" localSheetId="7">#REF!</definedName>
    <definedName name="风景区公支1" localSheetId="7">#REF!</definedName>
    <definedName name="地区名称" localSheetId="8">#REF!</definedName>
    <definedName name="_xlnm._FilterDatabase" localSheetId="11" hidden="1">表十一!$A$6:$L$38</definedName>
    <definedName name="_xlnm.Print_Area" localSheetId="11">表十一!$A$1:$I$38</definedName>
    <definedName name="_xlnm.Print_Titles" localSheetId="11">表十一!$1:$5</definedName>
    <definedName name="地区名称" localSheetId="11">#REF!</definedName>
    <definedName name="地区名称" localSheetId="12">#REF!</definedName>
    <definedName name="_xlnm.Print_Area" localSheetId="12">表十二!$A$1:$B$9</definedName>
    <definedName name="_xlnm.Print_Titles" localSheetId="12">表十二!$1:$3</definedName>
    <definedName name="地区名称" localSheetId="13">#REF!</definedName>
    <definedName name="_xlnm.Print_Area" localSheetId="19">表十九!$A$1:$I$14</definedName>
    <definedName name="_xlnm.Print_Titles" localSheetId="19">表十九!$1:$5</definedName>
    <definedName name="地区名称" localSheetId="19">#REF!</definedName>
    <definedName name="_xlnm.Print_Area" localSheetId="16">表十六!$A$1:$I$10</definedName>
    <definedName name="地区名称" localSheetId="16">#REF!</definedName>
    <definedName name="_xlnm.Print_Area" localSheetId="17">表十七!$A$1:$I$10</definedName>
    <definedName name="地区名称" localSheetId="17">#REF!</definedName>
  </definedNames>
  <calcPr calcId="144525"/>
</workbook>
</file>

<file path=xl/sharedStrings.xml><?xml version="1.0" encoding="utf-8"?>
<sst xmlns="http://schemas.openxmlformats.org/spreadsheetml/2006/main" count="33955" uniqueCount="4624">
  <si>
    <t>目录</t>
  </si>
  <si>
    <t>表一</t>
  </si>
  <si>
    <t>阳和工业新区（北部生态新区）一般公共预算2023年收入预算表</t>
  </si>
  <si>
    <t>表二</t>
  </si>
  <si>
    <t>阳和工业新区（北部生态新区）一般公共预算2023年支出预算表</t>
  </si>
  <si>
    <t>表三</t>
  </si>
  <si>
    <t>阳和工业新区（北部生态新区）一般公共预算2023年本级支出预算表</t>
  </si>
  <si>
    <t>表四</t>
  </si>
  <si>
    <t>阳和工业新区（北部生态新区）一般公共预算2023年支出预算表（按政府经济分类科目）</t>
  </si>
  <si>
    <t>表五</t>
  </si>
  <si>
    <t>阳和工业新区（北部生态新区）一般公共预算2023年基本支出预算表（按政府经济分类科目）</t>
  </si>
  <si>
    <t>表六</t>
  </si>
  <si>
    <t>阳和工业新区（北部生态新区）2023年一般公共预算税收返还和转移支付表</t>
  </si>
  <si>
    <t>表七</t>
  </si>
  <si>
    <t>阳和工业新区（北部生态新区）2023年一般公共预算税收返还和转移支付支出预算表（分地区）</t>
  </si>
  <si>
    <t>表八</t>
  </si>
  <si>
    <t>阳和工业新区（北部生态新区）2023年政府一般债务限额和余额情况表</t>
  </si>
  <si>
    <t>表九</t>
  </si>
  <si>
    <t>阳和工业新区（北部生态新区）政府性基金预算2023年收入预算表</t>
  </si>
  <si>
    <t>表十</t>
  </si>
  <si>
    <t>阳和工业新区（北部生态新区）政府性基金预算2023年支出预算表</t>
  </si>
  <si>
    <t>表十一</t>
  </si>
  <si>
    <t>阳和工业新区（北部生态新区）政府性基金预算2023年本级支出预算表</t>
  </si>
  <si>
    <t>表十二</t>
  </si>
  <si>
    <t>阳和工业新区（北部生态新区）2023年政府性基金转移支付表</t>
  </si>
  <si>
    <t>表十三</t>
  </si>
  <si>
    <t>阳和工业新区（北部生态新区）2023年专项债务限额和余额情况表</t>
  </si>
  <si>
    <t>表十四</t>
  </si>
  <si>
    <t>阳和工业新区（北部生态新区）国有资本经营预算2023年收入预算表</t>
  </si>
  <si>
    <t>表十五</t>
  </si>
  <si>
    <t>阳和工业新区（北部生态新区）国有资本经营预算2023年支出预算表</t>
  </si>
  <si>
    <t>表十六</t>
  </si>
  <si>
    <t>阳和工业新区（北部生态新区）国有资本经营预算2023年本级支出预算表</t>
  </si>
  <si>
    <t>表十七</t>
  </si>
  <si>
    <t>阳和工业新区（北部生态新区）国有资本经营预算2023年对下转移支付表</t>
  </si>
  <si>
    <t>表十八</t>
  </si>
  <si>
    <t>阳和工业新区（北部生态新区）社会保险基金预算2023年收入预算表</t>
  </si>
  <si>
    <t>表十九</t>
  </si>
  <si>
    <t>阳和工业新区（北部生态新区）社会保险基金预算2023年支出预算表</t>
  </si>
  <si>
    <t>单位:万元</t>
  </si>
  <si>
    <t>项       目</t>
  </si>
  <si>
    <t>2022年</t>
  </si>
  <si>
    <t>2023年预算</t>
  </si>
  <si>
    <t>年初预算数</t>
  </si>
  <si>
    <t>执行数</t>
  </si>
  <si>
    <t>完成年初
预算%</t>
  </si>
  <si>
    <t>比上年完成数增减</t>
  </si>
  <si>
    <t>建议数</t>
  </si>
  <si>
    <t>比2022年执行数增减</t>
  </si>
  <si>
    <t>金额</t>
  </si>
  <si>
    <t>%</t>
  </si>
  <si>
    <t>一般公共预算收入合计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</si>
  <si>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</si>
  <si>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</si>
  <si>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</si>
  <si>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</si>
  <si>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</si>
  <si>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</si>
  <si>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</si>
  <si>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</si>
  <si>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</si>
  <si>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</si>
  <si>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</si>
  <si>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</si>
  <si>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</si>
  <si>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</si>
  <si>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</si>
  <si>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</si>
  <si>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</si>
  <si>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</si>
  <si>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</si>
  <si>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</si>
  <si>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</si>
  <si>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</si>
  <si>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</si>
  <si>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</si>
  <si>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转移性收入</t>
  </si>
  <si>
    <t>一、上级补助收入</t>
  </si>
  <si>
    <t xml:space="preserve">   （一）返还性收入</t>
  </si>
  <si>
    <t xml:space="preserve">     1.所得税基数返还收入</t>
  </si>
  <si>
    <t xml:space="preserve">     2.成品油税费改革税收返还收入</t>
  </si>
  <si>
    <t xml:space="preserve">     3.增值税税收返还收入</t>
  </si>
  <si>
    <t xml:space="preserve">     4.消费税税收返还收入</t>
  </si>
  <si>
    <t xml:space="preserve">     5.增值税“五五分享”税收返还收入</t>
  </si>
  <si>
    <t xml:space="preserve">     6.其他返还性收入</t>
  </si>
  <si>
    <t xml:space="preserve">   （二）一般性转移支付收入</t>
  </si>
  <si>
    <t xml:space="preserve">     1.体制补助收入</t>
  </si>
  <si>
    <t xml:space="preserve">     2.均衡性转移支付收入</t>
  </si>
  <si>
    <t xml:space="preserve">     3.县级基本财力保障机制奖补资金收入</t>
  </si>
  <si>
    <t xml:space="preserve">     4.结算补助收入</t>
  </si>
  <si>
    <t xml:space="preserve">     5.资源枯竭型城市转移支付补助收入</t>
  </si>
  <si>
    <t xml:space="preserve">     6.产粮（油）大县奖励资金收入</t>
  </si>
  <si>
    <t xml:space="preserve">     7.重点生态功能区转移支付收入</t>
  </si>
  <si>
    <t xml:space="preserve">     8.固定数额补助收入</t>
  </si>
  <si>
    <t xml:space="preserve">     9.革命老区转移支付收入</t>
  </si>
  <si>
    <t xml:space="preserve">    10.民族地区转移支付收入</t>
  </si>
  <si>
    <t xml:space="preserve">    11.巩固脱贫攻坚成果衔接乡村振兴转移支付收入</t>
  </si>
  <si>
    <t xml:space="preserve">    12.一般公共服务共同财政事权转移支付收入</t>
  </si>
  <si>
    <t xml:space="preserve">    13.公共安全共同财政事权转移支付收入</t>
  </si>
  <si>
    <t xml:space="preserve">    14.教育共同财政事权转移支付收入</t>
  </si>
  <si>
    <t xml:space="preserve">    15.科学技术共同财政事权转移支付收入</t>
  </si>
  <si>
    <t xml:space="preserve">    16.文化旅游体育与传媒共同财政事权转移支付收入</t>
  </si>
  <si>
    <t xml:space="preserve">    17.社会保障和就业共同财政事权转移支付收入</t>
  </si>
  <si>
    <t xml:space="preserve">    18.医疗卫生共同财政事权转移支付收入</t>
  </si>
  <si>
    <t xml:space="preserve">    19.节能环保共同财政事权转移支付收入</t>
  </si>
  <si>
    <t xml:space="preserve">    20.城乡社区共同财政事权转移支付收入</t>
  </si>
  <si>
    <t xml:space="preserve">    21.农林水共同财政事权转移支付收入</t>
  </si>
  <si>
    <t xml:space="preserve">    22.交通运输共同财政事权转移支付收入</t>
  </si>
  <si>
    <t xml:space="preserve">    23.资源勘探工业信息等共同财政事权转移支付收入</t>
  </si>
  <si>
    <t xml:space="preserve">    24.商业服务业等共同财政事权转移支付收入</t>
  </si>
  <si>
    <t xml:space="preserve">    25.金融共同财政事权转移支付收入</t>
  </si>
  <si>
    <t xml:space="preserve">    26.自然资源海洋气象等共同财政事权转移支付收入</t>
  </si>
  <si>
    <t xml:space="preserve">    27.住房保障共同财政事权转移支付收入</t>
  </si>
  <si>
    <t xml:space="preserve">    28.粮油物资储备共同财政事权转移支付收入</t>
  </si>
  <si>
    <t xml:space="preserve">    29.灾害防治及应急管理共同财政事权转移支付收入</t>
  </si>
  <si>
    <t xml:space="preserve">    30.其他共同财政事权转移支付收入</t>
  </si>
  <si>
    <t xml:space="preserve">    31.增值税留抵退税转移支付收入</t>
  </si>
  <si>
    <t xml:space="preserve">    32.其他退税减税降费转移支付收入</t>
  </si>
  <si>
    <t xml:space="preserve">    31.其他一般性转移支付收入</t>
  </si>
  <si>
    <t xml:space="preserve">   （三）专项转移支付收入</t>
  </si>
  <si>
    <t xml:space="preserve">    1.一般公共服务</t>
  </si>
  <si>
    <t xml:space="preserve">    2.公共安全</t>
  </si>
  <si>
    <t xml:space="preserve">    3.教育</t>
  </si>
  <si>
    <t xml:space="preserve">    4.科学技术</t>
  </si>
  <si>
    <t xml:space="preserve">    5.文化旅游体育与传媒</t>
  </si>
  <si>
    <t xml:space="preserve">    6.社会保障和就业</t>
  </si>
  <si>
    <t xml:space="preserve">    7.卫生健康</t>
  </si>
  <si>
    <t xml:space="preserve">    8.节能环保</t>
  </si>
  <si>
    <t xml:space="preserve">    9.城乡社区</t>
  </si>
  <si>
    <t xml:space="preserve">    10.农林水</t>
  </si>
  <si>
    <t xml:space="preserve">    11.交通运输</t>
  </si>
  <si>
    <t xml:space="preserve">    12.资源勘探工业信息等</t>
  </si>
  <si>
    <t xml:space="preserve">    13.商业服务业等</t>
  </si>
  <si>
    <t xml:space="preserve">    14.金融</t>
  </si>
  <si>
    <t xml:space="preserve">    15.自然资源海洋气象等</t>
  </si>
  <si>
    <t xml:space="preserve">    16.住房保障</t>
  </si>
  <si>
    <t xml:space="preserve">    17.粮油物资储备</t>
  </si>
  <si>
    <t xml:space="preserve">    18.灾害防治及应急管理</t>
  </si>
  <si>
    <t xml:space="preserve">    19.其他收入</t>
  </si>
  <si>
    <t>二、下级上解收入</t>
  </si>
  <si>
    <t xml:space="preserve">    体制上解收入</t>
  </si>
  <si>
    <t xml:space="preserve">    专项上解收入</t>
  </si>
  <si>
    <t>三、上年结余收入</t>
  </si>
  <si>
    <t>四、调入资金</t>
  </si>
  <si>
    <t xml:space="preserve">    从政府性基金预算调入一般公共预算</t>
  </si>
  <si>
    <t xml:space="preserve">    从国有资本经营预算调入一般公共预算</t>
  </si>
  <si>
    <t xml:space="preserve">    从其他资金调入一般公共预算</t>
  </si>
  <si>
    <t>五、债务转贷收入</t>
  </si>
  <si>
    <t>六、动用预算稳定调节基金</t>
  </si>
  <si>
    <t>收入总计</t>
  </si>
  <si>
    <t>单位：万元</t>
  </si>
  <si>
    <t>打印时
请隐藏</t>
  </si>
  <si>
    <t>科目编码</t>
  </si>
  <si>
    <t>一般公共预算支出合计</t>
  </si>
  <si>
    <t>一、一般公共服务支出</t>
  </si>
  <si>
    <t xml:space="preserve">  人大事务</t>
  </si>
  <si>
    <t xml:space="preserve">    行政运行</t>
  </si>
  <si>
    <t xml:space="preserve">    一般行政管理事务</t>
  </si>
  <si>
    <t xml:space="preserve">    事业运行</t>
  </si>
  <si>
    <t xml:space="preserve">    其他人大事务支出</t>
  </si>
  <si>
    <t xml:space="preserve">  政协事务</t>
  </si>
  <si>
    <t xml:space="preserve">    其他政协事务支出</t>
  </si>
  <si>
    <t xml:space="preserve">  政府办公厅(室)及相关机构事务</t>
  </si>
  <si>
    <t xml:space="preserve">    机关服务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</si>
  <si>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</si>
  <si>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</si>
  <si>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</si>
  <si>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</si>
  <si>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</si>
  <si>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</si>
  <si>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</si>
  <si>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</si>
  <si>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</si>
  <si>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</si>
  <si>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</si>
  <si>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</si>
  <si>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</si>
  <si>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</si>
  <si>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</si>
  <si>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</si>
  <si>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</si>
  <si>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</si>
  <si>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</si>
  <si>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</si>
  <si>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</si>
  <si>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</si>
  <si>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</si>
  <si>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</si>
  <si>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</si>
  <si>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纪检监察事务</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</si>
  <si>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</si>
  <si>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</si>
  <si>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</si>
  <si>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</si>
  <si>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</si>
  <si>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</si>
  <si>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</si>
  <si>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</si>
  <si>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</si>
  <si>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</si>
  <si>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</si>
  <si>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</si>
  <si>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</si>
  <si>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</si>
  <si>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</si>
  <si>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</si>
  <si>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</si>
  <si>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</si>
  <si>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</si>
  <si>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</si>
  <si>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</si>
  <si>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其他统战事务支出</t>
  </si>
  <si>
    <t xml:space="preserve">  其他共产党事务支出(款)</t>
  </si>
  <si>
    <t xml:space="preserve">    其他共产党事务支出(项)</t>
  </si>
  <si>
    <t xml:space="preserve">  市场监督管理事务</t>
  </si>
  <si>
    <t xml:space="preserve">    其他市场监督管理事务</t>
  </si>
  <si>
    <t xml:space="preserve">  其他一般公共服务支出(款)</t>
  </si>
  <si>
    <t xml:space="preserve">    国家赔偿费用支出</t>
  </si>
  <si>
    <t xml:space="preserve">    其他一般公共服务支出(项)</t>
  </si>
  <si>
    <t>二、外交支出</t>
  </si>
  <si>
    <t>三、国防支出</t>
  </si>
  <si>
    <t xml:space="preserve">  国防动员</t>
  </si>
  <si>
    <t xml:space="preserve">    其他国防动员支出</t>
  </si>
  <si>
    <t xml:space="preserve">  其他国防支出(款)</t>
  </si>
  <si>
    <t xml:space="preserve">    其他国防支出(项)</t>
  </si>
  <si>
    <t>四、公共安全支出</t>
  </si>
  <si>
    <t xml:space="preserve">  公安</t>
  </si>
  <si>
    <t xml:space="preserve">    其他公安支出</t>
  </si>
  <si>
    <t xml:space="preserve">  国家安全</t>
  </si>
  <si>
    <t xml:space="preserve">    安全业务</t>
  </si>
  <si>
    <t xml:space="preserve">    其他国家安全支出</t>
  </si>
  <si>
    <t xml:space="preserve">  司法</t>
  </si>
  <si>
    <t xml:space="preserve">    基层司法业务</t>
  </si>
  <si>
    <t xml:space="preserve">    普法宣传</t>
  </si>
  <si>
    <t xml:space="preserve">    律师管理</t>
  </si>
  <si>
    <t xml:space="preserve">    国家统一法律职业资格考试</t>
  </si>
  <si>
    <t xml:space="preserve">    社区矫正</t>
  </si>
  <si>
    <t xml:space="preserve">    法治建设</t>
  </si>
  <si>
    <t xml:space="preserve">    其他司法支出</t>
  </si>
  <si>
    <t xml:space="preserve">  其他公共安全支出(款)</t>
  </si>
  <si>
    <t xml:space="preserve">    国家司法救助支出</t>
  </si>
  <si>
    <t xml:space="preserve">    其他公共安全支出(项)</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</si>
  <si>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</si>
  <si>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</si>
  <si>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</si>
  <si>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</si>
  <si>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</si>
  <si>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</si>
  <si>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</si>
  <si>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</si>
  <si>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</si>
  <si>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</si>
  <si>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</si>
  <si>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</si>
  <si>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</si>
  <si>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</si>
  <si>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</si>
  <si>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</si>
  <si>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</si>
  <si>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</si>
  <si>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</si>
  <si>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六、科学技术支出</t>
  </si>
  <si>
    <t xml:space="preserve">  科学技术管理事务</t>
  </si>
  <si>
    <t xml:space="preserve">    其他科学技术管理事务支出</t>
  </si>
  <si>
    <t xml:space="preserve">  技术研究与开发</t>
  </si>
  <si>
    <t xml:space="preserve">    机构运行</t>
  </si>
  <si>
    <t xml:space="preserve">    科技成果转化与扩散</t>
  </si>
  <si>
    <t xml:space="preserve">    共性技术研究与开发</t>
  </si>
  <si>
    <t xml:space="preserve">    其他技术研究与开发支出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</si>
  <si>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</si>
  <si>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</si>
  <si>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</si>
  <si>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</si>
  <si>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</si>
  <si>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</si>
  <si>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其他科学技术支出(款)</t>
  </si>
  <si>
    <t xml:space="preserve">    科技奖励</t>
  </si>
  <si>
    <t xml:space="preserve">    核应急</t>
  </si>
  <si>
    <t xml:space="preserve">    转制科研机构</t>
  </si>
  <si>
    <t xml:space="preserve">    其他科学技术支出(项)</t>
  </si>
  <si>
    <t>七、文化旅游体育与传媒支出</t>
  </si>
  <si>
    <t xml:space="preserve">  文化和旅游</t>
  </si>
  <si>
    <t xml:space="preserve">    文化活动</t>
  </si>
  <si>
    <t xml:space="preserve">    群众文化</t>
  </si>
  <si>
    <t xml:space="preserve">    其他文化和旅游支出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</si>
  <si>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</si>
  <si>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</si>
  <si>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</si>
  <si>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</si>
  <si>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</si>
  <si>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</si>
  <si>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</si>
  <si>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</si>
  <si>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</si>
  <si>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</si>
  <si>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</si>
  <si>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</si>
  <si>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</si>
  <si>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</si>
  <si>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</si>
  <si>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</si>
  <si>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</si>
  <si>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</si>
  <si>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</si>
  <si>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</si>
  <si>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</si>
  <si>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</si>
  <si>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</si>
  <si>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</si>
  <si>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</si>
  <si>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</si>
  <si>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</si>
  <si>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</si>
  <si>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</si>
  <si>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</si>
  <si>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</si>
  <si>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</si>
  <si>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</si>
  <si>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</si>
  <si>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</si>
  <si>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</si>
  <si>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</si>
  <si>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</si>
  <si>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</si>
  <si>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</si>
  <si>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</si>
  <si>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</si>
  <si>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</si>
  <si>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</si>
  <si>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</si>
  <si>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</si>
  <si>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</si>
  <si>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</si>
  <si>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</si>
  <si>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</si>
  <si>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</si>
  <si>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</si>
  <si>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</si>
  <si>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</si>
  <si>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</si>
  <si>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</si>
  <si>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</si>
  <si>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</si>
  <si>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</si>
  <si>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</si>
  <si>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</si>
  <si>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</si>
  <si>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</si>
  <si>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</si>
  <si>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</si>
  <si>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</si>
  <si>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</si>
  <si>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</si>
  <si>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</si>
  <si>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</si>
  <si>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</si>
  <si>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</si>
  <si>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</si>
  <si>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</si>
  <si>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</si>
  <si>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</si>
  <si>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</si>
  <si>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</si>
  <si>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</si>
  <si>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</si>
  <si>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</si>
  <si>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</si>
  <si>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</si>
  <si>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</si>
  <si>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</si>
  <si>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</si>
  <si>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</si>
  <si>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</si>
  <si>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</si>
  <si>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</si>
  <si>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</si>
  <si>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九、卫生健康支出</t>
  </si>
  <si>
    <t xml:space="preserve">  卫生健康管理事务</t>
  </si>
  <si>
    <t xml:space="preserve">    其他卫生健康管理事务支出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</si>
  <si>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</si>
  <si>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</si>
  <si>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</si>
  <si>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</si>
  <si>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</si>
  <si>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</si>
  <si>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</si>
  <si>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</si>
  <si>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</si>
  <si>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</si>
  <si>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</si>
  <si>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</si>
  <si>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</si>
  <si>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</si>
  <si>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</si>
  <si>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</si>
  <si>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</si>
  <si>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</si>
  <si>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</si>
  <si>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</si>
  <si>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</si>
  <si>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</si>
  <si>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</si>
  <si>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</si>
  <si>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</si>
  <si>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</si>
  <si>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</si>
  <si>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</si>
  <si>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</si>
  <si>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</si>
  <si>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</si>
  <si>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</si>
  <si>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</si>
  <si>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</si>
  <si>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</si>
  <si>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</si>
  <si>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</si>
  <si>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老龄卫生健康事务(款)</t>
  </si>
  <si>
    <t xml:space="preserve">    老龄卫生健康事务(项)</t>
  </si>
  <si>
    <t xml:space="preserve">  其他卫生健康支出(款)</t>
  </si>
  <si>
    <t xml:space="preserve">    其他卫生健康支出(项)</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</si>
  <si>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</si>
  <si>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</si>
  <si>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</si>
  <si>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</si>
  <si>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</si>
  <si>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</si>
  <si>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</si>
  <si>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</si>
  <si>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</si>
  <si>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</si>
  <si>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</si>
  <si>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</si>
  <si>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</si>
  <si>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</si>
  <si>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</si>
  <si>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</si>
  <si>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</si>
  <si>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</si>
  <si>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</si>
  <si>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</si>
  <si>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</si>
  <si>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</si>
  <si>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农村环境保护</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</si>
  <si>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</si>
  <si>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</si>
  <si>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</si>
  <si>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</si>
  <si>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</si>
  <si>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</si>
  <si>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</si>
  <si>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</si>
  <si>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其他节能环保支出(款)</t>
  </si>
  <si>
    <t xml:space="preserve">    其他节能环保支出(项)</t>
  </si>
  <si>
    <t>十一、城乡社区支出</t>
  </si>
  <si>
    <t xml:space="preserve">  城乡社区管理事务</t>
  </si>
  <si>
    <t xml:space="preserve">    城管执法</t>
  </si>
  <si>
    <t xml:space="preserve">    工程建设标准规范编制与监管</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</si>
  <si>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</si>
  <si>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</si>
  <si>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</si>
  <si>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</si>
  <si>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</si>
  <si>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</si>
  <si>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</si>
  <si>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</si>
  <si>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t>
  </si>
  <si>
    <t xml:space="preserve">    建设市场管理与监督</t>
  </si>
  <si>
    <t xml:space="preserve">  其他城乡社区支出(款)</t>
  </si>
  <si>
    <t xml:space="preserve">    其他城乡社区支出(项)</t>
  </si>
  <si>
    <t>十二、农林水支出</t>
  </si>
  <si>
    <t xml:space="preserve">  农业农村</t>
  </si>
  <si>
    <t xml:space="preserve">    病虫害控制</t>
  </si>
  <si>
    <t xml:space="preserve">    行业业务管理</t>
  </si>
  <si>
    <t xml:space="preserve">    防灾救灾</t>
  </si>
  <si>
    <t xml:space="preserve">    稳定农民收入补贴</t>
  </si>
  <si>
    <t xml:space="preserve">    农业结构调整补贴</t>
  </si>
  <si>
    <t xml:space="preserve">    农业生产发展</t>
  </si>
  <si>
    <t xml:space="preserve">    农村社会事业</t>
  </si>
  <si>
    <t xml:space="preserve">    农业资源保护修复与利用</t>
  </si>
  <si>
    <t xml:space="preserve">    渔业发展</t>
  </si>
  <si>
    <t xml:space="preserve">    对高校毕业生到基层任职补助</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</si>
  <si>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</si>
  <si>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</si>
  <si>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</si>
  <si>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</si>
  <si>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</si>
  <si>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</si>
  <si>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</si>
  <si>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林业草原防灾减灾</t>
  </si>
  <si>
    <t xml:space="preserve">    草原管理</t>
  </si>
  <si>
    <t xml:space="preserve">    其他林业和草原支出</t>
  </si>
  <si>
    <t xml:space="preserve">  水利</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</si>
  <si>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</si>
  <si>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</si>
  <si>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</si>
  <si>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</si>
  <si>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</si>
  <si>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</si>
  <si>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</si>
  <si>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</si>
  <si>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</si>
  <si>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</si>
  <si>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</si>
  <si>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</si>
  <si>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</si>
  <si>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</si>
  <si>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</si>
  <si>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</si>
  <si>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</si>
  <si>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</si>
  <si>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</si>
  <si>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</si>
  <si>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</si>
  <si>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</si>
  <si>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</si>
  <si>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</si>
  <si>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</si>
  <si>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</si>
  <si>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其他农林水支出(款)</t>
  </si>
  <si>
    <t xml:space="preserve">    化解其他公益性乡村债务支出</t>
  </si>
  <si>
    <t xml:space="preserve">    其他农林水支出(项)</t>
  </si>
  <si>
    <t>十三、交通运输支出</t>
  </si>
  <si>
    <t>十四、资源勘探工业信息等支出</t>
  </si>
  <si>
    <t xml:space="preserve">  制造业</t>
  </si>
  <si>
    <t xml:space="preserve">    其他制造业支出</t>
  </si>
  <si>
    <t xml:space="preserve">  工业和信息产业监管</t>
  </si>
  <si>
    <t xml:space="preserve">    其他工业和信息产业监管支出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</si>
  <si>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</si>
  <si>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</si>
  <si>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</si>
  <si>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</si>
  <si>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其他资源勘探工业信息等支出(款)</t>
  </si>
  <si>
    <t xml:space="preserve">    其他资源勘探工业信息等支出(项)</t>
  </si>
  <si>
    <t>十五、商业服务业等支出</t>
  </si>
  <si>
    <t>十六、金融支出</t>
  </si>
  <si>
    <t xml:space="preserve">  金融发展支出</t>
  </si>
  <si>
    <t xml:space="preserve">    利息费用补贴支出</t>
  </si>
  <si>
    <t xml:space="preserve">    其他金融发展支出</t>
  </si>
  <si>
    <t xml:space="preserve">  其他金融支出(款)</t>
  </si>
  <si>
    <t xml:space="preserve">    重点企业贷款贴息</t>
  </si>
  <si>
    <t xml:space="preserve">    其他金融支出(项)</t>
  </si>
  <si>
    <t>十七、援助其他地区支出</t>
  </si>
  <si>
    <t>十八、自然资源海洋气象等支出</t>
  </si>
  <si>
    <t xml:space="preserve">  自然资源事务</t>
  </si>
  <si>
    <t xml:space="preserve">    自然资源规划及管理</t>
  </si>
  <si>
    <t xml:space="preserve">    自然资源利用与保护</t>
  </si>
  <si>
    <t xml:space="preserve">    其他自然资源事务支出</t>
  </si>
  <si>
    <t xml:space="preserve">  其他自然资源海洋气象等支出(款)</t>
  </si>
  <si>
    <t xml:space="preserve">    其他自然资源海洋气象等支出(项)</t>
  </si>
  <si>
    <t>十九、住房保障支出</t>
  </si>
  <si>
    <t xml:space="preserve">  保障性安居工程支出</t>
  </si>
  <si>
    <t xml:space="preserve">    廉租住房</t>
  </si>
  <si>
    <t xml:space="preserve">    农村危房改造</t>
  </si>
  <si>
    <t xml:space="preserve">    公共租赁住房</t>
  </si>
  <si>
    <t xml:space="preserve">    保障性住房租金补贴</t>
  </si>
  <si>
    <t xml:space="preserve">    老旧小区改造</t>
  </si>
  <si>
    <t xml:space="preserve">    其他保障性安居工程支出</t>
  </si>
  <si>
    <t xml:space="preserve">  住房改革支出</t>
  </si>
  <si>
    <t xml:space="preserve">    住房公积金</t>
  </si>
  <si>
    <t xml:space="preserve">    提租补贴</t>
  </si>
  <si>
    <t xml:space="preserve">    购房补贴</t>
  </si>
  <si>
    <t>二十、粮油物资储备支出</t>
  </si>
  <si>
    <t>二十一、灾害防治及应急管理支出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</si>
  <si>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</si>
  <si>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</si>
  <si>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</si>
  <si>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</si>
  <si>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</si>
  <si>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</si>
  <si>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</si>
  <si>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</si>
  <si>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</si>
  <si>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</si>
  <si>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自然灾害防治</t>
  </si>
  <si>
    <t xml:space="preserve">    森林草原防灾减灾</t>
  </si>
  <si>
    <t>二十二、预备费</t>
  </si>
  <si>
    <t>二十三、其他支出</t>
  </si>
  <si>
    <t xml:space="preserve">  年初预留</t>
  </si>
  <si>
    <t xml:space="preserve">  其他支出</t>
  </si>
  <si>
    <t>二十四、债务付息支出</t>
  </si>
  <si>
    <t>二十五、债务发行费用支出</t>
  </si>
  <si>
    <t>二十六、上年结转专款支出</t>
  </si>
  <si>
    <t>转移性支出</t>
  </si>
  <si>
    <t>一、上解上级支出</t>
  </si>
  <si>
    <t xml:space="preserve">   体制上解支出</t>
  </si>
  <si>
    <t xml:space="preserve">   专项上解支出</t>
  </si>
  <si>
    <t>二、补助下级支出</t>
  </si>
  <si>
    <t>三、调出资金</t>
  </si>
  <si>
    <t>四、援助其他地区支出</t>
  </si>
  <si>
    <t>五、地方政府一般债务还本支出</t>
  </si>
  <si>
    <t>六、地方政府一般债务转贷支出</t>
  </si>
  <si>
    <t>七、安排预算稳定调节基金</t>
  </si>
  <si>
    <t>八、年终结余</t>
  </si>
  <si>
    <t>支出总计</t>
  </si>
  <si>
    <t>阳和工业新区（北部生态新区）一般公共预算2023年支出预算表
（按政府经济分类科目）</t>
  </si>
  <si>
    <t>科     目</t>
  </si>
  <si>
    <t>2023年预算建议数</t>
  </si>
  <si>
    <t>其中：</t>
  </si>
  <si>
    <t>基本支出</t>
  </si>
  <si>
    <t>项目支出</t>
  </si>
  <si>
    <t>一、机关工资福利支出</t>
  </si>
  <si>
    <t>工资奖金津补贴</t>
  </si>
  <si>
    <t>社会保障缴费</t>
  </si>
  <si>
    <t>住房公积金</t>
  </si>
  <si>
    <t>其他工资福利支出</t>
  </si>
  <si>
    <t>二、机关商品和服务支出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</si>
  <si>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</si>
  <si>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</si>
  <si>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</si>
  <si>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</si>
  <si>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</si>
  <si>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</si>
  <si>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</si>
  <si>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</si>
  <si>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</si>
  <si>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</si>
  <si>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三、机关资本性支出（一）</t>
  </si>
  <si>
    <t>房屋建筑物购建</t>
  </si>
  <si>
    <t>基础设施建设</t>
  </si>
  <si>
    <t>公务用车购置</t>
  </si>
  <si>
    <t>土地征迁补偿和安置支出</t>
  </si>
  <si>
    <t>设备购置</t>
  </si>
  <si>
    <t>大型修缮</t>
  </si>
  <si>
    <t>其他资本性支出</t>
  </si>
  <si>
    <t>四、机关资本性支出（二）</t>
  </si>
  <si>
    <t>五、对事业单位经常性补助</t>
  </si>
  <si>
    <t>工资福利支出</t>
  </si>
  <si>
    <t>商品和服务支出</t>
  </si>
  <si>
    <t>其他对事业单位补助</t>
  </si>
  <si>
    <t>六、对事业单位资本性补助</t>
  </si>
  <si>
    <t>资本性支出（一）</t>
  </si>
  <si>
    <t>资本性支出（二）</t>
  </si>
  <si>
    <t>七、对企业补助</t>
  </si>
  <si>
    <t>费用补贴</t>
  </si>
  <si>
    <t>利息补贴</t>
  </si>
  <si>
    <t>其他对企业补助</t>
  </si>
  <si>
    <t>八、对企业资本性支出</t>
  </si>
  <si>
    <t>资本金注入（一）</t>
  </si>
  <si>
    <t>资本金注入（二）</t>
  </si>
  <si>
    <t>九、对个人和家庭的补助</t>
  </si>
  <si>
    <t>社会福利和救助</t>
  </si>
  <si>
    <t>助学金</t>
  </si>
  <si>
    <t>个人农业生产补贴</t>
  </si>
  <si>
    <t>离退休费</t>
  </si>
  <si>
    <t>其他对个人和家庭补助</t>
  </si>
  <si>
    <t>十、对社会保障基金补助</t>
  </si>
  <si>
    <t>对社会保险基金补助</t>
  </si>
  <si>
    <t>补充全国社会保障基金</t>
  </si>
  <si>
    <t>对机关事业单位职业年金的补助</t>
  </si>
  <si>
    <t>十一、债务利息及费用支出</t>
  </si>
  <si>
    <t>国内债务付息</t>
  </si>
  <si>
    <t>国内债务发行费用</t>
  </si>
  <si>
    <t>十二、债务还本支出</t>
  </si>
  <si>
    <t>国内债务还本</t>
  </si>
  <si>
    <t>十三、转移性支出</t>
  </si>
  <si>
    <t>十四、预备费及预留</t>
  </si>
  <si>
    <t>预备费</t>
  </si>
  <si>
    <t>预留</t>
  </si>
  <si>
    <t>十五、其他支出</t>
  </si>
  <si>
    <t>对民间非营利组织和群众性自治组织补贴</t>
  </si>
  <si>
    <t>其他支出</t>
  </si>
  <si>
    <t>新区本级财力安排的一般预算支出合计</t>
  </si>
  <si>
    <t>上年结转</t>
  </si>
  <si>
    <t>上级提前下达</t>
  </si>
  <si>
    <t>阳和工业新区（北部生态新区）一般公共预算2023年基本支出预算表
（按政府经济分类科目）</t>
  </si>
  <si>
    <t>2023年基本支出预算数</t>
  </si>
  <si>
    <t>阳和工业新区（北部生态新区）2023年
一般公共预算税收返还和转移支付支出预算表
（分地区）</t>
  </si>
  <si>
    <t>项目</t>
  </si>
  <si>
    <t>分地区安排预算建议数</t>
  </si>
  <si>
    <t>一、已分配转移支付</t>
  </si>
  <si>
    <t>（一）税收返还</t>
  </si>
  <si>
    <t>所得税基数返还支出</t>
  </si>
  <si>
    <t>（二）一般性转移支付</t>
  </si>
  <si>
    <t>体制补助支出</t>
  </si>
  <si>
    <t>（三）专项转移支付</t>
  </si>
  <si>
    <t>一般公共服务</t>
  </si>
  <si>
    <t>二、待分配下达转移支付</t>
  </si>
  <si>
    <t>说明：阳和工业新区（北部生态新区）无对下税收返还及转移支付。</t>
  </si>
  <si>
    <t xml:space="preserve">      单位：万元</t>
  </si>
  <si>
    <t>项目名称</t>
  </si>
  <si>
    <t>年初债务余额</t>
  </si>
  <si>
    <t>期末债务余额</t>
  </si>
  <si>
    <t>年度限额</t>
  </si>
  <si>
    <t>限额使用比例%</t>
  </si>
  <si>
    <t>合计</t>
  </si>
  <si>
    <t>一般债务</t>
  </si>
  <si>
    <t>说明：本级无一般债务。</t>
  </si>
  <si>
    <t>政府性基金预算收入合计</t>
  </si>
  <si>
    <t>一、港口建设费收入</t>
  </si>
  <si>
    <t>二、国有土地收益基金收入</t>
  </si>
  <si>
    <t>三、农业土地开发资金收入</t>
  </si>
  <si>
    <t>四、国有土地使用权出让收入</t>
  </si>
  <si>
    <t>五、城市基础设施配套费收入</t>
  </si>
  <si>
    <t>六、污水处理费收入</t>
  </si>
  <si>
    <t>七、其他政府性基金收入</t>
  </si>
  <si>
    <t>八、专项债务对应项目专项收入</t>
  </si>
  <si>
    <t>四、地方政府专项债务转贷收入</t>
  </si>
  <si>
    <t>项     目</t>
  </si>
  <si>
    <t>政府性基金预算支出合计</t>
  </si>
  <si>
    <t>一、文化旅游体育与传媒支出</t>
  </si>
  <si>
    <t>二、社会保障和就业支出</t>
  </si>
  <si>
    <t>（一）大中型水库移民后期扶持基金支出</t>
  </si>
  <si>
    <t>1.移民补助</t>
  </si>
  <si>
    <t>2.基础设施建设和经济发展</t>
  </si>
  <si>
    <t>（二）小型水库移民扶助基金安排的支出</t>
  </si>
  <si>
    <t>三、城乡社区支出</t>
  </si>
  <si>
    <t>（一）国有土地使用权出让收入安排的支出</t>
  </si>
  <si>
    <t>1.征地和拆迁补偿支出</t>
  </si>
  <si>
    <t>2.土地开发支出</t>
  </si>
  <si>
    <t>3.城市建设支出</t>
  </si>
  <si>
    <t>4.农村基础设施建设支出</t>
  </si>
  <si>
    <t>5.补助被征地农民支出</t>
  </si>
  <si>
    <t>7.保障性住房租金补贴</t>
  </si>
  <si>
    <t>8.其他国有土地使用权出让收入安排的支出</t>
  </si>
  <si>
    <t>（二）国有土地收益基金安排的支出</t>
  </si>
  <si>
    <t>（三）农业土地开发资金安排的支出</t>
  </si>
  <si>
    <t>（四）城市基础设施配套费安排的支出</t>
  </si>
  <si>
    <t>（五）污水处理费安排的支出</t>
  </si>
  <si>
    <t>（六）土地储备专项债券收入安排的支出</t>
  </si>
  <si>
    <t>四、农林水支出</t>
  </si>
  <si>
    <t>五、交通运输支出</t>
  </si>
  <si>
    <t>六、其他支出</t>
  </si>
  <si>
    <t>（一）其他政府性基金及对应专项债务收入安排的支出</t>
  </si>
  <si>
    <t>（二）彩票发行销售机构业务费安排的支出</t>
  </si>
  <si>
    <t>（三）彩票公益金安排的支出</t>
  </si>
  <si>
    <t>1.用于社会福利的彩票公益金支出</t>
  </si>
  <si>
    <t>2.用于城乡医疗救助的彩票公益金支出</t>
  </si>
  <si>
    <t>七、债务付息支出</t>
  </si>
  <si>
    <t>八、债务发行费用支出</t>
  </si>
  <si>
    <t>九、抗疫特别国债安排的支出</t>
  </si>
  <si>
    <t>十、上年结转专款支出</t>
  </si>
  <si>
    <t>一、补助下级支出</t>
  </si>
  <si>
    <t>二、上解上级支出</t>
  </si>
  <si>
    <t>四、地方政府专项债务还本支出</t>
  </si>
  <si>
    <t>五、地方政府专项债务转贷支出</t>
  </si>
  <si>
    <t>六、年终结余</t>
  </si>
  <si>
    <t>2023年预算数</t>
  </si>
  <si>
    <t xml:space="preserve">    政府性基金转移收入</t>
  </si>
  <si>
    <t xml:space="preserve">    政府性基金转移支付</t>
  </si>
  <si>
    <t xml:space="preserve">         城乡社区</t>
  </si>
  <si>
    <t xml:space="preserve">    上年结余收入</t>
  </si>
  <si>
    <t xml:space="preserve">    调出资金</t>
  </si>
  <si>
    <t xml:space="preserve">         政府性基金预算上年结余收入</t>
  </si>
  <si>
    <t xml:space="preserve">        政府性基金预算调出资金</t>
  </si>
  <si>
    <t xml:space="preserve">    调入资金</t>
  </si>
  <si>
    <t xml:space="preserve">    年终结余</t>
  </si>
  <si>
    <t xml:space="preserve">    债务转贷收入</t>
  </si>
  <si>
    <t xml:space="preserve">    地方转贷支出</t>
  </si>
  <si>
    <t>注：新区无下属地区安排转移支付收入</t>
  </si>
  <si>
    <t>专项债务</t>
  </si>
  <si>
    <t>说明：本级无专项债务。</t>
  </si>
  <si>
    <t>项  目</t>
  </si>
  <si>
    <t>国有资本经营预算收入合计</t>
  </si>
  <si>
    <t>一、利润收入</t>
  </si>
  <si>
    <t>二、股利、股息收入</t>
  </si>
  <si>
    <t>三、产权转让收入</t>
  </si>
  <si>
    <t>四、清算收入</t>
  </si>
  <si>
    <t>五、其他国有资本经营预算收入</t>
  </si>
  <si>
    <t>二、上年结余收入</t>
  </si>
  <si>
    <t> 单位：万元</t>
  </si>
  <si>
    <t>国有资本经营预算支出</t>
  </si>
  <si>
    <t>一、解决历史遗留问题及改革成本支出</t>
  </si>
  <si>
    <t xml:space="preserve">    国有企业退休人员社会化管理补助支出</t>
  </si>
  <si>
    <t>二、国有企业资本金注入</t>
  </si>
  <si>
    <t>三、其他国有资本经营预算支出</t>
  </si>
  <si>
    <t>一、补助下级</t>
  </si>
  <si>
    <t>二、调出资金</t>
  </si>
  <si>
    <t>三、年终结余</t>
  </si>
  <si>
    <t>注：阳和工业新区（北部生态新区）无对下转移支付支出</t>
  </si>
  <si>
    <t>表头（行1-5）：已更新
科目:可参照全市和市本级更新完善
数据及表内公式：结合新区执行和预算更新、填列</t>
  </si>
  <si>
    <t xml:space="preserve">          单位：万元</t>
  </si>
  <si>
    <t>项    目</t>
  </si>
  <si>
    <t>打印时请隐藏</t>
  </si>
  <si>
    <t>2021年决算数</t>
  </si>
  <si>
    <t>新区社会保险基金收入合计</t>
  </si>
  <si>
    <t>一、城乡居民基本养老保险基金收入</t>
  </si>
  <si>
    <t>二、机关事业单位基本养老保险基金收入</t>
  </si>
  <si>
    <t>一、新区社会保险基金支出合计</t>
  </si>
  <si>
    <t>（一）城乡居民基本养老保险基金支出</t>
  </si>
  <si>
    <t>（二）机关事业单位基本养老保险基金支出</t>
  </si>
  <si>
    <t>二、新区社会保险基金本年收支结余合计</t>
  </si>
  <si>
    <t>新区社会保险基金年末滚存结余合计</t>
  </si>
  <si>
    <t>（一）城乡居民基本养老保险基金本年收支结余</t>
  </si>
  <si>
    <t xml:space="preserve">      城乡居民基本养老保险基金年末滚存结余</t>
  </si>
  <si>
    <t>（二）机关事业单位基本养老保险基金本年收支结余</t>
  </si>
  <si>
    <t xml:space="preserve">      机关事业单位基本养老保险基金年末滚存结余</t>
  </si>
  <si>
    <t>预算草案附表工作底表
（目录及各工作底表不用打印）</t>
  </si>
  <si>
    <t>序号</t>
  </si>
  <si>
    <t>表名</t>
  </si>
  <si>
    <t>科室</t>
  </si>
  <si>
    <t>科内分工</t>
  </si>
  <si>
    <t>县区公</t>
  </si>
  <si>
    <t>预算科</t>
  </si>
  <si>
    <t>李邮、林业斌</t>
  </si>
  <si>
    <t>本公预1</t>
  </si>
  <si>
    <t>本公预2</t>
  </si>
  <si>
    <t>本公支1</t>
  </si>
  <si>
    <t>本公支2</t>
  </si>
  <si>
    <t>本公支17</t>
  </si>
  <si>
    <t>市本级</t>
  </si>
  <si>
    <t>城中区</t>
  </si>
  <si>
    <t>鱼峰区</t>
  </si>
  <si>
    <t>柳南区</t>
  </si>
  <si>
    <t>柳北区</t>
  </si>
  <si>
    <t>柳东新区</t>
  </si>
  <si>
    <t>北部生态新区</t>
  </si>
  <si>
    <t>柳江区</t>
  </si>
  <si>
    <t>柳城县</t>
  </si>
  <si>
    <t>鹿寨县</t>
  </si>
  <si>
    <t>融安县</t>
  </si>
  <si>
    <t>融水县</t>
  </si>
  <si>
    <t>三江县</t>
  </si>
  <si>
    <t>一般公共预算</t>
  </si>
  <si>
    <t>2018年执行</t>
  </si>
  <si>
    <t>收入</t>
  </si>
  <si>
    <t>一、调入资金</t>
  </si>
  <si>
    <t>（一）从政府性基金预算调入一般公共预算</t>
  </si>
  <si>
    <t>（二）从国有资本经营预算调入一般公共预算</t>
  </si>
  <si>
    <t>（三）从其他资金调入一般公共预算</t>
  </si>
  <si>
    <t>二、调入预算稳定调节基金</t>
  </si>
  <si>
    <t>支出</t>
  </si>
  <si>
    <t>一、补充预算稳定调节基金</t>
  </si>
  <si>
    <t>二、上解市本级</t>
  </si>
  <si>
    <t>三、上解自治区</t>
  </si>
  <si>
    <t>四、专款结转</t>
  </si>
  <si>
    <t>2019年预算</t>
  </si>
  <si>
    <t>科目代码</t>
  </si>
  <si>
    <t>19年预算科目(类)</t>
  </si>
  <si>
    <t>19年预算科目(款)</t>
  </si>
  <si>
    <t>现科室</t>
  </si>
  <si>
    <t>部门编码</t>
  </si>
  <si>
    <t>部门名称</t>
  </si>
  <si>
    <t>单位编码</t>
  </si>
  <si>
    <t>单位名称</t>
  </si>
  <si>
    <t>19预算科目编码</t>
  </si>
  <si>
    <t>19年预算科目或内容</t>
  </si>
  <si>
    <t>资金类别</t>
  </si>
  <si>
    <t>18年预算合计</t>
  </si>
  <si>
    <t>19年预算合计</t>
  </si>
  <si>
    <t>预算增减</t>
  </si>
  <si>
    <t>预算+-%</t>
  </si>
  <si>
    <t>行政政法科</t>
  </si>
  <si>
    <t xml:space="preserve">  009</t>
  </si>
  <si>
    <t xml:space="preserve">  柳州市人民代表大会常务委员会办公室</t>
  </si>
  <si>
    <t xml:space="preserve">  009018</t>
  </si>
  <si>
    <t xml:space="preserve">      行政运行（人大事务）</t>
  </si>
  <si>
    <t>经费拨款（补助）</t>
  </si>
  <si>
    <t>八项支出</t>
  </si>
  <si>
    <t>民生支出</t>
  </si>
  <si>
    <t>经济建设科</t>
  </si>
  <si>
    <t xml:space="preserve">  095</t>
  </si>
  <si>
    <t xml:space="preserve">  柳州市规划局</t>
  </si>
  <si>
    <t xml:space="preserve">  095765</t>
  </si>
  <si>
    <t xml:space="preserve">  柳州市城乡规划信息中心</t>
  </si>
  <si>
    <t>2018年</t>
  </si>
  <si>
    <t>2019年</t>
  </si>
  <si>
    <t>预算+/-%</t>
  </si>
  <si>
    <t xml:space="preserve">      一般行政管理事务（人大事务）</t>
  </si>
  <si>
    <t xml:space="preserve">  009554</t>
  </si>
  <si>
    <t xml:space="preserve">  柳州市人大机关后勤服务中心</t>
  </si>
  <si>
    <t xml:space="preserve">      机关服务（人大事务）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</si>
  <si>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</si>
  <si>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</si>
  <si>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</si>
  <si>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</si>
  <si>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</si>
  <si>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</si>
  <si>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010</t>
  </si>
  <si>
    <t xml:space="preserve">  政协柳州市委员会办公室</t>
  </si>
  <si>
    <t xml:space="preserve">  010019</t>
  </si>
  <si>
    <t xml:space="preserve">      行政运行（政协事务）</t>
  </si>
  <si>
    <t xml:space="preserve">      一般行政管理事务（政协事务）</t>
  </si>
  <si>
    <t xml:space="preserve">  010543</t>
  </si>
  <si>
    <t xml:space="preserve">  政协柳州市委员会后勤中心</t>
  </si>
  <si>
    <t xml:space="preserve">      机关服务（政协事务）</t>
  </si>
  <si>
    <t xml:space="preserve">      政协会议</t>
  </si>
  <si>
    <t xml:space="preserve">      委员视察</t>
  </si>
  <si>
    <t xml:space="preserve">      参政议政（政协事务）</t>
  </si>
  <si>
    <t xml:space="preserve">  013</t>
  </si>
  <si>
    <t xml:space="preserve">  柳州市人民政府调解处理土地山林水利纠纷办公室</t>
  </si>
  <si>
    <t xml:space="preserve">  013034</t>
  </si>
  <si>
    <t xml:space="preserve">      行政运行（政府办公厅（室）及相关机构事务）</t>
  </si>
  <si>
    <t xml:space="preserve">  014</t>
  </si>
  <si>
    <t xml:space="preserve">  柳州市人民政府办公室</t>
  </si>
  <si>
    <t xml:space="preserve">  014035</t>
  </si>
  <si>
    <t xml:space="preserve">  014038</t>
  </si>
  <si>
    <t xml:space="preserve">  市人民政府驻深圳办事处</t>
  </si>
  <si>
    <t xml:space="preserve">  014039</t>
  </si>
  <si>
    <t xml:space="preserve">  市人民政府驻上海联络处</t>
  </si>
  <si>
    <t xml:space="preserve">  014040</t>
  </si>
  <si>
    <t xml:space="preserve">  市人民政府驻南宁办事处</t>
  </si>
  <si>
    <t xml:space="preserve">  014041</t>
  </si>
  <si>
    <t xml:space="preserve">  市人民政府驻北京联络处</t>
  </si>
  <si>
    <t xml:space="preserve">  014044</t>
  </si>
  <si>
    <t xml:space="preserve">  市人民政府驻广州办事处</t>
  </si>
  <si>
    <t xml:space="preserve">  015</t>
  </si>
  <si>
    <t xml:space="preserve">  柳州市法制办公室</t>
  </si>
  <si>
    <t xml:space="preserve">  015046</t>
  </si>
  <si>
    <t xml:space="preserve">  016</t>
  </si>
  <si>
    <t xml:space="preserve">  柳州市机关事务管理局</t>
  </si>
  <si>
    <t xml:space="preserve">  016048</t>
  </si>
  <si>
    <t xml:space="preserve">  017</t>
  </si>
  <si>
    <t xml:space="preserve">  柳州市政府发展研究中心</t>
  </si>
  <si>
    <t xml:space="preserve">  017036</t>
  </si>
  <si>
    <t xml:space="preserve">  柳州市人民政府发展研究中心</t>
  </si>
  <si>
    <t xml:space="preserve">  035</t>
  </si>
  <si>
    <t xml:space="preserve">  柳州市人民防空办公室</t>
  </si>
  <si>
    <t xml:space="preserve">  035074</t>
  </si>
  <si>
    <t xml:space="preserve">  035400</t>
  </si>
  <si>
    <t xml:space="preserve">  柳州市人防指挥信息保障中心</t>
  </si>
  <si>
    <t xml:space="preserve">  039</t>
  </si>
  <si>
    <t xml:space="preserve">  柳州市外事侨务办公室</t>
  </si>
  <si>
    <t xml:space="preserve">  039081</t>
  </si>
  <si>
    <t xml:space="preserve">  039082</t>
  </si>
  <si>
    <t xml:space="preserve">  柳州市人民对外友好协会</t>
  </si>
  <si>
    <t xml:space="preserve">  156</t>
  </si>
  <si>
    <t xml:space="preserve">  柳州市行政审批局</t>
  </si>
  <si>
    <t xml:space="preserve">  156452</t>
  </si>
  <si>
    <t xml:space="preserve">  157</t>
  </si>
  <si>
    <t xml:space="preserve">  柳州市接待办公室</t>
  </si>
  <si>
    <t xml:space="preserve">  157453</t>
  </si>
  <si>
    <t xml:space="preserve">  201</t>
  </si>
  <si>
    <t xml:space="preserve">  柳州市铁路建设和城市轨道交通建设办公室</t>
  </si>
  <si>
    <t xml:space="preserve">  201813</t>
  </si>
  <si>
    <t xml:space="preserve">  柳州市铁路建设和城市轨道交通办公室</t>
  </si>
  <si>
    <t xml:space="preserve">      一般行政管理事务（政府办公厅（室）及相关机构事务）</t>
  </si>
  <si>
    <t xml:space="preserve">  014776</t>
  </si>
  <si>
    <t xml:space="preserve">  柳州市政府热线“12345”</t>
  </si>
  <si>
    <t>行政事业性收费收入</t>
  </si>
  <si>
    <t xml:space="preserve">  016467</t>
  </si>
  <si>
    <t xml:space="preserve">  柳州市市直机关医务室</t>
  </si>
  <si>
    <t xml:space="preserve">  201814</t>
  </si>
  <si>
    <t xml:space="preserve">  柳州市城市轨道交通规划建设管理中心</t>
  </si>
  <si>
    <t xml:space="preserve">  014531</t>
  </si>
  <si>
    <t xml:space="preserve">  柳州市人民政府办公室后勤中心</t>
  </si>
  <si>
    <t xml:space="preserve">      机关服务（政府办公厅（室）及相关机构事务）</t>
  </si>
  <si>
    <t xml:space="preserve">  016049</t>
  </si>
  <si>
    <t xml:space="preserve">  柳州市机关物业管理中心</t>
  </si>
  <si>
    <t>国有资源（资产）有偿使用收入</t>
  </si>
  <si>
    <t xml:space="preserve">  016050</t>
  </si>
  <si>
    <t xml:space="preserve">  柳州市政府集中采购中心</t>
  </si>
  <si>
    <t xml:space="preserve">      专项业务活动</t>
  </si>
  <si>
    <t xml:space="preserve">      政务公开审批</t>
  </si>
  <si>
    <t xml:space="preserve">  156860</t>
  </si>
  <si>
    <t xml:space="preserve">  柳州市公共资源交易服务中心</t>
  </si>
  <si>
    <t xml:space="preserve">  156861</t>
  </si>
  <si>
    <t xml:space="preserve">  柳州市行政审批服务中心</t>
  </si>
  <si>
    <t xml:space="preserve">      </t>
  </si>
  <si>
    <t xml:space="preserve">      信访事务</t>
  </si>
  <si>
    <t xml:space="preserve">  015047</t>
  </si>
  <si>
    <t xml:space="preserve">  柳州仲裁委员会</t>
  </si>
  <si>
    <t xml:space="preserve">      事业运行（政府办公厅（室）及相关机构事务）</t>
  </si>
  <si>
    <t xml:space="preserve">      其他政府办公厅（室）及相关机构事务支出</t>
  </si>
  <si>
    <t xml:space="preserve">  089</t>
  </si>
  <si>
    <t xml:space="preserve">  柳州市发展和改革委员会</t>
  </si>
  <si>
    <t xml:space="preserve">  089239</t>
  </si>
  <si>
    <t xml:space="preserve">      行政运行（发展与改革事务）</t>
  </si>
  <si>
    <t xml:space="preserve">  089790</t>
  </si>
  <si>
    <t xml:space="preserve">  柳州市项目促进中心</t>
  </si>
  <si>
    <t xml:space="preserve">  089791</t>
  </si>
  <si>
    <t xml:space="preserve">  柳州市信息化建设管理中心</t>
  </si>
  <si>
    <t xml:space="preserve">  101</t>
  </si>
  <si>
    <t xml:space="preserve">  柳州市物价局</t>
  </si>
  <si>
    <t xml:space="preserve">  101267</t>
  </si>
  <si>
    <t xml:space="preserve">  101268</t>
  </si>
  <si>
    <t xml:space="preserve">  柳州市价格认证中心</t>
  </si>
  <si>
    <t xml:space="preserve">  101562</t>
  </si>
  <si>
    <t xml:space="preserve">  柳州市价格监督检查分局</t>
  </si>
  <si>
    <t xml:space="preserve">  101563</t>
  </si>
  <si>
    <t xml:space="preserve">  柳州市价格成本调查监审分局</t>
  </si>
  <si>
    <t xml:space="preserve">  089059</t>
  </si>
  <si>
    <t xml:space="preserve">  柳州市重点办</t>
  </si>
  <si>
    <t xml:space="preserve">      一般行政管理事务（发展与改革事务）</t>
  </si>
  <si>
    <t xml:space="preserve">      物价管理</t>
  </si>
  <si>
    <t>罚没收入</t>
  </si>
  <si>
    <t xml:space="preserve">      其他发展与改革事务支出</t>
  </si>
  <si>
    <t xml:space="preserve">  043</t>
  </si>
  <si>
    <t xml:space="preserve">  柳州市统计局</t>
  </si>
  <si>
    <t xml:space="preserve">  043086</t>
  </si>
  <si>
    <t xml:space="preserve">      行政运行（统计信息事务）</t>
  </si>
  <si>
    <t xml:space="preserve">  043088</t>
  </si>
  <si>
    <t xml:space="preserve">  柳州市普查中心</t>
  </si>
  <si>
    <t xml:space="preserve">  043625</t>
  </si>
  <si>
    <t xml:space="preserve">  柳州市农业抽样调查队</t>
  </si>
  <si>
    <t xml:space="preserve">      专项统计业务</t>
  </si>
  <si>
    <t xml:space="preserve">      专项普查活动</t>
  </si>
  <si>
    <t xml:space="preserve">  043087</t>
  </si>
  <si>
    <t xml:space="preserve">  柳州市统计局数据管理中心</t>
  </si>
  <si>
    <t xml:space="preserve">      统计抽样调查</t>
  </si>
  <si>
    <t xml:space="preserve">  043780</t>
  </si>
  <si>
    <t xml:space="preserve">  国家统计局柳州调查队</t>
  </si>
  <si>
    <t xml:space="preserve">      事业运行（统计信息事务）</t>
  </si>
  <si>
    <t xml:space="preserve">  034</t>
  </si>
  <si>
    <t xml:space="preserve">  柳州市财政局</t>
  </si>
  <si>
    <t xml:space="preserve">  034068</t>
  </si>
  <si>
    <t xml:space="preserve">      行政运行（财政事务）</t>
  </si>
  <si>
    <t xml:space="preserve">  034072</t>
  </si>
  <si>
    <t xml:space="preserve">  柳州市非税收入管理局</t>
  </si>
  <si>
    <t xml:space="preserve">  034238</t>
  </si>
  <si>
    <t xml:space="preserve">  柳州市财政投资评审中心</t>
  </si>
  <si>
    <t xml:space="preserve">  034480</t>
  </si>
  <si>
    <t xml:space="preserve">  柳州市财政稽查大队</t>
  </si>
  <si>
    <t xml:space="preserve">  034481</t>
  </si>
  <si>
    <t xml:space="preserve">  柳州市财政国库支付局</t>
  </si>
  <si>
    <t xml:space="preserve">  034827</t>
  </si>
  <si>
    <t xml:space="preserve">  柳州市财政预算编审中心</t>
  </si>
  <si>
    <t xml:space="preserve">      一般行政管理事务（财政事务）</t>
  </si>
  <si>
    <t xml:space="preserve">      财政国库业务</t>
  </si>
  <si>
    <t xml:space="preserve">  034070</t>
  </si>
  <si>
    <t xml:space="preserve">  柳州市财政局干部教育中心</t>
  </si>
  <si>
    <t xml:space="preserve">      事业运行（财政事务）</t>
  </si>
  <si>
    <t xml:space="preserve">  034071</t>
  </si>
  <si>
    <t xml:space="preserve">  柳州市财政预算绩效管理局</t>
  </si>
  <si>
    <t xml:space="preserve">      其他财政事务支出</t>
  </si>
  <si>
    <t xml:space="preserve">  703</t>
  </si>
  <si>
    <t xml:space="preserve">  预算科专项</t>
  </si>
  <si>
    <t xml:space="preserve">  703999</t>
  </si>
  <si>
    <t xml:space="preserve">  柳州市增资专项</t>
  </si>
  <si>
    <t xml:space="preserve">      其他税收事务支出</t>
  </si>
  <si>
    <t xml:space="preserve">  037</t>
  </si>
  <si>
    <t xml:space="preserve">  柳州市审计局</t>
  </si>
  <si>
    <t xml:space="preserve">  037079</t>
  </si>
  <si>
    <t xml:space="preserve">      行政运行（审计事务）</t>
  </si>
  <si>
    <t xml:space="preserve">  037792</t>
  </si>
  <si>
    <t xml:space="preserve">  柳州市政府投资项目审计中心</t>
  </si>
  <si>
    <t xml:space="preserve">      审计业务</t>
  </si>
  <si>
    <t xml:space="preserve">      审计管理</t>
  </si>
  <si>
    <t xml:space="preserve">      信息化建设（审计事务）</t>
  </si>
  <si>
    <t xml:space="preserve">      其他审计事务支出</t>
  </si>
  <si>
    <t xml:space="preserve">  037999</t>
  </si>
  <si>
    <t xml:space="preserve">  城维专项</t>
  </si>
  <si>
    <t>社会保障科</t>
  </si>
  <si>
    <t xml:space="preserve">  062</t>
  </si>
  <si>
    <t xml:space="preserve">  柳州市人力资源和社会保障局</t>
  </si>
  <si>
    <t xml:space="preserve">  062076</t>
  </si>
  <si>
    <t xml:space="preserve">  柳州市人才服务管理办公室</t>
  </si>
  <si>
    <t xml:space="preserve">      行政运行（人力资源事务）</t>
  </si>
  <si>
    <t xml:space="preserve">  062078</t>
  </si>
  <si>
    <t xml:space="preserve">  柳州市转业军官培训与自主择业管理办公室</t>
  </si>
  <si>
    <t xml:space="preserve">  203</t>
  </si>
  <si>
    <t xml:space="preserve">  柳州市机构编制委员会办公室</t>
  </si>
  <si>
    <t xml:space="preserve">  203821</t>
  </si>
  <si>
    <t xml:space="preserve">  203823</t>
  </si>
  <si>
    <t xml:space="preserve">  柳州市事业单位登记管理局</t>
  </si>
  <si>
    <t xml:space="preserve">  062154</t>
  </si>
  <si>
    <t xml:space="preserve">      一般行政管理事务（人力资源事务）</t>
  </si>
  <si>
    <t xml:space="preserve">      其他人力资源事务支出</t>
  </si>
  <si>
    <t xml:space="preserve">  005</t>
  </si>
  <si>
    <t xml:space="preserve">  中共柳州市纪律检查委员会</t>
  </si>
  <si>
    <t xml:space="preserve">  005013</t>
  </si>
  <si>
    <t xml:space="preserve">      行政运行（纪检监察事务）</t>
  </si>
  <si>
    <t xml:space="preserve">  006</t>
  </si>
  <si>
    <t xml:space="preserve">  柳州市监察委员会</t>
  </si>
  <si>
    <t xml:space="preserve">  006013</t>
  </si>
  <si>
    <t xml:space="preserve">      一般行政管理事务（纪检监察事务）</t>
  </si>
  <si>
    <t xml:space="preserve">  005864</t>
  </si>
  <si>
    <t xml:space="preserve">  柳州市反腐倡廉信息教育中心</t>
  </si>
  <si>
    <t xml:space="preserve">      事业运行（纪检监察事务）</t>
  </si>
  <si>
    <t xml:space="preserve">  005865</t>
  </si>
  <si>
    <t xml:space="preserve">  柳州市绩效评估中心</t>
  </si>
  <si>
    <t xml:space="preserve">      其他纪检监察事务支出</t>
  </si>
  <si>
    <t>农业科</t>
  </si>
  <si>
    <t xml:space="preserve">  079</t>
  </si>
  <si>
    <t xml:space="preserve">  柳州市水产畜牧兽医局</t>
  </si>
  <si>
    <t xml:space="preserve">  079264</t>
  </si>
  <si>
    <t xml:space="preserve">  柳州市家畜屠宰管理处</t>
  </si>
  <si>
    <t xml:space="preserve">      行政运行（商贸事务）</t>
  </si>
  <si>
    <t xml:space="preserve">  192</t>
  </si>
  <si>
    <t xml:space="preserve">  柳州市商务委员会</t>
  </si>
  <si>
    <t xml:space="preserve">  192548</t>
  </si>
  <si>
    <t xml:space="preserve">  中国国际贸易促进委员会柳州市支会</t>
  </si>
  <si>
    <t xml:space="preserve">  192598</t>
  </si>
  <si>
    <t xml:space="preserve">  193</t>
  </si>
  <si>
    <t xml:space="preserve">  柳州市投资促进局</t>
  </si>
  <si>
    <t xml:space="preserve">  193599</t>
  </si>
  <si>
    <t xml:space="preserve">      一般行政管理事务（商贸事务）</t>
  </si>
  <si>
    <t xml:space="preserve">      招商引资</t>
  </si>
  <si>
    <t xml:space="preserve">  192456</t>
  </si>
  <si>
    <t xml:space="preserve">  柳州市外商投资服务中心</t>
  </si>
  <si>
    <t xml:space="preserve">      事业运行（商贸事务）</t>
  </si>
  <si>
    <t xml:space="preserve">  192787</t>
  </si>
  <si>
    <t xml:space="preserve">  柳州市商务流通促进中心</t>
  </si>
  <si>
    <t xml:space="preserve">  192788</t>
  </si>
  <si>
    <t xml:space="preserve">  柳州市商贸培训中心</t>
  </si>
  <si>
    <t xml:space="preserve">  193793</t>
  </si>
  <si>
    <t xml:space="preserve">  柳州市投资促进服务中心</t>
  </si>
  <si>
    <t xml:space="preserve">      其他商贸事务支出</t>
  </si>
  <si>
    <t xml:space="preserve">  151</t>
  </si>
  <si>
    <t xml:space="preserve">  柳州市工商行政管理局</t>
  </si>
  <si>
    <t xml:space="preserve">  151447</t>
  </si>
  <si>
    <t xml:space="preserve">  152</t>
  </si>
  <si>
    <t xml:space="preserve">  柳州市质量技术监督局</t>
  </si>
  <si>
    <t xml:space="preserve">  152448</t>
  </si>
  <si>
    <t xml:space="preserve">  152866</t>
  </si>
  <si>
    <t xml:space="preserve">  柳州市标准技术研究所</t>
  </si>
  <si>
    <t xml:space="preserve">  152865</t>
  </si>
  <si>
    <t xml:space="preserve">  柳州市计量技术测试研究所</t>
  </si>
  <si>
    <t xml:space="preserve">  152867</t>
  </si>
  <si>
    <t xml:space="preserve">  柳州市产品质量安全检验所</t>
  </si>
  <si>
    <t xml:space="preserve">  020</t>
  </si>
  <si>
    <t xml:space="preserve">  柳州市民族和宗教事务委员会</t>
  </si>
  <si>
    <t xml:space="preserve">  020053</t>
  </si>
  <si>
    <t xml:space="preserve">      行政运行（民族事务）</t>
  </si>
  <si>
    <t xml:space="preserve">  020054</t>
  </si>
  <si>
    <t xml:space="preserve">  柳州市少数民族语言文字工作办公室</t>
  </si>
  <si>
    <t xml:space="preserve">      一般行政管理事务（民族事务）</t>
  </si>
  <si>
    <t xml:space="preserve">      民族工作专项</t>
  </si>
  <si>
    <t xml:space="preserve">      其他民族事务支出</t>
  </si>
  <si>
    <t xml:space="preserve">  011</t>
  </si>
  <si>
    <t xml:space="preserve">  中共柳州市委员会统一战线工作部</t>
  </si>
  <si>
    <t xml:space="preserve">  011032</t>
  </si>
  <si>
    <t xml:space="preserve">  柳州市台湾同胞联谊会</t>
  </si>
  <si>
    <t xml:space="preserve">      行政运行（港澳台事务）</t>
  </si>
  <si>
    <t xml:space="preserve">  012</t>
  </si>
  <si>
    <t xml:space="preserve">  柳州市归国华侨联合会</t>
  </si>
  <si>
    <t xml:space="preserve">  012033</t>
  </si>
  <si>
    <t xml:space="preserve">  011021</t>
  </si>
  <si>
    <t xml:space="preserve">  柳州市人民政府台湾事务办公室</t>
  </si>
  <si>
    <t xml:space="preserve">      台湾事务</t>
  </si>
  <si>
    <t>教科文科</t>
  </si>
  <si>
    <t xml:space="preserve">  129</t>
  </si>
  <si>
    <t xml:space="preserve">  柳州市档案局</t>
  </si>
  <si>
    <t xml:space="preserve">  129326</t>
  </si>
  <si>
    <t xml:space="preserve">  柳州市档案馆</t>
  </si>
  <si>
    <t xml:space="preserve">      行政运行（档案事务）</t>
  </si>
  <si>
    <t xml:space="preserve">      档案馆</t>
  </si>
  <si>
    <t xml:space="preserve">  175</t>
  </si>
  <si>
    <t xml:space="preserve">  中国农工民主党柳州市委员会</t>
  </si>
  <si>
    <t xml:space="preserve">  175022</t>
  </si>
  <si>
    <t xml:space="preserve">      行政运行（民主党派及工商联事务）</t>
  </si>
  <si>
    <t xml:space="preserve">  176</t>
  </si>
  <si>
    <t xml:space="preserve">  中国民主同盟柳州市委员会</t>
  </si>
  <si>
    <t xml:space="preserve">  176023</t>
  </si>
  <si>
    <t xml:space="preserve">  177</t>
  </si>
  <si>
    <t xml:space="preserve">  中国民主促进会柳州市委员会</t>
  </si>
  <si>
    <t xml:space="preserve">  177024</t>
  </si>
  <si>
    <t xml:space="preserve">  178</t>
  </si>
  <si>
    <t xml:space="preserve">  中国民主建国会柳州市委员会</t>
  </si>
  <si>
    <t xml:space="preserve">  178025</t>
  </si>
  <si>
    <t xml:space="preserve">  179</t>
  </si>
  <si>
    <t xml:space="preserve">  中国国民党革命委员会柳州市委员会</t>
  </si>
  <si>
    <t xml:space="preserve">  179026</t>
  </si>
  <si>
    <t xml:space="preserve">  180</t>
  </si>
  <si>
    <t xml:space="preserve">  九三学社柳州市委员会</t>
  </si>
  <si>
    <t xml:space="preserve">  180027</t>
  </si>
  <si>
    <t xml:space="preserve">  181</t>
  </si>
  <si>
    <t xml:space="preserve">  柳州市工商业联合会</t>
  </si>
  <si>
    <t xml:space="preserve">  181028</t>
  </si>
  <si>
    <t xml:space="preserve">  182</t>
  </si>
  <si>
    <t xml:space="preserve">  中国致公党柳州市委员会</t>
  </si>
  <si>
    <t xml:space="preserve">  182030</t>
  </si>
  <si>
    <t xml:space="preserve">      一般行政管理事务（民主党派及工商联事务）</t>
  </si>
  <si>
    <t xml:space="preserve">      参政议政（民主党派及工商联事务）</t>
  </si>
  <si>
    <t xml:space="preserve">      其他民主党派及工商联事务支出</t>
  </si>
  <si>
    <t xml:space="preserve">  044</t>
  </si>
  <si>
    <t xml:space="preserve">  共青团柳州市委员会</t>
  </si>
  <si>
    <t xml:space="preserve">  044091</t>
  </si>
  <si>
    <t xml:space="preserve">      行政运行（群众团体事务）</t>
  </si>
  <si>
    <t xml:space="preserve">  046</t>
  </si>
  <si>
    <t xml:space="preserve">  柳州市妇女联合会</t>
  </si>
  <si>
    <t xml:space="preserve">  046095</t>
  </si>
  <si>
    <t xml:space="preserve">      一般行政管理事务（群众团体事务）</t>
  </si>
  <si>
    <t xml:space="preserve">  044461</t>
  </si>
  <si>
    <t xml:space="preserve">  希望工程办</t>
  </si>
  <si>
    <t>捐赠收入</t>
  </si>
  <si>
    <t xml:space="preserve">  044092</t>
  </si>
  <si>
    <t xml:space="preserve">  柳州市团校</t>
  </si>
  <si>
    <t xml:space="preserve">      事业运行（群众团体事务）</t>
  </si>
  <si>
    <t xml:space="preserve">  044093</t>
  </si>
  <si>
    <t xml:space="preserve">  柳州市青少年宫</t>
  </si>
  <si>
    <t xml:space="preserve">  045</t>
  </si>
  <si>
    <t xml:space="preserve">  柳州市总工会</t>
  </si>
  <si>
    <t xml:space="preserve">  045094</t>
  </si>
  <si>
    <t xml:space="preserve">  柳州市职工物价监督站</t>
  </si>
  <si>
    <t xml:space="preserve">  045514</t>
  </si>
  <si>
    <t xml:space="preserve">  柳州市工人文化宫</t>
  </si>
  <si>
    <t xml:space="preserve">  046096</t>
  </si>
  <si>
    <t xml:space="preserve">  柳州市儿童少年活动中心</t>
  </si>
  <si>
    <t xml:space="preserve">      其他群众团体事务支出</t>
  </si>
  <si>
    <t xml:space="preserve">  001</t>
  </si>
  <si>
    <t xml:space="preserve">  中共柳州市委员会办公室</t>
  </si>
  <si>
    <t xml:space="preserve">  001001</t>
  </si>
  <si>
    <t xml:space="preserve">      行政运行（党委办公厅（室）及相关机构事务）</t>
  </si>
  <si>
    <t xml:space="preserve">  001002</t>
  </si>
  <si>
    <t xml:space="preserve">  中共柳州市委员会党史研究室</t>
  </si>
  <si>
    <t xml:space="preserve">  001479</t>
  </si>
  <si>
    <t xml:space="preserve">  柳州市加密网络管理办公室</t>
  </si>
  <si>
    <t xml:space="preserve">  001480</t>
  </si>
  <si>
    <t xml:space="preserve">  柳州市保密技术服务中心</t>
  </si>
  <si>
    <t xml:space="preserve">  001481</t>
  </si>
  <si>
    <t xml:space="preserve">  柳州市信访信息中心</t>
  </si>
  <si>
    <t xml:space="preserve">      一般行政管理事务（党委办公厅（室）及相关机构事务）</t>
  </si>
  <si>
    <t xml:space="preserve">      专项业务（党委办公厅（室）及相关机构事务）</t>
  </si>
  <si>
    <t xml:space="preserve">      其他党委办公厅（室）及相关机构事务支出</t>
  </si>
  <si>
    <t xml:space="preserve">  003</t>
  </si>
  <si>
    <t xml:space="preserve">  中共柳州市委员会组织部</t>
  </si>
  <si>
    <t xml:space="preserve">  003004</t>
  </si>
  <si>
    <t xml:space="preserve">      行政运行（组织事务）</t>
  </si>
  <si>
    <t xml:space="preserve">  003530</t>
  </si>
  <si>
    <t xml:space="preserve">  柳州市领导干部考试与测评工作办公室</t>
  </si>
  <si>
    <t xml:space="preserve">      一般行政管理事务（组织事务）</t>
  </si>
  <si>
    <t xml:space="preserve">  003529</t>
  </si>
  <si>
    <t xml:space="preserve">  中共柳州市委员会党员电化教育中心</t>
  </si>
  <si>
    <t xml:space="preserve">      其他组织事务支出</t>
  </si>
  <si>
    <t xml:space="preserve">  003531</t>
  </si>
  <si>
    <t xml:space="preserve">  中共柳州市委组织部信息中心</t>
  </si>
  <si>
    <t xml:space="preserve">  004</t>
  </si>
  <si>
    <t xml:space="preserve">  中共柳州市委员会宣传部</t>
  </si>
  <si>
    <t xml:space="preserve">  004007</t>
  </si>
  <si>
    <t xml:space="preserve">      行政运行（宣传事务）</t>
  </si>
  <si>
    <t xml:space="preserve">  004011</t>
  </si>
  <si>
    <t xml:space="preserve">  柳州市委讲师团</t>
  </si>
  <si>
    <t xml:space="preserve">      一般行政管理事务（宣传事务）</t>
  </si>
  <si>
    <t>专项收入</t>
  </si>
  <si>
    <t xml:space="preserve">  004008</t>
  </si>
  <si>
    <t xml:space="preserve">  中共柳州市委员会对外宣传小组办公室</t>
  </si>
  <si>
    <t xml:space="preserve">  004852</t>
  </si>
  <si>
    <t xml:space="preserve">  柳州市志愿服务管理中心</t>
  </si>
  <si>
    <t xml:space="preserve">      事业运行（宣传事务）</t>
  </si>
  <si>
    <t xml:space="preserve">  004855</t>
  </si>
  <si>
    <t xml:space="preserve">  柳州市互联网新闻传播研究中心</t>
  </si>
  <si>
    <t xml:space="preserve">      其他宣传事务支出</t>
  </si>
  <si>
    <t xml:space="preserve">  711</t>
  </si>
  <si>
    <t xml:space="preserve">  教科文科专项</t>
  </si>
  <si>
    <t xml:space="preserve">  711990</t>
  </si>
  <si>
    <t xml:space="preserve">  柳州市教科文科专项</t>
  </si>
  <si>
    <t xml:space="preserve">  011020</t>
  </si>
  <si>
    <t xml:space="preserve">      行政运行（统战事务）</t>
  </si>
  <si>
    <t xml:space="preserve">      一般行政管理事务（统战事务）</t>
  </si>
  <si>
    <t xml:space="preserve">      宗教事务</t>
  </si>
  <si>
    <t xml:space="preserve">      华侨事务（统战事务）</t>
  </si>
  <si>
    <t xml:space="preserve">  011033</t>
  </si>
  <si>
    <t xml:space="preserve">  柳州市非公有制经济组织服务中心</t>
  </si>
  <si>
    <t xml:space="preserve">      事业运行（统战事务）</t>
  </si>
  <si>
    <t xml:space="preserve">      其他统战事务支出</t>
  </si>
  <si>
    <t xml:space="preserve">  002</t>
  </si>
  <si>
    <t xml:space="preserve">  中共柳州市委员会政策研究室</t>
  </si>
  <si>
    <t xml:space="preserve">  002003</t>
  </si>
  <si>
    <t xml:space="preserve">      行政运行（其他共产党事务支出）</t>
  </si>
  <si>
    <t xml:space="preserve">  008</t>
  </si>
  <si>
    <t xml:space="preserve">  中共柳州市直属机关工作委员会</t>
  </si>
  <si>
    <t xml:space="preserve">  008017</t>
  </si>
  <si>
    <t xml:space="preserve">  047</t>
  </si>
  <si>
    <t xml:space="preserve">  中共柳州市委员会政法委员会</t>
  </si>
  <si>
    <t xml:space="preserve">  047097</t>
  </si>
  <si>
    <t xml:space="preserve">  065</t>
  </si>
  <si>
    <t xml:space="preserve">  中共柳州市委员会老干部局</t>
  </si>
  <si>
    <t xml:space="preserve">  065178</t>
  </si>
  <si>
    <t xml:space="preserve">  065179</t>
  </si>
  <si>
    <t xml:space="preserve">  柳州市老干部活动中心</t>
  </si>
  <si>
    <t xml:space="preserve">  065180</t>
  </si>
  <si>
    <t xml:space="preserve">  柳州市老干部休养所</t>
  </si>
  <si>
    <t xml:space="preserve">  065182</t>
  </si>
  <si>
    <t xml:space="preserve">  柳州市老年大学</t>
  </si>
  <si>
    <t xml:space="preserve">  002839</t>
  </si>
  <si>
    <t xml:space="preserve">  柳州市委政策信息管理站</t>
  </si>
  <si>
    <t xml:space="preserve">      一般行政管理事务（其他共产党事务支出）</t>
  </si>
  <si>
    <t xml:space="preserve">      事业运行（其他共产党事务支出）</t>
  </si>
  <si>
    <t xml:space="preserve">  008553</t>
  </si>
  <si>
    <t xml:space="preserve">  柳州市直属机关党校</t>
  </si>
  <si>
    <t xml:space="preserve">      其他共产党事务支出</t>
  </si>
  <si>
    <t xml:space="preserve">      一般行政管理事务（网信事务）</t>
  </si>
  <si>
    <t xml:space="preserve">      行政运行（市场监督管理事务）</t>
  </si>
  <si>
    <t xml:space="preserve">  195</t>
  </si>
  <si>
    <t xml:space="preserve">  柳州市食品药品监督管理局</t>
  </si>
  <si>
    <t xml:space="preserve">  195627</t>
  </si>
  <si>
    <t xml:space="preserve">  195628</t>
  </si>
  <si>
    <t xml:space="preserve">  柳州市食品药品稽查支队</t>
  </si>
  <si>
    <t xml:space="preserve">      一般行政管理事务（市场监督管理事务）</t>
  </si>
  <si>
    <t xml:space="preserve">      市场监督管理专项</t>
  </si>
  <si>
    <t xml:space="preserve">  195124</t>
  </si>
  <si>
    <t xml:space="preserve">  柳州市食品药品检验所</t>
  </si>
  <si>
    <t xml:space="preserve">      市场监管执法</t>
  </si>
  <si>
    <t xml:space="preserve">      消费者权益保护</t>
  </si>
  <si>
    <t xml:space="preserve">      信息化建设（市场监督管理事务）</t>
  </si>
  <si>
    <t xml:space="preserve">      市场监督管理技术支持</t>
  </si>
  <si>
    <t xml:space="preserve">      标准化管理</t>
  </si>
  <si>
    <t xml:space="preserve">      药品事务</t>
  </si>
  <si>
    <t xml:space="preserve">      医疗器械事务</t>
  </si>
  <si>
    <t xml:space="preserve">      化妆品事务</t>
  </si>
  <si>
    <t xml:space="preserve">      事业运行（市场监督管理事务）</t>
  </si>
  <si>
    <t xml:space="preserve">      其他市场监督管理事务</t>
  </si>
  <si>
    <t xml:space="preserve">  703995</t>
  </si>
  <si>
    <t xml:space="preserve">  柳州市国家赔偿费</t>
  </si>
  <si>
    <t xml:space="preserve">      国家赔偿费用支出</t>
  </si>
  <si>
    <t xml:space="preserve">      其他一般公共服务支出</t>
  </si>
  <si>
    <t xml:space="preserve">  141</t>
  </si>
  <si>
    <t xml:space="preserve">  柳州市旅游发展委员会</t>
  </si>
  <si>
    <t xml:space="preserve">  141254</t>
  </si>
  <si>
    <t>资产科</t>
  </si>
  <si>
    <t xml:space="preserve">  721</t>
  </si>
  <si>
    <t xml:space="preserve">  资产管理科专项</t>
  </si>
  <si>
    <t xml:space="preserve">  721999</t>
  </si>
  <si>
    <t xml:space="preserve">  055</t>
  </si>
  <si>
    <t xml:space="preserve">  柳州市预备役炮团</t>
  </si>
  <si>
    <t xml:space="preserve">  055105</t>
  </si>
  <si>
    <t xml:space="preserve">      预备役部队</t>
  </si>
  <si>
    <t xml:space="preserve">  054</t>
  </si>
  <si>
    <t xml:space="preserve">  柳州市军分区</t>
  </si>
  <si>
    <t xml:space="preserve">  054104</t>
  </si>
  <si>
    <t xml:space="preserve">      民兵</t>
  </si>
  <si>
    <t xml:space="preserve">  056</t>
  </si>
  <si>
    <t xml:space="preserve">  柳州市武警市支队</t>
  </si>
  <si>
    <t xml:space="preserve">  056106</t>
  </si>
  <si>
    <t xml:space="preserve">      武装警察部队</t>
  </si>
  <si>
    <t xml:space="preserve">  058</t>
  </si>
  <si>
    <t xml:space="preserve">  柳州市边检站</t>
  </si>
  <si>
    <t xml:space="preserve">  058108</t>
  </si>
  <si>
    <t xml:space="preserve">  057</t>
  </si>
  <si>
    <t xml:space="preserve">  柳州市消防支队</t>
  </si>
  <si>
    <t xml:space="preserve">  057107</t>
  </si>
  <si>
    <t xml:space="preserve">  048</t>
  </si>
  <si>
    <t xml:space="preserve">  柳州市公安局</t>
  </si>
  <si>
    <t xml:space="preserve">  048098</t>
  </si>
  <si>
    <t xml:space="preserve">      行政运行（公安）</t>
  </si>
  <si>
    <t xml:space="preserve">  069</t>
  </si>
  <si>
    <t xml:space="preserve">  柳州市公安局交通警察支队</t>
  </si>
  <si>
    <t xml:space="preserve">  069184</t>
  </si>
  <si>
    <t xml:space="preserve">  081</t>
  </si>
  <si>
    <t xml:space="preserve">  柳州市林业局</t>
  </si>
  <si>
    <t xml:space="preserve">  081459</t>
  </si>
  <si>
    <t xml:space="preserve">  柳州市森林公安局</t>
  </si>
  <si>
    <t xml:space="preserve">      一般行政管理事务（公安）</t>
  </si>
  <si>
    <t xml:space="preserve">      机关服务（公安）</t>
  </si>
  <si>
    <t xml:space="preserve">  049</t>
  </si>
  <si>
    <t xml:space="preserve">  柳州市禁毒委</t>
  </si>
  <si>
    <t xml:space="preserve">  049099</t>
  </si>
  <si>
    <t xml:space="preserve">      信息化建设（公安）</t>
  </si>
  <si>
    <t xml:space="preserve">      执法办案</t>
  </si>
  <si>
    <t xml:space="preserve">      特别业务</t>
  </si>
  <si>
    <t xml:space="preserve">  048767</t>
  </si>
  <si>
    <t xml:space="preserve">  柳州市互联网信息安全中心</t>
  </si>
  <si>
    <t xml:space="preserve">      事业运行（公安）</t>
  </si>
  <si>
    <t xml:space="preserve">      其他公安支出</t>
  </si>
  <si>
    <t xml:space="preserve">  051</t>
  </si>
  <si>
    <t xml:space="preserve">  柳州市人民检察院</t>
  </si>
  <si>
    <t xml:space="preserve">  051101</t>
  </si>
  <si>
    <t xml:space="preserve">      行政运行（检察）</t>
  </si>
  <si>
    <t xml:space="preserve">  051500</t>
  </si>
  <si>
    <t xml:space="preserve">  柳州市鹿寨地区人民检察院</t>
  </si>
  <si>
    <t xml:space="preserve">  051560</t>
  </si>
  <si>
    <t xml:space="preserve">  柳州市露塘地区人民检察院</t>
  </si>
  <si>
    <t xml:space="preserve">      一般行政管理事务（检察）</t>
  </si>
  <si>
    <t xml:space="preserve">      其他检察支出</t>
  </si>
  <si>
    <t xml:space="preserve">  052</t>
  </si>
  <si>
    <t xml:space="preserve">  柳州市中级人民法院</t>
  </si>
  <si>
    <t xml:space="preserve">  052102</t>
  </si>
  <si>
    <t xml:space="preserve">      行政运行（法院）</t>
  </si>
  <si>
    <t xml:space="preserve">      一般行政管理事务（法院）</t>
  </si>
  <si>
    <t xml:space="preserve">      案件审判</t>
  </si>
  <si>
    <t xml:space="preserve">      案件执行</t>
  </si>
  <si>
    <t xml:space="preserve">      “两庭”建设</t>
  </si>
  <si>
    <t xml:space="preserve">      其他法院支出</t>
  </si>
  <si>
    <t xml:space="preserve">  053</t>
  </si>
  <si>
    <t xml:space="preserve">  柳州市司法局</t>
  </si>
  <si>
    <t xml:space="preserve">  053103</t>
  </si>
  <si>
    <t xml:space="preserve">      行政运行（司法）</t>
  </si>
  <si>
    <t xml:space="preserve">  053536</t>
  </si>
  <si>
    <t xml:space="preserve">  柳州市公证处</t>
  </si>
  <si>
    <t xml:space="preserve">  053591</t>
  </si>
  <si>
    <t xml:space="preserve">  柳州市法律援助中心</t>
  </si>
  <si>
    <t xml:space="preserve">      一般行政管理事务（司法）</t>
  </si>
  <si>
    <t xml:space="preserve">      基层司法业务</t>
  </si>
  <si>
    <t xml:space="preserve">      普法宣传</t>
  </si>
  <si>
    <t xml:space="preserve">      律师公证管理</t>
  </si>
  <si>
    <t xml:space="preserve">      法律援助</t>
  </si>
  <si>
    <t xml:space="preserve">      仲裁</t>
  </si>
  <si>
    <t xml:space="preserve">      社区矫正</t>
  </si>
  <si>
    <t xml:space="preserve">      法制建设</t>
  </si>
  <si>
    <t xml:space="preserve">      信息化建设（司法）</t>
  </si>
  <si>
    <t xml:space="preserve">      事业运行（司法）</t>
  </si>
  <si>
    <t xml:space="preserve">      其他司法支出</t>
  </si>
  <si>
    <t xml:space="preserve">  701</t>
  </si>
  <si>
    <t xml:space="preserve">  行政政法科专项</t>
  </si>
  <si>
    <t xml:space="preserve">  701999</t>
  </si>
  <si>
    <t xml:space="preserve">  柳州市项目配套款专项</t>
  </si>
  <si>
    <t xml:space="preserve">      其他公共安全支出</t>
  </si>
  <si>
    <t xml:space="preserve">  114</t>
  </si>
  <si>
    <t xml:space="preserve">  柳州市教育局</t>
  </si>
  <si>
    <t xml:space="preserve">  114284</t>
  </si>
  <si>
    <t xml:space="preserve">      行政运行（教育管理事务）</t>
  </si>
  <si>
    <t xml:space="preserve">  114394</t>
  </si>
  <si>
    <t xml:space="preserve">  柳州市招生考试院</t>
  </si>
  <si>
    <t xml:space="preserve">      其他教育管理事务支出</t>
  </si>
  <si>
    <t xml:space="preserve">  114397</t>
  </si>
  <si>
    <t xml:space="preserve">  柳州市教学设备供应站</t>
  </si>
  <si>
    <t xml:space="preserve">  114982</t>
  </si>
  <si>
    <t xml:space="preserve">  柳州市教育局（专项检查经费）</t>
  </si>
  <si>
    <t xml:space="preserve">  114983</t>
  </si>
  <si>
    <t xml:space="preserve">  柳州市教育局（部门专项业务经费）</t>
  </si>
  <si>
    <t xml:space="preserve">  114984</t>
  </si>
  <si>
    <t xml:space="preserve">  柳州市教育局（文体活动专项）</t>
  </si>
  <si>
    <t xml:space="preserve">  114985</t>
  </si>
  <si>
    <t xml:space="preserve">  柳州市教育局（教师慰问专项）</t>
  </si>
  <si>
    <t xml:space="preserve">  114986</t>
  </si>
  <si>
    <t xml:space="preserve">  柳州市教育局（专项管理业务经费）</t>
  </si>
  <si>
    <t xml:space="preserve">  114988</t>
  </si>
  <si>
    <t xml:space="preserve">  柳州市教育局（职成教育专项）</t>
  </si>
  <si>
    <t xml:space="preserve">  114989</t>
  </si>
  <si>
    <t xml:space="preserve">  柳州市教育局（课改业务专项）</t>
  </si>
  <si>
    <t xml:space="preserve">  114990</t>
  </si>
  <si>
    <t xml:space="preserve">  柳州市教育局(支教专项)</t>
  </si>
  <si>
    <t xml:space="preserve">  114991</t>
  </si>
  <si>
    <t xml:space="preserve">  柳州市教育局（抚恤专项）</t>
  </si>
  <si>
    <t xml:space="preserve">  114993</t>
  </si>
  <si>
    <t xml:space="preserve">  柳州市教育局（师培专项）</t>
  </si>
  <si>
    <t xml:space="preserve">  114994</t>
  </si>
  <si>
    <t xml:space="preserve">  柳州市教育局（校园维修专项）</t>
  </si>
  <si>
    <t xml:space="preserve">  114995</t>
  </si>
  <si>
    <t xml:space="preserve">  柳州市教育局（常设机构专项）</t>
  </si>
  <si>
    <t xml:space="preserve">  114999</t>
  </si>
  <si>
    <t xml:space="preserve">  柳州市教育局(教育附加费)</t>
  </si>
  <si>
    <t xml:space="preserve">      高中教育</t>
  </si>
  <si>
    <t xml:space="preserve">  114348</t>
  </si>
  <si>
    <t xml:space="preserve">  柳州高级中学</t>
  </si>
  <si>
    <t xml:space="preserve">  114349</t>
  </si>
  <si>
    <t xml:space="preserve">  柳州市民族高中</t>
  </si>
  <si>
    <t xml:space="preserve">  114350</t>
  </si>
  <si>
    <t xml:space="preserve">  柳州市第一中学</t>
  </si>
  <si>
    <t xml:space="preserve">  114351</t>
  </si>
  <si>
    <t xml:space="preserve">  柳州市第二中学</t>
  </si>
  <si>
    <t xml:space="preserve">  114352</t>
  </si>
  <si>
    <t xml:space="preserve">  柳州市第三中学</t>
  </si>
  <si>
    <t xml:space="preserve">  114354</t>
  </si>
  <si>
    <t xml:space="preserve">  柳州市第六中学</t>
  </si>
  <si>
    <t xml:space="preserve">  114357</t>
  </si>
  <si>
    <t xml:space="preserve">  柳州市第九中学</t>
  </si>
  <si>
    <t xml:space="preserve">  114387</t>
  </si>
  <si>
    <t xml:space="preserve">  柳州市钢一中学</t>
  </si>
  <si>
    <t xml:space="preserve">  114610</t>
  </si>
  <si>
    <t xml:space="preserve">  柳州铁一中学</t>
  </si>
  <si>
    <t xml:space="preserve">  114611</t>
  </si>
  <si>
    <t xml:space="preserve">  柳州市铁二中学</t>
  </si>
  <si>
    <t xml:space="preserve">      其他普通教育支出</t>
  </si>
  <si>
    <t xml:space="preserve">  114819</t>
  </si>
  <si>
    <t xml:space="preserve">  柳州市学生资助管理中心</t>
  </si>
  <si>
    <t xml:space="preserve">  114820</t>
  </si>
  <si>
    <t xml:space="preserve">  柳州市交通学校</t>
  </si>
  <si>
    <t xml:space="preserve">      中专教育</t>
  </si>
  <si>
    <t xml:space="preserve">  062155</t>
  </si>
  <si>
    <t xml:space="preserve">  柳州市技工学校</t>
  </si>
  <si>
    <t xml:space="preserve">      技校教育</t>
  </si>
  <si>
    <t xml:space="preserve">  114345</t>
  </si>
  <si>
    <t xml:space="preserve">  柳州市第一职业技术学校</t>
  </si>
  <si>
    <t xml:space="preserve">      职业高中教育</t>
  </si>
  <si>
    <t xml:space="preserve">  114346</t>
  </si>
  <si>
    <t xml:space="preserve">  柳州市第二职业技术学校</t>
  </si>
  <si>
    <t xml:space="preserve">  114285</t>
  </si>
  <si>
    <t xml:space="preserve">  柳州职业技术学院</t>
  </si>
  <si>
    <t xml:space="preserve">      高等职业教育</t>
  </si>
  <si>
    <t xml:space="preserve">  114629</t>
  </si>
  <si>
    <t xml:space="preserve">  柳州铁道职业技术学院</t>
  </si>
  <si>
    <t xml:space="preserve">  114759</t>
  </si>
  <si>
    <t xml:space="preserve">  柳州城市职业学院</t>
  </si>
  <si>
    <t xml:space="preserve">      其他职业教育支出</t>
  </si>
  <si>
    <t xml:space="preserve">  114391</t>
  </si>
  <si>
    <t xml:space="preserve">  柳州市特殊教育学校</t>
  </si>
  <si>
    <t xml:space="preserve">      特殊学校教育</t>
  </si>
  <si>
    <t xml:space="preserve">  120</t>
  </si>
  <si>
    <t xml:space="preserve">  中共柳州市委员会党校</t>
  </si>
  <si>
    <t xml:space="preserve">  120292</t>
  </si>
  <si>
    <t xml:space="preserve">      干部教育</t>
  </si>
  <si>
    <t xml:space="preserve">  114998</t>
  </si>
  <si>
    <t xml:space="preserve">  柳州市教育局（教育费附加专项）</t>
  </si>
  <si>
    <t xml:space="preserve">      其他教育费附加安排的支出</t>
  </si>
  <si>
    <t xml:space="preserve">      其他教育支出</t>
  </si>
  <si>
    <t xml:space="preserve">  114392</t>
  </si>
  <si>
    <t xml:space="preserve">  柳州市教育科学研究所</t>
  </si>
  <si>
    <t xml:space="preserve">  114393</t>
  </si>
  <si>
    <t xml:space="preserve">  柳州市电化教育站</t>
  </si>
  <si>
    <t xml:space="preserve">  114396</t>
  </si>
  <si>
    <t xml:space="preserve">  柳州市教育局勤工俭学办公室</t>
  </si>
  <si>
    <t xml:space="preserve">  114484</t>
  </si>
  <si>
    <t xml:space="preserve">  柳州市教师培训与学生素质教育中心</t>
  </si>
  <si>
    <t xml:space="preserve">  114626</t>
  </si>
  <si>
    <t xml:space="preserve">  柳州市龙城教育</t>
  </si>
  <si>
    <t xml:space="preserve">  124</t>
  </si>
  <si>
    <t xml:space="preserve">  柳州市文化新闻出版广电局</t>
  </si>
  <si>
    <t xml:space="preserve">  124305</t>
  </si>
  <si>
    <t xml:space="preserve">  121</t>
  </si>
  <si>
    <t xml:space="preserve">  柳州市科学技术局</t>
  </si>
  <si>
    <t xml:space="preserve">  121293</t>
  </si>
  <si>
    <t xml:space="preserve">      行政运行（科学技术管理事务）</t>
  </si>
  <si>
    <t xml:space="preserve">  121298</t>
  </si>
  <si>
    <t xml:space="preserve">  柳州市科技兴市领导小组办公室</t>
  </si>
  <si>
    <t xml:space="preserve">  122</t>
  </si>
  <si>
    <t xml:space="preserve">  柳州市科学技术协会</t>
  </si>
  <si>
    <t xml:space="preserve">  122303</t>
  </si>
  <si>
    <t xml:space="preserve">      一般行政管理事务（科学技术管理事务）</t>
  </si>
  <si>
    <t xml:space="preserve">      其他科学技术管理事务支出</t>
  </si>
  <si>
    <t xml:space="preserve">  121300</t>
  </si>
  <si>
    <t xml:space="preserve">  柳州市自动化科学研究所</t>
  </si>
  <si>
    <t xml:space="preserve">      机构运行（应用研究）</t>
  </si>
  <si>
    <t xml:space="preserve">      其他应用研究支出</t>
  </si>
  <si>
    <t xml:space="preserve">  121295</t>
  </si>
  <si>
    <t xml:space="preserve">  柳州市科学技术开发交流中心</t>
  </si>
  <si>
    <t xml:space="preserve">      机构运行（技术研究与开发）</t>
  </si>
  <si>
    <t xml:space="preserve">  121999</t>
  </si>
  <si>
    <t xml:space="preserve">  柳州市科技局（原科技三项费用）</t>
  </si>
  <si>
    <t xml:space="preserve">      应用技术研究与开发</t>
  </si>
  <si>
    <t xml:space="preserve">      其他技术研究与开发支出</t>
  </si>
  <si>
    <t xml:space="preserve">  121297</t>
  </si>
  <si>
    <t xml:space="preserve">  柳州市科学技术情报研究所</t>
  </si>
  <si>
    <t xml:space="preserve">  121296</t>
  </si>
  <si>
    <t xml:space="preserve">  柳州市科学技术培训中心</t>
  </si>
  <si>
    <t xml:space="preserve">      机构运行（科技条件与服务）</t>
  </si>
  <si>
    <t xml:space="preserve">      技术创新服务体系</t>
  </si>
  <si>
    <t xml:space="preserve">  022</t>
  </si>
  <si>
    <t xml:space="preserve">  柳州市地方志编纂委员会办公室</t>
  </si>
  <si>
    <t xml:space="preserve">  022056</t>
  </si>
  <si>
    <t xml:space="preserve">      社会科学研究机构</t>
  </si>
  <si>
    <t xml:space="preserve">  198</t>
  </si>
  <si>
    <t xml:space="preserve">  柳州市社会科学界联合会</t>
  </si>
  <si>
    <t xml:space="preserve">  198010</t>
  </si>
  <si>
    <t xml:space="preserve">  197</t>
  </si>
  <si>
    <t xml:space="preserve">  柳州市社会科学研究所</t>
  </si>
  <si>
    <t xml:space="preserve">  197009</t>
  </si>
  <si>
    <t xml:space="preserve">      社会科学研究</t>
  </si>
  <si>
    <t xml:space="preserve">      其他社会科学支出</t>
  </si>
  <si>
    <t xml:space="preserve">      机构运行（科学技术普及）</t>
  </si>
  <si>
    <t xml:space="preserve">      科普活动</t>
  </si>
  <si>
    <t xml:space="preserve">      青少年科技活动</t>
  </si>
  <si>
    <t xml:space="preserve">      学术交流活动</t>
  </si>
  <si>
    <t xml:space="preserve">  122294</t>
  </si>
  <si>
    <t xml:space="preserve">  柳州科技馆</t>
  </si>
  <si>
    <t xml:space="preserve">      科技馆站</t>
  </si>
  <si>
    <t xml:space="preserve">      其他科学技术普及支出</t>
  </si>
  <si>
    <t xml:space="preserve">      其他科学技术支出</t>
  </si>
  <si>
    <t xml:space="preserve">      行政运行（文化和旅游）</t>
  </si>
  <si>
    <t xml:space="preserve">  124306</t>
  </si>
  <si>
    <t xml:space="preserve">  柳州市文化市场综合执法支队</t>
  </si>
  <si>
    <t xml:space="preserve">  128</t>
  </si>
  <si>
    <t xml:space="preserve">  柳州市文学艺术界联合会</t>
  </si>
  <si>
    <t xml:space="preserve">  128324</t>
  </si>
  <si>
    <t xml:space="preserve">  141478</t>
  </si>
  <si>
    <t xml:space="preserve">  柳州市旅游质量监督管理所</t>
  </si>
  <si>
    <t xml:space="preserve">      一般行政管理事务（文化和旅游）</t>
  </si>
  <si>
    <t xml:space="preserve">  124319</t>
  </si>
  <si>
    <t xml:space="preserve">  柳州市图书馆</t>
  </si>
  <si>
    <t xml:space="preserve">      图书馆</t>
  </si>
  <si>
    <t xml:space="preserve">  124840</t>
  </si>
  <si>
    <t xml:space="preserve">  柳州市艺术剧院</t>
  </si>
  <si>
    <t xml:space="preserve">      艺术表演团体</t>
  </si>
  <si>
    <t xml:space="preserve">      文化活动</t>
  </si>
  <si>
    <t xml:space="preserve">      群众文化</t>
  </si>
  <si>
    <t xml:space="preserve">  124309</t>
  </si>
  <si>
    <t xml:space="preserve">  柳州市群众艺术馆</t>
  </si>
  <si>
    <t xml:space="preserve">  124317</t>
  </si>
  <si>
    <t xml:space="preserve">  柳州市画院</t>
  </si>
  <si>
    <t xml:space="preserve">      文化创作与保护</t>
  </si>
  <si>
    <t xml:space="preserve">      文化和旅游市场管理</t>
  </si>
  <si>
    <t xml:space="preserve">      旅游行业业务管理</t>
  </si>
  <si>
    <t xml:space="preserve">      其他文化和旅游支出</t>
  </si>
  <si>
    <t xml:space="preserve">  124307</t>
  </si>
  <si>
    <t xml:space="preserve">  柳州市艺术研究所</t>
  </si>
  <si>
    <t xml:space="preserve">  127</t>
  </si>
  <si>
    <t xml:space="preserve">  柳州市文学研究所</t>
  </si>
  <si>
    <t xml:space="preserve">  127323</t>
  </si>
  <si>
    <t xml:space="preserve">  128561</t>
  </si>
  <si>
    <t xml:space="preserve">  柳州市文化生活报</t>
  </si>
  <si>
    <t xml:space="preserve">  124315</t>
  </si>
  <si>
    <t xml:space="preserve">  柳州白莲洞洞穴科学博物馆</t>
  </si>
  <si>
    <t xml:space="preserve">      文物保护</t>
  </si>
  <si>
    <t xml:space="preserve">  124318</t>
  </si>
  <si>
    <t xml:space="preserve">  柳州市文物局</t>
  </si>
  <si>
    <t xml:space="preserve">  124843</t>
  </si>
  <si>
    <t xml:space="preserve">  柳州市军事博物园</t>
  </si>
  <si>
    <t xml:space="preserve">  124316</t>
  </si>
  <si>
    <t xml:space="preserve">  柳州市博物馆</t>
  </si>
  <si>
    <t xml:space="preserve">      博物馆</t>
  </si>
  <si>
    <t xml:space="preserve">  124841</t>
  </si>
  <si>
    <t xml:space="preserve">  柳州市工业博物馆</t>
  </si>
  <si>
    <t xml:space="preserve">  124842</t>
  </si>
  <si>
    <t xml:space="preserve">  柳州市文庙</t>
  </si>
  <si>
    <t xml:space="preserve">  124310</t>
  </si>
  <si>
    <t xml:space="preserve">  柳州市文物商店</t>
  </si>
  <si>
    <t xml:space="preserve">      其他文物支出</t>
  </si>
  <si>
    <t xml:space="preserve">  130</t>
  </si>
  <si>
    <t xml:space="preserve">  柳州市体育局</t>
  </si>
  <si>
    <t xml:space="preserve">  130327</t>
  </si>
  <si>
    <t xml:space="preserve">      行政运行（体育）</t>
  </si>
  <si>
    <t xml:space="preserve">      一般行政管理事务（体育）</t>
  </si>
  <si>
    <t xml:space="preserve">      体育竞赛</t>
  </si>
  <si>
    <t xml:space="preserve">      体育训练</t>
  </si>
  <si>
    <t xml:space="preserve">      体育场馆</t>
  </si>
  <si>
    <t xml:space="preserve">  130328</t>
  </si>
  <si>
    <t xml:space="preserve">  柳州市体育馆</t>
  </si>
  <si>
    <t xml:space="preserve">  130332</t>
  </si>
  <si>
    <t xml:space="preserve">  柳州篮球训练基地</t>
  </si>
  <si>
    <t xml:space="preserve">  130334</t>
  </si>
  <si>
    <t xml:space="preserve">  柳州市潜水运动队</t>
  </si>
  <si>
    <t xml:space="preserve">  130335</t>
  </si>
  <si>
    <t xml:space="preserve">  柳州市体育场</t>
  </si>
  <si>
    <t xml:space="preserve">  130811</t>
  </si>
  <si>
    <t xml:space="preserve">  柳州体育中心</t>
  </si>
  <si>
    <t xml:space="preserve">      群众体育</t>
  </si>
  <si>
    <t xml:space="preserve">  130329</t>
  </si>
  <si>
    <t xml:space="preserve">  柳州市老体协</t>
  </si>
  <si>
    <t xml:space="preserve">  130330</t>
  </si>
  <si>
    <t xml:space="preserve">  柳州市业余体校</t>
  </si>
  <si>
    <t xml:space="preserve">  130331</t>
  </si>
  <si>
    <t xml:space="preserve">  柳州市第二业余体育学校</t>
  </si>
  <si>
    <t xml:space="preserve">  130333</t>
  </si>
  <si>
    <t xml:space="preserve">  柳州市体操学校</t>
  </si>
  <si>
    <t xml:space="preserve">      体育交流与合作</t>
  </si>
  <si>
    <t xml:space="preserve">      其他体育支出</t>
  </si>
  <si>
    <t xml:space="preserve">  124344</t>
  </si>
  <si>
    <t xml:space="preserve">  柳州市广播电视台</t>
  </si>
  <si>
    <t xml:space="preserve">  124552</t>
  </si>
  <si>
    <t xml:space="preserve">  柳州市广播电视监测中心</t>
  </si>
  <si>
    <t xml:space="preserve">      电影</t>
  </si>
  <si>
    <t xml:space="preserve">  206</t>
  </si>
  <si>
    <t xml:space="preserve">  柳州日报社</t>
  </si>
  <si>
    <t xml:space="preserve">  206843</t>
  </si>
  <si>
    <t xml:space="preserve">      其他新闻出版电影支出</t>
  </si>
  <si>
    <t xml:space="preserve">      行政运行（广播电视）</t>
  </si>
  <si>
    <t xml:space="preserve">      一般行政管理事务（广播电视）</t>
  </si>
  <si>
    <t xml:space="preserve">      文化产业发展专项支出</t>
  </si>
  <si>
    <t xml:space="preserve">      其他文化体育与传媒支出</t>
  </si>
  <si>
    <t xml:space="preserve">      行政运行（人力资源和社会保障管理事务）</t>
  </si>
  <si>
    <t xml:space="preserve">  062156</t>
  </si>
  <si>
    <t xml:space="preserve">  柳州市劳动保障监察支队</t>
  </si>
  <si>
    <t xml:space="preserve">  062158</t>
  </si>
  <si>
    <t xml:space="preserve">  柳州市社会保险事业管理局</t>
  </si>
  <si>
    <t xml:space="preserve">  062160</t>
  </si>
  <si>
    <t xml:space="preserve">  柳州市就业服务中心</t>
  </si>
  <si>
    <t xml:space="preserve">  062757</t>
  </si>
  <si>
    <t xml:space="preserve">  柳州市机关事业单位社会保险服务中心</t>
  </si>
  <si>
    <t xml:space="preserve">      一般行政管理事务（人力资源和社会保障管理事务）</t>
  </si>
  <si>
    <t xml:space="preserve">      综合业务管理</t>
  </si>
  <si>
    <t xml:space="preserve">      劳动保障监察</t>
  </si>
  <si>
    <t xml:space="preserve">      社会保险经办机构</t>
  </si>
  <si>
    <t xml:space="preserve">  062482</t>
  </si>
  <si>
    <t xml:space="preserve">  柳州市劳动人事争议仲裁院</t>
  </si>
  <si>
    <t xml:space="preserve">      劳动关系和维权</t>
  </si>
  <si>
    <t xml:space="preserve">  062462</t>
  </si>
  <si>
    <t xml:space="preserve">  柳州市劳动职业培训指导中心</t>
  </si>
  <si>
    <t xml:space="preserve">      公共就业服务和职业技能鉴定机构</t>
  </si>
  <si>
    <t xml:space="preserve">  062773</t>
  </si>
  <si>
    <t xml:space="preserve">  柳州市职业技能鉴定指导中心</t>
  </si>
  <si>
    <t xml:space="preserve">      其他人力资源和社会保障管理事务支出</t>
  </si>
  <si>
    <t xml:space="preserve">  063</t>
  </si>
  <si>
    <t xml:space="preserve">  柳州市民政局</t>
  </si>
  <si>
    <t xml:space="preserve">  063162</t>
  </si>
  <si>
    <t xml:space="preserve">      行政运行（民政管理事务）</t>
  </si>
  <si>
    <t xml:space="preserve">  063166</t>
  </si>
  <si>
    <t xml:space="preserve">  柳州市救助管理站</t>
  </si>
  <si>
    <t xml:space="preserve">  063167</t>
  </si>
  <si>
    <t xml:space="preserve">  柳州市备灾中心</t>
  </si>
  <si>
    <t xml:space="preserve">  063173</t>
  </si>
  <si>
    <t xml:space="preserve">  柳州军用供应站</t>
  </si>
  <si>
    <t xml:space="preserve">  063596</t>
  </si>
  <si>
    <t xml:space="preserve">  柳州市城乡居民最低生活保障管理办公室</t>
  </si>
  <si>
    <t xml:space="preserve">      一般行政管理事务（民政管理事务）</t>
  </si>
  <si>
    <t xml:space="preserve">  063181</t>
  </si>
  <si>
    <t xml:space="preserve">  柳州市老龄委</t>
  </si>
  <si>
    <t xml:space="preserve">      民间组织管理</t>
  </si>
  <si>
    <t xml:space="preserve">      行政区划和地名管理</t>
  </si>
  <si>
    <t xml:space="preserve">      基层政权和社区建设</t>
  </si>
  <si>
    <t xml:space="preserve">      其他民政管理事务支出</t>
  </si>
  <si>
    <t xml:space="preserve">  063861</t>
  </si>
  <si>
    <t xml:space="preserve">  柳州市低收入居民家庭经济状况核对中心</t>
  </si>
  <si>
    <t xml:space="preserve">      归口管理的行政单位离退休</t>
  </si>
  <si>
    <t xml:space="preserve">  042</t>
  </si>
  <si>
    <t xml:space="preserve">  柳州市二轻城镇集体工业联合社</t>
  </si>
  <si>
    <t xml:space="preserve">  042085</t>
  </si>
  <si>
    <t xml:space="preserve">  045425</t>
  </si>
  <si>
    <t xml:space="preserve">  060</t>
  </si>
  <si>
    <t xml:space="preserve">  柳州市卫生和计划生育委员会</t>
  </si>
  <si>
    <t xml:space="preserve">  060111</t>
  </si>
  <si>
    <t xml:space="preserve">  060468</t>
  </si>
  <si>
    <t xml:space="preserve">  柳州市卫生计生监督所</t>
  </si>
  <si>
    <t xml:space="preserve">  060779</t>
  </si>
  <si>
    <t xml:space="preserve">  柳州市计划生育协会</t>
  </si>
  <si>
    <t xml:space="preserve">  063171</t>
  </si>
  <si>
    <t xml:space="preserve">  柳州市军队离退休干部胜利休养所</t>
  </si>
  <si>
    <t xml:space="preserve">  063172</t>
  </si>
  <si>
    <t xml:space="preserve">  柳州市军队离退休干部静兰休养所</t>
  </si>
  <si>
    <t xml:space="preserve">  064</t>
  </si>
  <si>
    <t xml:space="preserve">  柳州市残疾人联合会</t>
  </si>
  <si>
    <t xml:space="preserve">  064176</t>
  </si>
  <si>
    <t xml:space="preserve">  067</t>
  </si>
  <si>
    <t xml:space="preserve">  柳州市工艺设计院</t>
  </si>
  <si>
    <t xml:space="preserve">  067422</t>
  </si>
  <si>
    <t xml:space="preserve">  073</t>
  </si>
  <si>
    <t xml:space="preserve">  柳州市扶贫开发办公室</t>
  </si>
  <si>
    <t xml:space="preserve">  073188</t>
  </si>
  <si>
    <t xml:space="preserve">  077</t>
  </si>
  <si>
    <t xml:space="preserve">  柳州市农业局</t>
  </si>
  <si>
    <t xml:space="preserve">  077191</t>
  </si>
  <si>
    <t xml:space="preserve">  柳州市农村合作经济经营管理站</t>
  </si>
  <si>
    <t xml:space="preserve">  077192</t>
  </si>
  <si>
    <t xml:space="preserve">  柳州市水果生产办公室</t>
  </si>
  <si>
    <t xml:space="preserve">  077194</t>
  </si>
  <si>
    <t xml:space="preserve">  077195</t>
  </si>
  <si>
    <t xml:space="preserve">  柳州市农业行政综合执法支队</t>
  </si>
  <si>
    <t xml:space="preserve">  077197</t>
  </si>
  <si>
    <t xml:space="preserve">  柳州市农业技术推广中心</t>
  </si>
  <si>
    <t xml:space="preserve">  077200</t>
  </si>
  <si>
    <t xml:space="preserve">  柳州市种子管理站</t>
  </si>
  <si>
    <t xml:space="preserve">  079204</t>
  </si>
  <si>
    <t xml:space="preserve">  079207</t>
  </si>
  <si>
    <t xml:space="preserve">  柳州市动物卫生监督所</t>
  </si>
  <si>
    <t xml:space="preserve">  079210</t>
  </si>
  <si>
    <t xml:space="preserve">  柳州市渔政渔港监督管理站</t>
  </si>
  <si>
    <t xml:space="preserve">  080</t>
  </si>
  <si>
    <t xml:space="preserve">  柳州市农业机械化管理局</t>
  </si>
  <si>
    <t xml:space="preserve">  080213</t>
  </si>
  <si>
    <t xml:space="preserve">  080215</t>
  </si>
  <si>
    <t xml:space="preserve">  柳州市农机安全监理所</t>
  </si>
  <si>
    <t xml:space="preserve">  080216</t>
  </si>
  <si>
    <t xml:space="preserve">  柳州市农业机械推广站</t>
  </si>
  <si>
    <t xml:space="preserve">  081219</t>
  </si>
  <si>
    <t xml:space="preserve">  081222</t>
  </si>
  <si>
    <t xml:space="preserve">  柳州市农村能源办公室</t>
  </si>
  <si>
    <t xml:space="preserve">  082</t>
  </si>
  <si>
    <t xml:space="preserve">  柳州市水利局</t>
  </si>
  <si>
    <t xml:space="preserve">  082226</t>
  </si>
  <si>
    <t xml:space="preserve">  082227</t>
  </si>
  <si>
    <t xml:space="preserve">  柳州市水利工程管理站</t>
  </si>
  <si>
    <t xml:space="preserve">  082229</t>
  </si>
  <si>
    <t xml:space="preserve">  柳州市水政监察支队</t>
  </si>
  <si>
    <t xml:space="preserve">  082230</t>
  </si>
  <si>
    <t xml:space="preserve">  柳州市防洪排涝工程管理处</t>
  </si>
  <si>
    <t xml:space="preserve">  082249</t>
  </si>
  <si>
    <t xml:space="preserve">  柳州市城区防洪办公室</t>
  </si>
  <si>
    <t>工业交通科</t>
  </si>
  <si>
    <t xml:space="preserve">  090</t>
  </si>
  <si>
    <t xml:space="preserve">  柳州市工业和信息化委员会</t>
  </si>
  <si>
    <t xml:space="preserve">  090242</t>
  </si>
  <si>
    <t xml:space="preserve">  091</t>
  </si>
  <si>
    <t xml:space="preserve">  柳州市住房和城乡建设委员会</t>
  </si>
  <si>
    <t xml:space="preserve">  091243</t>
  </si>
  <si>
    <t xml:space="preserve">  091246</t>
  </si>
  <si>
    <t xml:space="preserve">  柳州市散装水泥办公室</t>
  </si>
  <si>
    <t xml:space="preserve">  091248</t>
  </si>
  <si>
    <t xml:space="preserve">  柳州市城市建设档案馆</t>
  </si>
  <si>
    <t xml:space="preserve">  091250</t>
  </si>
  <si>
    <t xml:space="preserve">  柳州市建设工程质量安全监督管理处</t>
  </si>
  <si>
    <t xml:space="preserve">  091487</t>
  </si>
  <si>
    <t xml:space="preserve">  柳州市房屋征收与补偿办公室</t>
  </si>
  <si>
    <t xml:space="preserve">  092</t>
  </si>
  <si>
    <t xml:space="preserve">  柳州市交通运输局</t>
  </si>
  <si>
    <t xml:space="preserve">  092252</t>
  </si>
  <si>
    <t xml:space="preserve">  093</t>
  </si>
  <si>
    <t xml:space="preserve">  柳州市园林局</t>
  </si>
  <si>
    <t xml:space="preserve">  093253</t>
  </si>
  <si>
    <t xml:space="preserve">  095256</t>
  </si>
  <si>
    <t xml:space="preserve">  095550</t>
  </si>
  <si>
    <t xml:space="preserve">  柳州市城市规划档案馆</t>
  </si>
  <si>
    <t xml:space="preserve">  095764</t>
  </si>
  <si>
    <t xml:space="preserve">  柳州市规划局柳江分局</t>
  </si>
  <si>
    <t xml:space="preserve">  096</t>
  </si>
  <si>
    <t xml:space="preserve">  柳州市环境保护局</t>
  </si>
  <si>
    <t xml:space="preserve">  096257</t>
  </si>
  <si>
    <t xml:space="preserve">  096259</t>
  </si>
  <si>
    <t xml:space="preserve">  柳州市环境监察支队</t>
  </si>
  <si>
    <t xml:space="preserve">  096260</t>
  </si>
  <si>
    <t xml:space="preserve">  柳州市环境保护监测站</t>
  </si>
  <si>
    <t xml:space="preserve">  098</t>
  </si>
  <si>
    <t xml:space="preserve">  柳州市粮食局</t>
  </si>
  <si>
    <t xml:space="preserve">  098262</t>
  </si>
  <si>
    <t xml:space="preserve">  098796</t>
  </si>
  <si>
    <t xml:space="preserve">  柳州市储备粮管理中心</t>
  </si>
  <si>
    <t xml:space="preserve">  102</t>
  </si>
  <si>
    <t xml:space="preserve">  柳州市城市管理行政执法局</t>
  </si>
  <si>
    <t xml:space="preserve">  102269</t>
  </si>
  <si>
    <t xml:space="preserve">  102270</t>
  </si>
  <si>
    <t xml:space="preserve">  柳州市城市管理行政执法支队</t>
  </si>
  <si>
    <t xml:space="preserve">  102812</t>
  </si>
  <si>
    <t xml:space="preserve">  柳州市水上综合执法支队</t>
  </si>
  <si>
    <t xml:space="preserve">  102835</t>
  </si>
  <si>
    <t xml:space="preserve">  柳州市城市管理信息中心</t>
  </si>
  <si>
    <t xml:space="preserve">  103</t>
  </si>
  <si>
    <t xml:space="preserve">  柳州市供销合作联社</t>
  </si>
  <si>
    <t xml:space="preserve">  103272</t>
  </si>
  <si>
    <t>综合科</t>
  </si>
  <si>
    <t xml:space="preserve">  109</t>
  </si>
  <si>
    <t xml:space="preserve">  柳州市住房公积金管理中心</t>
  </si>
  <si>
    <t xml:space="preserve">  109279</t>
  </si>
  <si>
    <t>政府住房基金收入</t>
  </si>
  <si>
    <t xml:space="preserve">  111</t>
  </si>
  <si>
    <t xml:space="preserve">  柳州市国土资源局</t>
  </si>
  <si>
    <t xml:space="preserve">  111281</t>
  </si>
  <si>
    <t xml:space="preserve">  111470</t>
  </si>
  <si>
    <t xml:space="preserve">  柳州市土地交易储备中心</t>
  </si>
  <si>
    <t xml:space="preserve">  111471</t>
  </si>
  <si>
    <t xml:space="preserve">  柳州市国土资源执法监察支队</t>
  </si>
  <si>
    <t xml:space="preserve">  111472</t>
  </si>
  <si>
    <t xml:space="preserve">  柳州市国土资源局城中分局</t>
  </si>
  <si>
    <t xml:space="preserve">  111473</t>
  </si>
  <si>
    <t xml:space="preserve">  柳州市国土资源局鱼峰分局</t>
  </si>
  <si>
    <t xml:space="preserve">  111474</t>
  </si>
  <si>
    <t xml:space="preserve">  柳州市国土资源局柳南分局</t>
  </si>
  <si>
    <t xml:space="preserve">  111475</t>
  </si>
  <si>
    <t xml:space="preserve">  柳州市国土资源局柳北分局</t>
  </si>
  <si>
    <t xml:space="preserve">  111483</t>
  </si>
  <si>
    <t xml:space="preserve">  柳州市征地办公室</t>
  </si>
  <si>
    <t xml:space="preserve">  111726</t>
  </si>
  <si>
    <t xml:space="preserve">  柳州市国土资源局柳东分局</t>
  </si>
  <si>
    <t xml:space="preserve">  123</t>
  </si>
  <si>
    <t xml:space="preserve">  柳州市地震局</t>
  </si>
  <si>
    <t xml:space="preserve">  123304</t>
  </si>
  <si>
    <t xml:space="preserve">  184</t>
  </si>
  <si>
    <t xml:space="preserve">  柳州市红十字会</t>
  </si>
  <si>
    <t xml:space="preserve">  184126</t>
  </si>
  <si>
    <t xml:space="preserve">  191</t>
  </si>
  <si>
    <t xml:space="preserve">  柳州市人民政府国有资产监督管理委员会</t>
  </si>
  <si>
    <t xml:space="preserve">  191597</t>
  </si>
  <si>
    <t xml:space="preserve">  194</t>
  </si>
  <si>
    <t xml:space="preserve">  柳州市安全生产监督管理局</t>
  </si>
  <si>
    <t xml:space="preserve">  194600</t>
  </si>
  <si>
    <t xml:space="preserve">  202</t>
  </si>
  <si>
    <t xml:space="preserve">  柳州市水库移民工作管理局</t>
  </si>
  <si>
    <t xml:space="preserve">  202820</t>
  </si>
  <si>
    <t>金融科</t>
  </si>
  <si>
    <t xml:space="preserve">  205</t>
  </si>
  <si>
    <t xml:space="preserve">  柳州市金融工作办公室</t>
  </si>
  <si>
    <t xml:space="preserve">  205829</t>
  </si>
  <si>
    <t xml:space="preserve">      事业单位离退休</t>
  </si>
  <si>
    <t xml:space="preserve">  045778</t>
  </si>
  <si>
    <t xml:space="preserve">  柳州市职工技术协作交流站</t>
  </si>
  <si>
    <t xml:space="preserve">  060123</t>
  </si>
  <si>
    <t xml:space="preserve">  柳州市妇幼保健院</t>
  </si>
  <si>
    <t xml:space="preserve">  060127</t>
  </si>
  <si>
    <t xml:space="preserve">  柳州市医药情报所</t>
  </si>
  <si>
    <t xml:space="preserve">  060128</t>
  </si>
  <si>
    <t xml:space="preserve">  柳州市医药学会办公室</t>
  </si>
  <si>
    <t xml:space="preserve">  060131</t>
  </si>
  <si>
    <t xml:space="preserve">  柳州市医疗急救指挥中心</t>
  </si>
  <si>
    <t xml:space="preserve">  060337</t>
  </si>
  <si>
    <t xml:space="preserve">  柳州市人口和计划生育药具管理站</t>
  </si>
  <si>
    <t xml:space="preserve">  060469</t>
  </si>
  <si>
    <t xml:space="preserve">  柳州市疾病预防控制中心</t>
  </si>
  <si>
    <t xml:space="preserve">  060842</t>
  </si>
  <si>
    <t xml:space="preserve">  柳州市艾滋病防治所</t>
  </si>
  <si>
    <t xml:space="preserve">  063163</t>
  </si>
  <si>
    <t xml:space="preserve">  柳州市社会福利院</t>
  </si>
  <si>
    <t xml:space="preserve">  063165</t>
  </si>
  <si>
    <t xml:space="preserve">  柳州市按摩医院</t>
  </si>
  <si>
    <t xml:space="preserve">  063174</t>
  </si>
  <si>
    <t xml:space="preserve">  柳州市殡葬管理处</t>
  </si>
  <si>
    <t xml:space="preserve">  063175</t>
  </si>
  <si>
    <t xml:space="preserve">  柳州市烈士陵园公墓管理处</t>
  </si>
  <si>
    <t xml:space="preserve">  063485</t>
  </si>
  <si>
    <t xml:space="preserve">  柳州市儿童福利院</t>
  </si>
  <si>
    <t xml:space="preserve">  064177</t>
  </si>
  <si>
    <t xml:space="preserve">  柳州市残疾人劳动就业服务中心</t>
  </si>
  <si>
    <t xml:space="preserve">  077203</t>
  </si>
  <si>
    <t xml:space="preserve">  柳州市经济作物技术推广站</t>
  </si>
  <si>
    <t xml:space="preserve">  077753</t>
  </si>
  <si>
    <t xml:space="preserve">  柳州市农业科学研究所</t>
  </si>
  <si>
    <t xml:space="preserve">  079205</t>
  </si>
  <si>
    <t xml:space="preserve">  柳州市动物疫病预防控制中心</t>
  </si>
  <si>
    <t xml:space="preserve">  079206</t>
  </si>
  <si>
    <t xml:space="preserve">  柳州市畜牧站</t>
  </si>
  <si>
    <t xml:space="preserve">  079208</t>
  </si>
  <si>
    <t xml:space="preserve">  柳州市兽医卫生化制场</t>
  </si>
  <si>
    <t xml:space="preserve">  079209</t>
  </si>
  <si>
    <t xml:space="preserve">  柳州市渔业技术推广站</t>
  </si>
  <si>
    <t xml:space="preserve">  080214</t>
  </si>
  <si>
    <t xml:space="preserve">  柳州市农业机械管理站</t>
  </si>
  <si>
    <t xml:space="preserve">  081221</t>
  </si>
  <si>
    <t xml:space="preserve">  柳州市林业技术推广站</t>
  </si>
  <si>
    <t xml:space="preserve">  081224</t>
  </si>
  <si>
    <t xml:space="preserve">  柳州市苗圃林场</t>
  </si>
  <si>
    <t xml:space="preserve">  081499</t>
  </si>
  <si>
    <t xml:space="preserve">  柳州市林业科学研究所</t>
  </si>
  <si>
    <t xml:space="preserve">  082855</t>
  </si>
  <si>
    <t xml:space="preserve">  柳州市河长制工作促进中心</t>
  </si>
  <si>
    <t xml:space="preserve">  090593</t>
  </si>
  <si>
    <t xml:space="preserve">  柳州市中小企业服务中心</t>
  </si>
  <si>
    <t xml:space="preserve">  091247</t>
  </si>
  <si>
    <t xml:space="preserve">  柳州市城市科学研究会</t>
  </si>
  <si>
    <t xml:space="preserve">  091251</t>
  </si>
  <si>
    <t xml:space="preserve">  柳州市计划用水节约用水办公室</t>
  </si>
  <si>
    <t xml:space="preserve">  091421</t>
  </si>
  <si>
    <t xml:space="preserve">  柳州市房产管理局柳南管理所</t>
  </si>
  <si>
    <t xml:space="preserve">  091427</t>
  </si>
  <si>
    <t xml:space="preserve">  柳州市房产管理局柳北管理所</t>
  </si>
  <si>
    <t xml:space="preserve">  091433</t>
  </si>
  <si>
    <t xml:space="preserve">  柳州市房产交易所</t>
  </si>
  <si>
    <t xml:space="preserve">  091489</t>
  </si>
  <si>
    <t xml:space="preserve">  柳州市房屋安全技术鉴定中心</t>
  </si>
  <si>
    <t xml:space="preserve">  091518</t>
  </si>
  <si>
    <t xml:space="preserve">  柳州市房产交易档案馆</t>
  </si>
  <si>
    <t xml:space="preserve">  092511</t>
  </si>
  <si>
    <t xml:space="preserve">  柳州市道路运输管理处</t>
  </si>
  <si>
    <t xml:space="preserve">  092512</t>
  </si>
  <si>
    <t xml:space="preserve">  柳州市公路管理处</t>
  </si>
  <si>
    <t xml:space="preserve">  092513</t>
  </si>
  <si>
    <t xml:space="preserve">  柳州市港航管理处</t>
  </si>
  <si>
    <t xml:space="preserve">  092847</t>
  </si>
  <si>
    <t xml:space="preserve">  柳州市交通综合行政执法支队</t>
  </si>
  <si>
    <t xml:space="preserve">  093822</t>
  </si>
  <si>
    <t xml:space="preserve">  柳州市城市绿化办公室</t>
  </si>
  <si>
    <t xml:space="preserve">  102105</t>
  </si>
  <si>
    <t xml:space="preserve">  柳州市柳西环卫所</t>
  </si>
  <si>
    <t xml:space="preserve">  102271</t>
  </si>
  <si>
    <t xml:space="preserve">  柳州市环境卫生管理处</t>
  </si>
  <si>
    <t xml:space="preserve">  103756</t>
  </si>
  <si>
    <t xml:space="preserve">  柳州市城郊供销合作社</t>
  </si>
  <si>
    <t xml:space="preserve">  111860</t>
  </si>
  <si>
    <t xml:space="preserve">  柳州市不动产登记中心</t>
  </si>
  <si>
    <t xml:space="preserve">  111862</t>
  </si>
  <si>
    <t xml:space="preserve">  柳州市不动产档案管理中心</t>
  </si>
  <si>
    <t xml:space="preserve">  134</t>
  </si>
  <si>
    <t xml:space="preserve">  柳州市柳工建材公司</t>
  </si>
  <si>
    <t xml:space="preserve">  134423</t>
  </si>
  <si>
    <t xml:space="preserve">  135</t>
  </si>
  <si>
    <t xml:space="preserve">  柳州市物资总公司</t>
  </si>
  <si>
    <t xml:space="preserve">  135424</t>
  </si>
  <si>
    <t xml:space="preserve">      机关事业单位基本养老保险缴费支出</t>
  </si>
  <si>
    <t xml:space="preserve">  060838</t>
  </si>
  <si>
    <t xml:space="preserve">  柳州市爱国卫生服务所</t>
  </si>
  <si>
    <t xml:space="preserve">  063768</t>
  </si>
  <si>
    <t xml:space="preserve">  柳州市军队离退休干部服务管理中心</t>
  </si>
  <si>
    <t xml:space="preserve">  064857</t>
  </si>
  <si>
    <t xml:space="preserve">  柳州市残疾人康复中心</t>
  </si>
  <si>
    <t xml:space="preserve">  073189</t>
  </si>
  <si>
    <t xml:space="preserve">  柳州市扶贫开发综合服务中心</t>
  </si>
  <si>
    <t xml:space="preserve">  077836</t>
  </si>
  <si>
    <t xml:space="preserve">  柳州市农业信息中心</t>
  </si>
  <si>
    <t xml:space="preserve">  081223</t>
  </si>
  <si>
    <t xml:space="preserve">  柳州市森林病虫害防治站</t>
  </si>
  <si>
    <t xml:space="preserve">  081226</t>
  </si>
  <si>
    <t xml:space="preserve">  柳州市三门江国家森林公园管理处</t>
  </si>
  <si>
    <t xml:space="preserve">  082525</t>
  </si>
  <si>
    <t xml:space="preserve">  柳州市防汛抗旱指挥部办公室</t>
  </si>
  <si>
    <t xml:space="preserve">  082854</t>
  </si>
  <si>
    <t xml:space="preserve">  柳州市水利水电工程质量与安全监督站</t>
  </si>
  <si>
    <t xml:space="preserve">  090786</t>
  </si>
  <si>
    <t xml:space="preserve">  柳州市工业投资项目服务中心</t>
  </si>
  <si>
    <t xml:space="preserve">  090853</t>
  </si>
  <si>
    <t xml:space="preserve">  柳州市节能监察中心</t>
  </si>
  <si>
    <t xml:space="preserve">  091430</t>
  </si>
  <si>
    <t xml:space="preserve">  柳州市白蚁防治所</t>
  </si>
  <si>
    <t xml:space="preserve">  091486</t>
  </si>
  <si>
    <t xml:space="preserve">  柳州市建筑节能与墙体材料改革办公室</t>
  </si>
  <si>
    <t xml:space="preserve">  091836</t>
  </si>
  <si>
    <t xml:space="preserve">  柳州市住宅专项维修资金管理中心</t>
  </si>
  <si>
    <t xml:space="preserve">  091837</t>
  </si>
  <si>
    <t xml:space="preserve">  柳州市市政公用设施重点工程推进中心</t>
  </si>
  <si>
    <t xml:space="preserve">  092828</t>
  </si>
  <si>
    <t xml:space="preserve">  柳州市交通工程质量安全监督站</t>
  </si>
  <si>
    <t xml:space="preserve">  095476</t>
  </si>
  <si>
    <t xml:space="preserve">  柳州市规划局柳北分局</t>
  </si>
  <si>
    <t xml:space="preserve">  095477</t>
  </si>
  <si>
    <t xml:space="preserve">  柳州市规划局柳南分局</t>
  </si>
  <si>
    <t xml:space="preserve">  095760</t>
  </si>
  <si>
    <t xml:space="preserve">  柳州市规划局城中分局</t>
  </si>
  <si>
    <t xml:space="preserve">  095761</t>
  </si>
  <si>
    <t xml:space="preserve">  柳州市规划局鱼峰分局</t>
  </si>
  <si>
    <t xml:space="preserve">  095762</t>
  </si>
  <si>
    <t xml:space="preserve">  柳州市规划局柳东分局</t>
  </si>
  <si>
    <t xml:space="preserve">  095763</t>
  </si>
  <si>
    <t xml:space="preserve">  柳州市城市规划展览馆</t>
  </si>
  <si>
    <t xml:space="preserve">  096555</t>
  </si>
  <si>
    <t xml:space="preserve">  柳州市环境保护宣传教育信息中心</t>
  </si>
  <si>
    <t xml:space="preserve">  096791</t>
  </si>
  <si>
    <t xml:space="preserve">  柳州市环境保护局柳东分局</t>
  </si>
  <si>
    <t xml:space="preserve">  111727</t>
  </si>
  <si>
    <t xml:space="preserve">  柳州市土地复垦开发整理中心</t>
  </si>
  <si>
    <t xml:space="preserve">  111859</t>
  </si>
  <si>
    <t xml:space="preserve">  柳州市国土资源档案管理中心</t>
  </si>
  <si>
    <t xml:space="preserve">  111861</t>
  </si>
  <si>
    <t xml:space="preserve">  柳州市国土资源局北部生态新区分局</t>
  </si>
  <si>
    <t xml:space="preserve">  191780</t>
  </si>
  <si>
    <t xml:space="preserve">  柳州市国有企业监事管理中心</t>
  </si>
  <si>
    <t xml:space="preserve">  191789</t>
  </si>
  <si>
    <t xml:space="preserve">  柳州市国有资本投资促进中心</t>
  </si>
  <si>
    <t xml:space="preserve">  194824</t>
  </si>
  <si>
    <t xml:space="preserve">  柳州市安全生产监察支队</t>
  </si>
  <si>
    <t xml:space="preserve">  194825</t>
  </si>
  <si>
    <t xml:space="preserve">  柳州市安全生产宣传教育中心</t>
  </si>
  <si>
    <t xml:space="preserve">      机关事业单位职业年金缴费支出</t>
  </si>
  <si>
    <t xml:space="preserve">      对机关事业单位基本养老保险基金的补助</t>
  </si>
  <si>
    <t>1月6日下午党组会减少3000万元</t>
  </si>
  <si>
    <t xml:space="preserve">      其他行政事业单位离退休支出</t>
  </si>
  <si>
    <t xml:space="preserve">  702</t>
  </si>
  <si>
    <t xml:space="preserve">  社保科专项</t>
  </si>
  <si>
    <t xml:space="preserve">  702999</t>
  </si>
  <si>
    <t xml:space="preserve">  柳州市社保科专项</t>
  </si>
  <si>
    <t xml:space="preserve">  191999</t>
  </si>
  <si>
    <t xml:space="preserve">  国有企业改制</t>
  </si>
  <si>
    <t xml:space="preserve">      其他企业改革发展补助</t>
  </si>
  <si>
    <t xml:space="preserve">      公益性岗位补贴</t>
  </si>
  <si>
    <t xml:space="preserve">      其他就业补助支出</t>
  </si>
  <si>
    <t xml:space="preserve">      死亡抚恤</t>
  </si>
  <si>
    <t xml:space="preserve">      伤残抚恤</t>
  </si>
  <si>
    <t xml:space="preserve">      退役士兵安置</t>
  </si>
  <si>
    <t xml:space="preserve">      军队移交政府的离退休人员安置</t>
  </si>
  <si>
    <t xml:space="preserve">      军队移交政府离退休干部管理机构</t>
  </si>
  <si>
    <t xml:space="preserve">      军队转业干部安置</t>
  </si>
  <si>
    <t xml:space="preserve">      儿童福利</t>
  </si>
  <si>
    <t xml:space="preserve">      老年福利</t>
  </si>
  <si>
    <t xml:space="preserve">      殡葬</t>
  </si>
  <si>
    <t xml:space="preserve">  063164</t>
  </si>
  <si>
    <t xml:space="preserve">  柳州市社会福利医院</t>
  </si>
  <si>
    <t xml:space="preserve">      社会福利事业单位</t>
  </si>
  <si>
    <t xml:space="preserve">  063777</t>
  </si>
  <si>
    <t xml:space="preserve">  柳州市慈善会</t>
  </si>
  <si>
    <t xml:space="preserve">      行政运行（残疾人事业）</t>
  </si>
  <si>
    <t xml:space="preserve">      残疾人康复</t>
  </si>
  <si>
    <t xml:space="preserve">      残疾人就业和扶贫</t>
  </si>
  <si>
    <t xml:space="preserve">      残疾人体育</t>
  </si>
  <si>
    <t xml:space="preserve">      其他残疾人事业支出</t>
  </si>
  <si>
    <t xml:space="preserve">  707</t>
  </si>
  <si>
    <t xml:space="preserve">  工业交通科专项</t>
  </si>
  <si>
    <t xml:space="preserve">  707994</t>
  </si>
  <si>
    <t xml:space="preserve">  残疾人乘车补贴</t>
  </si>
  <si>
    <t xml:space="preserve">      行政运行（红十字事业）</t>
  </si>
  <si>
    <t xml:space="preserve">      一般行政管理事务（红十字事业）</t>
  </si>
  <si>
    <t xml:space="preserve">      其他红十字事业支出</t>
  </si>
  <si>
    <t xml:space="preserve">      流浪乞讨人员救助支出</t>
  </si>
  <si>
    <t xml:space="preserve">      其他农村生活救助</t>
  </si>
  <si>
    <t xml:space="preserve">      财政对企业职工基本养老保险基金的补助</t>
  </si>
  <si>
    <t xml:space="preserve">  702987</t>
  </si>
  <si>
    <t xml:space="preserve">      财政对其他基本养老保险基金的补助</t>
  </si>
  <si>
    <t xml:space="preserve">      拥军优属</t>
  </si>
  <si>
    <t xml:space="preserve">      部队供应</t>
  </si>
  <si>
    <t xml:space="preserve">      其他社会保障和就业支出</t>
  </si>
  <si>
    <t xml:space="preserve">      行政运行（卫生健康管理事务）</t>
  </si>
  <si>
    <t xml:space="preserve">      一般行政管理事务（卫生健康管理事务）</t>
  </si>
  <si>
    <t xml:space="preserve">      其他卫生健康管理事务支出</t>
  </si>
  <si>
    <t xml:space="preserve">      综合医院</t>
  </si>
  <si>
    <t xml:space="preserve">  060112</t>
  </si>
  <si>
    <t xml:space="preserve">  柳州市人民医院</t>
  </si>
  <si>
    <t xml:space="preserve">  060116</t>
  </si>
  <si>
    <t xml:space="preserve">  柳州市红十字会医院</t>
  </si>
  <si>
    <t xml:space="preserve">  060119</t>
  </si>
  <si>
    <t xml:space="preserve">  柳州市中西医结合医院</t>
  </si>
  <si>
    <t xml:space="preserve">  060747</t>
  </si>
  <si>
    <t xml:space="preserve">  柳州市柳铁中心医院</t>
  </si>
  <si>
    <t xml:space="preserve">  060118</t>
  </si>
  <si>
    <t xml:space="preserve">  柳州市中医医院</t>
  </si>
  <si>
    <t xml:space="preserve">      中医（民族）医院</t>
  </si>
  <si>
    <t xml:space="preserve">      妇产医院</t>
  </si>
  <si>
    <t xml:space="preserve">      处理医疗欠费</t>
  </si>
  <si>
    <t xml:space="preserve">      疾病预防控制机构</t>
  </si>
  <si>
    <t xml:space="preserve">      卫生监督机构</t>
  </si>
  <si>
    <t xml:space="preserve">      基本公共卫生服务</t>
  </si>
  <si>
    <t xml:space="preserve">      重大公共卫生专项</t>
  </si>
  <si>
    <t xml:space="preserve">      突发公共卫生事件应急处理</t>
  </si>
  <si>
    <t xml:space="preserve">      其他公共卫生支出</t>
  </si>
  <si>
    <t xml:space="preserve">      中医（民族医）药专项</t>
  </si>
  <si>
    <t xml:space="preserve">      计划生育机构</t>
  </si>
  <si>
    <t xml:space="preserve">      其他计划生育事务支出</t>
  </si>
  <si>
    <t xml:space="preserve">      行政单位医疗</t>
  </si>
  <si>
    <t xml:space="preserve">      事业单位医疗</t>
  </si>
  <si>
    <t xml:space="preserve">      公务员医疗补助</t>
  </si>
  <si>
    <t xml:space="preserve">      财政对城乡居民基本医疗保险基金的补助</t>
  </si>
  <si>
    <t xml:space="preserve">      优抚对象医疗补助</t>
  </si>
  <si>
    <t xml:space="preserve">      老龄卫生健康事务</t>
  </si>
  <si>
    <t xml:space="preserve">      其他卫生健康支出</t>
  </si>
  <si>
    <t xml:space="preserve">      行政运行（环境保护管理事务）</t>
  </si>
  <si>
    <t xml:space="preserve">      一般行政管理事务（环境保护管理事务）</t>
  </si>
  <si>
    <t xml:space="preserve">      生态环境保护宣传</t>
  </si>
  <si>
    <t xml:space="preserve">      环境保护法规、规划及标准</t>
  </si>
  <si>
    <t xml:space="preserve">      其他环境保护管理事务支出</t>
  </si>
  <si>
    <t xml:space="preserve">  096258</t>
  </si>
  <si>
    <t xml:space="preserve">  柳州市环境保护科学研究所</t>
  </si>
  <si>
    <t xml:space="preserve">      建设项目环评审查与监督</t>
  </si>
  <si>
    <t xml:space="preserve">      其他环境监测与监察支出</t>
  </si>
  <si>
    <t xml:space="preserve">      大气</t>
  </si>
  <si>
    <t xml:space="preserve">      放射源和放射性废物监管</t>
  </si>
  <si>
    <t xml:space="preserve">      其他污染防治支出</t>
  </si>
  <si>
    <t xml:space="preserve">      生态环境监测与信息</t>
  </si>
  <si>
    <t xml:space="preserve">      生态环境执法监察</t>
  </si>
  <si>
    <t xml:space="preserve">      清洁生产专项支出</t>
  </si>
  <si>
    <t xml:space="preserve">  089996</t>
  </si>
  <si>
    <t xml:space="preserve">  节能减排</t>
  </si>
  <si>
    <t xml:space="preserve">      其他节能环保支出</t>
  </si>
  <si>
    <t xml:space="preserve">  090999</t>
  </si>
  <si>
    <t xml:space="preserve">  技改项目</t>
  </si>
  <si>
    <t xml:space="preserve">  707998</t>
  </si>
  <si>
    <t xml:space="preserve">  柳州市企业挖革改</t>
  </si>
  <si>
    <t xml:space="preserve">      行政运行（城乡社区管理事务）</t>
  </si>
  <si>
    <t xml:space="preserve">      一般行政管理事务（城乡社区管理事务）</t>
  </si>
  <si>
    <t xml:space="preserve">      城管执法</t>
  </si>
  <si>
    <t xml:space="preserve">      其他城乡社区管理事务支出</t>
  </si>
  <si>
    <t xml:space="preserve">  705</t>
  </si>
  <si>
    <t xml:space="preserve">  经济建设科专项</t>
  </si>
  <si>
    <t xml:space="preserve">  705992</t>
  </si>
  <si>
    <t xml:space="preserve">  柳州市城市维护专项</t>
  </si>
  <si>
    <t xml:space="preserve">  089998</t>
  </si>
  <si>
    <t xml:space="preserve">      城乡社区规划与管理</t>
  </si>
  <si>
    <t xml:space="preserve">  034999</t>
  </si>
  <si>
    <t xml:space="preserve">      其他城乡社区公共设施支出</t>
  </si>
  <si>
    <t xml:space="preserve">  091464</t>
  </si>
  <si>
    <t xml:space="preserve">  柳州市市政维护处</t>
  </si>
  <si>
    <t xml:space="preserve">  091523</t>
  </si>
  <si>
    <t xml:space="preserve">  柳州市旧城改造服务</t>
  </si>
  <si>
    <t xml:space="preserve">  091999</t>
  </si>
  <si>
    <t xml:space="preserve">  093809</t>
  </si>
  <si>
    <t xml:space="preserve">  柳州市园林建设工程处</t>
  </si>
  <si>
    <t xml:space="preserve">  093816</t>
  </si>
  <si>
    <t xml:space="preserve">  柳州市河东苗圃管理处</t>
  </si>
  <si>
    <t xml:space="preserve">  102999</t>
  </si>
  <si>
    <t xml:space="preserve">      城乡社区环境卫生</t>
  </si>
  <si>
    <t xml:space="preserve">  082999</t>
  </si>
  <si>
    <t xml:space="preserve">  093797</t>
  </si>
  <si>
    <t xml:space="preserve">  柳州市江滨公园管理处</t>
  </si>
  <si>
    <t xml:space="preserve">  093798</t>
  </si>
  <si>
    <t xml:space="preserve">  柳州市城市广场管理处</t>
  </si>
  <si>
    <t xml:space="preserve">  093800</t>
  </si>
  <si>
    <t xml:space="preserve">  柳州市雀儿山公园管理处</t>
  </si>
  <si>
    <t xml:space="preserve">  093801</t>
  </si>
  <si>
    <t xml:space="preserve">  柳州市奇石园管理处</t>
  </si>
  <si>
    <t xml:space="preserve">  093803</t>
  </si>
  <si>
    <t xml:space="preserve">  柳州市都乐公园管理处</t>
  </si>
  <si>
    <t xml:space="preserve">  093804</t>
  </si>
  <si>
    <t xml:space="preserve">  柳州市龙潭公园管理处</t>
  </si>
  <si>
    <t xml:space="preserve">  093805</t>
  </si>
  <si>
    <t xml:space="preserve">  柳州市柳侯公园管理处</t>
  </si>
  <si>
    <t xml:space="preserve">  093806</t>
  </si>
  <si>
    <t xml:space="preserve">  柳州市园林科学研究所</t>
  </si>
  <si>
    <t xml:space="preserve">  093808</t>
  </si>
  <si>
    <t xml:space="preserve">  柳州市动物园管理处</t>
  </si>
  <si>
    <t xml:space="preserve">  093810</t>
  </si>
  <si>
    <t xml:space="preserve">  柳州市鱼峰公园管理处</t>
  </si>
  <si>
    <t xml:space="preserve">  093817</t>
  </si>
  <si>
    <t xml:space="preserve">  柳州市群众绿化所</t>
  </si>
  <si>
    <t xml:space="preserve">  093818</t>
  </si>
  <si>
    <t xml:space="preserve">  柳州市绿化工程处</t>
  </si>
  <si>
    <t xml:space="preserve">  093823</t>
  </si>
  <si>
    <t xml:space="preserve">  柳州市园博园管理处</t>
  </si>
  <si>
    <t xml:space="preserve">  093999</t>
  </si>
  <si>
    <t xml:space="preserve">      建设市场管理与监督</t>
  </si>
  <si>
    <t xml:space="preserve">  089997</t>
  </si>
  <si>
    <t xml:space="preserve">  基本建设</t>
  </si>
  <si>
    <t xml:space="preserve">      其他城乡社区支出</t>
  </si>
  <si>
    <t xml:space="preserve">      行政运行（农业）</t>
  </si>
  <si>
    <t xml:space="preserve">      一般行政管理事务（农业）</t>
  </si>
  <si>
    <t xml:space="preserve">      事业运行（农业）</t>
  </si>
  <si>
    <t xml:space="preserve">      科技转化与推广服务</t>
  </si>
  <si>
    <t xml:space="preserve">      病虫害控制</t>
  </si>
  <si>
    <t xml:space="preserve">      农产品质量安全</t>
  </si>
  <si>
    <t xml:space="preserve">      执法监管</t>
  </si>
  <si>
    <t xml:space="preserve">  704</t>
  </si>
  <si>
    <t xml:space="preserve">  农业科专项</t>
  </si>
  <si>
    <t xml:space="preserve">  704999</t>
  </si>
  <si>
    <t xml:space="preserve">  柳州市农业科专项</t>
  </si>
  <si>
    <t xml:space="preserve">      农村公益事业</t>
  </si>
  <si>
    <t xml:space="preserve">      其他农业支出</t>
  </si>
  <si>
    <t xml:space="preserve">  077999</t>
  </si>
  <si>
    <t xml:space="preserve">  优势特色农业和示范园区项目</t>
  </si>
  <si>
    <t xml:space="preserve">  079997</t>
  </si>
  <si>
    <t xml:space="preserve">  现代特色农业核心示范园区</t>
  </si>
  <si>
    <t xml:space="preserve">  080997</t>
  </si>
  <si>
    <t xml:space="preserve">  现代特色农业核心示范园区（倍增）</t>
  </si>
  <si>
    <t xml:space="preserve">  080999</t>
  </si>
  <si>
    <t xml:space="preserve">      行政运行（林业和草原）</t>
  </si>
  <si>
    <t xml:space="preserve">      一般行政管理事务（林业和草原）</t>
  </si>
  <si>
    <t xml:space="preserve">      事业机构</t>
  </si>
  <si>
    <t xml:space="preserve">      森林培育</t>
  </si>
  <si>
    <t xml:space="preserve">      技术推广与转化</t>
  </si>
  <si>
    <t xml:space="preserve">      森林资源管理</t>
  </si>
  <si>
    <t xml:space="preserve">      动植物保护</t>
  </si>
  <si>
    <t xml:space="preserve">      湿地保护</t>
  </si>
  <si>
    <t xml:space="preserve">      执法与监督</t>
  </si>
  <si>
    <t xml:space="preserve">      产业化管理</t>
  </si>
  <si>
    <t xml:space="preserve">  081997</t>
  </si>
  <si>
    <t xml:space="preserve">      防灾减灾</t>
  </si>
  <si>
    <t xml:space="preserve">      其他林业和草原支出</t>
  </si>
  <si>
    <t xml:space="preserve">      行政运行（水利）</t>
  </si>
  <si>
    <t xml:space="preserve">      一般行政管理事务（水利）</t>
  </si>
  <si>
    <t xml:space="preserve">      水利行业业务管理</t>
  </si>
  <si>
    <t xml:space="preserve">      水利工程建设</t>
  </si>
  <si>
    <t xml:space="preserve">      水利工程运行与维护</t>
  </si>
  <si>
    <t xml:space="preserve">  082228</t>
  </si>
  <si>
    <t xml:space="preserve">  柳州市国营排灌站</t>
  </si>
  <si>
    <t xml:space="preserve">      水利前期工作</t>
  </si>
  <si>
    <t xml:space="preserve">      水利执法监督</t>
  </si>
  <si>
    <t xml:space="preserve">      水土保持</t>
  </si>
  <si>
    <t xml:space="preserve">      水资源节约管理与保护</t>
  </si>
  <si>
    <t xml:space="preserve">      防汛</t>
  </si>
  <si>
    <t xml:space="preserve">      农田水利</t>
  </si>
  <si>
    <t xml:space="preserve">      江河湖库水系综合整治</t>
  </si>
  <si>
    <t xml:space="preserve">      水利安全监督</t>
  </si>
  <si>
    <t xml:space="preserve">      水利建设移民支出</t>
  </si>
  <si>
    <t xml:space="preserve">      其他水利支出</t>
  </si>
  <si>
    <t xml:space="preserve">  209</t>
  </si>
  <si>
    <t xml:space="preserve">  柳州市水文水资源局</t>
  </si>
  <si>
    <t xml:space="preserve">  209846</t>
  </si>
  <si>
    <t xml:space="preserve">      行政运行（扶贫）</t>
  </si>
  <si>
    <t xml:space="preserve">      一般行政管理事务（扶贫）</t>
  </si>
  <si>
    <t xml:space="preserve">      扶贫事业机构</t>
  </si>
  <si>
    <t xml:space="preserve">      其他扶贫支出</t>
  </si>
  <si>
    <t xml:space="preserve">  073999</t>
  </si>
  <si>
    <t xml:space="preserve">  精准扶贫专项资金</t>
  </si>
  <si>
    <t>农业综合开发办</t>
  </si>
  <si>
    <t xml:space="preserve">  715</t>
  </si>
  <si>
    <t xml:space="preserve">  农业综合开发办专项</t>
  </si>
  <si>
    <t xml:space="preserve">  715999</t>
  </si>
  <si>
    <t xml:space="preserve">  柳州市农业综合开发办专项</t>
  </si>
  <si>
    <t xml:space="preserve">      产业化发展</t>
  </si>
  <si>
    <t xml:space="preserve">      其他农业综合开发支出</t>
  </si>
  <si>
    <t>农村科</t>
  </si>
  <si>
    <t xml:space="preserve">  714</t>
  </si>
  <si>
    <t xml:space="preserve">  农村科专项</t>
  </si>
  <si>
    <t xml:space="preserve">  714999</t>
  </si>
  <si>
    <t xml:space="preserve">  一事一议财政奖补</t>
  </si>
  <si>
    <t xml:space="preserve">      对村级一事一议的补助</t>
  </si>
  <si>
    <t xml:space="preserve">      其他农村综合改革支出</t>
  </si>
  <si>
    <t xml:space="preserve">      其他农林水支出</t>
  </si>
  <si>
    <t xml:space="preserve">      行政运行（公路水路运输）</t>
  </si>
  <si>
    <t xml:space="preserve">      一般行政管理事务（公路水路运输）</t>
  </si>
  <si>
    <t xml:space="preserve">      公路和运输安全</t>
  </si>
  <si>
    <t xml:space="preserve">      公路运输管理</t>
  </si>
  <si>
    <t xml:space="preserve">      取消政府还贷二级公路收费专项支出</t>
  </si>
  <si>
    <t xml:space="preserve">  707993</t>
  </si>
  <si>
    <t xml:space="preserve">  税费改革公路养路费等六费收入返还</t>
  </si>
  <si>
    <t xml:space="preserve">      其他公路水路运输支出</t>
  </si>
  <si>
    <t xml:space="preserve">      其他交通运输支出</t>
  </si>
  <si>
    <t xml:space="preserve">      行政运行（制造业）</t>
  </si>
  <si>
    <t xml:space="preserve">      一般行政管理事务（制造业）</t>
  </si>
  <si>
    <t xml:space="preserve">      其他制造业支出</t>
  </si>
  <si>
    <t xml:space="preserve">      行政运行（工业和信息产业监管）</t>
  </si>
  <si>
    <t xml:space="preserve">      一般行政管理事务（工业和信息产业监管）</t>
  </si>
  <si>
    <t xml:space="preserve">      其他工业和信息产业监管支出</t>
  </si>
  <si>
    <t xml:space="preserve">      行政运行（国有资产监管）</t>
  </si>
  <si>
    <t xml:space="preserve">      一般行政管理事务（国有资产监管）</t>
  </si>
  <si>
    <t xml:space="preserve">      国有企业监事会专项</t>
  </si>
  <si>
    <t xml:space="preserve">      其他国有资产监管支出</t>
  </si>
  <si>
    <t xml:space="preserve">  204</t>
  </si>
  <si>
    <t xml:space="preserve">  市航线办（龙翔航线经营管理有限公司）</t>
  </si>
  <si>
    <t xml:space="preserve">  204826</t>
  </si>
  <si>
    <t xml:space="preserve">      其他支持中小企业发展和管理支出</t>
  </si>
  <si>
    <t xml:space="preserve">      其他资源勘探信息等支出</t>
  </si>
  <si>
    <t xml:space="preserve">      行政运行（商业流通事务）</t>
  </si>
  <si>
    <t xml:space="preserve">      一般行政管理事务（商业流通事务）</t>
  </si>
  <si>
    <t xml:space="preserve">      其他商业流通事务支出</t>
  </si>
  <si>
    <t xml:space="preserve">  192999</t>
  </si>
  <si>
    <t xml:space="preserve">  商贸扶持专项</t>
  </si>
  <si>
    <t xml:space="preserve">      其他商业服务业等支出</t>
  </si>
  <si>
    <t xml:space="preserve">      行政运行（金融部门行政支出）</t>
  </si>
  <si>
    <t xml:space="preserve">      一般行政管理事务（金融部门行政支出）</t>
  </si>
  <si>
    <t xml:space="preserve">  205830</t>
  </si>
  <si>
    <t xml:space="preserve">  柳州市中小企业金融服务中心</t>
  </si>
  <si>
    <t xml:space="preserve">  708</t>
  </si>
  <si>
    <t xml:space="preserve">  金融科专项</t>
  </si>
  <si>
    <t xml:space="preserve">  708999</t>
  </si>
  <si>
    <t xml:space="preserve">  柳州市金融科专项</t>
  </si>
  <si>
    <t xml:space="preserve">      补充资本金</t>
  </si>
  <si>
    <t xml:space="preserve">      其他金融支出</t>
  </si>
  <si>
    <t xml:space="preserve">      行政运行（自然资源事务）</t>
  </si>
  <si>
    <t xml:space="preserve">      一般行政管理事务（自然资源事务）</t>
  </si>
  <si>
    <t xml:space="preserve">      土地资源储备支出</t>
  </si>
  <si>
    <t xml:space="preserve">      地质矿产资源利用与保护</t>
  </si>
  <si>
    <t xml:space="preserve">      事业运行（自然资源事务）</t>
  </si>
  <si>
    <t xml:space="preserve">      其他自然资源事务支出</t>
  </si>
  <si>
    <t xml:space="preserve">  083</t>
  </si>
  <si>
    <t xml:space="preserve">  柳州市气象局</t>
  </si>
  <si>
    <t xml:space="preserve">  083232</t>
  </si>
  <si>
    <t xml:space="preserve">      气象服务</t>
  </si>
  <si>
    <t xml:space="preserve">      其他自然资源海洋气象等支出</t>
  </si>
  <si>
    <t xml:space="preserve">  091998</t>
  </si>
  <si>
    <t xml:space="preserve">  保障性住房专项</t>
  </si>
  <si>
    <t xml:space="preserve">      公共租赁住房</t>
  </si>
  <si>
    <t xml:space="preserve">  709</t>
  </si>
  <si>
    <t xml:space="preserve">  综合科专项</t>
  </si>
  <si>
    <t xml:space="preserve">  709999</t>
  </si>
  <si>
    <t xml:space="preserve">  柳州市住房补贴等专项</t>
  </si>
  <si>
    <t xml:space="preserve">      住房公积金</t>
  </si>
  <si>
    <t xml:space="preserve">      购房补贴</t>
  </si>
  <si>
    <t xml:space="preserve">      公有住房建设和维修改造支出</t>
  </si>
  <si>
    <t xml:space="preserve">      住房公积金管理</t>
  </si>
  <si>
    <t xml:space="preserve">      其他城乡社区住宅支出</t>
  </si>
  <si>
    <t xml:space="preserve">      行政运行（粮油事务）</t>
  </si>
  <si>
    <t xml:space="preserve">      一般行政管理事务（粮油事务）</t>
  </si>
  <si>
    <t xml:space="preserve">      粮食专项业务活动</t>
  </si>
  <si>
    <t xml:space="preserve">      事业运行（粮油事务）</t>
  </si>
  <si>
    <t xml:space="preserve">      其他粮油事务支出</t>
  </si>
  <si>
    <t xml:space="preserve">  098999</t>
  </si>
  <si>
    <t xml:space="preserve">  粮油政策性补贴</t>
  </si>
  <si>
    <t xml:space="preserve">      一般行政管理事务（物资事务）</t>
  </si>
  <si>
    <t xml:space="preserve">      化肥储备</t>
  </si>
  <si>
    <t xml:space="preserve">      行政运行（应急管理事务）</t>
  </si>
  <si>
    <t xml:space="preserve">      安全监管</t>
  </si>
  <si>
    <t xml:space="preserve">      事业运行（应急管理事务）</t>
  </si>
  <si>
    <t xml:space="preserve">      消防应急救援</t>
  </si>
  <si>
    <t xml:space="preserve">      其他消防事务支出</t>
  </si>
  <si>
    <t xml:space="preserve">      行政运行（地震事务）</t>
  </si>
  <si>
    <t xml:space="preserve">      一般行政管理事务（地震事务）</t>
  </si>
  <si>
    <t xml:space="preserve">      地震监测</t>
  </si>
  <si>
    <t xml:space="preserve">      地震灾害预防</t>
  </si>
  <si>
    <t xml:space="preserve">      地震应急救援</t>
  </si>
  <si>
    <t xml:space="preserve">      地震环境探察</t>
  </si>
  <si>
    <t xml:space="preserve">      防震减灾信息管理</t>
  </si>
  <si>
    <t xml:space="preserve">      防震减灾基础管理</t>
  </si>
  <si>
    <t xml:space="preserve">      其他地震事务支出</t>
  </si>
  <si>
    <t xml:space="preserve">      地方自然灾害生活补助</t>
  </si>
  <si>
    <t xml:space="preserve">  703989</t>
  </si>
  <si>
    <t xml:space="preserve">  柳州市总预备费</t>
  </si>
  <si>
    <t xml:space="preserve">      预备费</t>
  </si>
  <si>
    <t xml:space="preserve">      年初预留</t>
  </si>
  <si>
    <t xml:space="preserve">      其他支出</t>
  </si>
  <si>
    <t xml:space="preserve">  703991</t>
  </si>
  <si>
    <t xml:space="preserve">  柳州市政府性奖励专项</t>
  </si>
  <si>
    <t>科目名称</t>
  </si>
  <si>
    <t>调整预算数</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</si>
  <si>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</si>
  <si>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</si>
  <si>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</si>
  <si>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</si>
  <si>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</si>
  <si>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</si>
  <si>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文化体育与传媒支出</t>
  </si>
  <si>
    <t xml:space="preserve">  社会保障和就业支出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</si>
  <si>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</si>
  <si>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</si>
  <si>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</si>
  <si>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</si>
  <si>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</si>
  <si>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</si>
  <si>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</si>
  <si>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</si>
  <si>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</si>
  <si>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</si>
  <si>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</si>
  <si>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</si>
  <si>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其他支出(类)</t>
  </si>
  <si>
    <t xml:space="preserve">  债务付息支出</t>
  </si>
  <si>
    <t xml:space="preserve">  债务发行费用支出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</si>
  <si>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</si>
  <si>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</si>
  <si>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</si>
  <si>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</si>
  <si>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</si>
  <si>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</si>
  <si>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</si>
  <si>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</si>
  <si>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</si>
  <si>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</si>
  <si>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</si>
  <si>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</si>
  <si>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</si>
  <si>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</si>
  <si>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</si>
  <si>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</si>
  <si>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</si>
  <si>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</si>
  <si>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</si>
  <si>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</si>
  <si>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</si>
  <si>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</si>
  <si>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</si>
  <si>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</si>
  <si>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</si>
  <si>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其他一般公共服务支出(款)</t>
  </si>
  <si>
    <t xml:space="preserve">    国防动员</t>
  </si>
  <si>
    <t xml:space="preserve">    武装警察</t>
  </si>
  <si>
    <t xml:space="preserve">    公安</t>
  </si>
  <si>
    <t xml:space="preserve">    国家安全</t>
  </si>
  <si>
    <t xml:space="preserve">    检察</t>
  </si>
  <si>
    <t xml:space="preserve">    法院</t>
  </si>
  <si>
    <t xml:space="preserve">    司法</t>
  </si>
  <si>
    <t xml:space="preserve">    其他公共安全支出(款)</t>
  </si>
  <si>
    <t xml:space="preserve">    教育管理事务</t>
  </si>
  <si>
    <t xml:space="preserve">    普通教育</t>
  </si>
  <si>
    <t xml:space="preserve">    职业教育</t>
  </si>
  <si>
    <t xml:space="preserve">    特殊教育</t>
  </si>
  <si>
    <t xml:space="preserve">    进修及培训</t>
  </si>
  <si>
    <t xml:space="preserve">    教育费附加安排的支出</t>
  </si>
  <si>
    <t xml:space="preserve">    其他教育支出(款)</t>
  </si>
  <si>
    <t xml:space="preserve">    科学技术管理事务</t>
  </si>
  <si>
    <t xml:space="preserve">    应用研究</t>
  </si>
  <si>
    <t xml:space="preserve">    技术研究与开发</t>
  </si>
  <si>
    <t xml:space="preserve">    科技条件与服务</t>
  </si>
  <si>
    <t xml:space="preserve">    社会科学</t>
  </si>
  <si>
    <t xml:space="preserve">    科学技术普及</t>
  </si>
  <si>
    <t xml:space="preserve">    其他科学技术支出</t>
  </si>
  <si>
    <t xml:space="preserve">    文化</t>
  </si>
  <si>
    <t xml:space="preserve">    文物</t>
  </si>
  <si>
    <t xml:space="preserve">    体育</t>
  </si>
  <si>
    <t xml:space="preserve">    新闻出版广播影视</t>
  </si>
  <si>
    <t xml:space="preserve">    其他文化体育与传媒支出(款)</t>
  </si>
  <si>
    <t xml:space="preserve">    人力资源和社会保障管理事务</t>
  </si>
  <si>
    <t xml:space="preserve">    民政管理事务</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</si>
  <si>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</si>
  <si>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</si>
  <si>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</si>
  <si>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</si>
  <si>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</si>
  <si>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</si>
  <si>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</si>
  <si>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</si>
  <si>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</si>
  <si>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</si>
  <si>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</si>
  <si>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</si>
  <si>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特困人员救助供养</t>
  </si>
  <si>
    <t xml:space="preserve">    其他生活救助</t>
  </si>
  <si>
    <t xml:space="preserve">    财政对基本养老保险基金的补助</t>
  </si>
  <si>
    <t xml:space="preserve">    其他社会保障和就业支出(款)</t>
  </si>
  <si>
    <t xml:space="preserve">    医疗卫生与计划生育管理事务</t>
  </si>
  <si>
    <t xml:space="preserve">    公立医院</t>
  </si>
  <si>
    <t xml:space="preserve">    基层医疗卫生机构</t>
  </si>
  <si>
    <t xml:space="preserve">    公共卫生</t>
  </si>
  <si>
    <t xml:space="preserve">    中医药</t>
  </si>
  <si>
    <t xml:space="preserve">    计划生育事务</t>
  </si>
  <si>
    <t xml:space="preserve">    食品和药品监督管理事务</t>
  </si>
  <si>
    <t xml:space="preserve">    行政事业单位医疗</t>
  </si>
  <si>
    <t xml:space="preserve">    财政对基本医疗保险基金的补助</t>
  </si>
  <si>
    <t xml:space="preserve">    优抚对象医疗</t>
  </si>
  <si>
    <t xml:space="preserve">    其他医疗卫生与计划生育支出</t>
  </si>
  <si>
    <t xml:space="preserve">    环境保护管理事务</t>
  </si>
  <si>
    <t xml:space="preserve">    环境监测与监察</t>
  </si>
  <si>
    <t xml:space="preserve">    污染防治</t>
  </si>
  <si>
    <t xml:space="preserve">    能源节约利用(款)</t>
  </si>
  <si>
    <t xml:space="preserve">    污染减排</t>
  </si>
  <si>
    <t xml:space="preserve">    其他节能环保支出(款)</t>
  </si>
  <si>
    <t xml:space="preserve">    城乡社区管理事务</t>
  </si>
  <si>
    <t xml:space="preserve">    城乡社区规划与管理(款)</t>
  </si>
  <si>
    <t xml:space="preserve">    城乡社区公共设施</t>
  </si>
  <si>
    <t xml:space="preserve">    城乡社区环境卫生(款)</t>
  </si>
  <si>
    <t xml:space="preserve">    建设市场管理与监督(款)</t>
  </si>
  <si>
    <t xml:space="preserve">    其他城乡社区支出(款)</t>
  </si>
  <si>
    <t xml:space="preserve">    农业</t>
  </si>
  <si>
    <t xml:space="preserve">    林业</t>
  </si>
  <si>
    <t xml:space="preserve">    水利</t>
  </si>
  <si>
    <t xml:space="preserve">    扶贫</t>
  </si>
  <si>
    <t xml:space="preserve">    农业综合开发</t>
  </si>
  <si>
    <t xml:space="preserve">    农村综合改革</t>
  </si>
  <si>
    <t xml:space="preserve">    普惠金融发展支出</t>
  </si>
  <si>
    <t xml:space="preserve">    其他农林水事务支出(款)</t>
  </si>
  <si>
    <t xml:space="preserve">    公路水路运输</t>
  </si>
  <si>
    <t xml:space="preserve">    铁路运输</t>
  </si>
  <si>
    <t xml:space="preserve">    民用航空运输</t>
  </si>
  <si>
    <t xml:space="preserve">    成品油价格改革对交通运输的补贴</t>
  </si>
  <si>
    <t xml:space="preserve">    邮政业支出</t>
  </si>
  <si>
    <t xml:space="preserve">    其他交通运输支出(款)</t>
  </si>
  <si>
    <t xml:space="preserve">    制造业</t>
  </si>
  <si>
    <t xml:space="preserve">    工业和信息产业监管</t>
  </si>
  <si>
    <t xml:space="preserve">    安全生产监管</t>
  </si>
  <si>
    <t xml:space="preserve">    国有资产监管</t>
  </si>
  <si>
    <t xml:space="preserve">    支持中小企业发展和管理支出</t>
  </si>
  <si>
    <t xml:space="preserve">    其他资源勘探信息等支出(款)</t>
  </si>
  <si>
    <t xml:space="preserve">    商业流通事务</t>
  </si>
  <si>
    <t xml:space="preserve">    旅游业管理与服务支出</t>
  </si>
  <si>
    <t xml:space="preserve">    涉外发展服务支出</t>
  </si>
  <si>
    <t xml:space="preserve">    其他商业服务业等支出(款)</t>
  </si>
  <si>
    <t xml:space="preserve">    金融部门行政支出</t>
  </si>
  <si>
    <t xml:space="preserve">    金融发展支出</t>
  </si>
  <si>
    <t xml:space="preserve">    其他金融支出(款)</t>
  </si>
  <si>
    <t xml:space="preserve">    国土资源事务</t>
  </si>
  <si>
    <t xml:space="preserve">    地震事务</t>
  </si>
  <si>
    <t xml:space="preserve">    气象事务</t>
  </si>
  <si>
    <t xml:space="preserve">    其他国土海洋气象等支出</t>
  </si>
  <si>
    <t xml:space="preserve">    保障性安居工程支出</t>
  </si>
  <si>
    <t xml:space="preserve">    住房改革支出</t>
  </si>
  <si>
    <t xml:space="preserve">    城乡社区住宅</t>
  </si>
  <si>
    <t xml:space="preserve">    粮油事务</t>
  </si>
  <si>
    <t xml:space="preserve">    物资事务</t>
  </si>
  <si>
    <t xml:space="preserve">    粮油储备</t>
  </si>
  <si>
    <t xml:space="preserve">    重要商品储备</t>
  </si>
  <si>
    <t xml:space="preserve">    其他支出(款)</t>
  </si>
  <si>
    <t xml:space="preserve">    地方政府一般债务付息支出</t>
  </si>
  <si>
    <t xml:space="preserve">    地方政府一般债务发行费用支出</t>
  </si>
  <si>
    <t xml:space="preserve">      行政运行</t>
  </si>
  <si>
    <t xml:space="preserve">      一般行政管理事务</t>
  </si>
  <si>
    <t xml:space="preserve">      机关服务</t>
  </si>
  <si>
    <t xml:space="preserve">      其他人大事务支出</t>
  </si>
  <si>
    <t xml:space="preserve">      参政议政</t>
  </si>
  <si>
    <t xml:space="preserve">      事业运行</t>
  </si>
  <si>
    <t xml:space="preserve">      其他政协事务支出</t>
  </si>
  <si>
    <t xml:space="preserve">      专项服务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</si>
  <si>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</si>
  <si>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</si>
  <si>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</si>
  <si>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</si>
  <si>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</si>
  <si>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</si>
  <si>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应对气候变化管理事务</t>
  </si>
  <si>
    <t xml:space="preserve">      信息事务</t>
  </si>
  <si>
    <t xml:space="preserve">      统计管理</t>
  </si>
  <si>
    <t xml:space="preserve">      其他统计信息事务支出</t>
  </si>
  <si>
    <t xml:space="preserve">      预算改革业务</t>
  </si>
  <si>
    <t xml:space="preserve">      财政监察</t>
  </si>
  <si>
    <t xml:space="preserve">      信息化建设</t>
  </si>
  <si>
    <t xml:space="preserve">      财政委托业务支出</t>
  </si>
  <si>
    <t xml:space="preserve">      大案要案查处</t>
  </si>
  <si>
    <t xml:space="preserve">      派驻派出机构</t>
  </si>
  <si>
    <t xml:space="preserve">      中央巡视</t>
  </si>
  <si>
    <t xml:space="preserve">      工商行政管理专项</t>
  </si>
  <si>
    <t xml:space="preserve">      执法办案专项</t>
  </si>
  <si>
    <t xml:space="preserve">      其他工商行政管理事务支出</t>
  </si>
  <si>
    <t xml:space="preserve">      质量技术监督行政执法及业务管理</t>
  </si>
  <si>
    <t xml:space="preserve">      质量技术监督技术支持</t>
  </si>
  <si>
    <t xml:space="preserve">      标准化管理 </t>
  </si>
  <si>
    <t xml:space="preserve">      其他质量技术监督与检验检疫事务支出</t>
  </si>
  <si>
    <t xml:space="preserve">      宗教工作专项</t>
  </si>
  <si>
    <t xml:space="preserve">      其他宗教事务支出</t>
  </si>
  <si>
    <t xml:space="preserve">      华侨事务</t>
  </si>
  <si>
    <t xml:space="preserve">      其他档案事务支出</t>
  </si>
  <si>
    <t xml:space="preserve">      专项业务</t>
  </si>
  <si>
    <t xml:space="preserve">      其他党委办公厅(室)及相关机构事务支出</t>
  </si>
  <si>
    <t xml:space="preserve">      其他对外联络事务支出</t>
  </si>
  <si>
    <t xml:space="preserve">      其他一般公共服务支出(项)</t>
  </si>
  <si>
    <t xml:space="preserve">      其他国防动员支出</t>
  </si>
  <si>
    <t xml:space="preserve">      内卫</t>
  </si>
  <si>
    <t xml:space="preserve">      边防</t>
  </si>
  <si>
    <t xml:space="preserve">      消防</t>
  </si>
  <si>
    <t xml:space="preserve">      其他武装警察支出</t>
  </si>
  <si>
    <t xml:space="preserve">      治安管理</t>
  </si>
  <si>
    <t xml:space="preserve">      国内安全保卫</t>
  </si>
  <si>
    <t xml:space="preserve">      刑事侦查</t>
  </si>
  <si>
    <t xml:space="preserve">      出入境管理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</si>
  <si>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</si>
  <si>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</si>
  <si>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</si>
  <si>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</si>
  <si>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</si>
  <si>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</si>
  <si>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</si>
  <si>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</si>
  <si>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其他国家安全支出</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</si>
  <si>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</si>
  <si>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</si>
  <si>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</si>
  <si>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</si>
  <si>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</si>
  <si>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</si>
  <si>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学前教育</t>
  </si>
  <si>
    <t xml:space="preserve">      小学教育</t>
  </si>
  <si>
    <t xml:space="preserve">      初中教育</t>
  </si>
  <si>
    <t xml:space="preserve">      高等教育</t>
  </si>
  <si>
    <t xml:space="preserve">      初等职业教育</t>
  </si>
  <si>
    <t xml:space="preserve">      其他特殊教育支出</t>
  </si>
  <si>
    <t xml:space="preserve">      城市中小学校舍建设</t>
  </si>
  <si>
    <t xml:space="preserve">      中等职业学校教学设施</t>
  </si>
  <si>
    <t xml:space="preserve">      机构运行</t>
  </si>
  <si>
    <t xml:space="preserve">      社会公益研究</t>
  </si>
  <si>
    <t xml:space="preserve">      产业技术研究与开发</t>
  </si>
  <si>
    <t xml:space="preserve">      科技条件专项</t>
  </si>
  <si>
    <t xml:space="preserve">      文化市场管理</t>
  </si>
  <si>
    <t xml:space="preserve">      其他文化支出</t>
  </si>
  <si>
    <t xml:space="preserve">      历史名城与古迹</t>
  </si>
  <si>
    <t xml:space="preserve">      出版发行</t>
  </si>
  <si>
    <t xml:space="preserve">      其他新闻出版广播影视支出</t>
  </si>
  <si>
    <t xml:space="preserve">      宣传文化发展专项支出</t>
  </si>
  <si>
    <t xml:space="preserve">      其他文化体育与传媒支出(项)</t>
  </si>
  <si>
    <t xml:space="preserve">      社会保险业务管理事务</t>
  </si>
  <si>
    <t xml:space="preserve">      劳动人事争议调解仲裁</t>
  </si>
  <si>
    <t xml:space="preserve">      老龄事务</t>
  </si>
  <si>
    <t xml:space="preserve">      用一般公共预算补充基金</t>
  </si>
  <si>
    <t xml:space="preserve">      企业关闭破产补助</t>
  </si>
  <si>
    <t xml:space="preserve">      就业创业服务补贴</t>
  </si>
  <si>
    <t xml:space="preserve">      职业培训补贴</t>
  </si>
  <si>
    <t xml:space="preserve">      社会保险补贴</t>
  </si>
  <si>
    <t xml:space="preserve">      职业技能鉴定补贴</t>
  </si>
  <si>
    <t xml:space="preserve">      就业见习补贴</t>
  </si>
  <si>
    <t xml:space="preserve">      高技能人才培养补助</t>
  </si>
  <si>
    <t xml:space="preserve">      求职创业补贴</t>
  </si>
  <si>
    <t xml:space="preserve">      优抚事业单位支出</t>
  </si>
  <si>
    <t xml:space="preserve">      其他优抚支出</t>
  </si>
  <si>
    <t xml:space="preserve">      退役士兵管理教育</t>
  </si>
  <si>
    <t xml:space="preserve">      其他退役安置支出</t>
  </si>
  <si>
    <t xml:space="preserve">      残疾人生活和护理补贴</t>
  </si>
  <si>
    <t xml:space="preserve">      城市最低生活保障金支出</t>
  </si>
  <si>
    <t xml:space="preserve">      临时救助支出</t>
  </si>
  <si>
    <t xml:space="preserve">      城市特困人员救助供养支出</t>
  </si>
  <si>
    <t xml:space="preserve">      其他医疗卫生与计划生育管理事务支出</t>
  </si>
  <si>
    <t xml:space="preserve">      中医(民族)医院</t>
  </si>
  <si>
    <t xml:space="preserve">      其他公立医院支出</t>
  </si>
  <si>
    <t xml:space="preserve">      乡镇卫生院</t>
  </si>
  <si>
    <t xml:space="preserve">      其他基层医疗卫生机构支出</t>
  </si>
  <si>
    <t xml:space="preserve">      中医(民族医)药专项</t>
  </si>
  <si>
    <t xml:space="preserve">      其他中医药支出</t>
  </si>
  <si>
    <t xml:space="preserve">      计划生育服务</t>
  </si>
  <si>
    <t xml:space="preserve">      食品安全事务</t>
  </si>
  <si>
    <t xml:space="preserve">      其他食品和药品监督管理事务支出</t>
  </si>
  <si>
    <t xml:space="preserve">      其他行政事业单位医疗支出</t>
  </si>
  <si>
    <t xml:space="preserve">      环境保护宣传</t>
  </si>
  <si>
    <t xml:space="preserve">       环境监测与信息</t>
  </si>
  <si>
    <t xml:space="preserve">       环境执法监察</t>
  </si>
  <si>
    <t xml:space="preserve">       清洁生产专项支出</t>
  </si>
  <si>
    <t xml:space="preserve">      城乡社区规划与管理(项)</t>
  </si>
  <si>
    <t xml:space="preserve">      城乡社区环境卫生(项)</t>
  </si>
  <si>
    <t xml:space="preserve">      建设市场管理与监督(项)</t>
  </si>
  <si>
    <t xml:space="preserve">      其他城乡社区支出(项)</t>
  </si>
  <si>
    <t xml:space="preserve">      统计监测与信息服务</t>
  </si>
  <si>
    <t xml:space="preserve">      农业行业业务管理</t>
  </si>
  <si>
    <t xml:space="preserve">      防灾救灾</t>
  </si>
  <si>
    <t xml:space="preserve">      农业生产支持补贴</t>
  </si>
  <si>
    <t xml:space="preserve">      农业组织化与产业化经营</t>
  </si>
  <si>
    <t xml:space="preserve">      农产品加工与促销</t>
  </si>
  <si>
    <t xml:space="preserve">      农业资源保护修复与利用</t>
  </si>
  <si>
    <t xml:space="preserve">      成品油价格改革对渔业的补贴</t>
  </si>
  <si>
    <t xml:space="preserve">      林业事业机构</t>
  </si>
  <si>
    <t xml:space="preserve">      林业技术推广</t>
  </si>
  <si>
    <t xml:space="preserve">      森林生态效益补偿</t>
  </si>
  <si>
    <t xml:space="preserve">      林业执法与监督</t>
  </si>
  <si>
    <t xml:space="preserve">      林业产业化</t>
  </si>
  <si>
    <t xml:space="preserve">      信息管理</t>
  </si>
  <si>
    <t xml:space="preserve">      林区公共支出</t>
  </si>
  <si>
    <t xml:space="preserve">      成品油价格改革对林业的补贴</t>
  </si>
  <si>
    <t xml:space="preserve">      林业防灾减灾</t>
  </si>
  <si>
    <t xml:space="preserve">      其他林业支出</t>
  </si>
  <si>
    <t xml:space="preserve">      农村基础设施建设</t>
  </si>
  <si>
    <t xml:space="preserve">      生产发展</t>
  </si>
  <si>
    <t xml:space="preserve">      支持农村金融机构</t>
  </si>
  <si>
    <t xml:space="preserve">      涉农贷款增量奖励</t>
  </si>
  <si>
    <t xml:space="preserve">      创业担保贷款贴息</t>
  </si>
  <si>
    <t xml:space="preserve">      其他普惠金融发展支出</t>
  </si>
  <si>
    <t xml:space="preserve">      其他农林水事务支出(项)</t>
  </si>
  <si>
    <t xml:space="preserve">      公路建设</t>
  </si>
  <si>
    <t xml:space="preserve">      公路还贷专项</t>
  </si>
  <si>
    <t xml:space="preserve">      其他铁路运输支出</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</si>
  <si>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</si>
  <si>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</si>
  <si>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</si>
  <si>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</si>
  <si>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</si>
  <si>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其他邮政业支出</t>
  </si>
  <si>
    <t xml:space="preserve">      其他交通运输支出(项)</t>
  </si>
  <si>
    <t xml:space="preserve">      安全监管监察专项</t>
  </si>
  <si>
    <t xml:space="preserve">      其他安全生产监管支出</t>
  </si>
  <si>
    <t xml:space="preserve">      中小企业发展专项</t>
  </si>
  <si>
    <t xml:space="preserve">      其他资源勘探信息等支出(项)</t>
  </si>
  <si>
    <t xml:space="preserve">      旅游宣传</t>
  </si>
  <si>
    <t xml:space="preserve">      其他旅游业管理与服务支出</t>
  </si>
  <si>
    <t xml:space="preserve">      其他涉外发展服务支出</t>
  </si>
  <si>
    <t xml:space="preserve">      其他商业服务业等支出(项)</t>
  </si>
  <si>
    <t xml:space="preserve">      金融部门其他行政支出</t>
  </si>
  <si>
    <t xml:space="preserve">      其他金融发展支出</t>
  </si>
  <si>
    <t xml:space="preserve">      其他金融支出(项)</t>
  </si>
  <si>
    <t xml:space="preserve">      土地资源调查</t>
  </si>
  <si>
    <t xml:space="preserve">      土地资源利用与保护</t>
  </si>
  <si>
    <t xml:space="preserve">      国土整治</t>
  </si>
  <si>
    <t xml:space="preserve">      地质灾害防治</t>
  </si>
  <si>
    <t xml:space="preserve">      地质矿产资源与环境调查</t>
  </si>
  <si>
    <t xml:space="preserve">      其他国土资源事务支出</t>
  </si>
  <si>
    <t xml:space="preserve">      气象基础设施建设与维修</t>
  </si>
  <si>
    <t xml:space="preserve">      其他气象事务支出</t>
  </si>
  <si>
    <t xml:space="preserve">      其他国土海洋气象等支出</t>
  </si>
  <si>
    <t xml:space="preserve">      棚户区改造</t>
  </si>
  <si>
    <t xml:space="preserve">      保障性住房租金补贴</t>
  </si>
  <si>
    <t xml:space="preserve">      其他保障性安居工程支出</t>
  </si>
  <si>
    <t xml:space="preserve">      仓库建设</t>
  </si>
  <si>
    <t xml:space="preserve">      储备粮(油)库建设</t>
  </si>
  <si>
    <t xml:space="preserve">      食糖储备</t>
  </si>
  <si>
    <t xml:space="preserve">      其他支出(项)</t>
  </si>
  <si>
    <t>科目（类）</t>
  </si>
  <si>
    <t>科目（款）</t>
  </si>
  <si>
    <t>科目（项）</t>
  </si>
  <si>
    <t>下达状态</t>
  </si>
  <si>
    <t>预算数</t>
  </si>
  <si>
    <t>已下达</t>
  </si>
  <si>
    <t>未下达</t>
  </si>
  <si>
    <t>2017年度柳州市本级一般公共预算支出决算功能分类录入表</t>
  </si>
  <si>
    <t>录入02表</t>
  </si>
  <si>
    <t>决算数</t>
  </si>
  <si>
    <t>一般公共预算支出</t>
  </si>
  <si>
    <t>一般公共服务支出</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</si>
  <si>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</si>
  <si>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</si>
  <si>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</si>
  <si>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</si>
  <si>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</si>
  <si>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</si>
  <si>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政协会议</t>
  </si>
  <si>
    <t xml:space="preserve">    委员视察</t>
  </si>
  <si>
    <t xml:space="preserve">    参政议政</t>
  </si>
  <si>
    <t xml:space="preserve">    专项业务活动</t>
  </si>
  <si>
    <t xml:space="preserve">    法制建设</t>
  </si>
  <si>
    <t xml:space="preserve">    战略规划与实施</t>
  </si>
  <si>
    <t xml:space="preserve">    日常经济运行调节</t>
  </si>
  <si>
    <t xml:space="preserve">    社会事业发展规划</t>
  </si>
  <si>
    <t xml:space="preserve">    经济体制改革研究</t>
  </si>
  <si>
    <t xml:space="preserve">    物价管理</t>
  </si>
  <si>
    <t xml:space="preserve">    税务办案</t>
  </si>
  <si>
    <t xml:space="preserve">    税务登记证及发票管理</t>
  </si>
  <si>
    <t xml:space="preserve">    代扣代收代征税款手续费</t>
  </si>
  <si>
    <t xml:space="preserve">    税务宣传</t>
  </si>
  <si>
    <t xml:space="preserve">    协税护税</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</si>
  <si>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</si>
  <si>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</si>
  <si>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</si>
  <si>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</si>
  <si>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</si>
  <si>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</si>
  <si>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</si>
  <si>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</si>
  <si>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</si>
  <si>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</si>
  <si>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公务员考核</t>
  </si>
  <si>
    <t xml:space="preserve">    公务员履职能力提升</t>
  </si>
  <si>
    <t xml:space="preserve">    公务员招考</t>
  </si>
  <si>
    <t xml:space="preserve">    公务员综合管理</t>
  </si>
  <si>
    <t xml:space="preserve">    其他人力资源事务支出</t>
  </si>
  <si>
    <t xml:space="preserve">    大案要案查处</t>
  </si>
  <si>
    <t xml:space="preserve">    派驻派出机构</t>
  </si>
  <si>
    <t xml:space="preserve">    中央巡视</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</si>
  <si>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</si>
  <si>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</si>
  <si>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</si>
  <si>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</si>
  <si>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</si>
  <si>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</si>
  <si>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</si>
  <si>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</si>
  <si>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</si>
  <si>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</si>
  <si>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</si>
  <si>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</si>
  <si>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</si>
  <si>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</si>
  <si>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</si>
  <si>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</si>
  <si>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</si>
  <si>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</si>
  <si>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</si>
  <si>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</si>
  <si>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</si>
  <si>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</si>
  <si>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</si>
  <si>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</si>
  <si>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</si>
  <si>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</si>
  <si>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</si>
  <si>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</si>
  <si>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</si>
  <si>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</si>
  <si>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</si>
  <si>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</si>
  <si>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</si>
  <si>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</si>
  <si>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</si>
  <si>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</si>
  <si>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</si>
  <si>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厂务公开</t>
  </si>
  <si>
    <t xml:space="preserve">    工会疗养休养</t>
  </si>
  <si>
    <t xml:space="preserve">  对外联络事务</t>
  </si>
  <si>
    <t xml:space="preserve">    其他对外联络事务支出</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</si>
  <si>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</si>
  <si>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</si>
  <si>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</si>
  <si>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</si>
  <si>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</si>
  <si>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</si>
  <si>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</si>
  <si>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</si>
  <si>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</si>
  <si>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</si>
  <si>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</si>
  <si>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</si>
  <si>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</si>
  <si>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</si>
  <si>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</si>
  <si>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</si>
  <si>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</si>
  <si>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</si>
  <si>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</si>
  <si>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</si>
  <si>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</si>
  <si>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</si>
  <si>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</si>
  <si>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</si>
  <si>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</si>
  <si>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</si>
  <si>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</si>
  <si>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</si>
  <si>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</si>
  <si>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</si>
  <si>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</si>
  <si>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</si>
  <si>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</si>
  <si>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</si>
  <si>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</si>
  <si>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</si>
  <si>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</si>
  <si>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</si>
  <si>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</si>
  <si>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兵役征集</t>
  </si>
  <si>
    <t xml:space="preserve">    经济动员</t>
  </si>
  <si>
    <t xml:space="preserve">    人民防空</t>
  </si>
  <si>
    <t xml:space="preserve">    交通战备</t>
  </si>
  <si>
    <t xml:space="preserve">    国防教育</t>
  </si>
  <si>
    <t xml:space="preserve">    预备役部队</t>
  </si>
  <si>
    <t xml:space="preserve">    民兵</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</si>
  <si>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</si>
  <si>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</si>
  <si>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</si>
  <si>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</si>
  <si>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</si>
  <si>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</si>
  <si>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</si>
  <si>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</si>
  <si>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</si>
  <si>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</si>
  <si>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</si>
  <si>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</si>
  <si>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</si>
  <si>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</si>
  <si>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</si>
  <si>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</si>
  <si>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</si>
  <si>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</si>
  <si>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</si>
  <si>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</si>
  <si>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</si>
  <si>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</si>
  <si>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</si>
  <si>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</si>
  <si>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</si>
  <si>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</si>
  <si>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</si>
  <si>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</si>
  <si>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</si>
  <si>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</si>
  <si>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</si>
  <si>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</si>
  <si>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</si>
  <si>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</si>
  <si>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</si>
  <si>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</si>
  <si>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</si>
  <si>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</si>
  <si>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</si>
  <si>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律师公证管理</t>
  </si>
  <si>
    <t xml:space="preserve">    法律援助</t>
  </si>
  <si>
    <t xml:space="preserve">    司法统一考试</t>
  </si>
  <si>
    <t xml:space="preserve">    仲裁</t>
  </si>
  <si>
    <t xml:space="preserve">    司法鉴定</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</si>
  <si>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</si>
  <si>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</si>
  <si>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</si>
  <si>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</si>
  <si>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</si>
  <si>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</si>
  <si>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</si>
  <si>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</si>
  <si>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</si>
  <si>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</si>
  <si>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</si>
  <si>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</si>
  <si>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</si>
  <si>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</si>
  <si>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</si>
  <si>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</si>
  <si>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</si>
  <si>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</si>
  <si>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</si>
  <si>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</si>
  <si>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</si>
  <si>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</si>
  <si>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</si>
  <si>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</si>
  <si>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</si>
  <si>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</si>
  <si>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</si>
  <si>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其他消防</t>
  </si>
  <si>
    <t>教育支出</t>
  </si>
  <si>
    <t xml:space="preserve">    化解农村义务教育债务支出</t>
  </si>
  <si>
    <t xml:space="preserve">    化解普通高中债务支出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</si>
  <si>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</si>
  <si>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</si>
  <si>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</si>
  <si>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</si>
  <si>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</si>
  <si>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</si>
  <si>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</si>
  <si>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</si>
  <si>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</si>
  <si>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</si>
  <si>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</si>
  <si>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</si>
  <si>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</si>
  <si>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</si>
  <si>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</si>
  <si>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</si>
  <si>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</si>
  <si>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</si>
  <si>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</si>
  <si>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</si>
  <si>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</si>
  <si>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</si>
  <si>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</si>
  <si>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</si>
  <si>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</si>
  <si>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</si>
  <si>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</si>
  <si>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</si>
  <si>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</si>
  <si>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</si>
  <si>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</si>
  <si>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科学技术支出</t>
  </si>
  <si>
    <t xml:space="preserve">  基础研究</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</si>
  <si>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</si>
  <si>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</si>
  <si>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</si>
  <si>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</si>
  <si>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</si>
  <si>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</si>
  <si>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</si>
  <si>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</si>
  <si>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</si>
  <si>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</si>
  <si>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</si>
  <si>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</si>
  <si>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应用技术研究与开发</t>
  </si>
  <si>
    <t xml:space="preserve">    产业技术研究与开发</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</si>
  <si>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</si>
  <si>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</si>
  <si>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</si>
  <si>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</si>
  <si>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</si>
  <si>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</si>
  <si>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</si>
  <si>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</si>
  <si>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</si>
  <si>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</si>
  <si>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</si>
  <si>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</si>
  <si>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</si>
  <si>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</si>
  <si>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</si>
  <si>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</si>
  <si>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</si>
  <si>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</si>
  <si>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</si>
  <si>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</si>
  <si>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</si>
  <si>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</si>
  <si>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</si>
  <si>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</si>
  <si>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</si>
  <si>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</si>
  <si>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</si>
  <si>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</si>
  <si>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</si>
  <si>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</si>
  <si>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</si>
  <si>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</si>
  <si>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</si>
  <si>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</si>
  <si>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</si>
  <si>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</si>
  <si>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</si>
  <si>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</si>
  <si>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</si>
  <si>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</si>
  <si>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</si>
  <si>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</si>
  <si>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</si>
  <si>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</si>
  <si>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</si>
  <si>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</si>
  <si>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</si>
  <si>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</si>
  <si>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</si>
  <si>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</si>
  <si>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</si>
  <si>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</si>
  <si>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老龄事务</t>
  </si>
  <si>
    <t xml:space="preserve">    民间组织管理</t>
  </si>
  <si>
    <t xml:space="preserve">    基层政权和社区建设</t>
  </si>
  <si>
    <t xml:space="preserve">    部队供应</t>
  </si>
  <si>
    <t xml:space="preserve">  补充全国社会保障基金</t>
  </si>
  <si>
    <t xml:space="preserve">    用一般公共预算补充基金</t>
  </si>
  <si>
    <t xml:space="preserve">  行政事业单位离退休</t>
  </si>
  <si>
    <t xml:space="preserve">    归口管理的行政单位离退休</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</si>
  <si>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</si>
  <si>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</si>
  <si>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</si>
  <si>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</si>
  <si>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</si>
  <si>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</si>
  <si>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求职创业补贴</t>
  </si>
  <si>
    <t xml:space="preserve">    优抚事业单位支出</t>
  </si>
  <si>
    <t xml:space="preserve">    农村籍退役士兵老年生活补助</t>
  </si>
  <si>
    <t xml:space="preserve">    假肢矫形</t>
  </si>
  <si>
    <t xml:space="preserve">    残疾人就业和扶贫</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</si>
  <si>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</si>
  <si>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</si>
  <si>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</si>
  <si>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</si>
  <si>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</si>
  <si>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</si>
  <si>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</si>
  <si>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补充道路交通事故社会救助基金</t>
  </si>
  <si>
    <t xml:space="preserve">    交强险营业税补助基金支出</t>
  </si>
  <si>
    <t xml:space="preserve">    交强险罚款收入补助基金支出</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</si>
  <si>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</si>
  <si>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</si>
  <si>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</si>
  <si>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</si>
  <si>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</si>
  <si>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</si>
  <si>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</si>
  <si>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</si>
  <si>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</si>
  <si>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</si>
  <si>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</si>
  <si>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</si>
  <si>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</si>
  <si>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</si>
  <si>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</si>
  <si>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</si>
  <si>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</si>
  <si>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</si>
  <si>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</si>
  <si>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</si>
  <si>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</si>
  <si>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重大公共卫生专项</t>
  </si>
  <si>
    <t xml:space="preserve">  中医药</t>
  </si>
  <si>
    <t xml:space="preserve">    中医(民族医)药专项</t>
  </si>
  <si>
    <t xml:space="preserve">    其他中医药支出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</si>
  <si>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</si>
  <si>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</si>
  <si>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</si>
  <si>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</si>
  <si>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</si>
  <si>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</si>
  <si>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财政对城镇职工基本医疗保险基金的补助</t>
  </si>
  <si>
    <t xml:space="preserve">    财政对新型农村合作医疗基金的补助</t>
  </si>
  <si>
    <t xml:space="preserve">    财政对城镇居民基本医疗保险基金的补助</t>
  </si>
  <si>
    <t xml:space="preserve">  其他医疗卫生与计划生育支出(款)</t>
  </si>
  <si>
    <t xml:space="preserve">    其他医疗卫生与计划生育支出(项)</t>
  </si>
  <si>
    <t>节能环保支出</t>
  </si>
  <si>
    <t xml:space="preserve">    环境保护宣传</t>
  </si>
  <si>
    <t xml:space="preserve">    环境国际合作及履约</t>
  </si>
  <si>
    <t xml:space="preserve">    环境保护行政许可</t>
  </si>
  <si>
    <t xml:space="preserve">    生态保护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</si>
  <si>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</si>
  <si>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</si>
  <si>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</si>
  <si>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</si>
  <si>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</si>
  <si>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</si>
  <si>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</si>
  <si>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</si>
  <si>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</si>
  <si>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</si>
  <si>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</si>
  <si>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</si>
  <si>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</si>
  <si>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</si>
  <si>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</si>
  <si>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</si>
  <si>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</si>
  <si>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</si>
  <si>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</si>
  <si>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</si>
  <si>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</si>
  <si>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</si>
  <si>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</si>
  <si>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环境监测与信息</t>
  </si>
  <si>
    <t xml:space="preserve">    环境执法监察</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</si>
  <si>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</si>
  <si>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</si>
  <si>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</si>
  <si>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</si>
  <si>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</si>
  <si>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</si>
  <si>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</si>
  <si>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</si>
  <si>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</si>
  <si>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</si>
  <si>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</si>
  <si>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</si>
  <si>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</si>
  <si>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</si>
  <si>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城乡社区支出</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</si>
  <si>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</si>
  <si>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</si>
  <si>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</si>
  <si>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</si>
  <si>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</si>
  <si>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建设市场管理与监督(款)</t>
  </si>
  <si>
    <t xml:space="preserve">    建设市场管理与监督(项)</t>
  </si>
  <si>
    <t>农林水支出</t>
  </si>
  <si>
    <t xml:space="preserve">  农业</t>
  </si>
  <si>
    <t xml:space="preserve">    农垦运行</t>
  </si>
  <si>
    <t xml:space="preserve">    科技转化与推广服务</t>
  </si>
  <si>
    <t xml:space="preserve">    农产品质量安全</t>
  </si>
  <si>
    <t xml:space="preserve">    执法监管</t>
  </si>
  <si>
    <t xml:space="preserve">    统计监测与信息服务</t>
  </si>
  <si>
    <t xml:space="preserve">    农业行业业务管理</t>
  </si>
  <si>
    <t xml:space="preserve">    对外交流与合作</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</si>
  <si>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</si>
  <si>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</si>
  <si>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</si>
  <si>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</si>
  <si>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</si>
  <si>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农村道路建设</t>
  </si>
  <si>
    <t xml:space="preserve">    成品油价格改革对渔业的补贴</t>
  </si>
  <si>
    <t xml:space="preserve">    其他农业支出</t>
  </si>
  <si>
    <t xml:space="preserve">  林业</t>
  </si>
  <si>
    <t xml:space="preserve">    林业事业机构</t>
  </si>
  <si>
    <t xml:space="preserve">    森林培育</t>
  </si>
  <si>
    <t xml:space="preserve">    林业技术推广</t>
  </si>
  <si>
    <t xml:space="preserve">    森林资源监测</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</si>
  <si>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</si>
  <si>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</si>
  <si>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</si>
  <si>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</si>
  <si>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</si>
  <si>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</si>
  <si>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</si>
  <si>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</si>
  <si>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</si>
  <si>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</si>
  <si>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</si>
  <si>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</si>
  <si>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</si>
  <si>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</si>
  <si>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</si>
  <si>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</si>
  <si>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</si>
  <si>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</si>
  <si>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</si>
  <si>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</si>
  <si>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</si>
  <si>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</si>
  <si>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</si>
  <si>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</si>
  <si>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农田水利</t>
  </si>
  <si>
    <t xml:space="preserve">    水利安全监督</t>
  </si>
  <si>
    <t xml:space="preserve">    砂石资源费支出</t>
  </si>
  <si>
    <t xml:space="preserve">    水利建设移民支出</t>
  </si>
  <si>
    <t xml:space="preserve">    农村人畜饮水</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</si>
  <si>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</si>
  <si>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</si>
  <si>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</si>
  <si>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</si>
  <si>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</si>
  <si>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</si>
  <si>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</si>
  <si>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</si>
  <si>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</si>
  <si>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扶贫贷款奖补和贴息</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</si>
  <si>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</si>
  <si>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</si>
  <si>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</si>
  <si>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</si>
  <si>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</si>
  <si>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</si>
  <si>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</si>
  <si>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对村级一事一议的补助</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</si>
  <si>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</si>
  <si>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</si>
  <si>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</si>
  <si>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</si>
  <si>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</si>
  <si>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</si>
  <si>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</si>
  <si>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</si>
  <si>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</si>
  <si>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</si>
  <si>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</si>
  <si>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</si>
  <si>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</si>
  <si>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</si>
  <si>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</si>
  <si>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</si>
  <si>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</si>
  <si>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</si>
  <si>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</si>
  <si>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</si>
  <si>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</si>
  <si>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</si>
  <si>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</si>
  <si>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</si>
  <si>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</si>
  <si>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</si>
  <si>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</si>
  <si>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</si>
  <si>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</si>
  <si>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</si>
  <si>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</si>
  <si>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</si>
  <si>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</si>
  <si>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</si>
  <si>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</si>
  <si>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</si>
  <si>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</si>
  <si>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</si>
  <si>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</si>
  <si>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</si>
  <si>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</si>
  <si>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</si>
  <si>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</si>
  <si>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</si>
  <si>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</si>
  <si>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</si>
  <si>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</si>
  <si>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</si>
  <si>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</si>
  <si>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</si>
  <si>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</si>
  <si>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</si>
  <si>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</si>
  <si>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</si>
  <si>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</si>
  <si>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</si>
  <si>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</si>
  <si>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</si>
  <si>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</si>
  <si>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</si>
  <si>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</si>
  <si>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</si>
  <si>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</si>
  <si>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</si>
  <si>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</si>
  <si>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</si>
  <si>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</si>
  <si>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</si>
  <si>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</si>
  <si>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</si>
  <si>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</si>
  <si>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</si>
  <si>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</si>
  <si>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</si>
  <si>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</si>
  <si>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</si>
  <si>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</si>
  <si>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</si>
  <si>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</si>
  <si>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</si>
  <si>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</si>
  <si>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建筑业</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</si>
  <si>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</si>
  <si>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</si>
  <si>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</si>
  <si>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</si>
  <si>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</si>
  <si>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</si>
  <si>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</si>
  <si>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</si>
  <si>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</si>
  <si>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</si>
  <si>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</si>
  <si>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</si>
  <si>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</si>
  <si>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</si>
  <si>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</si>
  <si>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</si>
  <si>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</si>
  <si>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</si>
  <si>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</si>
  <si>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</si>
  <si>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</si>
  <si>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</si>
  <si>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</si>
  <si>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</si>
  <si>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</si>
  <si>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</si>
  <si>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</si>
  <si>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</si>
  <si>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</si>
  <si>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</si>
  <si>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</si>
  <si>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</si>
  <si>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</si>
  <si>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</si>
  <si>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</si>
  <si>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</si>
  <si>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</si>
  <si>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</si>
  <si>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</si>
  <si>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</si>
  <si>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</si>
  <si>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</si>
  <si>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</si>
  <si>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</si>
  <si>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</si>
  <si>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</si>
  <si>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</si>
  <si>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</si>
  <si>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</si>
  <si>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</si>
  <si>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</si>
  <si>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</si>
  <si>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</si>
  <si>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</si>
  <si>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</si>
  <si>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</si>
  <si>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</si>
  <si>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商业银行贷款贴息</t>
  </si>
  <si>
    <t xml:space="preserve">    补充资本金</t>
  </si>
  <si>
    <t xml:space="preserve">    风险基金补助</t>
  </si>
  <si>
    <t xml:space="preserve">  金融调控支出</t>
  </si>
  <si>
    <t xml:space="preserve">    中央银行亏损补贴</t>
  </si>
  <si>
    <t xml:space="preserve">    其他金融调控支出</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</si>
  <si>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</si>
  <si>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</si>
  <si>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</si>
  <si>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</si>
  <si>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</si>
  <si>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</si>
  <si>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</si>
  <si>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</si>
  <si>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</si>
  <si>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</si>
  <si>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</si>
  <si>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</si>
  <si>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</si>
  <si>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</si>
  <si>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</si>
  <si>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</si>
  <si>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</si>
  <si>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</si>
  <si>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</si>
  <si>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</si>
  <si>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</si>
  <si>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</si>
  <si>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</si>
  <si>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</si>
  <si>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</si>
  <si>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</si>
  <si>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</si>
  <si>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</si>
  <si>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</si>
  <si>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</si>
  <si>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</si>
  <si>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</si>
  <si>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</si>
  <si>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</si>
  <si>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</si>
  <si>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</si>
  <si>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</si>
  <si>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</si>
  <si>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</si>
  <si>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</si>
  <si>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</si>
  <si>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</si>
  <si>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</si>
  <si>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</si>
  <si>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</si>
  <si>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</si>
  <si>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</si>
  <si>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</si>
  <si>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</si>
  <si>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</si>
  <si>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</si>
  <si>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</si>
  <si>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</si>
  <si>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</si>
  <si>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</si>
  <si>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</si>
  <si>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</si>
  <si>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</si>
  <si>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</si>
  <si>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</si>
  <si>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</si>
  <si>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</si>
  <si>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</si>
  <si>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</si>
  <si>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</si>
  <si>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</si>
  <si>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</si>
  <si>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</si>
  <si>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</si>
  <si>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</si>
  <si>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沉陷区治理</t>
  </si>
  <si>
    <t xml:space="preserve">    棚户区改造</t>
  </si>
  <si>
    <t xml:space="preserve">    少数民族地区游牧民定居工程</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</si>
  <si>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</si>
  <si>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</si>
  <si>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</si>
  <si>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</si>
  <si>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</si>
  <si>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</si>
  <si>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</si>
  <si>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</si>
  <si>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</si>
  <si>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</si>
  <si>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</si>
  <si>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</si>
  <si>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</si>
  <si>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</si>
  <si>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</si>
  <si>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</si>
  <si>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</si>
  <si>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</si>
  <si>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</si>
  <si>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</si>
  <si>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</si>
  <si>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</si>
  <si>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</si>
  <si>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</si>
  <si>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</si>
  <si>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</si>
  <si>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</si>
  <si>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</si>
  <si>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</si>
  <si>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</si>
  <si>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</si>
  <si>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</si>
  <si>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</si>
  <si>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</si>
  <si>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</si>
  <si>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</si>
  <si>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</si>
  <si>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</si>
  <si>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</si>
  <si>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</si>
  <si>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</si>
  <si>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</si>
  <si>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</si>
  <si>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</si>
  <si>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</si>
  <si>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</si>
  <si>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</si>
  <si>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</si>
  <si>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</si>
  <si>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</si>
  <si>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</si>
  <si>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</si>
  <si>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</si>
  <si>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</si>
  <si>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</si>
  <si>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</si>
  <si>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</si>
  <si>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</si>
  <si>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</si>
  <si>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</si>
  <si>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</si>
  <si>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</si>
  <si>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</si>
  <si>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</si>
  <si>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2018年12月柳州市预算收支月报</t>
  </si>
  <si>
    <t xml:space="preserve">  税收收入</t>
  </si>
  <si>
    <t xml:space="preserve">    国内增值税(含改征增值税)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</si>
  <si>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</si>
  <si>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</si>
  <si>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</si>
  <si>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</si>
  <si>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</si>
  <si>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</si>
  <si>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</si>
  <si>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</si>
  <si>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</si>
  <si>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</si>
  <si>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其他各项增值税退税</t>
  </si>
  <si>
    <t xml:space="preserve">  　      免抵调增增值税</t>
  </si>
  <si>
    <t xml:space="preserve">          成品油价格和税费改革增值税划出</t>
  </si>
  <si>
    <t xml:space="preserve">          成品油价格和税费改革增值税划入</t>
  </si>
  <si>
    <t xml:space="preserve">      改征增值税</t>
  </si>
  <si>
    <t xml:space="preserve">          改征增值税</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</si>
  <si>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</si>
  <si>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</si>
  <si>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</si>
  <si>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</si>
  <si>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</si>
  <si>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国内消费税</t>
  </si>
  <si>
    <t xml:space="preserve">          其中：成品油消费税</t>
  </si>
  <si>
    <t xml:space="preserve">                成品油消费税退税</t>
  </si>
  <si>
    <t xml:space="preserve">    进口货物增值税和消费税</t>
  </si>
  <si>
    <t xml:space="preserve">      进口货物增值税</t>
  </si>
  <si>
    <t xml:space="preserve">      进口消费品消费税</t>
  </si>
  <si>
    <t xml:space="preserve">          其中：进口成品油消费税</t>
  </si>
  <si>
    <t xml:space="preserve">                进口成品油消费税退税</t>
  </si>
  <si>
    <t xml:space="preserve">    出口货物退增值税、消费税</t>
  </si>
  <si>
    <t xml:space="preserve">      出口退增值税(含改征增值税出口退税)</t>
  </si>
  <si>
    <t xml:space="preserve">        出口货物退增值税</t>
  </si>
  <si>
    <t xml:space="preserve">          出口货物退增值税</t>
  </si>
  <si>
    <t xml:space="preserve">          免抵调减增值税</t>
  </si>
  <si>
    <t xml:space="preserve">        改征增值税出口退税</t>
  </si>
  <si>
    <t xml:space="preserve">      出口消费品退消费税</t>
  </si>
  <si>
    <t xml:space="preserve">    营业税</t>
  </si>
  <si>
    <t xml:space="preserve">      金融保险业营业税(中央)</t>
  </si>
  <si>
    <t xml:space="preserve">      金融保险业营业税(地方)</t>
  </si>
  <si>
    <t xml:space="preserve">      一般营业税</t>
  </si>
  <si>
    <t xml:space="preserve">      营业税税款滞纳金、罚款收入</t>
  </si>
  <si>
    <t xml:space="preserve">      营业税退税</t>
  </si>
  <si>
    <t xml:space="preserve">     国有工业企业所得税</t>
  </si>
  <si>
    <t xml:space="preserve">      国有铁道企业所得税</t>
  </si>
  <si>
    <t xml:space="preserve">         其中：中国铁路总公司集中缴纳的铁路运输企业所得税待分配收入</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</si>
  <si>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</si>
  <si>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</si>
  <si>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</si>
  <si>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</si>
  <si>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</si>
  <si>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</si>
  <si>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国有非银行金融企业所得税</t>
  </si>
  <si>
    <t xml:space="preserve">      国有保险企业所得税</t>
  </si>
  <si>
    <t xml:space="preserve">      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</si>
  <si>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</si>
  <si>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</si>
  <si>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</si>
  <si>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</si>
  <si>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</si>
  <si>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</si>
  <si>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</si>
  <si>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联营企业所得税</t>
  </si>
  <si>
    <t xml:space="preserve">      港澳台和外商投资企业所得税</t>
  </si>
  <si>
    <t xml:space="preserve">      私营企业所得税</t>
  </si>
  <si>
    <t xml:space="preserve">      其他企业所得税</t>
  </si>
  <si>
    <t xml:space="preserve">      分支机构预缴所得税</t>
  </si>
  <si>
    <t xml:space="preserve">      总机构预缴所得税</t>
  </si>
  <si>
    <t xml:space="preserve">      总机构汇算清缴所得税</t>
  </si>
  <si>
    <t xml:space="preserve">      企业所得税待分配收入</t>
  </si>
  <si>
    <t xml:space="preserve">      跨市县分支机构预缴所得税</t>
  </si>
  <si>
    <t xml:space="preserve">      税务办案</t>
  </si>
  <si>
    <t xml:space="preserve">      跨市县总机构预缴所得税</t>
  </si>
  <si>
    <t xml:space="preserve">      税务登记证及发票管理</t>
  </si>
  <si>
    <t xml:space="preserve">      跨市县总机构汇算清缴所得税</t>
  </si>
  <si>
    <t xml:space="preserve">      代扣代收代征税款手续费</t>
  </si>
  <si>
    <t xml:space="preserve">      省以下企业所得税待分配收入</t>
  </si>
  <si>
    <t xml:space="preserve">      税务宣传</t>
  </si>
  <si>
    <t xml:space="preserve">      跨市县分支机构汇算清缴所得税</t>
  </si>
  <si>
    <t xml:space="preserve">      协税护税</t>
  </si>
  <si>
    <t xml:space="preserve">      分支机构汇算清缴所得税</t>
  </si>
  <si>
    <t xml:space="preserve">      企业所得税税款滞纳金、罚款、加收利息收入</t>
  </si>
  <si>
    <t xml:space="preserve">    企业所得税退税</t>
  </si>
  <si>
    <t xml:space="preserve">     国有工业企业所得税退税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</si>
  <si>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</si>
  <si>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</si>
  <si>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</si>
  <si>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</si>
  <si>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</si>
  <si>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</si>
  <si>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</si>
  <si>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国有非银行金融企业所得税退税</t>
  </si>
  <si>
    <t xml:space="preserve">      国有保险企业所得税退税</t>
  </si>
  <si>
    <t xml:space="preserve">    海关事务</t>
  </si>
  <si>
    <t xml:space="preserve">      国有文教企业所得税退税</t>
  </si>
  <si>
    <t xml:space="preserve">      国有水产企业所得税退税</t>
  </si>
  <si>
    <t xml:space="preserve">      国有森林工业企业所得税退税</t>
  </si>
  <si>
    <t xml:space="preserve">      国有电信企业所得税退税</t>
  </si>
  <si>
    <t xml:space="preserve">      收费业务</t>
  </si>
  <si>
    <t xml:space="preserve">      其他国有企业所得税退税</t>
  </si>
  <si>
    <t xml:space="preserve">      缉私办案</t>
  </si>
  <si>
    <t xml:space="preserve">      集体企业所得税退税</t>
  </si>
  <si>
    <t xml:space="preserve">      口岸电子执法系统建设与维护</t>
  </si>
  <si>
    <t xml:space="preserve">      股份制企业所得税退税</t>
  </si>
  <si>
    <t xml:space="preserve">      联营企业所得税退税</t>
  </si>
  <si>
    <t xml:space="preserve">      私营企业所得税退税</t>
  </si>
  <si>
    <t xml:space="preserve">      其他海关事务支出</t>
  </si>
  <si>
    <t xml:space="preserve">      跨省市总分机构企业所得税退税</t>
  </si>
  <si>
    <t xml:space="preserve">      跨市县总分机构企业所得税退税</t>
  </si>
  <si>
    <t xml:space="preserve">      其他企业所得税退税</t>
  </si>
  <si>
    <t>10106</t>
  </si>
  <si>
    <t xml:space="preserve">         其中：储蓄存款利息所得税</t>
  </si>
  <si>
    <t xml:space="preserve">      政府特殊津贴</t>
  </si>
  <si>
    <t xml:space="preserve">      资助留学回国人员</t>
  </si>
  <si>
    <t xml:space="preserve">      海洋石油资源税</t>
  </si>
  <si>
    <t xml:space="preserve">      水资源税收入</t>
  </si>
  <si>
    <t xml:space="preserve">      博士后日常经费</t>
  </si>
  <si>
    <t xml:space="preserve">      其他资源税</t>
  </si>
  <si>
    <t xml:space="preserve">      引进人才费用</t>
  </si>
  <si>
    <t xml:space="preserve">      资源税税款滞纳金、罚款收入</t>
  </si>
  <si>
    <t xml:space="preserve">      公务员考核</t>
  </si>
  <si>
    <t xml:space="preserve">      公务员履职能力提升</t>
  </si>
  <si>
    <t xml:space="preserve">  　    其中：中国铁路总公司集中缴纳的铁路运输企业城市维护建设税待分配收入</t>
  </si>
  <si>
    <t xml:space="preserve">      公务员招考</t>
  </si>
  <si>
    <t xml:space="preserve">  　          成品油价格和税费改革城市维护建设税划出</t>
  </si>
  <si>
    <t xml:space="preserve">      公务员综合管理</t>
  </si>
  <si>
    <t xml:space="preserve">  　          成品油价格和税费改革城市维护建设税划入</t>
  </si>
  <si>
    <t xml:space="preserve">        其中：证券交易印花税</t>
  </si>
  <si>
    <t xml:space="preserve">    船舶吨税</t>
  </si>
  <si>
    <t xml:space="preserve">    车辆购置税</t>
  </si>
  <si>
    <t xml:space="preserve">    关税</t>
  </si>
  <si>
    <t xml:space="preserve">    烟叶税</t>
  </si>
  <si>
    <t xml:space="preserve">  非税收入</t>
  </si>
  <si>
    <t xml:space="preserve">      对外贸易管理</t>
  </si>
  <si>
    <t xml:space="preserve">      国际经济合作</t>
  </si>
  <si>
    <t xml:space="preserve">      教育费附加收入</t>
  </si>
  <si>
    <t xml:space="preserve">      外资管理</t>
  </si>
  <si>
    <t xml:space="preserve">  　　    教育费附加收入</t>
  </si>
  <si>
    <t xml:space="preserve">      国内贸易管理</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</si>
  <si>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</si>
  <si>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</si>
  <si>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</si>
  <si>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</si>
  <si>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知识产权事务</t>
  </si>
  <si>
    <t xml:space="preserve">  　　    教育费附加滞纳金、罚款收入</t>
  </si>
  <si>
    <t xml:space="preserve">      铀产品出售收入</t>
  </si>
  <si>
    <t xml:space="preserve">      三峡库区移民专项收入</t>
  </si>
  <si>
    <t xml:space="preserve">      场外核应急准备收入</t>
  </si>
  <si>
    <t xml:space="preserve">      专利审批</t>
  </si>
  <si>
    <t xml:space="preserve">      地方教育附加收入</t>
  </si>
  <si>
    <t xml:space="preserve">      国家知识产权战略</t>
  </si>
  <si>
    <t xml:space="preserve">      文化事业建设费收入</t>
  </si>
  <si>
    <t xml:space="preserve">      专利试点和产业化推进</t>
  </si>
  <si>
    <t xml:space="preserve">      残疾人就业保障金收入</t>
  </si>
  <si>
    <t xml:space="preserve">      专利执法</t>
  </si>
  <si>
    <t xml:space="preserve">      教育资金收入</t>
  </si>
  <si>
    <t xml:space="preserve">      国际组织专项活动</t>
  </si>
  <si>
    <t xml:space="preserve">      农田水利建设资金收入</t>
  </si>
  <si>
    <t xml:space="preserve">      知识产权宏观管理</t>
  </si>
  <si>
    <t xml:space="preserve">      育林基金收入</t>
  </si>
  <si>
    <t xml:space="preserve">      森林植被恢复费</t>
  </si>
  <si>
    <t xml:space="preserve">      其他知识产权事务支出</t>
  </si>
  <si>
    <t xml:space="preserve">      水利建设专项收入</t>
  </si>
  <si>
    <t xml:space="preserve">      油价调控风险准备金收入</t>
  </si>
  <si>
    <t xml:space="preserve">      其他专项收入</t>
  </si>
  <si>
    <t xml:space="preserve">          广告收入</t>
  </si>
  <si>
    <t xml:space="preserve">          其他专项收入</t>
  </si>
  <si>
    <t xml:space="preserve">      公安行政事业性收费收入</t>
  </si>
  <si>
    <t xml:space="preserve">      法院行政事业性收费收入</t>
  </si>
  <si>
    <t xml:space="preserve">      司法行政事业性收费收入</t>
  </si>
  <si>
    <t xml:space="preserve">      工商行政事业性收费收入</t>
  </si>
  <si>
    <t xml:space="preserve">      税务行政事业性收费收入</t>
  </si>
  <si>
    <t xml:space="preserve">      人口和计划生育行政事业性收费收入</t>
  </si>
  <si>
    <t xml:space="preserve">      质量监督检验检疫行政事业性收费收入</t>
  </si>
  <si>
    <t xml:space="preserve">      人防办行政事业性收费收入</t>
  </si>
  <si>
    <t xml:space="preserve">      教育行政事业性收费收入</t>
  </si>
  <si>
    <t xml:space="preserve">      出入境检验检疫行政执法和业务管理</t>
  </si>
  <si>
    <t xml:space="preserve">      国土资源行政事业性收费收入</t>
  </si>
  <si>
    <t xml:space="preserve">      出入境检验检疫技术支持</t>
  </si>
  <si>
    <t xml:space="preserve">      建设行政事业性收费收入</t>
  </si>
  <si>
    <t xml:space="preserve">      环保行政事业性收费收入</t>
  </si>
  <si>
    <t xml:space="preserve">        其中：排污费收入</t>
  </si>
  <si>
    <t xml:space="preserve">      认证认可监督管理</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</si>
  <si>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</si>
  <si>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</si>
  <si>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</si>
  <si>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</si>
  <si>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农业行政事业性收费收入</t>
  </si>
  <si>
    <t xml:space="preserve">        其中：草原植被恢复费收入</t>
  </si>
  <si>
    <t xml:space="preserve">      水利行政事业性收费收入</t>
  </si>
  <si>
    <t xml:space="preserve">        其中：水土保持补偿费</t>
  </si>
  <si>
    <t xml:space="preserve">      卫生行政事业性收费收入</t>
  </si>
  <si>
    <t xml:space="preserve">      民政行政事业性收费收入</t>
  </si>
  <si>
    <t xml:space="preserve">      人力资源和社会保障行政事业性收费收入</t>
  </si>
  <si>
    <t xml:space="preserve">      证监会行政事业性收费收入</t>
  </si>
  <si>
    <t xml:space="preserve">      银监会行政事业性收费收入</t>
  </si>
  <si>
    <t xml:space="preserve">      保监会行政事业性收费收入</t>
  </si>
  <si>
    <t xml:space="preserve">     其他各项行政事业性收费收入</t>
  </si>
  <si>
    <t xml:space="preserve">      一般罚没收入</t>
  </si>
  <si>
    <t xml:space="preserve">        公安罚没收入</t>
  </si>
  <si>
    <t xml:space="preserve">        检察院罚没收入</t>
  </si>
  <si>
    <t xml:space="preserve">        法院罚没收入</t>
  </si>
  <si>
    <t xml:space="preserve">        工商罚没收入</t>
  </si>
  <si>
    <t xml:space="preserve">        技术监督罚没收入</t>
  </si>
  <si>
    <t xml:space="preserve">        税务部门罚没收入</t>
  </si>
  <si>
    <t xml:space="preserve">      港澳事务</t>
  </si>
  <si>
    <t xml:space="preserve">        海关罚没收入</t>
  </si>
  <si>
    <t xml:space="preserve">        食品药品监督罚没收入</t>
  </si>
  <si>
    <t xml:space="preserve">        卫生罚没收入</t>
  </si>
  <si>
    <t xml:space="preserve">        检验检疫罚没收入</t>
  </si>
  <si>
    <t xml:space="preserve">      其他港澳台侨事务支出</t>
  </si>
  <si>
    <t xml:space="preserve">        证监会罚没收入</t>
  </si>
  <si>
    <t xml:space="preserve">        保监会罚没收入</t>
  </si>
  <si>
    <t xml:space="preserve">        交通罚没收入</t>
  </si>
  <si>
    <t xml:space="preserve">        铁道罚没收入</t>
  </si>
  <si>
    <t xml:space="preserve">        审计罚没收入</t>
  </si>
  <si>
    <t xml:space="preserve">        物价罚没收入</t>
  </si>
  <si>
    <t xml:space="preserve">       其他各项一般罚没收入</t>
  </si>
  <si>
    <t xml:space="preserve">      缉私罚没收入</t>
  </si>
  <si>
    <t xml:space="preserve">      缉毒罚没收入</t>
  </si>
  <si>
    <t xml:space="preserve">      罚没收入退库</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</si>
  <si>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</si>
  <si>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</si>
  <si>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</si>
  <si>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</si>
  <si>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</si>
  <si>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</si>
  <si>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</si>
  <si>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厂务公开</t>
  </si>
  <si>
    <t xml:space="preserve">      产权转让收入</t>
  </si>
  <si>
    <t xml:space="preserve">      工会疗养休养</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</si>
  <si>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</si>
  <si>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</si>
  <si>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</si>
  <si>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</si>
  <si>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</si>
  <si>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</si>
  <si>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</si>
  <si>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</si>
  <si>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</si>
  <si>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</si>
  <si>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海域使用金收入</t>
  </si>
  <si>
    <t xml:space="preserve">      场地和矿区使用费收入</t>
  </si>
  <si>
    <t xml:space="preserve">      特种矿产品出售收入</t>
  </si>
  <si>
    <t xml:space="preserve">      专项储备物资销售收入</t>
  </si>
  <si>
    <t xml:space="preserve">      利息收入</t>
  </si>
  <si>
    <t xml:space="preserve">          国库存款利息收入</t>
  </si>
  <si>
    <t xml:space="preserve">          有价证券利息收入</t>
  </si>
  <si>
    <t xml:space="preserve">          其他利息收入</t>
  </si>
  <si>
    <t xml:space="preserve">      非经营性国有资产收入</t>
  </si>
  <si>
    <t xml:space="preserve">      出租车经营权有偿出让和转让收入</t>
  </si>
  <si>
    <t xml:space="preserve">      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</si>
  <si>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</si>
  <si>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</si>
  <si>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</si>
  <si>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</si>
  <si>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</si>
  <si>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</si>
  <si>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</si>
  <si>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</si>
  <si>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</si>
  <si>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</si>
  <si>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</si>
  <si>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</si>
  <si>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</si>
  <si>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</si>
  <si>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1030718</t>
  </si>
  <si>
    <t xml:space="preserve">      新增建设用地土地有偿使用费收入</t>
  </si>
  <si>
    <t>1030719</t>
  </si>
  <si>
    <t xml:space="preserve">      水资源费收入</t>
  </si>
  <si>
    <t>103071901</t>
  </si>
  <si>
    <t xml:space="preserve">          三峡电站水资源费收入</t>
  </si>
  <si>
    <t>103071999</t>
  </si>
  <si>
    <t xml:space="preserve">          其他水资源费收入</t>
  </si>
  <si>
    <t>1030720</t>
  </si>
  <si>
    <t xml:space="preserve">      国家留成油上缴收入</t>
  </si>
  <si>
    <t xml:space="preserve">      其他国有资源(资产)有偿使用收入</t>
  </si>
  <si>
    <t xml:space="preserve">       国外捐赠收入</t>
  </si>
  <si>
    <t xml:space="preserve">    外交管理事务</t>
  </si>
  <si>
    <t xml:space="preserve">       国内捐赠收入</t>
  </si>
  <si>
    <t xml:space="preserve">       上缴管理费用</t>
  </si>
  <si>
    <t xml:space="preserve">       计提公共租赁住房资金</t>
  </si>
  <si>
    <t xml:space="preserve">       公共租赁住房租金收入</t>
  </si>
  <si>
    <t xml:space="preserve">       配建商业设施租售收入</t>
  </si>
  <si>
    <t xml:space="preserve">      其他外交管理事务支出</t>
  </si>
  <si>
    <t xml:space="preserve">       其他政府住房基金收入</t>
  </si>
  <si>
    <t xml:space="preserve">    驻外机构</t>
  </si>
  <si>
    <t xml:space="preserve">      驻外使领馆(团、处)</t>
  </si>
  <si>
    <t xml:space="preserve">      主管部门集中收入</t>
  </si>
  <si>
    <t xml:space="preserve">      其他驻外机构支出</t>
  </si>
  <si>
    <t xml:space="preserve">      免税商品特许经营费收入</t>
  </si>
  <si>
    <t xml:space="preserve">    对外援助</t>
  </si>
  <si>
    <t xml:space="preserve">      基本建设收入</t>
  </si>
  <si>
    <t xml:space="preserve">      援外优惠贷款贴息</t>
  </si>
  <si>
    <t xml:space="preserve">      差别电价收入</t>
  </si>
  <si>
    <t xml:space="preserve">      对外援助</t>
  </si>
  <si>
    <t xml:space="preserve">      债务管理收入</t>
  </si>
  <si>
    <t xml:space="preserve">    国际组织</t>
  </si>
  <si>
    <t xml:space="preserve">      南水北调工程基金收入</t>
  </si>
  <si>
    <t xml:space="preserve">      国际组织会费</t>
  </si>
  <si>
    <t xml:space="preserve">      其他收入</t>
  </si>
  <si>
    <t xml:space="preserve">      国际组织捐赠</t>
  </si>
  <si>
    <t xml:space="preserve">      维和摊款</t>
  </si>
  <si>
    <t xml:space="preserve">      国际组织股金及基金</t>
  </si>
  <si>
    <t xml:space="preserve">  政府性基金收入</t>
  </si>
  <si>
    <t xml:space="preserve">      其他国际组织支出</t>
  </si>
  <si>
    <t xml:space="preserve">     农网还贷资金收入</t>
  </si>
  <si>
    <t xml:space="preserve">    对外合作与交流</t>
  </si>
  <si>
    <t xml:space="preserve">     铁路建设基金收入</t>
  </si>
  <si>
    <t xml:space="preserve">      在华国际会议</t>
  </si>
  <si>
    <t xml:space="preserve">     民航发展基金收入</t>
  </si>
  <si>
    <t xml:space="preserve">      国际交流活动</t>
  </si>
  <si>
    <t xml:space="preserve">     海南省高等级公路车辆通行附加费收入</t>
  </si>
  <si>
    <t xml:space="preserve">      其他对外合作与交流支出</t>
  </si>
  <si>
    <t xml:space="preserve">     港口建设费收入</t>
  </si>
  <si>
    <t xml:space="preserve">    对外宣传(款)</t>
  </si>
  <si>
    <t xml:space="preserve">     旅游发展基金收入</t>
  </si>
  <si>
    <t xml:space="preserve">      对外宣传(项)</t>
  </si>
  <si>
    <t xml:space="preserve">     国家电影事业发展专项资金收入</t>
  </si>
  <si>
    <t xml:space="preserve">    边界勘界联检</t>
  </si>
  <si>
    <t xml:space="preserve">     国有土地收益基金收入</t>
  </si>
  <si>
    <t xml:space="preserve">      边界勘界</t>
  </si>
  <si>
    <t xml:space="preserve">     农业土地开发资金收入</t>
  </si>
  <si>
    <t xml:space="preserve">      边界联检</t>
  </si>
  <si>
    <t xml:space="preserve">     国有土地使用权出让收入</t>
  </si>
  <si>
    <t xml:space="preserve">      边界界桩维护</t>
  </si>
  <si>
    <t xml:space="preserve">        土地出让价款收入</t>
  </si>
  <si>
    <t xml:space="preserve">        补缴的土地价款</t>
  </si>
  <si>
    <t xml:space="preserve">    其他外交支出(款)</t>
  </si>
  <si>
    <t xml:space="preserve">        划拨土地收入</t>
  </si>
  <si>
    <t xml:space="preserve">      其他外交支出(项)</t>
  </si>
  <si>
    <t xml:space="preserve">        缴纳新增建设用地土地有偿使用费</t>
  </si>
  <si>
    <t xml:space="preserve">        其他土地出让收入</t>
  </si>
  <si>
    <t xml:space="preserve">    现役部队(款)</t>
  </si>
  <si>
    <t xml:space="preserve">     大中型水库移民后期扶持基金收入</t>
  </si>
  <si>
    <t xml:space="preserve">      现役部队(项)</t>
  </si>
  <si>
    <t xml:space="preserve">     大中型水库库区基金收入</t>
  </si>
  <si>
    <t xml:space="preserve">    国防科研事业(款)</t>
  </si>
  <si>
    <t xml:space="preserve">     三峡水库库区基金收入</t>
  </si>
  <si>
    <t xml:space="preserve">      国防科研事业(项)</t>
  </si>
  <si>
    <t xml:space="preserve">     中央特别国债经营基金收入</t>
  </si>
  <si>
    <t xml:space="preserve">    专项工程(款)</t>
  </si>
  <si>
    <t xml:space="preserve">     中央特别国债经营基金财务收入</t>
  </si>
  <si>
    <t xml:space="preserve">      专项工程(项)</t>
  </si>
  <si>
    <t xml:space="preserve">     彩票公益金收入</t>
  </si>
  <si>
    <t xml:space="preserve">         福利彩票公益金收入</t>
  </si>
  <si>
    <t xml:space="preserve">      兵役征集</t>
  </si>
  <si>
    <t xml:space="preserve">         体育彩票公益金收入</t>
  </si>
  <si>
    <t xml:space="preserve">      经济动员</t>
  </si>
  <si>
    <t xml:space="preserve">     城市基础设施配套费收入</t>
  </si>
  <si>
    <t xml:space="preserve">      人民防空</t>
  </si>
  <si>
    <t xml:space="preserve">     小型水库移民扶助基金收入</t>
  </si>
  <si>
    <t xml:space="preserve">      交通战备</t>
  </si>
  <si>
    <t xml:space="preserve">     国家重大水利工程建设基金收入</t>
  </si>
  <si>
    <t xml:space="preserve">      国防教育</t>
  </si>
  <si>
    <t xml:space="preserve">         南水北调工程建设资金</t>
  </si>
  <si>
    <t xml:space="preserve">         三峡工程后续工作资金</t>
  </si>
  <si>
    <t xml:space="preserve">         省级重大水利工程建设资金</t>
  </si>
  <si>
    <t xml:space="preserve">      边海防</t>
  </si>
  <si>
    <t xml:space="preserve">     车辆通行费</t>
  </si>
  <si>
    <t xml:space="preserve">     核电站乏燃料处理处置基金收入</t>
  </si>
  <si>
    <t xml:space="preserve">    其他国防支出(款)</t>
  </si>
  <si>
    <t xml:space="preserve">     可再生能源电价附加收入</t>
  </si>
  <si>
    <t xml:space="preserve">      其他国防支出(项)</t>
  </si>
  <si>
    <t xml:space="preserve">     船舶油污损害赔偿基金收入</t>
  </si>
  <si>
    <t xml:space="preserve">     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</si>
  <si>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</si>
  <si>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</si>
  <si>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</si>
  <si>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</si>
  <si>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警卫</t>
  </si>
  <si>
    <t xml:space="preserve">         福利彩票销售机构的业务费用</t>
  </si>
  <si>
    <t xml:space="preserve">      黄金</t>
  </si>
  <si>
    <t xml:space="preserve">         体育彩票销售机构的业务费用</t>
  </si>
  <si>
    <t xml:space="preserve">      森林</t>
  </si>
  <si>
    <t xml:space="preserve">         彩票兑奖周转金</t>
  </si>
  <si>
    <t xml:space="preserve">      水电</t>
  </si>
  <si>
    <t xml:space="preserve">         彩票发行销售风险基金</t>
  </si>
  <si>
    <t xml:space="preserve">      交通</t>
  </si>
  <si>
    <t xml:space="preserve">         彩票市场调控资金收入</t>
  </si>
  <si>
    <t xml:space="preserve">     其他政府性基金收入</t>
  </si>
  <si>
    <t xml:space="preserve">  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</si>
  <si>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</si>
  <si>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</si>
  <si>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</si>
  <si>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 xml:space="preserve">  利润收入</t>
  </si>
  <si>
    <t xml:space="preserve">      经济犯罪侦查</t>
  </si>
  <si>
    <t xml:space="preserve">     烟草企业利润收入</t>
  </si>
  <si>
    <t xml:space="preserve">     石油石化企业利润收入</t>
  </si>
  <si>
    <t xml:space="preserve">      行动技术管理</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</si>
  <si>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</si>
  <si>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</si>
  <si>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</si>
  <si>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</si>
  <si>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</si>
  <si>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</si>
  <si>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</si>
  <si>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</si>
  <si>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</si>
  <si>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警犬繁育及训养</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</si>
  <si>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</si>
  <si>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</si>
  <si>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</si>
  <si>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</si>
  <si>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</si>
  <si>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</si>
  <si>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</si>
  <si>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</si>
  <si>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安全业务</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</si>
  <si>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</si>
  <si>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</si>
  <si>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</si>
  <si>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</si>
  <si>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</si>
  <si>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</si>
  <si>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</si>
  <si>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</si>
  <si>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</si>
  <si>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</si>
  <si>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</si>
  <si>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</si>
  <si>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</si>
  <si>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</si>
  <si>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</si>
  <si>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</si>
  <si>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</si>
  <si>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</si>
  <si>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</si>
  <si>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</si>
  <si>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</si>
  <si>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</si>
  <si>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</si>
  <si>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</si>
  <si>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</si>
  <si>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</si>
  <si>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</si>
  <si>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</si>
  <si>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债务收入</t>
  </si>
  <si>
    <t xml:space="preserve">   中央政府债务收入</t>
  </si>
  <si>
    <t xml:space="preserve">     中央政府国内债务收入</t>
  </si>
  <si>
    <t xml:space="preserve">      司法统一考试</t>
  </si>
  <si>
    <t xml:space="preserve">     中央政府国外债务收入</t>
  </si>
  <si>
    <t xml:space="preserve">        中央政府境外发行主权债券收入</t>
  </si>
  <si>
    <t xml:space="preserve">        中央政府向外国政府借款收入</t>
  </si>
  <si>
    <t xml:space="preserve">      司法鉴定</t>
  </si>
  <si>
    <t xml:space="preserve">        中央政府向国际组织借款收入</t>
  </si>
  <si>
    <t xml:space="preserve">        中央政府其他外国借款收入</t>
  </si>
  <si>
    <t xml:space="preserve">   地方政府债务收入</t>
  </si>
  <si>
    <t xml:space="preserve">    监狱</t>
  </si>
  <si>
    <t xml:space="preserve">     一般债务收入</t>
  </si>
  <si>
    <t xml:space="preserve">        地方政府一般债券收入</t>
  </si>
  <si>
    <t xml:space="preserve">        地方政府向外国政府借款收入</t>
  </si>
  <si>
    <t xml:space="preserve">        地方政府向国际组织借款收入</t>
  </si>
  <si>
    <t xml:space="preserve">      犯人生活</t>
  </si>
  <si>
    <t xml:space="preserve">        地方政府其他一般债务收入</t>
  </si>
  <si>
    <t xml:space="preserve">      犯人改造</t>
  </si>
  <si>
    <t xml:space="preserve">     专项债务收入</t>
  </si>
  <si>
    <t xml:space="preserve">      狱政设施建设</t>
  </si>
  <si>
    <t xml:space="preserve">        海南省高等级公路车辆通行附加费债务收入</t>
  </si>
  <si>
    <t xml:space="preserve">        港口建设费债务收入</t>
  </si>
  <si>
    <t xml:space="preserve">      其他监狱支出</t>
  </si>
  <si>
    <t xml:space="preserve">        国家电影事业发展专项资金债务收入</t>
  </si>
  <si>
    <t xml:space="preserve">    强制隔离戒毒</t>
  </si>
  <si>
    <t xml:space="preserve">        新菜地开发建设基金债务收入</t>
  </si>
  <si>
    <t xml:space="preserve">        国有土地使用权出让金债务收入</t>
  </si>
  <si>
    <t xml:space="preserve">        国有土地收益基金债务收入</t>
  </si>
  <si>
    <t xml:space="preserve">        农业土地开发资金债务收入</t>
  </si>
  <si>
    <t xml:space="preserve">      强制隔离戒毒人员生活</t>
  </si>
  <si>
    <t xml:space="preserve">        大中型水库库区基金债务收入</t>
  </si>
  <si>
    <t xml:space="preserve">      强制隔离戒毒人员教育</t>
  </si>
  <si>
    <t xml:space="preserve">        彩票公益金债务收入</t>
  </si>
  <si>
    <t xml:space="preserve">      所政设施建设</t>
  </si>
  <si>
    <t xml:space="preserve">        城市基础设施配套费债务收入</t>
  </si>
  <si>
    <t xml:space="preserve">        小型水库移民扶助基金债务收入</t>
  </si>
  <si>
    <t xml:space="preserve">      其他强制隔离戒毒支出</t>
  </si>
  <si>
    <t xml:space="preserve">        国家重大水利工程建设基金债务收入</t>
  </si>
  <si>
    <t xml:space="preserve">    国家保密</t>
  </si>
  <si>
    <t xml:space="preserve">        车辆通行费债务收入</t>
  </si>
  <si>
    <t xml:space="preserve">        污水处理费债务收入</t>
  </si>
  <si>
    <t xml:space="preserve">        土地储备专项债券收入</t>
  </si>
  <si>
    <t xml:space="preserve">        政府收费公路专项债券收入</t>
  </si>
  <si>
    <t xml:space="preserve">      保密技术</t>
  </si>
  <si>
    <t xml:space="preserve">        其他地方自行试点项目收益专项债券收入</t>
  </si>
  <si>
    <t xml:space="preserve">      保密管理</t>
  </si>
  <si>
    <t xml:space="preserve">        其他政府性基金债务收入</t>
  </si>
  <si>
    <t xml:space="preserve">      其他国家保密支出</t>
  </si>
  <si>
    <t xml:space="preserve">    缉私警察</t>
  </si>
  <si>
    <t xml:space="preserve">      专项缉私活动支出</t>
  </si>
  <si>
    <t xml:space="preserve">      缉私情报</t>
  </si>
  <si>
    <t>附表:(填报说明另发)</t>
  </si>
  <si>
    <t xml:space="preserve">      禁毒及缉毒</t>
  </si>
  <si>
    <t>海洋工程排污费收入</t>
  </si>
  <si>
    <t>科目2</t>
  </si>
  <si>
    <t xml:space="preserve">      其他缉私警察支出</t>
  </si>
  <si>
    <t>科目3</t>
  </si>
  <si>
    <t xml:space="preserve">    海警</t>
  </si>
  <si>
    <t>科目4</t>
  </si>
  <si>
    <t xml:space="preserve">      公安现役基本支出</t>
  </si>
  <si>
    <t>科目5</t>
  </si>
  <si>
    <t>科目6</t>
  </si>
  <si>
    <t xml:space="preserve">      一般管理事务</t>
  </si>
  <si>
    <t>科目7</t>
  </si>
  <si>
    <t xml:space="preserve">      维权执法业务</t>
  </si>
  <si>
    <t>科目8</t>
  </si>
  <si>
    <t xml:space="preserve">      装备建设和运行维护</t>
  </si>
  <si>
    <t>科目9</t>
  </si>
  <si>
    <t xml:space="preserve">      信息化建设及运行维护</t>
  </si>
  <si>
    <t>科目10</t>
  </si>
  <si>
    <t xml:space="preserve">      基础设施建设及维护</t>
  </si>
  <si>
    <t>科目11</t>
  </si>
  <si>
    <t xml:space="preserve">      其他海警支出</t>
  </si>
  <si>
    <t>科目12</t>
  </si>
  <si>
    <t>科目13</t>
  </si>
  <si>
    <t xml:space="preserve">      其他公共安全支出(项)</t>
  </si>
  <si>
    <t>科目14</t>
  </si>
  <si>
    <t xml:space="preserve">      其他消防</t>
  </si>
  <si>
    <t>科目15</t>
  </si>
  <si>
    <t>科目16</t>
  </si>
  <si>
    <t>科目17</t>
  </si>
  <si>
    <t>科目18</t>
  </si>
  <si>
    <t>科目19</t>
  </si>
  <si>
    <t>科目20</t>
  </si>
  <si>
    <t>科目21</t>
  </si>
  <si>
    <t>科目22</t>
  </si>
  <si>
    <t>科目23</t>
  </si>
  <si>
    <t>科目24</t>
  </si>
  <si>
    <t>科目25</t>
  </si>
  <si>
    <t>科目26</t>
  </si>
  <si>
    <t>科目27</t>
  </si>
  <si>
    <t xml:space="preserve">      化解农村义务教育债务支出</t>
  </si>
  <si>
    <t>科目28</t>
  </si>
  <si>
    <t xml:space="preserve">      化解普通高中债务支出</t>
  </si>
  <si>
    <t>科目29</t>
  </si>
  <si>
    <t>科目30</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</si>
  <si>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</si>
  <si>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</si>
  <si>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</si>
  <si>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</si>
  <si>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</si>
  <si>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</si>
  <si>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</si>
  <si>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</si>
  <si>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</si>
  <si>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</si>
  <si>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</si>
  <si>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</si>
  <si>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</si>
  <si>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</si>
  <si>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工读学校教育</t>
  </si>
  <si>
    <t xml:space="preserve">      教师进修</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</si>
  <si>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</si>
  <si>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</si>
  <si>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</si>
  <si>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</si>
  <si>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</si>
  <si>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城市中小学教学设施</t>
  </si>
  <si>
    <t xml:space="preserve">      其他教育支出(项)</t>
  </si>
  <si>
    <t xml:space="preserve">    基础研究</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</si>
  <si>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</si>
  <si>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</si>
  <si>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</si>
  <si>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</si>
  <si>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</si>
  <si>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</si>
  <si>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</si>
  <si>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高技术研究</t>
  </si>
  <si>
    <t xml:space="preserve">      专项科研试制</t>
  </si>
  <si>
    <t xml:space="preserve">      科技成果转化与扩散</t>
  </si>
  <si>
    <t xml:space="preserve">      其他科技条件与服务支出</t>
  </si>
  <si>
    <t xml:space="preserve">      社科基金支出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</si>
  <si>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</si>
  <si>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</si>
  <si>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</si>
  <si>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</si>
  <si>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</si>
  <si>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</si>
  <si>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</si>
  <si>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科技奖励</t>
  </si>
  <si>
    <t xml:space="preserve">      核应急</t>
  </si>
  <si>
    <t xml:space="preserve">      转制科研机构</t>
  </si>
  <si>
    <t xml:space="preserve">      文化展示及纪念机构</t>
  </si>
  <si>
    <t xml:space="preserve">      艺术表演场所</t>
  </si>
  <si>
    <t xml:space="preserve">      文化交流与合作</t>
  </si>
  <si>
    <t xml:space="preserve">      运动项目管理</t>
  </si>
  <si>
    <t xml:space="preserve">      广播</t>
  </si>
  <si>
    <t xml:space="preserve">      电视</t>
  </si>
  <si>
    <t xml:space="preserve">      新闻通讯</t>
  </si>
  <si>
    <t xml:space="preserve">      版权管理</t>
  </si>
  <si>
    <t xml:space="preserve">      就业管理事务</t>
  </si>
  <si>
    <t xml:space="preserve">      离退休人员管理机构</t>
  </si>
  <si>
    <t xml:space="preserve">      未归口管理的行政单位离退休</t>
  </si>
  <si>
    <t xml:space="preserve">      厂办大集体改革补助</t>
  </si>
  <si>
    <t xml:space="preserve">      在乡复员、退伍军人生活补助</t>
  </si>
  <si>
    <t xml:space="preserve">      义务兵优待</t>
  </si>
  <si>
    <t xml:space="preserve">      农村籍退役士兵老年生活补助</t>
  </si>
  <si>
    <t xml:space="preserve">      假肢矫形</t>
  </si>
  <si>
    <t xml:space="preserve">      其他社会福利支出</t>
  </si>
  <si>
    <t xml:space="preserve">      中央自然灾害生活补助</t>
  </si>
  <si>
    <t xml:space="preserve">      自然灾害灾后重建补助</t>
  </si>
  <si>
    <t xml:space="preserve">      其他自然灾害生活救助支出</t>
  </si>
  <si>
    <t xml:space="preserve">      农村最低生活保障金支出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</si>
  <si>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</si>
  <si>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</si>
  <si>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</si>
  <si>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</si>
  <si>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其他城市生活救助</t>
  </si>
  <si>
    <t xml:space="preserve">      财政对城乡居民基本养老保险基金的补助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</si>
  <si>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</si>
  <si>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</si>
  <si>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</si>
  <si>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</si>
  <si>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</si>
  <si>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其他社会保障和就业支出(项)</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</si>
  <si>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</si>
  <si>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</si>
  <si>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</si>
  <si>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</si>
  <si>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</si>
  <si>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</si>
  <si>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</si>
  <si>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城市社区卫生机构</t>
  </si>
  <si>
    <t xml:space="preserve">      妇幼保健机构</t>
  </si>
  <si>
    <t xml:space="preserve">      精神卫生机构</t>
  </si>
  <si>
    <t xml:space="preserve">      应急救治机构</t>
  </si>
  <si>
    <t xml:space="preserve">      采供血机构</t>
  </si>
  <si>
    <t xml:space="preserve">      其他专业公共卫生机构</t>
  </si>
  <si>
    <t xml:space="preserve">      财政对职工基本医疗保险基金的补助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</si>
  <si>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</si>
  <si>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</si>
  <si>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</si>
  <si>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</si>
  <si>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</si>
  <si>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</si>
  <si>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</si>
  <si>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其他优抚对象医疗支出</t>
  </si>
  <si>
    <t xml:space="preserve">      其他医疗卫生与计划生育支出</t>
  </si>
  <si>
    <t xml:space="preserve">      环境国际合作及履约</t>
  </si>
  <si>
    <t xml:space="preserve">      环境保护行政许可</t>
  </si>
  <si>
    <t xml:space="preserve">      核与辐射安全监督</t>
  </si>
  <si>
    <t xml:space="preserve">      水体</t>
  </si>
  <si>
    <t xml:space="preserve">      噪声</t>
  </si>
  <si>
    <t xml:space="preserve">      固体废弃物与化学品</t>
  </si>
  <si>
    <t xml:space="preserve">      辐射</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</si>
  <si>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</si>
  <si>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</si>
  <si>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</si>
  <si>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</si>
  <si>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</si>
  <si>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</si>
  <si>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</si>
  <si>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</si>
  <si>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</si>
  <si>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</si>
  <si>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</si>
  <si>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</si>
  <si>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</si>
  <si>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</si>
  <si>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</si>
  <si>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</si>
  <si>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</si>
  <si>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</si>
  <si>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</si>
  <si>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</si>
  <si>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</si>
  <si>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</si>
  <si>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</si>
  <si>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</si>
  <si>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</si>
  <si>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</si>
  <si>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</si>
  <si>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能源节能利用(项)</t>
  </si>
  <si>
    <t xml:space="preserve">       减排专项支出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</si>
  <si>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</si>
  <si>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</si>
  <si>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</si>
  <si>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</si>
  <si>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</si>
  <si>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</si>
  <si>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</si>
  <si>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</si>
  <si>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</si>
  <si>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</si>
  <si>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</si>
  <si>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</si>
  <si>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</si>
  <si>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</si>
  <si>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</si>
  <si>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其他节能环保支出(项)</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</si>
  <si>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</si>
  <si>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</si>
  <si>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</si>
  <si>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</si>
  <si>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</si>
  <si>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</si>
  <si>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小城镇基础设施建设</t>
  </si>
  <si>
    <t xml:space="preserve">      农垦运行</t>
  </si>
  <si>
    <t xml:space="preserve">      对外交流与合作</t>
  </si>
  <si>
    <t xml:space="preserve">      稳定农民收入补贴</t>
  </si>
  <si>
    <t xml:space="preserve">      农业结构调整补贴</t>
  </si>
  <si>
    <t xml:space="preserve">      农村道路建设</t>
  </si>
  <si>
    <t xml:space="preserve">      对高校毕业生到基层任职补助</t>
  </si>
  <si>
    <t xml:space="preserve">      森林资源监测</t>
  </si>
  <si>
    <t xml:space="preserve">      林业自然保护区</t>
  </si>
  <si>
    <t xml:space="preserve">      林业检疫检测</t>
  </si>
  <si>
    <t xml:space="preserve">      防沙治沙</t>
  </si>
  <si>
    <t xml:space="preserve">      林业质量安全</t>
  </si>
  <si>
    <t xml:space="preserve">      林业工程与项目管理</t>
  </si>
  <si>
    <t xml:space="preserve">      林业对外合作与交流</t>
  </si>
  <si>
    <t xml:space="preserve">      林业政策制定与宣传</t>
  </si>
  <si>
    <t xml:space="preserve">      林业资金审计稽查</t>
  </si>
  <si>
    <t xml:space="preserve">      林业贷款贴息</t>
  </si>
  <si>
    <t xml:space="preserve">      长江黄河等流域管理</t>
  </si>
  <si>
    <t xml:space="preserve">      水质监测</t>
  </si>
  <si>
    <t xml:space="preserve">      水文测报</t>
  </si>
  <si>
    <t xml:space="preserve">      抗旱</t>
  </si>
  <si>
    <t xml:space="preserve">      水利技术推广</t>
  </si>
  <si>
    <t xml:space="preserve">      国际河流治理与管理</t>
  </si>
  <si>
    <t xml:space="preserve">      大中型水库移民后期扶持专项支出</t>
  </si>
  <si>
    <t xml:space="preserve">      砂石资源费支出</t>
  </si>
  <si>
    <t xml:space="preserve">      农村人畜饮水</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</si>
  <si>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</si>
  <si>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</si>
  <si>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</si>
  <si>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</si>
  <si>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</si>
  <si>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</si>
  <si>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</si>
  <si>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</si>
  <si>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社会发展</t>
  </si>
  <si>
    <t xml:space="preserve">      扶贫贷款奖补和贴息</t>
  </si>
  <si>
    <t xml:space="preserve">      “三西”农业建设专项补助</t>
  </si>
  <si>
    <t xml:space="preserve">      土地治理</t>
  </si>
  <si>
    <t xml:space="preserve">      创新示范</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</si>
  <si>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</si>
  <si>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</si>
  <si>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</si>
  <si>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</si>
  <si>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农业保险保费补贴</t>
  </si>
  <si>
    <t xml:space="preserve">      补充创业担保贷款基金</t>
  </si>
  <si>
    <t xml:space="preserve">    目标价格补贴</t>
  </si>
  <si>
    <t xml:space="preserve">      棉花目标价格补贴</t>
  </si>
  <si>
    <t xml:space="preserve">      大豆目标价格补贴</t>
  </si>
  <si>
    <t xml:space="preserve">      其他目标价格补贴</t>
  </si>
  <si>
    <t xml:space="preserve">      化解其他公益性乡村债务支出</t>
  </si>
  <si>
    <t xml:space="preserve">      公路养护</t>
  </si>
  <si>
    <t xml:space="preserve">      交通运输信息化建设</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</si>
  <si>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</si>
  <si>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</si>
  <si>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</si>
  <si>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</si>
  <si>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</si>
  <si>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</si>
  <si>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</si>
  <si>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</si>
  <si>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</si>
  <si>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</si>
  <si>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</si>
  <si>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铁路路网建设</t>
  </si>
  <si>
    <t xml:space="preserve">      铁路还贷专项</t>
  </si>
  <si>
    <t xml:space="preserve">      铁路安全</t>
  </si>
  <si>
    <t xml:space="preserve">      铁路专项运输</t>
  </si>
  <si>
    <t xml:space="preserve">      行业监管</t>
  </si>
  <si>
    <t xml:space="preserve">      机场建设</t>
  </si>
  <si>
    <t xml:space="preserve">      空管系统建设</t>
  </si>
  <si>
    <t xml:space="preserve">      民航还贷专项支出</t>
  </si>
  <si>
    <t xml:space="preserve">      民用航空安全</t>
  </si>
  <si>
    <t xml:space="preserve">      民航专项运输</t>
  </si>
  <si>
    <t xml:space="preserve">      邮政普遍服务与特殊服务</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</si>
  <si>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</si>
  <si>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</si>
  <si>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</si>
  <si>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</si>
  <si>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</si>
  <si>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公共交通运营补助</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</si>
  <si>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</si>
  <si>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</si>
  <si>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</si>
  <si>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</si>
  <si>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</si>
  <si>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</si>
  <si>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</si>
  <si>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</si>
  <si>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</si>
  <si>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</si>
  <si>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</si>
  <si>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</si>
  <si>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</si>
  <si>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</si>
  <si>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</si>
  <si>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</si>
  <si>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</si>
  <si>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</si>
  <si>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建筑业</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</si>
  <si>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</si>
  <si>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</si>
  <si>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</si>
  <si>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</si>
  <si>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</si>
  <si>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</si>
  <si>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</si>
  <si>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</si>
  <si>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</si>
  <si>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国务院安委会专项</t>
  </si>
  <si>
    <t xml:space="preserve">      应急救援支出</t>
  </si>
  <si>
    <t xml:space="preserve">      煤炭安全</t>
  </si>
  <si>
    <t xml:space="preserve">      中央企业专项管理</t>
  </si>
  <si>
    <t xml:space="preserve">      科技型中小企业技术创新基金</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</si>
  <si>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</si>
  <si>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</si>
  <si>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</si>
  <si>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</si>
  <si>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</si>
  <si>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食品流通安全补贴</t>
  </si>
  <si>
    <t xml:space="preserve">      市场监测及信息管理</t>
  </si>
  <si>
    <t xml:space="preserve">      民贸企业补贴</t>
  </si>
  <si>
    <t xml:space="preserve">      民贸民品贷款贴息</t>
  </si>
  <si>
    <t xml:space="preserve">      外商投资环境建设补助资金</t>
  </si>
  <si>
    <t xml:space="preserve">      服务业基础设施建设</t>
  </si>
  <si>
    <t xml:space="preserve">      安全防卫</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</si>
  <si>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</si>
  <si>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</si>
  <si>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</si>
  <si>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</si>
  <si>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</si>
  <si>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</si>
  <si>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</si>
  <si>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</si>
  <si>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</si>
  <si>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</si>
  <si>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</si>
  <si>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商业银行贷款贴息</t>
  </si>
  <si>
    <t xml:space="preserve">      风险基金补助</t>
  </si>
  <si>
    <t xml:space="preserve">    金融调控支出</t>
  </si>
  <si>
    <t xml:space="preserve">      中央银行亏损补贴</t>
  </si>
  <si>
    <t xml:space="preserve">      其他金融调控支出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</si>
  <si>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</si>
  <si>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</si>
  <si>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</si>
  <si>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</si>
  <si>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</si>
  <si>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</si>
  <si>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</si>
  <si>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国土资源规划及管理</t>
  </si>
  <si>
    <t xml:space="preserve">      国土资源社会公益服务</t>
  </si>
  <si>
    <t xml:space="preserve">      国土资源行业业务管理</t>
  </si>
  <si>
    <t xml:space="preserve">      国土资源调查</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</si>
  <si>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</si>
  <si>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</si>
  <si>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</si>
  <si>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</si>
  <si>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</si>
  <si>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</si>
  <si>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</si>
  <si>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</si>
  <si>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</si>
  <si>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</si>
  <si>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</si>
  <si>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</si>
  <si>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</si>
  <si>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</si>
  <si>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</si>
  <si>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</si>
  <si>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</si>
  <si>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</si>
  <si>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</si>
  <si>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</si>
  <si>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</si>
  <si>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</si>
  <si>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</si>
  <si>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地震预测预报</t>
  </si>
  <si>
    <t xml:space="preserve">      地震事业机构 </t>
  </si>
  <si>
    <t xml:space="preserve">      气象事业机构</t>
  </si>
  <si>
    <t xml:space="preserve">      气象探测</t>
  </si>
  <si>
    <t xml:space="preserve">      气象信息传输及管理</t>
  </si>
  <si>
    <t xml:space="preserve">      气象预报预测</t>
  </si>
  <si>
    <t xml:space="preserve">      气象装备保障维护</t>
  </si>
  <si>
    <t xml:space="preserve">      气象卫星</t>
  </si>
  <si>
    <t xml:space="preserve">      气象法规与标准</t>
  </si>
  <si>
    <t xml:space="preserve">      气象资金审计稽查</t>
  </si>
  <si>
    <t xml:space="preserve">      廉租住房</t>
  </si>
  <si>
    <t xml:space="preserve">      沉陷区治理</t>
  </si>
  <si>
    <t xml:space="preserve">      少数民族地区游牧民定居工程</t>
  </si>
  <si>
    <t xml:space="preserve">      农村危房改造</t>
  </si>
  <si>
    <t xml:space="preserve">      提租补贴</t>
  </si>
  <si>
    <t xml:space="preserve">      粮食财务与审计支出</t>
  </si>
  <si>
    <t xml:space="preserve">      粮食信息统计</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</si>
  <si>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</si>
  <si>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</si>
  <si>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</si>
  <si>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</si>
  <si>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</si>
  <si>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</si>
  <si>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</si>
  <si>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</si>
  <si>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</si>
  <si>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</si>
  <si>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</si>
  <si>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</si>
  <si>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</si>
  <si>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</si>
  <si>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</si>
  <si>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</si>
  <si>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</si>
  <si>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</si>
  <si>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</si>
  <si>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储备粮油补贴</t>
  </si>
  <si>
    <t xml:space="preserve">      储备粮油差价补贴</t>
  </si>
  <si>
    <t xml:space="preserve">      最低收购价政策支出</t>
  </si>
  <si>
    <t xml:space="preserve">      其他粮油储备支出</t>
  </si>
  <si>
    <t xml:space="preserve">      棉花储备</t>
  </si>
  <si>
    <t xml:space="preserve">      肉类储备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</si>
  <si>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</si>
  <si>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</si>
  <si>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</si>
  <si>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</si>
  <si>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</si>
  <si>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</si>
  <si>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</si>
  <si>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中央政府国内债务付息支出</t>
  </si>
  <si>
    <t xml:space="preserve">    中央政府国外债务付息支出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</si>
  <si>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</si>
  <si>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</si>
  <si>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</si>
  <si>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</si>
  <si>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</si>
  <si>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</si>
  <si>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</si>
  <si>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</si>
  <si>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</si>
  <si>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</si>
  <si>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</si>
  <si>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</si>
  <si>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</si>
  <si>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</si>
  <si>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</si>
  <si>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</si>
  <si>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</si>
  <si>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</si>
  <si>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</si>
  <si>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</si>
  <si>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</si>
  <si>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</si>
  <si>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</si>
  <si>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</si>
  <si>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</si>
  <si>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</si>
  <si>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</si>
  <si>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</si>
  <si>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</si>
  <si>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</si>
  <si>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</si>
  <si>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</si>
  <si>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</si>
  <si>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</si>
  <si>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</si>
  <si>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</si>
  <si>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</si>
  <si>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</si>
  <si>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</si>
  <si>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</si>
  <si>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</si>
  <si>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</si>
  <si>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</si>
  <si>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</si>
  <si>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</si>
  <si>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</si>
  <si>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</si>
  <si>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</si>
  <si>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</si>
  <si>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</si>
  <si>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</si>
  <si>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</si>
  <si>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</si>
  <si>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</si>
  <si>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</si>
  <si>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</si>
  <si>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</si>
  <si>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</si>
  <si>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</si>
  <si>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</si>
  <si>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</si>
  <si>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</si>
  <si>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</si>
  <si>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</si>
  <si>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</si>
  <si>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</si>
  <si>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</si>
  <si>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</si>
  <si>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</si>
  <si>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</si>
  <si>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</si>
  <si>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</si>
  <si>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</si>
  <si>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</si>
  <si>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</si>
  <si>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</si>
  <si>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</si>
  <si>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</si>
  <si>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</si>
  <si>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</si>
  <si>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</si>
  <si>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</si>
  <si>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</si>
  <si>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</si>
  <si>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</si>
  <si>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</si>
  <si>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</si>
  <si>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</si>
  <si>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</si>
  <si>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</si>
  <si>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</si>
  <si>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</si>
  <si>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</si>
  <si>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</si>
  <si>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</si>
  <si>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</si>
  <si>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</si>
  <si>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</si>
  <si>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</si>
  <si>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</si>
  <si>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</si>
  <si>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</si>
  <si>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</si>
  <si>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</si>
  <si>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</si>
  <si>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</si>
  <si>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</si>
  <si>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</si>
  <si>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</si>
  <si>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</si>
  <si>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</si>
  <si>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</si>
  <si>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</si>
  <si>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</si>
  <si>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</si>
  <si>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</si>
  <si>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</si>
  <si>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</si>
  <si>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</si>
  <si>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</si>
  <si>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</si>
  <si>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</si>
  <si>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</si>
  <si>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</si>
  <si>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</si>
  <si>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</si>
  <si>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</si>
  <si>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</si>
  <si>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</si>
  <si>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</si>
  <si>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</si>
  <si>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</si>
  <si>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</si>
  <si>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</si>
  <si>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</si>
  <si>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</si>
  <si>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</si>
  <si>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</si>
  <si>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</si>
  <si>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</si>
  <si>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</si>
  <si>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</si>
  <si>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</si>
  <si>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新菜地开发建设基金债务付息支出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</si>
  <si>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</si>
  <si>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</si>
  <si>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</si>
  <si>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</si>
  <si>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</si>
  <si>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</si>
  <si>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</si>
  <si>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</si>
  <si>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</si>
  <si>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</si>
  <si>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</si>
  <si>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</si>
  <si>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</si>
  <si>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</si>
  <si>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</si>
  <si>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</si>
  <si>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</si>
  <si>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</si>
  <si>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新菜地开发建设基金债务发行费用支出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</si>
  <si>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</si>
  <si>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</si>
  <si>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</si>
  <si>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</si>
  <si>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</si>
  <si>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</si>
  <si>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</si>
  <si>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</si>
  <si>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</si>
  <si>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</si>
  <si>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</si>
  <si>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</si>
  <si>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</si>
  <si>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</si>
  <si>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国有资本经营预算支出合计</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</si>
  <si>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</si>
  <si>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</si>
  <si>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</si>
  <si>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</si>
  <si>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</si>
  <si>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</si>
  <si>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</si>
  <si>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</si>
  <si>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</si>
  <si>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</si>
  <si>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</si>
  <si>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</si>
  <si>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</si>
  <si>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</si>
  <si>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</si>
  <si>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</si>
  <si>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</si>
  <si>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</si>
  <si>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</si>
  <si>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</si>
  <si>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</si>
  <si>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</si>
  <si>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</si>
  <si>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</si>
  <si>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</si>
  <si>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</si>
  <si>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</si>
  <si>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</si>
  <si>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</si>
  <si>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</si>
  <si>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</si>
  <si>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</si>
  <si>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</si>
  <si>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</si>
  <si>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</si>
  <si>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</si>
  <si>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</si>
  <si>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</si>
  <si>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</si>
  <si>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</si>
  <si>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</si>
  <si>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</si>
  <si>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新菜地开发建设基金债务还本支出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</si>
  <si>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</si>
  <si>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</si>
  <si>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</si>
  <si>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</si>
  <si>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彩票公益金债务还本支出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</si>
  <si>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</si>
  <si>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</si>
  <si>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</si>
  <si>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</si>
  <si>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</si>
  <si>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</si>
  <si>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</si>
  <si>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其他地方自行试点项目收益专项债券还本支出</t>
  </si>
  <si>
    <t xml:space="preserve">      其他政府性基金债务还本支出</t>
  </si>
  <si>
    <t>补充填报：月报收入上划及收支完成情况统计表</t>
  </si>
  <si>
    <t>本年累计</t>
  </si>
  <si>
    <t>一、上划中央收入小计</t>
  </si>
  <si>
    <t>稳增长财政八项支出</t>
  </si>
  <si>
    <t>（一）上划中央"两税"合计</t>
  </si>
  <si>
    <t>其中：1.上划中央增值税(50%部分)</t>
  </si>
  <si>
    <t>公共财政预算支出预算调整数</t>
  </si>
  <si>
    <t xml:space="preserve">     其中：(1)国内增值税</t>
  </si>
  <si>
    <t>组织财政收入预期目标</t>
  </si>
  <si>
    <t xml:space="preserve">           (2)改征增值税</t>
  </si>
  <si>
    <t>财政部门</t>
  </si>
  <si>
    <t>　　　2.上划中央消费税(100%)</t>
  </si>
  <si>
    <t>国税部门</t>
  </si>
  <si>
    <t>(二)营业税(50%部分)</t>
  </si>
  <si>
    <t>地税部门</t>
  </si>
  <si>
    <t>(三)上划中央所得税收入</t>
  </si>
  <si>
    <t>分部门完成组织财政收入情况</t>
  </si>
  <si>
    <t>其中:1.企业所得税(60%部分)</t>
  </si>
  <si>
    <t xml:space="preserve">      2.个人所得税（60%部分）</t>
  </si>
  <si>
    <t>（四）上划成品油价格和税费改革城市维护建设税</t>
  </si>
  <si>
    <t>（五）上划成品油价格和税费改革教育费附加</t>
  </si>
  <si>
    <t>公共财政预算支出进度</t>
  </si>
  <si>
    <t>二、上划自治区分享税收收入小计</t>
  </si>
  <si>
    <t>上年同期城区(县)上划市收入小计[市本级作负数填列,城区(县)作正数填列，全市合计为零]</t>
  </si>
  <si>
    <t>(一)增值税</t>
  </si>
  <si>
    <t>上年同期城区(县)之间分享收入小计[划出城区(县)以负数填列,划入城区(县)以正数填列,区县合计为零]</t>
  </si>
  <si>
    <t>其中:1.增值税(16%部分)</t>
  </si>
  <si>
    <t>上年同期组织财政收入合计(按本级实际数据填列)</t>
  </si>
  <si>
    <t xml:space="preserve">     2.改征增值税(20%部分)</t>
  </si>
  <si>
    <t>其他需要说明的情况(1.若市与县区级财政存在收入分享体制的，且在计算组织收入时,需将县区级上划市级的财政收入反映在县区组织财政收入中的,要在C1668单元格中填列;若在县区级财政之间存在分享收入的,在计算组织收入时,需在县区之间进行统计反映的,要将相关数据在C1669单元格填列;如果不存在上述情况的地区,则不需填列.2.同理,为准确计算同比增幅,请按上述口径,在F1660、F1661、F1662单元格填列.)</t>
  </si>
  <si>
    <t>(二)营业税(20%部分)</t>
  </si>
  <si>
    <t>(三)企业所得税(10%部分)</t>
  </si>
  <si>
    <t>（四）个人所得税（15%部分）</t>
  </si>
  <si>
    <t>(五)环境保护税(30%部分)</t>
  </si>
  <si>
    <t>三、城区（县）上划市收入小计[市本级作负数填列，城区（县）作正数填列，全市合计为零]</t>
  </si>
  <si>
    <t>四、城区（县）之间分享收入小计[划出城区(县）以负数填列，划入城区（县）以正数填列，区县合计为零]</t>
  </si>
  <si>
    <t>组织财政收入合计</t>
  </si>
  <si>
    <t>2017年</t>
  </si>
  <si>
    <t>组织财政收入</t>
  </si>
  <si>
    <t>上划中央</t>
  </si>
  <si>
    <t>上划自治区</t>
  </si>
  <si>
    <t>一般预算收入</t>
  </si>
  <si>
    <t>2018年12月柳州市本级预算收支月报</t>
  </si>
</sst>
</file>

<file path=xl/styles.xml><?xml version="1.0" encoding="utf-8"?>
<styleSheet xmlns="http://schemas.openxmlformats.org/spreadsheetml/2006/main">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_ \¥* #,##0.00_ ;_ \¥* \-#,##0.00_ ;_ \¥* &quot;-&quot;??_ ;_ @_ "/>
    <numFmt numFmtId="178" formatCode="#,##0.00_ ;\-#,##0.00;;"/>
    <numFmt numFmtId="179" formatCode="0.0_ "/>
    <numFmt numFmtId="180" formatCode="_ * #,##0_ ;_ * \-#,##0_ ;_ * &quot;-&quot;??_ ;_ @_ "/>
    <numFmt numFmtId="181" formatCode="0.0_);[Red]\(0.0\)"/>
    <numFmt numFmtId="182" formatCode="#,##0.0_ "/>
    <numFmt numFmtId="183" formatCode="#,##0.00_ "/>
    <numFmt numFmtId="184" formatCode="_ * #,##0.0_ ;_ * \-#,##0.0_ ;_ * &quot;-&quot;??_ ;_ @_ "/>
  </numFmts>
  <fonts count="54">
    <font>
      <sz val="11"/>
      <color theme="1"/>
      <name val="宋体"/>
      <charset val="134"/>
      <scheme val="minor"/>
    </font>
    <font>
      <b/>
      <sz val="10"/>
      <color theme="1"/>
      <name val="宋体"/>
      <charset val="134"/>
      <scheme val="minor"/>
    </font>
    <font>
      <sz val="10"/>
      <color theme="1"/>
      <name val="宋体"/>
      <charset val="134"/>
      <scheme val="minor"/>
    </font>
    <font>
      <b/>
      <sz val="20"/>
      <color theme="1"/>
      <name val="宋体"/>
      <charset val="134"/>
      <scheme val="minor"/>
    </font>
    <font>
      <b/>
      <sz val="10"/>
      <color theme="1"/>
      <name val="宋体"/>
      <charset val="134"/>
    </font>
    <font>
      <sz val="10"/>
      <color theme="1"/>
      <name val="宋体"/>
      <charset val="134"/>
    </font>
    <font>
      <b/>
      <sz val="8"/>
      <color rgb="FFFF0000"/>
      <name val="宋体"/>
      <charset val="134"/>
    </font>
    <font>
      <sz val="10"/>
      <name val="宋体"/>
      <charset val="134"/>
      <scheme val="minor"/>
    </font>
    <font>
      <sz val="12"/>
      <color indexed="8"/>
      <name val="宋体"/>
      <charset val="134"/>
    </font>
    <font>
      <b/>
      <sz val="10"/>
      <name val="宋体"/>
      <charset val="134"/>
      <scheme val="minor"/>
    </font>
    <font>
      <sz val="10"/>
      <name val="宋体"/>
      <charset val="134"/>
    </font>
    <font>
      <b/>
      <sz val="20"/>
      <name val="黑体"/>
      <charset val="134"/>
    </font>
    <font>
      <sz val="12"/>
      <name val="黑体"/>
      <charset val="134"/>
    </font>
    <font>
      <b/>
      <sz val="12"/>
      <name val="黑体"/>
      <charset val="134"/>
    </font>
    <font>
      <sz val="12"/>
      <name val="宋体"/>
      <charset val="134"/>
    </font>
    <font>
      <b/>
      <sz val="20"/>
      <color theme="1"/>
      <name val="宋体"/>
      <charset val="134"/>
      <scheme val="major"/>
    </font>
    <font>
      <sz val="10"/>
      <color theme="1"/>
      <name val="宋体"/>
      <charset val="134"/>
      <scheme val="major"/>
    </font>
    <font>
      <b/>
      <sz val="10"/>
      <color theme="1"/>
      <name val="宋体"/>
      <charset val="134"/>
      <scheme val="major"/>
    </font>
    <font>
      <sz val="11"/>
      <name val="宋体"/>
      <charset val="134"/>
      <scheme val="minor"/>
    </font>
    <font>
      <b/>
      <sz val="11"/>
      <name val="宋体"/>
      <charset val="134"/>
      <scheme val="minor"/>
    </font>
    <font>
      <sz val="20"/>
      <name val="方正小标宋简体"/>
      <charset val="134"/>
    </font>
    <font>
      <b/>
      <sz val="10"/>
      <color theme="1"/>
      <name val="SimSun"/>
      <charset val="134"/>
    </font>
    <font>
      <sz val="10"/>
      <color theme="1"/>
      <name val="SimSun"/>
      <charset val="134"/>
    </font>
    <font>
      <sz val="8"/>
      <name val="宋体"/>
      <charset val="134"/>
      <scheme val="minor"/>
    </font>
    <font>
      <b/>
      <sz val="8"/>
      <color theme="1"/>
      <name val="宋体"/>
      <charset val="134"/>
      <scheme val="minor"/>
    </font>
    <font>
      <sz val="8"/>
      <color theme="1"/>
      <name val="宋体"/>
      <charset val="134"/>
      <scheme val="minor"/>
    </font>
    <font>
      <b/>
      <sz val="20"/>
      <name val="宋体"/>
      <charset val="134"/>
      <scheme val="minor"/>
    </font>
    <font>
      <b/>
      <sz val="8"/>
      <name val="宋体"/>
      <charset val="134"/>
      <scheme val="minor"/>
    </font>
    <font>
      <sz val="24"/>
      <name val="方正小标宋简体"/>
      <charset val="134"/>
    </font>
    <font>
      <sz val="12"/>
      <name val="Times New Roman"/>
      <charset val="134"/>
    </font>
    <font>
      <b/>
      <sz val="14"/>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1"/>
      <color rgb="FF9C6500"/>
      <name val="宋体"/>
      <charset val="0"/>
      <scheme val="minor"/>
    </font>
    <font>
      <sz val="9"/>
      <name val="宋体"/>
      <charset val="134"/>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20">
    <xf numFmtId="0" fontId="0" fillId="0" borderId="0">
      <alignment vertical="center"/>
    </xf>
    <xf numFmtId="42" fontId="0" fillId="0" borderId="0" applyFont="0" applyFill="0" applyBorder="0" applyAlignment="0" applyProtection="0">
      <alignment vertical="center"/>
    </xf>
    <xf numFmtId="0" fontId="31" fillId="2" borderId="0" applyNumberFormat="0" applyBorder="0" applyAlignment="0" applyProtection="0">
      <alignment vertical="center"/>
    </xf>
    <xf numFmtId="0" fontId="32"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4" borderId="0" applyNumberFormat="0" applyBorder="0" applyAlignment="0" applyProtection="0">
      <alignment vertical="center"/>
    </xf>
    <xf numFmtId="0" fontId="33" fillId="5" borderId="0" applyNumberFormat="0" applyBorder="0" applyAlignment="0" applyProtection="0">
      <alignment vertical="center"/>
    </xf>
    <xf numFmtId="43" fontId="0" fillId="0" borderId="0" applyFont="0" applyFill="0" applyBorder="0" applyAlignment="0" applyProtection="0">
      <alignment vertical="center"/>
    </xf>
    <xf numFmtId="0" fontId="34" fillId="6"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7" borderId="11" applyNumberFormat="0" applyFont="0" applyAlignment="0" applyProtection="0">
      <alignment vertical="center"/>
    </xf>
    <xf numFmtId="0" fontId="37" fillId="0" borderId="0"/>
    <xf numFmtId="9" fontId="0" fillId="0" borderId="0" applyFont="0" applyFill="0" applyBorder="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3"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4" fillId="9" borderId="0" applyNumberFormat="0" applyBorder="0" applyAlignment="0" applyProtection="0">
      <alignment vertical="center"/>
    </xf>
    <xf numFmtId="0" fontId="38" fillId="0" borderId="13" applyNumberFormat="0" applyFill="0" applyAlignment="0" applyProtection="0">
      <alignment vertical="center"/>
    </xf>
    <xf numFmtId="0" fontId="34" fillId="10" borderId="0" applyNumberFormat="0" applyBorder="0" applyAlignment="0" applyProtection="0">
      <alignment vertical="center"/>
    </xf>
    <xf numFmtId="0" fontId="44" fillId="11" borderId="14" applyNumberFormat="0" applyAlignment="0" applyProtection="0">
      <alignment vertical="center"/>
    </xf>
    <xf numFmtId="0" fontId="45" fillId="11" borderId="10" applyNumberFormat="0" applyAlignment="0" applyProtection="0">
      <alignment vertical="center"/>
    </xf>
    <xf numFmtId="0" fontId="46" fillId="12" borderId="15" applyNumberFormat="0" applyAlignment="0" applyProtection="0">
      <alignment vertical="center"/>
    </xf>
    <xf numFmtId="0" fontId="31" fillId="13" borderId="0" applyNumberFormat="0" applyBorder="0" applyAlignment="0" applyProtection="0">
      <alignment vertical="center"/>
    </xf>
    <xf numFmtId="0" fontId="34" fillId="14" borderId="0" applyNumberFormat="0" applyBorder="0" applyAlignment="0" applyProtection="0">
      <alignment vertical="center"/>
    </xf>
    <xf numFmtId="0" fontId="47" fillId="0" borderId="16" applyNumberFormat="0" applyFill="0" applyAlignment="0" applyProtection="0">
      <alignment vertical="center"/>
    </xf>
    <xf numFmtId="0" fontId="48" fillId="0" borderId="17" applyNumberFormat="0" applyFill="0" applyAlignment="0" applyProtection="0">
      <alignment vertical="center"/>
    </xf>
    <xf numFmtId="0" fontId="49" fillId="15" borderId="0" applyNumberFormat="0" applyBorder="0" applyAlignment="0" applyProtection="0">
      <alignment vertical="center"/>
    </xf>
    <xf numFmtId="0" fontId="50" fillId="0" borderId="0">
      <alignment vertical="center"/>
    </xf>
    <xf numFmtId="0" fontId="51" fillId="16" borderId="0" applyNumberFormat="0" applyBorder="0" applyAlignment="0" applyProtection="0">
      <alignment vertical="center"/>
    </xf>
    <xf numFmtId="0" fontId="31" fillId="17" borderId="0" applyNumberFormat="0" applyBorder="0" applyAlignment="0" applyProtection="0">
      <alignment vertical="center"/>
    </xf>
    <xf numFmtId="0" fontId="14"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4"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9" fontId="0" fillId="0" borderId="0" applyFont="0" applyFill="0" applyBorder="0" applyAlignment="0" applyProtection="0">
      <alignment vertical="center"/>
    </xf>
    <xf numFmtId="0" fontId="31"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4" fillId="27" borderId="0" applyNumberFormat="0" applyBorder="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0" fillId="0" borderId="0">
      <alignment vertical="center"/>
    </xf>
    <xf numFmtId="0" fontId="31" fillId="31" borderId="0" applyNumberFormat="0" applyBorder="0" applyAlignment="0" applyProtection="0">
      <alignment vertical="center"/>
    </xf>
    <xf numFmtId="0" fontId="0" fillId="0" borderId="0">
      <alignment vertical="center"/>
    </xf>
    <xf numFmtId="0" fontId="34" fillId="32"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14" fillId="0" borderId="0">
      <alignment vertical="center"/>
    </xf>
    <xf numFmtId="0" fontId="14" fillId="0" borderId="0">
      <alignment vertical="center"/>
    </xf>
    <xf numFmtId="0" fontId="14" fillId="0" borderId="0">
      <alignment vertical="center"/>
    </xf>
    <xf numFmtId="0" fontId="52" fillId="0" borderId="0"/>
    <xf numFmtId="0" fontId="52"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0" fillId="0" borderId="0">
      <alignment vertical="center"/>
    </xf>
    <xf numFmtId="0" fontId="0" fillId="0" borderId="0">
      <alignment vertical="center"/>
    </xf>
    <xf numFmtId="0" fontId="14" fillId="0" borderId="0"/>
    <xf numFmtId="0" fontId="14" fillId="0" borderId="0"/>
    <xf numFmtId="0" fontId="14" fillId="0" borderId="0"/>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xf numFmtId="0" fontId="29" fillId="0" borderId="0"/>
    <xf numFmtId="0" fontId="14" fillId="0" borderId="0"/>
    <xf numFmtId="0" fontId="10" fillId="0" borderId="0">
      <alignment vertical="center"/>
    </xf>
    <xf numFmtId="0" fontId="14" fillId="0" borderId="0">
      <alignment vertical="center"/>
    </xf>
    <xf numFmtId="0" fontId="14" fillId="0" borderId="0">
      <alignment vertical="center"/>
    </xf>
    <xf numFmtId="0" fontId="14" fillId="0" borderId="0"/>
  </cellStyleXfs>
  <cellXfs count="190">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pplyAlignment="1">
      <alignment vertical="center" wrapText="1"/>
    </xf>
    <xf numFmtId="176" fontId="2" fillId="0" borderId="0" xfId="0" applyNumberFormat="1"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3" fontId="1" fillId="0" borderId="2" xfId="0" applyNumberFormat="1" applyFont="1" applyFill="1" applyBorder="1">
      <alignment vertical="center"/>
    </xf>
    <xf numFmtId="179" fontId="1" fillId="0" borderId="2" xfId="0" applyNumberFormat="1" applyFont="1" applyFill="1" applyBorder="1">
      <alignment vertical="center"/>
    </xf>
    <xf numFmtId="0" fontId="5" fillId="0" borderId="2" xfId="0" applyFont="1" applyFill="1" applyBorder="1" applyAlignment="1">
      <alignment vertical="center" wrapText="1"/>
    </xf>
    <xf numFmtId="3" fontId="2" fillId="0" borderId="2" xfId="0" applyNumberFormat="1" applyFont="1" applyFill="1" applyBorder="1">
      <alignment vertical="center"/>
    </xf>
    <xf numFmtId="179" fontId="2" fillId="0" borderId="2" xfId="0" applyNumberFormat="1" applyFont="1" applyFill="1" applyBorder="1">
      <alignment vertical="center"/>
    </xf>
    <xf numFmtId="0" fontId="1" fillId="0" borderId="2" xfId="0" applyFont="1" applyFill="1" applyBorder="1">
      <alignment vertical="center"/>
    </xf>
    <xf numFmtId="0" fontId="2" fillId="0" borderId="2" xfId="0" applyFont="1" applyFill="1" applyBorder="1">
      <alignment vertical="center"/>
    </xf>
    <xf numFmtId="0" fontId="6" fillId="0" borderId="0" xfId="0" applyFont="1" applyFill="1" applyAlignment="1">
      <alignment horizontal="left" vertical="center" wrapText="1"/>
    </xf>
    <xf numFmtId="0" fontId="7" fillId="0" borderId="0" xfId="0" applyFont="1" applyFill="1" applyAlignment="1">
      <alignment horizontal="left" vertical="center"/>
    </xf>
    <xf numFmtId="178" fontId="8" fillId="0" borderId="6" xfId="64" applyNumberFormat="1" applyFont="1" applyFill="1" applyBorder="1" applyAlignment="1">
      <alignment horizontal="right" vertical="center"/>
    </xf>
    <xf numFmtId="178" fontId="8" fillId="0" borderId="7" xfId="64" applyNumberFormat="1" applyFont="1" applyFill="1" applyBorder="1" applyAlignment="1">
      <alignment horizontal="right" vertical="center"/>
    </xf>
    <xf numFmtId="0" fontId="7" fillId="0" borderId="0" xfId="0" applyFont="1" applyFill="1">
      <alignment vertical="center"/>
    </xf>
    <xf numFmtId="0" fontId="9" fillId="0" borderId="0" xfId="0" applyFont="1" applyAlignment="1">
      <alignment horizontal="center" vertical="center" wrapText="1"/>
    </xf>
    <xf numFmtId="0" fontId="7" fillId="0" borderId="0" xfId="0" applyFont="1" applyAlignment="1">
      <alignment vertical="center" wrapText="1"/>
    </xf>
    <xf numFmtId="0" fontId="7" fillId="0" borderId="0" xfId="0" applyFont="1">
      <alignment vertical="center"/>
    </xf>
    <xf numFmtId="0" fontId="3" fillId="0" borderId="0" xfId="0" applyFont="1" applyAlignment="1">
      <alignment horizontal="center" vertical="center"/>
    </xf>
    <xf numFmtId="0" fontId="2" fillId="0" borderId="1" xfId="0" applyFont="1" applyBorder="1" applyAlignment="1">
      <alignment horizontal="righ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76" fontId="1" fillId="0" borderId="2" xfId="0" applyNumberFormat="1" applyFont="1" applyBorder="1" applyAlignment="1">
      <alignment horizontal="center" vertical="center" wrapText="1"/>
    </xf>
    <xf numFmtId="180" fontId="1" fillId="0" borderId="2" xfId="8" applyNumberFormat="1" applyFont="1" applyFill="1" applyBorder="1">
      <alignment vertical="center"/>
    </xf>
    <xf numFmtId="179" fontId="1" fillId="0" borderId="2" xfId="0" applyNumberFormat="1" applyFont="1" applyBorder="1">
      <alignment vertical="center"/>
    </xf>
    <xf numFmtId="0" fontId="2" fillId="0" borderId="2" xfId="0" applyFont="1" applyBorder="1" applyAlignment="1">
      <alignment vertical="center" wrapText="1"/>
    </xf>
    <xf numFmtId="180" fontId="2" fillId="0" borderId="2" xfId="8" applyNumberFormat="1" applyFont="1" applyFill="1" applyBorder="1">
      <alignment vertical="center"/>
    </xf>
    <xf numFmtId="179" fontId="2" fillId="0" borderId="2" xfId="0" applyNumberFormat="1" applyFont="1" applyBorder="1">
      <alignment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vertical="center" wrapText="1"/>
    </xf>
    <xf numFmtId="0" fontId="6" fillId="0" borderId="0" xfId="0" applyFont="1" applyAlignment="1">
      <alignment horizontal="left" vertical="center" wrapText="1"/>
    </xf>
    <xf numFmtId="0" fontId="1" fillId="0" borderId="2" xfId="0" applyFont="1" applyBorder="1" applyAlignment="1">
      <alignment vertical="center" wrapText="1"/>
    </xf>
    <xf numFmtId="0" fontId="9" fillId="0" borderId="0" xfId="0" applyFont="1">
      <alignment vertical="center"/>
    </xf>
    <xf numFmtId="0" fontId="1" fillId="0" borderId="2" xfId="0" applyFont="1" applyBorder="1" applyAlignment="1">
      <alignment horizontal="center" vertical="center"/>
    </xf>
    <xf numFmtId="0" fontId="1" fillId="0" borderId="2" xfId="0" applyFont="1" applyBorder="1">
      <alignment vertical="center"/>
    </xf>
    <xf numFmtId="3" fontId="1" fillId="0" borderId="2" xfId="0" applyNumberFormat="1" applyFont="1" applyBorder="1">
      <alignment vertical="center"/>
    </xf>
    <xf numFmtId="0" fontId="2" fillId="0" borderId="2" xfId="0" applyFont="1" applyBorder="1">
      <alignment vertical="center"/>
    </xf>
    <xf numFmtId="3" fontId="2" fillId="0" borderId="2" xfId="0" applyNumberFormat="1" applyFont="1" applyBorder="1">
      <alignment vertical="center"/>
    </xf>
    <xf numFmtId="0" fontId="10" fillId="0" borderId="0" xfId="116">
      <alignment vertical="center"/>
    </xf>
    <xf numFmtId="181" fontId="10" fillId="0" borderId="0" xfId="116" applyNumberFormat="1">
      <alignment vertical="center"/>
    </xf>
    <xf numFmtId="0" fontId="11" fillId="0" borderId="0" xfId="116" applyFont="1" applyAlignment="1">
      <alignment horizontal="center" vertical="center"/>
    </xf>
    <xf numFmtId="0" fontId="10" fillId="0" borderId="0" xfId="116" applyFont="1">
      <alignment vertical="center"/>
    </xf>
    <xf numFmtId="181" fontId="10" fillId="0" borderId="0" xfId="116" applyNumberFormat="1" applyFont="1" applyAlignment="1">
      <alignment horizontal="right" vertical="center"/>
    </xf>
    <xf numFmtId="0" fontId="12" fillId="0" borderId="0" xfId="116" applyFont="1">
      <alignment vertical="center"/>
    </xf>
    <xf numFmtId="0" fontId="10" fillId="0" borderId="2" xfId="116" applyFont="1" applyBorder="1" applyAlignment="1">
      <alignment horizontal="center" vertical="center"/>
    </xf>
    <xf numFmtId="181" fontId="10" fillId="0" borderId="2" xfId="116" applyNumberFormat="1" applyFont="1" applyBorder="1" applyAlignment="1">
      <alignment horizontal="center" vertical="center"/>
    </xf>
    <xf numFmtId="0" fontId="13" fillId="0" borderId="0" xfId="116" applyFont="1" applyAlignment="1">
      <alignment horizontal="center" vertical="center"/>
    </xf>
    <xf numFmtId="176" fontId="10" fillId="0" borderId="2" xfId="116" applyNumberFormat="1" applyFont="1" applyBorder="1">
      <alignment vertical="center"/>
    </xf>
    <xf numFmtId="181" fontId="10" fillId="0" borderId="2" xfId="116" applyNumberFormat="1" applyFont="1" applyBorder="1">
      <alignment vertical="center"/>
    </xf>
    <xf numFmtId="0" fontId="10" fillId="0" borderId="2" xfId="116" applyFont="1" applyBorder="1">
      <alignment vertical="center"/>
    </xf>
    <xf numFmtId="0" fontId="10" fillId="0" borderId="0" xfId="117" applyFont="1" applyFill="1" applyAlignment="1">
      <alignment horizontal="left" vertical="center"/>
    </xf>
    <xf numFmtId="0" fontId="14" fillId="0" borderId="0" xfId="0" applyFont="1" applyFill="1" applyAlignment="1">
      <alignment vertical="center"/>
    </xf>
    <xf numFmtId="41" fontId="15" fillId="0" borderId="0" xfId="8" applyNumberFormat="1" applyFont="1" applyFill="1" applyAlignment="1">
      <alignment horizontal="center" vertical="center"/>
    </xf>
    <xf numFmtId="41" fontId="16" fillId="0" borderId="0" xfId="8" applyNumberFormat="1" applyFont="1" applyFill="1" applyAlignment="1">
      <alignment vertical="center"/>
    </xf>
    <xf numFmtId="0" fontId="10" fillId="0" borderId="0" xfId="0" applyFont="1" applyFill="1" applyAlignment="1">
      <alignment horizontal="right" vertical="center"/>
    </xf>
    <xf numFmtId="41" fontId="17" fillId="0" borderId="2" xfId="8" applyNumberFormat="1" applyFont="1" applyFill="1" applyBorder="1" applyAlignment="1">
      <alignment horizontal="center" vertical="center"/>
    </xf>
    <xf numFmtId="41" fontId="17" fillId="0" borderId="2" xfId="8" applyNumberFormat="1" applyFont="1" applyFill="1" applyBorder="1" applyAlignment="1">
      <alignment horizontal="center" vertical="center" wrapText="1"/>
    </xf>
    <xf numFmtId="41" fontId="17" fillId="0" borderId="2" xfId="8" applyNumberFormat="1" applyFont="1" applyFill="1" applyBorder="1" applyAlignment="1" applyProtection="1">
      <alignment vertical="center"/>
      <protection locked="0"/>
    </xf>
    <xf numFmtId="41" fontId="17" fillId="0" borderId="2" xfId="8" applyNumberFormat="1" applyFont="1" applyFill="1" applyBorder="1" applyAlignment="1">
      <alignment horizontal="right" vertical="center"/>
    </xf>
    <xf numFmtId="0" fontId="17" fillId="0" borderId="2" xfId="119" applyNumberFormat="1" applyFont="1" applyFill="1" applyBorder="1" applyAlignment="1" applyProtection="1">
      <alignment vertical="center" wrapText="1"/>
      <protection locked="0"/>
    </xf>
    <xf numFmtId="176" fontId="17" fillId="0" borderId="2" xfId="115" applyNumberFormat="1" applyFont="1" applyFill="1" applyBorder="1" applyAlignment="1">
      <alignment horizontal="right" vertical="center"/>
    </xf>
    <xf numFmtId="41" fontId="16" fillId="0" borderId="2" xfId="8" applyNumberFormat="1" applyFont="1" applyFill="1" applyBorder="1" applyAlignment="1" applyProtection="1">
      <alignment vertical="center"/>
      <protection locked="0"/>
    </xf>
    <xf numFmtId="41" fontId="16" fillId="0" borderId="2" xfId="8" applyNumberFormat="1" applyFont="1" applyFill="1" applyBorder="1" applyAlignment="1">
      <alignment horizontal="right" vertical="center"/>
    </xf>
    <xf numFmtId="0" fontId="16" fillId="0" borderId="2" xfId="118" applyNumberFormat="1" applyFont="1" applyFill="1" applyBorder="1" applyAlignment="1" applyProtection="1">
      <alignment horizontal="left" vertical="center" wrapText="1"/>
    </xf>
    <xf numFmtId="176" fontId="16" fillId="0" borderId="2" xfId="111" applyNumberFormat="1" applyFont="1" applyFill="1" applyBorder="1" applyAlignment="1" applyProtection="1">
      <alignment horizontal="right" vertical="center"/>
    </xf>
    <xf numFmtId="0" fontId="14" fillId="0" borderId="2" xfId="0" applyFont="1" applyFill="1" applyBorder="1" applyAlignment="1">
      <alignment vertical="center"/>
    </xf>
    <xf numFmtId="0" fontId="10"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lignment vertical="center"/>
    </xf>
    <xf numFmtId="49" fontId="7" fillId="0" borderId="0" xfId="0" applyNumberFormat="1" applyFont="1" applyFill="1" applyAlignment="1">
      <alignment vertical="center" wrapText="1"/>
    </xf>
    <xf numFmtId="180" fontId="7" fillId="0" borderId="0" xfId="8" applyNumberFormat="1" applyFont="1" applyFill="1">
      <alignment vertical="center"/>
    </xf>
    <xf numFmtId="49" fontId="1" fillId="0" borderId="2" xfId="0" applyNumberFormat="1" applyFont="1" applyFill="1" applyBorder="1" applyAlignment="1">
      <alignment horizontal="center" vertical="center" wrapText="1"/>
    </xf>
    <xf numFmtId="180" fontId="1" fillId="0" borderId="2" xfId="8" applyNumberFormat="1" applyFont="1" applyFill="1" applyBorder="1" applyAlignment="1">
      <alignment horizontal="right" vertical="center"/>
    </xf>
    <xf numFmtId="182" fontId="1" fillId="0" borderId="2" xfId="8" applyNumberFormat="1" applyFont="1" applyFill="1" applyBorder="1" applyAlignment="1">
      <alignment horizontal="right" vertical="center"/>
    </xf>
    <xf numFmtId="49" fontId="1" fillId="0" borderId="2" xfId="0" applyNumberFormat="1" applyFont="1" applyFill="1" applyBorder="1" applyAlignment="1">
      <alignment vertical="center" wrapText="1"/>
    </xf>
    <xf numFmtId="0" fontId="4" fillId="0" borderId="2" xfId="14" applyFont="1" applyFill="1" applyBorder="1" applyAlignment="1">
      <alignment horizontal="left" vertical="center"/>
    </xf>
    <xf numFmtId="0" fontId="5" fillId="0" borderId="2" xfId="14" applyFont="1" applyFill="1" applyBorder="1" applyAlignment="1">
      <alignment horizontal="left" vertical="center"/>
    </xf>
    <xf numFmtId="180" fontId="2" fillId="0" borderId="2" xfId="8" applyNumberFormat="1" applyFont="1" applyFill="1" applyBorder="1" applyAlignment="1">
      <alignment horizontal="right" vertical="center"/>
    </xf>
    <xf numFmtId="182" fontId="2" fillId="0" borderId="2" xfId="8" applyNumberFormat="1" applyFont="1" applyFill="1" applyBorder="1" applyAlignment="1">
      <alignment horizontal="right" vertical="center"/>
    </xf>
    <xf numFmtId="49" fontId="2" fillId="0" borderId="2" xfId="0" applyNumberFormat="1" applyFont="1" applyFill="1" applyBorder="1" applyAlignment="1">
      <alignment vertical="center" wrapText="1"/>
    </xf>
    <xf numFmtId="0" fontId="2" fillId="0" borderId="2" xfId="0" applyFont="1" applyFill="1" applyBorder="1" applyAlignment="1">
      <alignment horizontal="right" vertical="center"/>
    </xf>
    <xf numFmtId="176" fontId="2" fillId="0" borderId="2" xfId="8" applyNumberFormat="1" applyFont="1" applyFill="1" applyBorder="1" applyAlignment="1">
      <alignment horizontal="right" vertical="center"/>
    </xf>
    <xf numFmtId="49" fontId="2" fillId="0" borderId="0" xfId="0" applyNumberFormat="1" applyFont="1" applyFill="1" applyAlignment="1">
      <alignment vertical="center" wrapText="1"/>
    </xf>
    <xf numFmtId="180" fontId="2" fillId="0" borderId="0" xfId="8" applyNumberFormat="1" applyFont="1" applyFill="1">
      <alignment vertical="center"/>
    </xf>
    <xf numFmtId="183" fontId="2" fillId="0" borderId="0" xfId="0" applyNumberFormat="1" applyFont="1" applyFill="1">
      <alignment vertical="center"/>
    </xf>
    <xf numFmtId="0" fontId="2" fillId="0" borderId="1" xfId="0" applyFont="1" applyFill="1" applyBorder="1" applyAlignment="1">
      <alignment horizontal="right" vertical="center"/>
    </xf>
    <xf numFmtId="41" fontId="1" fillId="0" borderId="2" xfId="107" applyNumberFormat="1" applyFont="1" applyFill="1" applyBorder="1" applyAlignment="1">
      <alignment horizontal="right" vertical="center"/>
    </xf>
    <xf numFmtId="184" fontId="1" fillId="0" borderId="2" xfId="107" applyNumberFormat="1" applyFont="1" applyFill="1" applyBorder="1" applyAlignment="1">
      <alignment horizontal="right" vertical="center"/>
    </xf>
    <xf numFmtId="180" fontId="1" fillId="0" borderId="2" xfId="107" applyNumberFormat="1" applyFont="1" applyFill="1" applyBorder="1" applyAlignment="1">
      <alignment horizontal="right" vertical="center"/>
    </xf>
    <xf numFmtId="41" fontId="2" fillId="0" borderId="2" xfId="107" applyNumberFormat="1" applyFont="1" applyFill="1" applyBorder="1" applyAlignment="1">
      <alignment horizontal="right" vertical="center"/>
    </xf>
    <xf numFmtId="41" fontId="2" fillId="0" borderId="2" xfId="108" applyNumberFormat="1" applyFont="1" applyFill="1" applyBorder="1" applyAlignment="1">
      <alignment horizontal="right" vertical="center"/>
    </xf>
    <xf numFmtId="184" fontId="2" fillId="0" borderId="2" xfId="107" applyNumberFormat="1" applyFont="1" applyFill="1" applyBorder="1" applyAlignment="1">
      <alignment horizontal="right" vertical="center"/>
    </xf>
    <xf numFmtId="180" fontId="2" fillId="0" borderId="2" xfId="107" applyNumberFormat="1" applyFont="1" applyFill="1" applyBorder="1" applyAlignment="1">
      <alignment horizontal="right" vertical="center"/>
    </xf>
    <xf numFmtId="184" fontId="1" fillId="0" borderId="2" xfId="8" applyNumberFormat="1" applyFont="1" applyFill="1" applyBorder="1" applyAlignment="1">
      <alignment horizontal="right" vertical="center"/>
    </xf>
    <xf numFmtId="0" fontId="18" fillId="0" borderId="0" xfId="0" applyFont="1" applyFill="1">
      <alignment vertical="center"/>
    </xf>
    <xf numFmtId="0" fontId="19" fillId="0" borderId="0" xfId="0" applyFont="1" applyFill="1" applyAlignment="1">
      <alignment horizontal="center" vertical="center" wrapText="1"/>
    </xf>
    <xf numFmtId="0" fontId="19" fillId="0" borderId="0" xfId="0" applyFont="1" applyFill="1">
      <alignment vertical="center"/>
    </xf>
    <xf numFmtId="0" fontId="18" fillId="0" borderId="0" xfId="0" applyFont="1" applyFill="1" applyAlignment="1">
      <alignment vertical="center" wrapText="1"/>
    </xf>
    <xf numFmtId="3" fontId="1" fillId="0" borderId="2" xfId="0" applyNumberFormat="1" applyFont="1" applyFill="1" applyBorder="1" applyAlignment="1">
      <alignment horizontal="right" vertical="center"/>
    </xf>
    <xf numFmtId="0" fontId="2" fillId="0" borderId="2" xfId="0" applyFont="1" applyFill="1" applyBorder="1" applyAlignment="1">
      <alignment vertical="center" wrapText="1"/>
    </xf>
    <xf numFmtId="176" fontId="2" fillId="0" borderId="2"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41" fontId="1" fillId="0" borderId="2" xfId="0" applyNumberFormat="1" applyFont="1" applyFill="1" applyBorder="1" applyAlignment="1">
      <alignment horizontal="right" vertical="center"/>
    </xf>
    <xf numFmtId="179" fontId="1" fillId="0" borderId="2" xfId="0" applyNumberFormat="1" applyFont="1" applyFill="1" applyBorder="1" applyAlignment="1">
      <alignment horizontal="right" vertical="center"/>
    </xf>
    <xf numFmtId="41" fontId="2" fillId="0" borderId="2" xfId="0" applyNumberFormat="1" applyFont="1" applyFill="1" applyBorder="1" applyAlignment="1">
      <alignment horizontal="right" vertical="center"/>
    </xf>
    <xf numFmtId="179" fontId="2" fillId="0" borderId="2" xfId="0" applyNumberFormat="1" applyFont="1" applyFill="1" applyBorder="1" applyAlignment="1">
      <alignment horizontal="right" vertical="center"/>
    </xf>
    <xf numFmtId="0" fontId="0" fillId="0" borderId="0" xfId="0" applyFill="1" applyAlignment="1">
      <alignment vertical="center" wrapText="1"/>
    </xf>
    <xf numFmtId="3" fontId="0" fillId="0" borderId="0" xfId="0" applyNumberFormat="1" applyFill="1">
      <alignment vertical="center"/>
    </xf>
    <xf numFmtId="3" fontId="19" fillId="0" borderId="0" xfId="0" applyNumberFormat="1" applyFont="1" applyFill="1">
      <alignment vertical="center"/>
    </xf>
    <xf numFmtId="0" fontId="20"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left" vertical="center"/>
    </xf>
    <xf numFmtId="0" fontId="10" fillId="0" borderId="2" xfId="0" applyNumberFormat="1" applyFont="1" applyFill="1" applyBorder="1" applyAlignment="1" applyProtection="1">
      <alignment horizontal="right" vertical="center"/>
    </xf>
    <xf numFmtId="0" fontId="10" fillId="0" borderId="0" xfId="0" applyFont="1" applyFill="1" applyBorder="1" applyAlignment="1"/>
    <xf numFmtId="0" fontId="14" fillId="0" borderId="0" xfId="0" applyFont="1" applyFill="1" applyBorder="1" applyAlignment="1"/>
    <xf numFmtId="0" fontId="9" fillId="0" borderId="0" xfId="0" applyFont="1" applyFill="1" applyAlignment="1">
      <alignment vertical="center" wrapText="1"/>
    </xf>
    <xf numFmtId="176" fontId="7" fillId="0" borderId="0" xfId="0" applyNumberFormat="1" applyFont="1" applyFill="1">
      <alignment vertical="center"/>
    </xf>
    <xf numFmtId="0" fontId="3" fillId="0" borderId="0" xfId="0" applyFont="1" applyFill="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41" fontId="1" fillId="0" borderId="2" xfId="0" applyNumberFormat="1" applyFont="1" applyFill="1" applyBorder="1">
      <alignment vertical="center"/>
    </xf>
    <xf numFmtId="41" fontId="1" fillId="0" borderId="2" xfId="109" applyNumberFormat="1" applyFont="1" applyFill="1" applyBorder="1">
      <alignment vertical="center"/>
    </xf>
    <xf numFmtId="41" fontId="2" fillId="0" borderId="2" xfId="109" applyNumberFormat="1" applyFont="1" applyFill="1" applyBorder="1">
      <alignment vertical="center"/>
    </xf>
    <xf numFmtId="41" fontId="2" fillId="0" borderId="2" xfId="0" applyNumberFormat="1" applyFont="1" applyFill="1" applyBorder="1">
      <alignment vertical="center"/>
    </xf>
    <xf numFmtId="0" fontId="7" fillId="0" borderId="2" xfId="0" applyFont="1" applyFill="1" applyBorder="1">
      <alignment vertical="center"/>
    </xf>
    <xf numFmtId="0" fontId="9" fillId="0" borderId="2" xfId="0" applyFont="1" applyFill="1" applyBorder="1">
      <alignment vertical="center"/>
    </xf>
    <xf numFmtId="0" fontId="7" fillId="0" borderId="0" xfId="0" applyFont="1" applyFill="1" applyAlignment="1">
      <alignment vertical="center" wrapText="1"/>
    </xf>
    <xf numFmtId="176" fontId="2" fillId="0" borderId="0" xfId="0" applyNumberFormat="1" applyFont="1" applyFill="1" applyAlignment="1">
      <alignment horizontal="right" vertical="center"/>
    </xf>
    <xf numFmtId="0" fontId="1" fillId="0" borderId="2" xfId="94" applyFont="1" applyFill="1" applyBorder="1" applyAlignment="1">
      <alignment horizontal="center" vertical="center" wrapText="1"/>
    </xf>
    <xf numFmtId="176" fontId="1" fillId="0" borderId="2" xfId="94" applyNumberFormat="1" applyFont="1" applyFill="1" applyBorder="1" applyAlignment="1">
      <alignment horizontal="center" vertical="center"/>
    </xf>
    <xf numFmtId="0" fontId="21" fillId="0" borderId="2" xfId="94" applyFont="1" applyFill="1" applyBorder="1" applyAlignment="1">
      <alignment horizontal="left" vertical="center" wrapText="1"/>
    </xf>
    <xf numFmtId="176" fontId="21" fillId="0" borderId="2" xfId="0" applyNumberFormat="1" applyFont="1" applyFill="1" applyBorder="1" applyAlignment="1">
      <alignment vertical="center" wrapText="1"/>
    </xf>
    <xf numFmtId="0" fontId="22" fillId="0" borderId="2" xfId="94" applyFont="1" applyFill="1" applyBorder="1" applyAlignment="1">
      <alignment horizontal="left" vertical="center" wrapText="1" indent="1"/>
    </xf>
    <xf numFmtId="176" fontId="22" fillId="0" borderId="2" xfId="0" applyNumberFormat="1" applyFont="1" applyFill="1" applyBorder="1" applyAlignment="1">
      <alignment vertical="center" wrapText="1"/>
    </xf>
    <xf numFmtId="0" fontId="22" fillId="0" borderId="2" xfId="0" applyFont="1" applyFill="1" applyBorder="1" applyAlignment="1">
      <alignment horizontal="left" vertical="center" wrapText="1" indent="1"/>
    </xf>
    <xf numFmtId="0" fontId="1" fillId="0" borderId="2" xfId="94" applyFont="1" applyFill="1" applyBorder="1" applyAlignment="1">
      <alignment horizontal="left" vertical="center" wrapText="1"/>
    </xf>
    <xf numFmtId="0" fontId="1" fillId="0" borderId="2" xfId="94" applyFont="1" applyFill="1" applyBorder="1" applyAlignment="1">
      <alignment vertical="center" wrapText="1"/>
    </xf>
    <xf numFmtId="176" fontId="1" fillId="0" borderId="2" xfId="94" applyNumberFormat="1" applyFont="1" applyFill="1" applyBorder="1">
      <alignment vertical="center"/>
    </xf>
    <xf numFmtId="176" fontId="1" fillId="0" borderId="2" xfId="94" applyNumberFormat="1" applyFont="1" applyFill="1" applyBorder="1" applyAlignment="1">
      <alignment horizontal="left" vertical="center"/>
    </xf>
    <xf numFmtId="0" fontId="21" fillId="0" borderId="8" xfId="94" applyFont="1" applyFill="1" applyBorder="1" applyAlignment="1">
      <alignment horizontal="left" vertical="center" wrapText="1"/>
    </xf>
    <xf numFmtId="176" fontId="21" fillId="0" borderId="8" xfId="0" applyNumberFormat="1" applyFont="1" applyFill="1" applyBorder="1" applyAlignment="1">
      <alignment vertical="center" wrapText="1"/>
    </xf>
    <xf numFmtId="0" fontId="22" fillId="0" borderId="8" xfId="94" applyFont="1" applyFill="1" applyBorder="1" applyAlignment="1">
      <alignment horizontal="left" vertical="center" wrapText="1" indent="1"/>
    </xf>
    <xf numFmtId="176" fontId="22" fillId="0" borderId="8" xfId="0" applyNumberFormat="1" applyFont="1" applyFill="1" applyBorder="1" applyAlignment="1">
      <alignment vertical="center" wrapText="1"/>
    </xf>
    <xf numFmtId="0" fontId="22" fillId="0" borderId="8" xfId="0" applyFont="1" applyFill="1" applyBorder="1" applyAlignment="1">
      <alignment horizontal="left" vertical="center" wrapText="1" indent="1"/>
    </xf>
    <xf numFmtId="176" fontId="0" fillId="0" borderId="0" xfId="0" applyNumberFormat="1" applyFill="1">
      <alignment vertical="center"/>
    </xf>
    <xf numFmtId="0" fontId="7" fillId="0" borderId="0" xfId="0" applyFont="1" applyFill="1" applyBorder="1">
      <alignment vertical="center"/>
    </xf>
    <xf numFmtId="179" fontId="23" fillId="0" borderId="0" xfId="0" applyNumberFormat="1" applyFont="1" applyFill="1">
      <alignment vertical="center"/>
    </xf>
    <xf numFmtId="179" fontId="7" fillId="0" borderId="0" xfId="0" applyNumberFormat="1" applyFont="1" applyFill="1">
      <alignment vertical="center"/>
    </xf>
    <xf numFmtId="0" fontId="24" fillId="0" borderId="0" xfId="0" applyFont="1" applyFill="1" applyAlignment="1">
      <alignment horizontal="center" vertical="center"/>
    </xf>
    <xf numFmtId="179" fontId="25" fillId="0" borderId="1" xfId="0" applyNumberFormat="1" applyFont="1" applyFill="1" applyBorder="1" applyAlignment="1">
      <alignment horizontal="right" vertical="center"/>
    </xf>
    <xf numFmtId="0" fontId="24" fillId="0" borderId="2" xfId="0" applyFont="1" applyFill="1" applyBorder="1" applyAlignment="1">
      <alignment horizontal="left" vertical="center"/>
    </xf>
    <xf numFmtId="0" fontId="24" fillId="0" borderId="5" xfId="0" applyFont="1" applyFill="1" applyBorder="1" applyAlignment="1">
      <alignment horizontal="center" vertical="center" wrapText="1"/>
    </xf>
    <xf numFmtId="0" fontId="24" fillId="0" borderId="2" xfId="0" applyFont="1" applyFill="1" applyBorder="1" applyAlignment="1">
      <alignment horizontal="center" vertical="center" wrapText="1"/>
    </xf>
    <xf numFmtId="176" fontId="1" fillId="0" borderId="2" xfId="0" applyNumberFormat="1" applyFont="1" applyFill="1" applyBorder="1">
      <alignment vertical="center"/>
    </xf>
    <xf numFmtId="0" fontId="25" fillId="0" borderId="2" xfId="0" applyFont="1" applyFill="1" applyBorder="1" applyAlignment="1">
      <alignment horizontal="left" vertical="center"/>
    </xf>
    <xf numFmtId="176" fontId="2" fillId="0" borderId="2" xfId="0" applyNumberFormat="1" applyFont="1" applyFill="1" applyBorder="1">
      <alignment vertical="center"/>
    </xf>
    <xf numFmtId="0" fontId="25" fillId="0" borderId="2" xfId="0" applyFont="1" applyFill="1" applyBorder="1" applyAlignment="1">
      <alignment horizontal="left"/>
    </xf>
    <xf numFmtId="0" fontId="26" fillId="0" borderId="0" xfId="0" applyFont="1" applyFill="1" applyAlignment="1">
      <alignment horizontal="center" vertical="center"/>
    </xf>
    <xf numFmtId="179" fontId="7" fillId="0" borderId="0" xfId="0" applyNumberFormat="1" applyFont="1" applyFill="1" applyAlignment="1">
      <alignment horizontal="right" vertical="center"/>
    </xf>
    <xf numFmtId="0" fontId="23" fillId="0" borderId="2" xfId="0" applyFont="1" applyFill="1" applyBorder="1" applyAlignment="1">
      <alignment horizontal="left" vertical="center"/>
    </xf>
    <xf numFmtId="0" fontId="23" fillId="0" borderId="5" xfId="0" applyFont="1" applyFill="1" applyBorder="1" applyAlignment="1">
      <alignment horizontal="left" vertical="center"/>
    </xf>
    <xf numFmtId="0" fontId="27" fillId="0" borderId="2" xfId="0" applyFont="1" applyFill="1" applyBorder="1" applyAlignment="1">
      <alignment horizontal="left" vertical="center"/>
    </xf>
    <xf numFmtId="0" fontId="23" fillId="0" borderId="2" xfId="0" applyFont="1" applyFill="1" applyBorder="1" applyAlignment="1">
      <alignment horizontal="left"/>
    </xf>
    <xf numFmtId="49" fontId="2" fillId="0" borderId="2" xfId="0" applyNumberFormat="1" applyFont="1" applyFill="1" applyBorder="1" applyAlignment="1">
      <alignment horizontal="left" vertical="center" wrapText="1"/>
    </xf>
    <xf numFmtId="176" fontId="2" fillId="0" borderId="2" xfId="8" applyNumberFormat="1" applyFont="1" applyFill="1" applyBorder="1">
      <alignment vertical="center"/>
    </xf>
    <xf numFmtId="0" fontId="23" fillId="0" borderId="2" xfId="0" applyFont="1" applyFill="1" applyBorder="1">
      <alignment vertical="center"/>
    </xf>
    <xf numFmtId="0" fontId="27" fillId="0" borderId="2" xfId="0" applyFont="1" applyFill="1" applyBorder="1">
      <alignment vertical="center"/>
    </xf>
    <xf numFmtId="0" fontId="27" fillId="0" borderId="9" xfId="0" applyFont="1" applyFill="1" applyBorder="1">
      <alignment vertical="center"/>
    </xf>
    <xf numFmtId="0" fontId="28" fillId="0" borderId="0" xfId="115" applyFont="1" applyAlignment="1">
      <alignment horizontal="center" vertical="center"/>
    </xf>
    <xf numFmtId="0" fontId="29" fillId="0" borderId="0" xfId="115" applyFont="1" applyAlignment="1">
      <alignment vertical="center"/>
    </xf>
    <xf numFmtId="0" fontId="30" fillId="0" borderId="0" xfId="115" applyFont="1" applyAlignment="1">
      <alignment horizontal="left" vertical="center"/>
    </xf>
    <xf numFmtId="0" fontId="30" fillId="0" borderId="0" xfId="115" applyFont="1" applyAlignment="1">
      <alignment vertical="center"/>
    </xf>
    <xf numFmtId="0" fontId="30" fillId="0" borderId="0" xfId="115" applyFont="1" applyAlignment="1">
      <alignment vertical="center" wrapText="1"/>
    </xf>
    <xf numFmtId="0" fontId="30" fillId="0" borderId="0" xfId="114" applyFont="1" applyAlignment="1">
      <alignment vertical="center"/>
    </xf>
  </cellXfs>
  <cellStyles count="12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百分比 2"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百分比 2 2" xfId="22"/>
    <cellStyle name="标题 1" xfId="23" builtinId="16"/>
    <cellStyle name="百分比 4" xfId="24"/>
    <cellStyle name="百分比 2 3" xfId="25"/>
    <cellStyle name="标题 2" xfId="26" builtinId="17"/>
    <cellStyle name="百分比 5" xfId="27"/>
    <cellStyle name="百分比 2 4" xfId="28"/>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常规 15 2 10" xfId="40"/>
    <cellStyle name="适中" xfId="41" builtinId="28"/>
    <cellStyle name="20% - 强调文字颜色 5" xfId="42" builtinId="46"/>
    <cellStyle name="常规 8 2" xfId="43"/>
    <cellStyle name="百分比 2 2 2" xfId="44"/>
    <cellStyle name="百分比 4 2" xfId="45"/>
    <cellStyle name="强调文字颜色 1" xfId="46" builtinId="29"/>
    <cellStyle name="20% - 强调文字颜色 1" xfId="47" builtinId="30"/>
    <cellStyle name="40% - 强调文字颜色 1" xfId="48" builtinId="31"/>
    <cellStyle name="20% - 强调文字颜色 2" xfId="49" builtinId="34"/>
    <cellStyle name="百分比 3 2" xfId="50"/>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常规 10" xfId="60"/>
    <cellStyle name="40% - 强调文字颜色 6" xfId="61" builtinId="51"/>
    <cellStyle name="常规 10 2" xfId="62"/>
    <cellStyle name="60% - 强调文字颜色 6" xfId="63" builtinId="52"/>
    <cellStyle name="Normal" xfId="64"/>
    <cellStyle name="百分比 5 2" xfId="65"/>
    <cellStyle name="百分比 2 3 2" xfId="66"/>
    <cellStyle name="百分比 2 4 2" xfId="67"/>
    <cellStyle name="百分比 3" xfId="68"/>
    <cellStyle name="常规 11 2" xfId="69"/>
    <cellStyle name="常规 12" xfId="70"/>
    <cellStyle name="常规 12 2" xfId="71"/>
    <cellStyle name="常规 15 2 10 2" xfId="72"/>
    <cellStyle name="常规 15 2 10 2 2" xfId="73"/>
    <cellStyle name="常规 15 2 10 3" xfId="74"/>
    <cellStyle name="常规 15 2 10 3 2" xfId="75"/>
    <cellStyle name="常规 2" xfId="76"/>
    <cellStyle name="常规 2 2" xfId="77"/>
    <cellStyle name="常规 2 2 2" xfId="78"/>
    <cellStyle name="常规 2 3" xfId="79"/>
    <cellStyle name="常规 2 3 2" xfId="80"/>
    <cellStyle name="常规 2 4" xfId="81"/>
    <cellStyle name="常规 2 4 2" xfId="82"/>
    <cellStyle name="常规 2 5" xfId="83"/>
    <cellStyle name="常规 2 5 2" xfId="84"/>
    <cellStyle name="常规 3" xfId="85"/>
    <cellStyle name="常规 3 2" xfId="86"/>
    <cellStyle name="常规 4" xfId="87"/>
    <cellStyle name="常规 4 2" xfId="88"/>
    <cellStyle name="常规 4 5 2" xfId="89"/>
    <cellStyle name="常规 5" xfId="90"/>
    <cellStyle name="常规 7" xfId="91"/>
    <cellStyle name="常规 7 2" xfId="92"/>
    <cellStyle name="常规 8" xfId="93"/>
    <cellStyle name="常规 9" xfId="94"/>
    <cellStyle name="常规 9 2" xfId="95"/>
    <cellStyle name="货币 2" xfId="96"/>
    <cellStyle name="货币 2 2" xfId="97"/>
    <cellStyle name="货币 3" xfId="98"/>
    <cellStyle name="货币 3 2" xfId="99"/>
    <cellStyle name="货币 4" xfId="100"/>
    <cellStyle name="货币 4 2" xfId="101"/>
    <cellStyle name="货币 5" xfId="102"/>
    <cellStyle name="货币 5 2" xfId="103"/>
    <cellStyle name="货币 6" xfId="104"/>
    <cellStyle name="货币 6 2" xfId="105"/>
    <cellStyle name="货币 7" xfId="106"/>
    <cellStyle name="千位分隔 2" xfId="107"/>
    <cellStyle name="千位分隔 2 2" xfId="108"/>
    <cellStyle name="千位分隔 3" xfId="109"/>
    <cellStyle name="千位分隔 3 2" xfId="110"/>
    <cellStyle name="千位分隔 4" xfId="111"/>
    <cellStyle name="千位分隔 4 2" xfId="112"/>
    <cellStyle name="常规 10 10" xfId="113"/>
    <cellStyle name="常规_2013年公共财政预算草案1209" xfId="114"/>
    <cellStyle name="常规_广西壮族自治区全区与自治区本级2012年预算执行情况和2013年预算（草案）（最终）" xfId="115"/>
    <cellStyle name="常规 2_1499311935128531" xfId="116"/>
    <cellStyle name="常规_2013年国有资本经营预算草案0107" xfId="117"/>
    <cellStyle name="常规 2 116" xfId="118"/>
    <cellStyle name="常规_2013年政府性基金预算草案0109陈改 2" xfId="119"/>
  </cellStyles>
  <tableStyles count="0" defaultTableStyle="TableStyleMedium2" defaultPivotStyle="PivotStyleLight16"/>
  <colors>
    <mruColors>
      <color rgb="00FF66CC"/>
      <color rgb="00F1FC72"/>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externalLink" Target="externalLinks/externalLink1.xml"/><Relationship Id="rId30" Type="http://schemas.openxmlformats.org/officeDocument/2006/relationships/customXml" Target="../customXml/item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2023&#24180;&#39044;&#31639;&#32534;&#21046;&#24037;&#20316;\1218\&#22823;&#23478;&#20256;&#26469;\20221121&#26611;&#24030;&#24066;2023&#24180;&#39044;&#31639;&#33609;&#26696;-&#38451;&#216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阳和公收"/>
      <sheetName val="阳和公支"/>
      <sheetName val="阳和公支（经济）"/>
      <sheetName val="阳和基收"/>
      <sheetName val="阳和基支"/>
      <sheetName val="阳和资收 "/>
      <sheetName val="阳和资支"/>
      <sheetName val="阳和社保"/>
      <sheetName val="工作底表目录"/>
      <sheetName val="县区公"/>
      <sheetName val="本公预1"/>
      <sheetName val="本公预2"/>
      <sheetName val="本公支1"/>
      <sheetName val="本公支2"/>
      <sheetName val="本公支17"/>
      <sheetName val="全1231"/>
      <sheetName val="本1231"/>
    </sheetNames>
    <sheetDataSet>
      <sheetData sheetId="0"/>
      <sheetData sheetId="1">
        <row r="580">
          <cell r="D580">
            <v>40393</v>
          </cell>
        </row>
        <row r="580">
          <cell r="H580">
            <v>54987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topLeftCell="A4" workbookViewId="0">
      <selection activeCell="B24" sqref="B24"/>
    </sheetView>
  </sheetViews>
  <sheetFormatPr defaultColWidth="9" defaultRowHeight="15.6" outlineLevelCol="7"/>
  <cols>
    <col min="1" max="1" width="12.1296296296296" style="66" customWidth="1"/>
    <col min="2" max="2" width="117.185185185185" style="66" customWidth="1"/>
    <col min="3" max="3" width="9" style="66"/>
    <col min="4" max="5" width="5.87037037037037" style="66" customWidth="1"/>
    <col min="6" max="7" width="9" style="66" customWidth="1"/>
    <col min="8" max="8" width="20" style="66" customWidth="1"/>
    <col min="9" max="16384" width="9" style="66"/>
  </cols>
  <sheetData>
    <row r="1" s="66" customFormat="1" ht="54" customHeight="1" spans="1:8">
      <c r="A1" s="184" t="s">
        <v>0</v>
      </c>
      <c r="B1" s="184"/>
      <c r="C1" s="184"/>
      <c r="F1" s="185"/>
      <c r="G1" s="185"/>
      <c r="H1" s="185"/>
    </row>
    <row r="2" s="66" customFormat="1" ht="24.95" customHeight="1" spans="1:8">
      <c r="A2" s="186"/>
      <c r="B2" s="186"/>
      <c r="C2" s="186"/>
      <c r="D2" s="186"/>
      <c r="E2" s="186"/>
      <c r="F2" s="186"/>
      <c r="G2" s="186"/>
      <c r="H2" s="186"/>
    </row>
    <row r="3" s="66" customFormat="1" ht="29" customHeight="1" spans="1:8">
      <c r="A3" s="187" t="s">
        <v>1</v>
      </c>
      <c r="B3" s="187" t="s">
        <v>2</v>
      </c>
      <c r="C3" s="187"/>
      <c r="D3" s="187"/>
      <c r="E3" s="187"/>
      <c r="F3" s="187"/>
      <c r="G3" s="187"/>
      <c r="H3" s="187"/>
    </row>
    <row r="4" s="66" customFormat="1" ht="29" customHeight="1" spans="1:8">
      <c r="A4" s="187" t="s">
        <v>3</v>
      </c>
      <c r="B4" s="187" t="s">
        <v>4</v>
      </c>
      <c r="C4" s="187"/>
      <c r="D4" s="187"/>
      <c r="E4" s="187"/>
      <c r="F4" s="187"/>
      <c r="G4" s="187"/>
      <c r="H4" s="187"/>
    </row>
    <row r="5" s="66" customFormat="1" ht="29" customHeight="1" spans="1:8">
      <c r="A5" s="187" t="s">
        <v>5</v>
      </c>
      <c r="B5" s="188" t="s">
        <v>6</v>
      </c>
      <c r="C5" s="188"/>
      <c r="D5" s="188"/>
      <c r="E5" s="188"/>
      <c r="F5" s="188"/>
      <c r="G5" s="188"/>
      <c r="H5" s="188"/>
    </row>
    <row r="6" s="66" customFormat="1" ht="29" customHeight="1" spans="1:8">
      <c r="A6" s="187" t="s">
        <v>7</v>
      </c>
      <c r="B6" s="189" t="s">
        <v>8</v>
      </c>
      <c r="C6" s="189"/>
      <c r="D6" s="189"/>
      <c r="E6" s="189"/>
      <c r="F6" s="189"/>
      <c r="G6" s="189"/>
      <c r="H6" s="189"/>
    </row>
    <row r="7" s="66" customFormat="1" ht="29" customHeight="1" spans="1:8">
      <c r="A7" s="187" t="s">
        <v>9</v>
      </c>
      <c r="B7" s="189" t="s">
        <v>10</v>
      </c>
      <c r="C7" s="189"/>
      <c r="D7" s="189"/>
      <c r="E7" s="189"/>
      <c r="F7" s="189"/>
      <c r="G7" s="189"/>
      <c r="H7" s="189"/>
    </row>
    <row r="8" s="66" customFormat="1" ht="29" customHeight="1" spans="1:8">
      <c r="A8" s="187" t="s">
        <v>11</v>
      </c>
      <c r="B8" s="189" t="s">
        <v>12</v>
      </c>
      <c r="C8" s="189"/>
      <c r="D8" s="189"/>
      <c r="E8" s="189"/>
      <c r="F8" s="189"/>
      <c r="G8" s="189"/>
      <c r="H8" s="189"/>
    </row>
    <row r="9" s="66" customFormat="1" ht="29" customHeight="1" spans="1:8">
      <c r="A9" s="187" t="s">
        <v>13</v>
      </c>
      <c r="B9" s="189" t="s">
        <v>14</v>
      </c>
      <c r="C9" s="189"/>
      <c r="D9" s="189"/>
      <c r="E9" s="189"/>
      <c r="F9" s="189"/>
      <c r="G9" s="189"/>
      <c r="H9" s="189"/>
    </row>
    <row r="10" s="66" customFormat="1" ht="29" customHeight="1" spans="1:2">
      <c r="A10" s="187" t="s">
        <v>15</v>
      </c>
      <c r="B10" s="189" t="s">
        <v>16</v>
      </c>
    </row>
    <row r="11" s="66" customFormat="1" ht="29" customHeight="1" spans="1:2">
      <c r="A11" s="187" t="s">
        <v>17</v>
      </c>
      <c r="B11" s="189" t="s">
        <v>18</v>
      </c>
    </row>
    <row r="12" s="66" customFormat="1" ht="29" customHeight="1" spans="1:2">
      <c r="A12" s="187" t="s">
        <v>19</v>
      </c>
      <c r="B12" s="189" t="s">
        <v>20</v>
      </c>
    </row>
    <row r="13" s="66" customFormat="1" ht="29" customHeight="1" spans="1:2">
      <c r="A13" s="187" t="s">
        <v>21</v>
      </c>
      <c r="B13" s="189" t="s">
        <v>22</v>
      </c>
    </row>
    <row r="14" s="66" customFormat="1" ht="29" customHeight="1" spans="1:2">
      <c r="A14" s="187" t="s">
        <v>23</v>
      </c>
      <c r="B14" s="189" t="s">
        <v>24</v>
      </c>
    </row>
    <row r="15" s="66" customFormat="1" ht="29" customHeight="1" spans="1:2">
      <c r="A15" s="187" t="s">
        <v>25</v>
      </c>
      <c r="B15" s="189" t="s">
        <v>26</v>
      </c>
    </row>
    <row r="16" s="66" customFormat="1" ht="29" customHeight="1" spans="1:2">
      <c r="A16" s="187" t="s">
        <v>27</v>
      </c>
      <c r="B16" s="189" t="s">
        <v>28</v>
      </c>
    </row>
    <row r="17" s="66" customFormat="1" ht="29" customHeight="1" spans="1:2">
      <c r="A17" s="187" t="s">
        <v>29</v>
      </c>
      <c r="B17" s="189" t="s">
        <v>30</v>
      </c>
    </row>
    <row r="18" s="66" customFormat="1" ht="29" customHeight="1" spans="1:2">
      <c r="A18" s="187" t="s">
        <v>31</v>
      </c>
      <c r="B18" s="189" t="s">
        <v>32</v>
      </c>
    </row>
    <row r="19" s="66" customFormat="1" ht="29" customHeight="1" spans="1:2">
      <c r="A19" s="187" t="s">
        <v>33</v>
      </c>
      <c r="B19" s="189" t="s">
        <v>34</v>
      </c>
    </row>
    <row r="20" ht="29" customHeight="1" spans="1:2">
      <c r="A20" s="187" t="s">
        <v>35</v>
      </c>
      <c r="B20" s="189" t="s">
        <v>36</v>
      </c>
    </row>
    <row r="21" ht="29" customHeight="1" spans="1:2">
      <c r="A21" s="187" t="s">
        <v>37</v>
      </c>
      <c r="B21" s="189" t="s">
        <v>38</v>
      </c>
    </row>
  </sheetData>
  <mergeCells count="2">
    <mergeCell ref="A1:B1"/>
    <mergeCell ref="A2:H2"/>
  </mergeCells>
  <printOptions horizontalCentered="1"/>
  <pageMargins left="0.393055555555556" right="0.393055555555556" top="0.984027777777778" bottom="0.707638888888889" header="0.511805555555556" footer="0.468055555555556"/>
  <pageSetup paperSize="9" firstPageNumber="41" orientation="landscape" useFirstPageNumber="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7"/>
  <sheetViews>
    <sheetView showZeros="0" view="pageBreakPreview" zoomScaleNormal="100" workbookViewId="0">
      <pane xSplit="1" ySplit="5" topLeftCell="B6" activePane="bottomRight" state="frozen"/>
      <selection/>
      <selection pane="topRight"/>
      <selection pane="bottomLeft"/>
      <selection pane="bottomRight" activeCell="L11" sqref="L11"/>
    </sheetView>
  </sheetViews>
  <sheetFormatPr defaultColWidth="9" defaultRowHeight="14.4"/>
  <cols>
    <col min="1" max="1" width="45.9074074074074" style="112" customWidth="1"/>
    <col min="2" max="2" width="12.4444444444444" style="109" customWidth="1"/>
    <col min="3" max="3" width="11.9074074074074" style="109" customWidth="1"/>
    <col min="4" max="4" width="9.25925925925926" style="109" customWidth="1"/>
    <col min="5" max="5" width="10.2592592592593" style="109" customWidth="1"/>
    <col min="6" max="6" width="8" style="109" customWidth="1"/>
    <col min="7" max="7" width="11.7314814814815" style="109" customWidth="1"/>
    <col min="8" max="8" width="9.44444444444444" style="109" customWidth="1"/>
    <col min="9" max="9" width="8.35185185185185" style="109" customWidth="1"/>
    <col min="10" max="10" width="10" style="109" customWidth="1"/>
    <col min="11" max="16384" width="9" style="109"/>
  </cols>
  <sheetData>
    <row r="1" s="109" customFormat="1" ht="41" customHeight="1" spans="1:9">
      <c r="A1" s="7" t="s">
        <v>18</v>
      </c>
      <c r="B1" s="7"/>
      <c r="C1" s="7"/>
      <c r="D1" s="7"/>
      <c r="E1" s="7"/>
      <c r="F1" s="7"/>
      <c r="G1" s="7"/>
      <c r="H1" s="7"/>
      <c r="I1" s="7"/>
    </row>
    <row r="2" s="109" customFormat="1" ht="15.75" customHeight="1" spans="1:9">
      <c r="A2" s="112"/>
      <c r="B2" s="8"/>
      <c r="C2" s="8"/>
      <c r="D2" s="8"/>
      <c r="E2" s="8"/>
      <c r="F2" s="8"/>
      <c r="G2" s="8"/>
      <c r="H2" s="100" t="s">
        <v>150</v>
      </c>
      <c r="I2" s="100"/>
    </row>
    <row r="3" s="110" customFormat="1" ht="21.25" customHeight="1" spans="1:9">
      <c r="A3" s="9" t="s">
        <v>40</v>
      </c>
      <c r="B3" s="10" t="s">
        <v>41</v>
      </c>
      <c r="C3" s="11"/>
      <c r="D3" s="11"/>
      <c r="E3" s="11"/>
      <c r="F3" s="12"/>
      <c r="G3" s="9" t="s">
        <v>42</v>
      </c>
      <c r="H3" s="9"/>
      <c r="I3" s="9"/>
    </row>
    <row r="4" s="110" customFormat="1" ht="21.25" customHeight="1" spans="1:9">
      <c r="A4" s="9"/>
      <c r="B4" s="9" t="s">
        <v>43</v>
      </c>
      <c r="C4" s="9" t="s">
        <v>44</v>
      </c>
      <c r="D4" s="9" t="s">
        <v>45</v>
      </c>
      <c r="E4" s="9" t="s">
        <v>46</v>
      </c>
      <c r="F4" s="9"/>
      <c r="G4" s="13" t="s">
        <v>47</v>
      </c>
      <c r="H4" s="9" t="s">
        <v>48</v>
      </c>
      <c r="I4" s="9"/>
    </row>
    <row r="5" s="110" customFormat="1" ht="21.25" customHeight="1" spans="1:9">
      <c r="A5" s="9"/>
      <c r="B5" s="9"/>
      <c r="C5" s="9"/>
      <c r="D5" s="9"/>
      <c r="E5" s="9" t="s">
        <v>49</v>
      </c>
      <c r="F5" s="9" t="s">
        <v>50</v>
      </c>
      <c r="G5" s="13"/>
      <c r="H5" s="9" t="s">
        <v>49</v>
      </c>
      <c r="I5" s="9" t="s">
        <v>50</v>
      </c>
    </row>
    <row r="6" s="111" customFormat="1" ht="21.25" customHeight="1" spans="1:9">
      <c r="A6" s="9" t="s">
        <v>687</v>
      </c>
      <c r="B6" s="113">
        <v>0</v>
      </c>
      <c r="C6" s="113">
        <v>0</v>
      </c>
      <c r="D6" s="88">
        <v>0</v>
      </c>
      <c r="E6" s="87">
        <v>0</v>
      </c>
      <c r="F6" s="88">
        <v>0</v>
      </c>
      <c r="G6" s="113">
        <v>0</v>
      </c>
      <c r="H6" s="87">
        <v>0</v>
      </c>
      <c r="I6" s="88">
        <v>0</v>
      </c>
    </row>
    <row r="7" s="109" customFormat="1" ht="21.25" customHeight="1" spans="1:9">
      <c r="A7" s="114" t="s">
        <v>688</v>
      </c>
      <c r="B7" s="95"/>
      <c r="C7" s="115"/>
      <c r="D7" s="93">
        <v>0</v>
      </c>
      <c r="E7" s="92">
        <v>0</v>
      </c>
      <c r="F7" s="93">
        <v>0</v>
      </c>
      <c r="G7" s="95"/>
      <c r="H7" s="92">
        <v>0</v>
      </c>
      <c r="I7" s="93">
        <v>0</v>
      </c>
    </row>
    <row r="8" s="109" customFormat="1" ht="21.25" customHeight="1" spans="1:9">
      <c r="A8" s="114" t="s">
        <v>689</v>
      </c>
      <c r="B8" s="116"/>
      <c r="C8" s="115"/>
      <c r="D8" s="93">
        <v>0</v>
      </c>
      <c r="E8" s="92">
        <v>0</v>
      </c>
      <c r="F8" s="93">
        <v>0</v>
      </c>
      <c r="G8" s="116"/>
      <c r="H8" s="92">
        <v>0</v>
      </c>
      <c r="I8" s="93">
        <v>0</v>
      </c>
    </row>
    <row r="9" s="109" customFormat="1" ht="21.25" customHeight="1" spans="1:9">
      <c r="A9" s="114" t="s">
        <v>690</v>
      </c>
      <c r="B9" s="116"/>
      <c r="C9" s="115"/>
      <c r="D9" s="93">
        <v>0</v>
      </c>
      <c r="E9" s="92">
        <v>0</v>
      </c>
      <c r="F9" s="93">
        <v>0</v>
      </c>
      <c r="G9" s="116"/>
      <c r="H9" s="92">
        <v>0</v>
      </c>
      <c r="I9" s="93">
        <v>0</v>
      </c>
    </row>
    <row r="10" s="109" customFormat="1" ht="21.25" customHeight="1" spans="1:9">
      <c r="A10" s="114" t="s">
        <v>691</v>
      </c>
      <c r="B10" s="116"/>
      <c r="C10" s="115"/>
      <c r="D10" s="93">
        <v>0</v>
      </c>
      <c r="E10" s="92">
        <v>0</v>
      </c>
      <c r="F10" s="93">
        <v>0</v>
      </c>
      <c r="G10" s="116"/>
      <c r="H10" s="92">
        <v>0</v>
      </c>
      <c r="I10" s="93">
        <v>0</v>
      </c>
    </row>
    <row r="11" s="109" customFormat="1" ht="21.25" customHeight="1" spans="1:9">
      <c r="A11" s="114" t="s">
        <v>692</v>
      </c>
      <c r="B11" s="116"/>
      <c r="C11" s="115"/>
      <c r="D11" s="93">
        <v>0</v>
      </c>
      <c r="E11" s="92">
        <v>0</v>
      </c>
      <c r="F11" s="93">
        <v>0</v>
      </c>
      <c r="G11" s="116"/>
      <c r="H11" s="92">
        <v>0</v>
      </c>
      <c r="I11" s="93">
        <v>0</v>
      </c>
    </row>
    <row r="12" s="109" customFormat="1" ht="21.25" customHeight="1" spans="1:9">
      <c r="A12" s="114" t="s">
        <v>693</v>
      </c>
      <c r="B12" s="116"/>
      <c r="C12" s="115"/>
      <c r="D12" s="93">
        <v>0</v>
      </c>
      <c r="E12" s="92">
        <v>0</v>
      </c>
      <c r="F12" s="93">
        <v>0</v>
      </c>
      <c r="G12" s="116"/>
      <c r="H12" s="92">
        <v>0</v>
      </c>
      <c r="I12" s="93">
        <v>0</v>
      </c>
    </row>
    <row r="13" s="109" customFormat="1" ht="21.25" customHeight="1" spans="1:9">
      <c r="A13" s="114" t="s">
        <v>694</v>
      </c>
      <c r="B13" s="95"/>
      <c r="C13" s="115"/>
      <c r="D13" s="93">
        <v>0</v>
      </c>
      <c r="E13" s="92">
        <v>0</v>
      </c>
      <c r="F13" s="93">
        <v>0</v>
      </c>
      <c r="G13" s="95"/>
      <c r="H13" s="92">
        <v>0</v>
      </c>
      <c r="I13" s="93">
        <v>0</v>
      </c>
    </row>
    <row r="14" s="109" customFormat="1" ht="21.25" customHeight="1" spans="1:9">
      <c r="A14" s="114" t="s">
        <v>695</v>
      </c>
      <c r="B14" s="116"/>
      <c r="C14" s="115"/>
      <c r="D14" s="93">
        <v>0</v>
      </c>
      <c r="E14" s="92">
        <v>0</v>
      </c>
      <c r="F14" s="93">
        <v>0</v>
      </c>
      <c r="G14" s="116"/>
      <c r="H14" s="92">
        <v>0</v>
      </c>
      <c r="I14" s="93">
        <v>0</v>
      </c>
    </row>
    <row r="15" s="111" customFormat="1" ht="21.25" customHeight="1" spans="1:9">
      <c r="A15" s="9" t="s">
        <v>76</v>
      </c>
      <c r="B15" s="117">
        <v>51195</v>
      </c>
      <c r="C15" s="117">
        <v>785</v>
      </c>
      <c r="D15" s="118"/>
      <c r="E15" s="113"/>
      <c r="F15" s="113"/>
      <c r="G15" s="117">
        <v>70000</v>
      </c>
      <c r="H15" s="117"/>
      <c r="I15" s="118"/>
    </row>
    <row r="16" s="109" customFormat="1" ht="21.25" customHeight="1" spans="1:9">
      <c r="A16" s="114" t="s">
        <v>77</v>
      </c>
      <c r="B16" s="119">
        <v>50000</v>
      </c>
      <c r="C16" s="119">
        <v>478</v>
      </c>
      <c r="D16" s="120"/>
      <c r="E16" s="116"/>
      <c r="F16" s="120"/>
      <c r="G16" s="119">
        <v>70000</v>
      </c>
      <c r="H16" s="119"/>
      <c r="I16" s="120"/>
    </row>
    <row r="17" s="109" customFormat="1" ht="21.25" customHeight="1" spans="1:9">
      <c r="A17" s="114" t="s">
        <v>139</v>
      </c>
      <c r="B17" s="119"/>
      <c r="C17" s="119"/>
      <c r="D17" s="120"/>
      <c r="E17" s="116"/>
      <c r="F17" s="120"/>
      <c r="G17" s="119"/>
      <c r="H17" s="119"/>
      <c r="I17" s="120"/>
    </row>
    <row r="18" s="109" customFormat="1" ht="21.25" customHeight="1" spans="1:9">
      <c r="A18" s="114" t="s">
        <v>142</v>
      </c>
      <c r="B18" s="119">
        <v>1195</v>
      </c>
      <c r="C18" s="119">
        <v>307</v>
      </c>
      <c r="D18" s="120"/>
      <c r="E18" s="116"/>
      <c r="F18" s="120"/>
      <c r="G18" s="119"/>
      <c r="H18" s="119"/>
      <c r="I18" s="120"/>
    </row>
    <row r="19" s="109" customFormat="1" ht="21.25" customHeight="1" spans="1:9">
      <c r="A19" s="114" t="s">
        <v>696</v>
      </c>
      <c r="B19" s="119"/>
      <c r="C19" s="119"/>
      <c r="D19" s="120"/>
      <c r="E19" s="116"/>
      <c r="F19" s="120"/>
      <c r="G19" s="119"/>
      <c r="H19" s="119"/>
      <c r="I19" s="120"/>
    </row>
    <row r="20" s="111" customFormat="1" ht="21.25" customHeight="1" spans="1:10">
      <c r="A20" s="9" t="s">
        <v>149</v>
      </c>
      <c r="B20" s="117">
        <v>51195</v>
      </c>
      <c r="C20" s="117">
        <v>785</v>
      </c>
      <c r="D20" s="118"/>
      <c r="E20" s="113"/>
      <c r="F20" s="118"/>
      <c r="G20" s="117">
        <v>70000</v>
      </c>
      <c r="H20" s="117"/>
      <c r="I20" s="118"/>
      <c r="J20" s="123"/>
    </row>
    <row r="21" s="109" customFormat="1" spans="1:9">
      <c r="A21" s="121"/>
      <c r="B21" s="1"/>
      <c r="C21" s="1"/>
      <c r="D21" s="1"/>
      <c r="E21" s="1"/>
      <c r="F21" s="1"/>
      <c r="G21" s="1"/>
      <c r="H21" s="1"/>
      <c r="I21" s="1"/>
    </row>
    <row r="22" s="109" customFormat="1" spans="1:9">
      <c r="A22" s="121"/>
      <c r="B22" s="1"/>
      <c r="C22" s="122"/>
      <c r="D22" s="1"/>
      <c r="E22" s="1"/>
      <c r="F22" s="1"/>
      <c r="G22" s="1"/>
      <c r="H22" s="1"/>
      <c r="I22" s="1"/>
    </row>
    <row r="23" s="109" customFormat="1" spans="1:9">
      <c r="A23" s="121"/>
      <c r="B23" s="1"/>
      <c r="C23" s="1"/>
      <c r="D23" s="1"/>
      <c r="E23" s="1"/>
      <c r="F23" s="1"/>
      <c r="G23" s="1"/>
      <c r="H23" s="1"/>
      <c r="I23" s="1"/>
    </row>
    <row r="24" s="109" customFormat="1" spans="1:9">
      <c r="A24" s="121"/>
      <c r="B24" s="1"/>
      <c r="C24" s="122"/>
      <c r="D24" s="1"/>
      <c r="E24" s="1"/>
      <c r="F24" s="1"/>
      <c r="G24" s="1"/>
      <c r="H24" s="1"/>
      <c r="I24" s="1"/>
    </row>
    <row r="25" s="109" customFormat="1" spans="1:9">
      <c r="A25" s="121"/>
      <c r="B25" s="1"/>
      <c r="C25" s="1"/>
      <c r="D25" s="1"/>
      <c r="E25" s="1"/>
      <c r="F25" s="1"/>
      <c r="G25" s="1"/>
      <c r="H25" s="1"/>
      <c r="I25" s="1"/>
    </row>
    <row r="26" s="109" customFormat="1" spans="1:9">
      <c r="A26" s="121"/>
      <c r="B26" s="1"/>
      <c r="C26" s="122"/>
      <c r="D26" s="1"/>
      <c r="E26" s="1"/>
      <c r="F26" s="1"/>
      <c r="G26" s="1"/>
      <c r="H26" s="1"/>
      <c r="I26" s="1"/>
    </row>
    <row r="27" s="109" customFormat="1" spans="1:9">
      <c r="A27" s="121"/>
      <c r="B27" s="1"/>
      <c r="C27" s="1"/>
      <c r="D27" s="1"/>
      <c r="E27" s="1"/>
      <c r="F27" s="1"/>
      <c r="G27" s="1"/>
      <c r="H27" s="1"/>
      <c r="I27" s="1"/>
    </row>
    <row r="28" s="109" customFormat="1" spans="1:9">
      <c r="A28" s="121"/>
      <c r="B28" s="1"/>
      <c r="C28" s="1"/>
      <c r="D28" s="1"/>
      <c r="E28" s="1"/>
      <c r="F28" s="1"/>
      <c r="G28" s="1"/>
      <c r="H28" s="1"/>
      <c r="I28" s="1"/>
    </row>
    <row r="29" s="109" customFormat="1" spans="1:9">
      <c r="A29" s="121"/>
      <c r="B29" s="1"/>
      <c r="C29" s="1"/>
      <c r="D29" s="1"/>
      <c r="E29" s="1"/>
      <c r="F29" s="1"/>
      <c r="G29" s="1"/>
      <c r="H29" s="1"/>
      <c r="I29" s="1"/>
    </row>
    <row r="30" s="109" customFormat="1" spans="1:9">
      <c r="A30" s="121"/>
      <c r="B30" s="1"/>
      <c r="C30" s="1"/>
      <c r="D30" s="1"/>
      <c r="E30" s="1"/>
      <c r="F30" s="1"/>
      <c r="G30" s="1"/>
      <c r="H30" s="1"/>
      <c r="I30" s="1"/>
    </row>
    <row r="31" s="109" customFormat="1" spans="1:9">
      <c r="A31" s="121"/>
      <c r="B31" s="1"/>
      <c r="C31" s="1"/>
      <c r="D31" s="1"/>
      <c r="E31" s="1"/>
      <c r="F31" s="1"/>
      <c r="G31" s="1"/>
      <c r="H31" s="1"/>
      <c r="I31" s="1"/>
    </row>
    <row r="32" s="109" customFormat="1" spans="1:9">
      <c r="A32" s="121"/>
      <c r="B32" s="1"/>
      <c r="C32" s="1"/>
      <c r="D32" s="1"/>
      <c r="E32" s="1"/>
      <c r="F32" s="1"/>
      <c r="G32" s="1"/>
      <c r="H32" s="1"/>
      <c r="I32" s="1"/>
    </row>
    <row r="33" s="109" customFormat="1" spans="1:9">
      <c r="A33" s="121"/>
      <c r="B33" s="1"/>
      <c r="C33" s="1"/>
      <c r="D33" s="1"/>
      <c r="E33" s="1"/>
      <c r="F33" s="1"/>
      <c r="G33" s="1"/>
      <c r="H33" s="1"/>
      <c r="I33" s="1"/>
    </row>
    <row r="34" s="109" customFormat="1" spans="1:9">
      <c r="A34" s="121"/>
      <c r="B34" s="1"/>
      <c r="C34" s="1"/>
      <c r="D34" s="1"/>
      <c r="E34" s="1"/>
      <c r="F34" s="1"/>
      <c r="G34" s="1"/>
      <c r="H34" s="1"/>
      <c r="I34" s="1"/>
    </row>
    <row r="35" s="109" customFormat="1" spans="1:9">
      <c r="A35" s="121"/>
      <c r="B35" s="1"/>
      <c r="C35" s="1"/>
      <c r="D35" s="1"/>
      <c r="E35" s="1"/>
      <c r="F35" s="1"/>
      <c r="G35" s="1"/>
      <c r="H35" s="1"/>
      <c r="I35" s="1"/>
    </row>
    <row r="36" s="109" customFormat="1" spans="1:9">
      <c r="A36" s="121"/>
      <c r="B36" s="1"/>
      <c r="C36" s="1"/>
      <c r="D36" s="1"/>
      <c r="E36" s="1"/>
      <c r="F36" s="1"/>
      <c r="G36" s="1"/>
      <c r="H36" s="1"/>
      <c r="I36" s="1"/>
    </row>
    <row r="37" s="109" customFormat="1" spans="1:9">
      <c r="A37" s="121"/>
      <c r="B37" s="1"/>
      <c r="C37" s="1"/>
      <c r="D37" s="1"/>
      <c r="E37" s="1"/>
      <c r="F37" s="1"/>
      <c r="G37" s="1"/>
      <c r="H37" s="1"/>
      <c r="I37" s="1"/>
    </row>
    <row r="38" s="109" customFormat="1" spans="1:9">
      <c r="A38" s="121"/>
      <c r="B38" s="1"/>
      <c r="C38" s="1"/>
      <c r="D38" s="1"/>
      <c r="E38" s="1"/>
      <c r="F38" s="1"/>
      <c r="G38" s="1"/>
      <c r="H38" s="1"/>
      <c r="I38" s="1"/>
    </row>
    <row r="39" s="109" customFormat="1" spans="1:9">
      <c r="A39" s="121"/>
      <c r="B39" s="1"/>
      <c r="C39" s="1"/>
      <c r="D39" s="1"/>
      <c r="E39" s="1"/>
      <c r="F39" s="1"/>
      <c r="G39" s="1"/>
      <c r="H39" s="1"/>
      <c r="I39" s="1"/>
    </row>
    <row r="40" s="109" customFormat="1" spans="1:9">
      <c r="A40" s="121"/>
      <c r="B40" s="1"/>
      <c r="C40" s="1"/>
      <c r="D40" s="1"/>
      <c r="E40" s="1"/>
      <c r="F40" s="1"/>
      <c r="G40" s="1"/>
      <c r="H40" s="1"/>
      <c r="I40" s="1"/>
    </row>
    <row r="41" s="109" customFormat="1" spans="1:9">
      <c r="A41" s="121"/>
      <c r="B41" s="1"/>
      <c r="C41" s="1"/>
      <c r="D41" s="1"/>
      <c r="E41" s="1"/>
      <c r="F41" s="1"/>
      <c r="G41" s="1"/>
      <c r="H41" s="1"/>
      <c r="I41" s="1"/>
    </row>
    <row r="42" s="109" customFormat="1" spans="1:9">
      <c r="A42" s="121"/>
      <c r="B42" s="1"/>
      <c r="C42" s="1"/>
      <c r="D42" s="1"/>
      <c r="E42" s="1"/>
      <c r="F42" s="1"/>
      <c r="G42" s="1"/>
      <c r="H42" s="1"/>
      <c r="I42" s="1"/>
    </row>
    <row r="43" s="109" customFormat="1" spans="1:9">
      <c r="A43" s="121"/>
      <c r="B43" s="1"/>
      <c r="C43" s="1"/>
      <c r="D43" s="1"/>
      <c r="E43" s="1"/>
      <c r="F43" s="1"/>
      <c r="G43" s="1"/>
      <c r="H43" s="1"/>
      <c r="I43" s="1"/>
    </row>
    <row r="44" s="109" customFormat="1" spans="1:9">
      <c r="A44" s="121"/>
      <c r="B44" s="1"/>
      <c r="C44" s="1"/>
      <c r="D44" s="1"/>
      <c r="E44" s="1"/>
      <c r="F44" s="1"/>
      <c r="G44" s="1"/>
      <c r="H44" s="1"/>
      <c r="I44" s="1"/>
    </row>
    <row r="45" s="109" customFormat="1" spans="1:9">
      <c r="A45" s="121"/>
      <c r="B45" s="1"/>
      <c r="C45" s="1"/>
      <c r="D45" s="1"/>
      <c r="E45" s="1"/>
      <c r="F45" s="1"/>
      <c r="G45" s="1"/>
      <c r="H45" s="1"/>
      <c r="I45" s="1"/>
    </row>
    <row r="46" s="109" customFormat="1" spans="1:9">
      <c r="A46" s="121"/>
      <c r="B46" s="1"/>
      <c r="C46" s="1"/>
      <c r="D46" s="1"/>
      <c r="E46" s="1"/>
      <c r="F46" s="1"/>
      <c r="G46" s="1"/>
      <c r="H46" s="1"/>
      <c r="I46" s="1"/>
    </row>
    <row r="47" s="109" customFormat="1" spans="1:9">
      <c r="A47" s="121"/>
      <c r="B47" s="1"/>
      <c r="C47" s="1"/>
      <c r="D47" s="1"/>
      <c r="E47" s="1"/>
      <c r="F47" s="1"/>
      <c r="G47" s="1"/>
      <c r="H47" s="1"/>
      <c r="I47" s="1"/>
    </row>
    <row r="48" s="109" customFormat="1" spans="1:9">
      <c r="A48" s="121"/>
      <c r="B48" s="1"/>
      <c r="C48" s="1"/>
      <c r="D48" s="1"/>
      <c r="E48" s="1"/>
      <c r="F48" s="1"/>
      <c r="G48" s="1"/>
      <c r="H48" s="1"/>
      <c r="I48" s="1"/>
    </row>
    <row r="49" s="109" customFormat="1" spans="1:9">
      <c r="A49" s="121"/>
      <c r="B49" s="1"/>
      <c r="C49" s="1"/>
      <c r="D49" s="1"/>
      <c r="E49" s="1"/>
      <c r="F49" s="1"/>
      <c r="G49" s="1"/>
      <c r="H49" s="1"/>
      <c r="I49" s="1"/>
    </row>
    <row r="50" s="109" customFormat="1" spans="1:9">
      <c r="A50" s="121"/>
      <c r="B50" s="1"/>
      <c r="C50" s="1"/>
      <c r="D50" s="1"/>
      <c r="E50" s="1"/>
      <c r="F50" s="1"/>
      <c r="G50" s="1"/>
      <c r="H50" s="1"/>
      <c r="I50" s="1"/>
    </row>
    <row r="51" s="109" customFormat="1" spans="1:9">
      <c r="A51" s="121"/>
      <c r="B51" s="1"/>
      <c r="C51" s="1"/>
      <c r="D51" s="1"/>
      <c r="E51" s="1"/>
      <c r="F51" s="1"/>
      <c r="G51" s="1"/>
      <c r="H51" s="1"/>
      <c r="I51" s="1"/>
    </row>
    <row r="52" s="109" customFormat="1" spans="1:9">
      <c r="A52" s="121"/>
      <c r="B52" s="1"/>
      <c r="C52" s="1"/>
      <c r="D52" s="1"/>
      <c r="E52" s="1"/>
      <c r="F52" s="1"/>
      <c r="G52" s="1"/>
      <c r="H52" s="1"/>
      <c r="I52" s="1"/>
    </row>
    <row r="53" s="109" customFormat="1" spans="1:9">
      <c r="A53" s="121"/>
      <c r="B53" s="1"/>
      <c r="C53" s="1"/>
      <c r="D53" s="1"/>
      <c r="E53" s="1"/>
      <c r="F53" s="1"/>
      <c r="G53" s="1"/>
      <c r="H53" s="1"/>
      <c r="I53" s="1"/>
    </row>
    <row r="54" s="109" customFormat="1" spans="1:9">
      <c r="A54" s="121"/>
      <c r="B54" s="1"/>
      <c r="C54" s="1"/>
      <c r="D54" s="1"/>
      <c r="E54" s="1"/>
      <c r="F54" s="1"/>
      <c r="G54" s="1"/>
      <c r="H54" s="1"/>
      <c r="I54" s="1"/>
    </row>
    <row r="55" s="109" customFormat="1" spans="1:9">
      <c r="A55" s="121"/>
      <c r="B55" s="1"/>
      <c r="C55" s="1"/>
      <c r="D55" s="1"/>
      <c r="E55" s="1"/>
      <c r="F55" s="1"/>
      <c r="G55" s="1"/>
      <c r="H55" s="1"/>
      <c r="I55" s="1"/>
    </row>
    <row r="56" s="109" customFormat="1" spans="1:9">
      <c r="A56" s="121"/>
      <c r="B56" s="1"/>
      <c r="C56" s="1"/>
      <c r="D56" s="1"/>
      <c r="E56" s="1"/>
      <c r="F56" s="1"/>
      <c r="G56" s="1"/>
      <c r="H56" s="1"/>
      <c r="I56" s="1"/>
    </row>
    <row r="57" s="109" customFormat="1" spans="1:9">
      <c r="A57" s="121"/>
      <c r="B57" s="1"/>
      <c r="C57" s="1"/>
      <c r="D57" s="1"/>
      <c r="E57" s="1"/>
      <c r="F57" s="1"/>
      <c r="G57" s="1"/>
      <c r="H57" s="1"/>
      <c r="I57" s="1"/>
    </row>
    <row r="58" s="109" customFormat="1" spans="1:9">
      <c r="A58" s="121"/>
      <c r="B58" s="1"/>
      <c r="C58" s="1"/>
      <c r="D58" s="1"/>
      <c r="E58" s="1"/>
      <c r="F58" s="1"/>
      <c r="G58" s="1"/>
      <c r="H58" s="1"/>
      <c r="I58" s="1"/>
    </row>
    <row r="59" s="109" customFormat="1" spans="1:9">
      <c r="A59" s="121"/>
      <c r="B59" s="1"/>
      <c r="C59" s="1"/>
      <c r="D59" s="1"/>
      <c r="E59" s="1"/>
      <c r="F59" s="1"/>
      <c r="G59" s="1"/>
      <c r="H59" s="1"/>
      <c r="I59" s="1"/>
    </row>
    <row r="60" s="109" customFormat="1" spans="1:9">
      <c r="A60" s="121"/>
      <c r="B60" s="1"/>
      <c r="C60" s="1"/>
      <c r="D60" s="1"/>
      <c r="E60" s="1"/>
      <c r="F60" s="1"/>
      <c r="G60" s="1"/>
      <c r="H60" s="1"/>
      <c r="I60" s="1"/>
    </row>
    <row r="61" s="109" customFormat="1" spans="1:9">
      <c r="A61" s="121"/>
      <c r="B61" s="1"/>
      <c r="C61" s="1"/>
      <c r="D61" s="1"/>
      <c r="E61" s="1"/>
      <c r="F61" s="1"/>
      <c r="G61" s="1"/>
      <c r="H61" s="1"/>
      <c r="I61" s="1"/>
    </row>
    <row r="62" s="109" customFormat="1" spans="1:9">
      <c r="A62" s="121"/>
      <c r="B62" s="1"/>
      <c r="C62" s="1"/>
      <c r="D62" s="1"/>
      <c r="E62" s="1"/>
      <c r="F62" s="1"/>
      <c r="G62" s="1"/>
      <c r="H62" s="1"/>
      <c r="I62" s="1"/>
    </row>
    <row r="63" s="109" customFormat="1" spans="1:9">
      <c r="A63" s="121"/>
      <c r="B63" s="1"/>
      <c r="C63" s="1"/>
      <c r="D63" s="1"/>
      <c r="E63" s="1"/>
      <c r="F63" s="1"/>
      <c r="G63" s="1"/>
      <c r="H63" s="1"/>
      <c r="I63" s="1"/>
    </row>
    <row r="64" s="109" customFormat="1" spans="1:9">
      <c r="A64" s="121"/>
      <c r="B64" s="1"/>
      <c r="C64" s="1"/>
      <c r="D64" s="1"/>
      <c r="E64" s="1"/>
      <c r="F64" s="1"/>
      <c r="G64" s="1"/>
      <c r="H64" s="1"/>
      <c r="I64" s="1"/>
    </row>
    <row r="65" s="109" customFormat="1" spans="1:9">
      <c r="A65" s="121"/>
      <c r="B65" s="1"/>
      <c r="C65" s="1"/>
      <c r="D65" s="1"/>
      <c r="E65" s="1"/>
      <c r="F65" s="1"/>
      <c r="G65" s="1"/>
      <c r="H65" s="1"/>
      <c r="I65" s="1"/>
    </row>
    <row r="66" s="109" customFormat="1" spans="1:9">
      <c r="A66" s="121"/>
      <c r="B66" s="1"/>
      <c r="C66" s="1"/>
      <c r="D66" s="1"/>
      <c r="E66" s="1"/>
      <c r="F66" s="1"/>
      <c r="G66" s="1"/>
      <c r="H66" s="1"/>
      <c r="I66" s="1"/>
    </row>
    <row r="67" s="109" customFormat="1" spans="1:9">
      <c r="A67" s="121"/>
      <c r="B67" s="1"/>
      <c r="C67" s="1"/>
      <c r="D67" s="1"/>
      <c r="E67" s="1"/>
      <c r="F67" s="1"/>
      <c r="G67" s="1"/>
      <c r="H67" s="1"/>
      <c r="I67" s="1"/>
    </row>
    <row r="68" s="109" customFormat="1" spans="1:9">
      <c r="A68" s="121"/>
      <c r="B68" s="1"/>
      <c r="C68" s="1"/>
      <c r="D68" s="1"/>
      <c r="E68" s="1"/>
      <c r="F68" s="1"/>
      <c r="G68" s="1"/>
      <c r="H68" s="1"/>
      <c r="I68" s="1"/>
    </row>
    <row r="69" s="109" customFormat="1" spans="1:9">
      <c r="A69" s="121"/>
      <c r="B69" s="1"/>
      <c r="C69" s="1"/>
      <c r="D69" s="1"/>
      <c r="E69" s="1"/>
      <c r="F69" s="1"/>
      <c r="G69" s="1"/>
      <c r="H69" s="1"/>
      <c r="I69" s="1"/>
    </row>
    <row r="70" s="109" customFormat="1" spans="1:9">
      <c r="A70" s="121"/>
      <c r="B70" s="1"/>
      <c r="C70" s="1"/>
      <c r="D70" s="1"/>
      <c r="E70" s="1"/>
      <c r="F70" s="1"/>
      <c r="G70" s="1"/>
      <c r="H70" s="1"/>
      <c r="I70" s="1"/>
    </row>
    <row r="71" s="109" customFormat="1" spans="1:9">
      <c r="A71" s="121"/>
      <c r="B71" s="1"/>
      <c r="C71" s="1"/>
      <c r="D71" s="1"/>
      <c r="E71" s="1"/>
      <c r="F71" s="1"/>
      <c r="G71" s="1"/>
      <c r="H71" s="1"/>
      <c r="I71" s="1"/>
    </row>
    <row r="72" s="109" customFormat="1" spans="1:9">
      <c r="A72" s="121"/>
      <c r="B72" s="1"/>
      <c r="C72" s="1"/>
      <c r="D72" s="1"/>
      <c r="E72" s="1"/>
      <c r="F72" s="1"/>
      <c r="G72" s="1"/>
      <c r="H72" s="1"/>
      <c r="I72" s="1"/>
    </row>
    <row r="73" s="109" customFormat="1" spans="1:9">
      <c r="A73" s="121"/>
      <c r="B73" s="1"/>
      <c r="C73" s="1"/>
      <c r="D73" s="1"/>
      <c r="E73" s="1"/>
      <c r="F73" s="1"/>
      <c r="G73" s="1"/>
      <c r="H73" s="1"/>
      <c r="I73" s="1"/>
    </row>
    <row r="74" s="109" customFormat="1" spans="1:9">
      <c r="A74" s="121"/>
      <c r="B74" s="1"/>
      <c r="C74" s="1"/>
      <c r="D74" s="1"/>
      <c r="E74" s="1"/>
      <c r="F74" s="1"/>
      <c r="G74" s="1"/>
      <c r="H74" s="1"/>
      <c r="I74" s="1"/>
    </row>
    <row r="75" s="109" customFormat="1" spans="1:9">
      <c r="A75" s="121"/>
      <c r="B75" s="1"/>
      <c r="C75" s="1"/>
      <c r="D75" s="1"/>
      <c r="E75" s="1"/>
      <c r="F75" s="1"/>
      <c r="G75" s="1"/>
      <c r="H75" s="1"/>
      <c r="I75" s="1"/>
    </row>
    <row r="76" s="109" customFormat="1" spans="1:9">
      <c r="A76" s="121"/>
      <c r="B76" s="1"/>
      <c r="C76" s="1"/>
      <c r="D76" s="1"/>
      <c r="E76" s="1"/>
      <c r="F76" s="1"/>
      <c r="G76" s="1"/>
      <c r="H76" s="1"/>
      <c r="I76" s="1"/>
    </row>
    <row r="77" s="109" customFormat="1" spans="1:9">
      <c r="A77" s="121"/>
      <c r="B77" s="1"/>
      <c r="C77" s="1"/>
      <c r="D77" s="1"/>
      <c r="E77" s="1"/>
      <c r="F77" s="1"/>
      <c r="G77" s="1"/>
      <c r="H77" s="1"/>
      <c r="I77" s="1"/>
    </row>
    <row r="78" s="109" customFormat="1" spans="1:9">
      <c r="A78" s="121"/>
      <c r="B78" s="1"/>
      <c r="C78" s="1"/>
      <c r="D78" s="1"/>
      <c r="E78" s="1"/>
      <c r="F78" s="1"/>
      <c r="G78" s="1"/>
      <c r="H78" s="1"/>
      <c r="I78" s="1"/>
    </row>
    <row r="79" s="109" customFormat="1" spans="1:9">
      <c r="A79" s="121"/>
      <c r="B79" s="1"/>
      <c r="C79" s="1"/>
      <c r="D79" s="1"/>
      <c r="E79" s="1"/>
      <c r="F79" s="1"/>
      <c r="G79" s="1"/>
      <c r="H79" s="1"/>
      <c r="I79" s="1"/>
    </row>
    <row r="80" s="109" customFormat="1" spans="1:9">
      <c r="A80" s="121"/>
      <c r="B80" s="1"/>
      <c r="C80" s="1"/>
      <c r="D80" s="1"/>
      <c r="E80" s="1"/>
      <c r="F80" s="1"/>
      <c r="G80" s="1"/>
      <c r="H80" s="1"/>
      <c r="I80" s="1"/>
    </row>
    <row r="81" s="109" customFormat="1" spans="1:9">
      <c r="A81" s="121"/>
      <c r="B81" s="1"/>
      <c r="C81" s="1"/>
      <c r="D81" s="1"/>
      <c r="E81" s="1"/>
      <c r="F81" s="1"/>
      <c r="G81" s="1"/>
      <c r="H81" s="1"/>
      <c r="I81" s="1"/>
    </row>
    <row r="82" s="109" customFormat="1" spans="1:9">
      <c r="A82" s="121"/>
      <c r="B82" s="1"/>
      <c r="C82" s="1"/>
      <c r="D82" s="1"/>
      <c r="E82" s="1"/>
      <c r="F82" s="1"/>
      <c r="G82" s="1"/>
      <c r="H82" s="1"/>
      <c r="I82" s="1"/>
    </row>
    <row r="83" s="109" customFormat="1" spans="1:9">
      <c r="A83" s="121"/>
      <c r="B83" s="1"/>
      <c r="C83" s="1"/>
      <c r="D83" s="1"/>
      <c r="E83" s="1"/>
      <c r="F83" s="1"/>
      <c r="G83" s="1"/>
      <c r="H83" s="1"/>
      <c r="I83" s="1"/>
    </row>
    <row r="84" s="109" customFormat="1" spans="1:9">
      <c r="A84" s="121"/>
      <c r="B84" s="1"/>
      <c r="C84" s="1"/>
      <c r="D84" s="1"/>
      <c r="E84" s="1"/>
      <c r="F84" s="1"/>
      <c r="G84" s="1"/>
      <c r="H84" s="1"/>
      <c r="I84" s="1"/>
    </row>
    <row r="85" s="109" customFormat="1" spans="1:9">
      <c r="A85" s="121"/>
      <c r="B85" s="1"/>
      <c r="C85" s="1"/>
      <c r="D85" s="1"/>
      <c r="E85" s="1"/>
      <c r="F85" s="1"/>
      <c r="G85" s="1"/>
      <c r="H85" s="1"/>
      <c r="I85" s="1"/>
    </row>
    <row r="86" s="109" customFormat="1" spans="1:9">
      <c r="A86" s="121"/>
      <c r="B86" s="1"/>
      <c r="C86" s="1"/>
      <c r="D86" s="1"/>
      <c r="E86" s="1"/>
      <c r="F86" s="1"/>
      <c r="G86" s="1"/>
      <c r="H86" s="1"/>
      <c r="I86" s="1"/>
    </row>
    <row r="87" s="109" customFormat="1" spans="1:9">
      <c r="A87" s="121"/>
      <c r="B87" s="1"/>
      <c r="C87" s="1"/>
      <c r="D87" s="1"/>
      <c r="E87" s="1"/>
      <c r="F87" s="1"/>
      <c r="G87" s="1"/>
      <c r="H87" s="1"/>
      <c r="I87" s="1"/>
    </row>
    <row r="88" s="109" customFormat="1" spans="1:9">
      <c r="A88" s="121"/>
      <c r="B88" s="1"/>
      <c r="C88" s="1"/>
      <c r="D88" s="1"/>
      <c r="E88" s="1"/>
      <c r="F88" s="1"/>
      <c r="G88" s="1"/>
      <c r="H88" s="1"/>
      <c r="I88" s="1"/>
    </row>
    <row r="89" s="109" customFormat="1" spans="1:9">
      <c r="A89" s="121"/>
      <c r="B89" s="1"/>
      <c r="C89" s="1"/>
      <c r="D89" s="1"/>
      <c r="E89" s="1"/>
      <c r="F89" s="1"/>
      <c r="G89" s="1"/>
      <c r="H89" s="1"/>
      <c r="I89" s="1"/>
    </row>
    <row r="90" s="109" customFormat="1" spans="1:9">
      <c r="A90" s="121"/>
      <c r="B90" s="1"/>
      <c r="C90" s="1"/>
      <c r="D90" s="1"/>
      <c r="E90" s="1"/>
      <c r="F90" s="1"/>
      <c r="G90" s="1"/>
      <c r="H90" s="1"/>
      <c r="I90" s="1"/>
    </row>
    <row r="91" s="109" customFormat="1" spans="1:9">
      <c r="A91" s="121"/>
      <c r="B91" s="1"/>
      <c r="C91" s="1"/>
      <c r="D91" s="1"/>
      <c r="E91" s="1"/>
      <c r="F91" s="1"/>
      <c r="G91" s="1"/>
      <c r="H91" s="1"/>
      <c r="I91" s="1"/>
    </row>
    <row r="92" s="109" customFormat="1" spans="1:9">
      <c r="A92" s="121"/>
      <c r="B92" s="1"/>
      <c r="C92" s="1"/>
      <c r="D92" s="1"/>
      <c r="E92" s="1"/>
      <c r="F92" s="1"/>
      <c r="G92" s="1"/>
      <c r="H92" s="1"/>
      <c r="I92" s="1"/>
    </row>
    <row r="93" s="109" customFormat="1" spans="1:9">
      <c r="A93" s="121"/>
      <c r="B93" s="1"/>
      <c r="C93" s="1"/>
      <c r="D93" s="1"/>
      <c r="E93" s="1"/>
      <c r="F93" s="1"/>
      <c r="G93" s="1"/>
      <c r="H93" s="1"/>
      <c r="I93" s="1"/>
    </row>
    <row r="94" s="109" customFormat="1" spans="1:9">
      <c r="A94" s="121"/>
      <c r="B94" s="1"/>
      <c r="C94" s="1"/>
      <c r="D94" s="1"/>
      <c r="E94" s="1"/>
      <c r="F94" s="1"/>
      <c r="G94" s="1"/>
      <c r="H94" s="1"/>
      <c r="I94" s="1"/>
    </row>
    <row r="95" s="109" customFormat="1" spans="1:9">
      <c r="A95" s="121"/>
      <c r="B95" s="1"/>
      <c r="C95" s="1"/>
      <c r="D95" s="1"/>
      <c r="E95" s="1"/>
      <c r="F95" s="1"/>
      <c r="G95" s="1"/>
      <c r="H95" s="1"/>
      <c r="I95" s="1"/>
    </row>
    <row r="96" s="109" customFormat="1" spans="1:9">
      <c r="A96" s="121"/>
      <c r="B96" s="1"/>
      <c r="C96" s="1"/>
      <c r="D96" s="1"/>
      <c r="E96" s="1"/>
      <c r="F96" s="1"/>
      <c r="G96" s="1"/>
      <c r="H96" s="1"/>
      <c r="I96" s="1"/>
    </row>
    <row r="97" s="109" customFormat="1" spans="1:9">
      <c r="A97" s="121"/>
      <c r="B97" s="1"/>
      <c r="C97" s="1"/>
      <c r="D97" s="1"/>
      <c r="E97" s="1"/>
      <c r="F97" s="1"/>
      <c r="G97" s="1"/>
      <c r="H97" s="1"/>
      <c r="I97" s="1"/>
    </row>
    <row r="98" s="109" customFormat="1" spans="1:9">
      <c r="A98" s="121"/>
      <c r="B98" s="1"/>
      <c r="C98" s="1"/>
      <c r="D98" s="1"/>
      <c r="E98" s="1"/>
      <c r="F98" s="1"/>
      <c r="G98" s="1"/>
      <c r="H98" s="1"/>
      <c r="I98" s="1"/>
    </row>
    <row r="99" s="109" customFormat="1" spans="1:9">
      <c r="A99" s="121"/>
      <c r="B99" s="1"/>
      <c r="C99" s="1"/>
      <c r="D99" s="1"/>
      <c r="E99" s="1"/>
      <c r="F99" s="1"/>
      <c r="G99" s="1"/>
      <c r="H99" s="1"/>
      <c r="I99" s="1"/>
    </row>
    <row r="100" s="109" customFormat="1" spans="1:1">
      <c r="A100" s="112"/>
    </row>
    <row r="101" s="109" customFormat="1" spans="1:1">
      <c r="A101" s="112"/>
    </row>
    <row r="102" s="109" customFormat="1" spans="1:1">
      <c r="A102" s="112"/>
    </row>
    <row r="103" s="109" customFormat="1" spans="1:1">
      <c r="A103" s="112"/>
    </row>
    <row r="104" s="109" customFormat="1" spans="1:1">
      <c r="A104" s="112"/>
    </row>
    <row r="105" s="109" customFormat="1" spans="1:1">
      <c r="A105" s="112"/>
    </row>
    <row r="106" s="109" customFormat="1" spans="1:1">
      <c r="A106" s="112"/>
    </row>
    <row r="107" s="109" customFormat="1" spans="1:1">
      <c r="A107" s="112"/>
    </row>
    <row r="108" s="109" customFormat="1" spans="1:1">
      <c r="A108" s="112"/>
    </row>
    <row r="109" s="109" customFormat="1" spans="1:1">
      <c r="A109" s="112"/>
    </row>
    <row r="110" s="109" customFormat="1" spans="1:1">
      <c r="A110" s="112"/>
    </row>
    <row r="111" s="109" customFormat="1" spans="1:1">
      <c r="A111" s="112"/>
    </row>
    <row r="112" s="109" customFormat="1" spans="1:1">
      <c r="A112" s="112"/>
    </row>
    <row r="113" s="109" customFormat="1" spans="1:1">
      <c r="A113" s="112"/>
    </row>
    <row r="114" s="109" customFormat="1" spans="1:1">
      <c r="A114" s="112"/>
    </row>
    <row r="115" s="109" customFormat="1" spans="1:1">
      <c r="A115" s="112"/>
    </row>
    <row r="116" s="109" customFormat="1" spans="1:1">
      <c r="A116" s="112"/>
    </row>
    <row r="117" s="109" customFormat="1" spans="1:1">
      <c r="A117" s="112"/>
    </row>
    <row r="118" s="109" customFormat="1" spans="1:1">
      <c r="A118" s="112"/>
    </row>
    <row r="119" s="109" customFormat="1" spans="1:1">
      <c r="A119" s="112"/>
    </row>
    <row r="120" s="109" customFormat="1" spans="1:1">
      <c r="A120" s="112"/>
    </row>
    <row r="121" s="109" customFormat="1" spans="1:1">
      <c r="A121" s="112"/>
    </row>
    <row r="122" s="109" customFormat="1" spans="1:1">
      <c r="A122" s="112"/>
    </row>
    <row r="123" s="109" customFormat="1" spans="1:1">
      <c r="A123" s="112"/>
    </row>
    <row r="124" s="109" customFormat="1" spans="1:1">
      <c r="A124" s="112"/>
    </row>
    <row r="125" s="109" customFormat="1" spans="1:1">
      <c r="A125" s="112"/>
    </row>
    <row r="126" s="109" customFormat="1" spans="1:1">
      <c r="A126" s="112"/>
    </row>
    <row r="127" s="109" customFormat="1" spans="1:1">
      <c r="A127" s="112"/>
    </row>
    <row r="128" s="109" customFormat="1" spans="1:1">
      <c r="A128" s="112"/>
    </row>
    <row r="129" s="109" customFormat="1" spans="1:1">
      <c r="A129" s="112"/>
    </row>
    <row r="130" s="109" customFormat="1" spans="1:1">
      <c r="A130" s="112"/>
    </row>
    <row r="131" s="109" customFormat="1" spans="1:1">
      <c r="A131" s="112"/>
    </row>
    <row r="132" s="109" customFormat="1" spans="1:1">
      <c r="A132" s="112"/>
    </row>
    <row r="133" s="109" customFormat="1" spans="1:1">
      <c r="A133" s="112"/>
    </row>
    <row r="134" s="109" customFormat="1" spans="1:1">
      <c r="A134" s="112"/>
    </row>
    <row r="135" s="109" customFormat="1" spans="1:1">
      <c r="A135" s="112"/>
    </row>
    <row r="136" s="109" customFormat="1" spans="1:1">
      <c r="A136" s="112"/>
    </row>
    <row r="137" s="109" customFormat="1" spans="1:1">
      <c r="A137" s="112"/>
    </row>
    <row r="138" s="109" customFormat="1" spans="1:1">
      <c r="A138" s="112"/>
    </row>
    <row r="139" s="109" customFormat="1" spans="1:1">
      <c r="A139" s="112"/>
    </row>
    <row r="140" s="109" customFormat="1" spans="1:1">
      <c r="A140" s="112"/>
    </row>
    <row r="141" s="109" customFormat="1" spans="1:1">
      <c r="A141" s="112"/>
    </row>
    <row r="142" s="109" customFormat="1" spans="1:1">
      <c r="A142" s="112"/>
    </row>
    <row r="143" s="109" customFormat="1" spans="1:1">
      <c r="A143" s="112"/>
    </row>
    <row r="144" s="109" customFormat="1" spans="1:1">
      <c r="A144" s="112"/>
    </row>
    <row r="145" s="109" customFormat="1" spans="1:1">
      <c r="A145" s="112"/>
    </row>
    <row r="146" s="109" customFormat="1" spans="1:1">
      <c r="A146" s="112"/>
    </row>
    <row r="147" s="109" customFormat="1" spans="1:1">
      <c r="A147" s="112"/>
    </row>
    <row r="148" s="109" customFormat="1" spans="1:1">
      <c r="A148" s="112"/>
    </row>
    <row r="149" s="109" customFormat="1" spans="1:1">
      <c r="A149" s="112"/>
    </row>
    <row r="150" s="109" customFormat="1" spans="1:1">
      <c r="A150" s="112"/>
    </row>
    <row r="151" s="109" customFormat="1" spans="1:1">
      <c r="A151" s="112"/>
    </row>
    <row r="152" s="109" customFormat="1" spans="1:1">
      <c r="A152" s="112"/>
    </row>
    <row r="153" s="109" customFormat="1" spans="1:1">
      <c r="A153" s="112"/>
    </row>
    <row r="154" s="109" customFormat="1" spans="1:1">
      <c r="A154" s="112"/>
    </row>
    <row r="155" s="109" customFormat="1" spans="1:1">
      <c r="A155" s="112"/>
    </row>
    <row r="156" s="109" customFormat="1" spans="1:1">
      <c r="A156" s="112"/>
    </row>
    <row r="157" s="109" customFormat="1" spans="1:1">
      <c r="A157" s="112"/>
    </row>
    <row r="158" s="109" customFormat="1" spans="1:1">
      <c r="A158" s="112"/>
    </row>
    <row r="159" s="109" customFormat="1" spans="1:1">
      <c r="A159" s="112"/>
    </row>
    <row r="160" s="109" customFormat="1" spans="1:1">
      <c r="A160" s="112"/>
    </row>
    <row r="161" s="109" customFormat="1" spans="1:1">
      <c r="A161" s="112"/>
    </row>
    <row r="162" s="109" customFormat="1" spans="1:1">
      <c r="A162" s="112"/>
    </row>
    <row r="163" s="109" customFormat="1" spans="1:1">
      <c r="A163" s="112"/>
    </row>
    <row r="164" s="109" customFormat="1" spans="1:1">
      <c r="A164" s="112"/>
    </row>
    <row r="165" s="109" customFormat="1" spans="1:1">
      <c r="A165" s="112"/>
    </row>
    <row r="166" s="109" customFormat="1" spans="1:1">
      <c r="A166" s="112"/>
    </row>
    <row r="167" s="109" customFormat="1" spans="1:1">
      <c r="A167" s="112"/>
    </row>
    <row r="168" s="109" customFormat="1" spans="1:1">
      <c r="A168" s="112"/>
    </row>
    <row r="169" s="109" customFormat="1" spans="1:1">
      <c r="A169" s="112"/>
    </row>
    <row r="170" s="109" customFormat="1" spans="1:1">
      <c r="A170" s="112"/>
    </row>
    <row r="171" s="109" customFormat="1" spans="1:1">
      <c r="A171" s="112"/>
    </row>
    <row r="172" s="109" customFormat="1" spans="1:1">
      <c r="A172" s="112"/>
    </row>
    <row r="173" s="109" customFormat="1" spans="1:1">
      <c r="A173" s="112"/>
    </row>
    <row r="174" s="109" customFormat="1" spans="1:1">
      <c r="A174" s="112"/>
    </row>
    <row r="175" s="109" customFormat="1" spans="1:1">
      <c r="A175" s="112"/>
    </row>
    <row r="176" s="109" customFormat="1" spans="1:1">
      <c r="A176" s="112"/>
    </row>
    <row r="177" s="109" customFormat="1" spans="1:1">
      <c r="A177" s="112"/>
    </row>
    <row r="178" s="109" customFormat="1" spans="1:1">
      <c r="A178" s="112"/>
    </row>
    <row r="179" s="109" customFormat="1" spans="1:1">
      <c r="A179" s="112"/>
    </row>
    <row r="180" s="109" customFormat="1" spans="1:1">
      <c r="A180" s="112"/>
    </row>
    <row r="181" s="109" customFormat="1" spans="1:1">
      <c r="A181" s="112"/>
    </row>
    <row r="182" s="109" customFormat="1" spans="1:1">
      <c r="A182" s="112"/>
    </row>
    <row r="183" s="109" customFormat="1" spans="1:1">
      <c r="A183" s="112"/>
    </row>
    <row r="184" s="109" customFormat="1" spans="1:1">
      <c r="A184" s="112"/>
    </row>
    <row r="185" s="109" customFormat="1" spans="1:1">
      <c r="A185" s="112"/>
    </row>
    <row r="186" s="109" customFormat="1" spans="1:1">
      <c r="A186" s="112"/>
    </row>
    <row r="187" s="109" customFormat="1" spans="1:1">
      <c r="A187" s="112"/>
    </row>
    <row r="188" s="109" customFormat="1" spans="1:1">
      <c r="A188" s="112"/>
    </row>
    <row r="189" s="109" customFormat="1" spans="1:1">
      <c r="A189" s="112"/>
    </row>
    <row r="190" s="109" customFormat="1" spans="1:1">
      <c r="A190" s="112"/>
    </row>
    <row r="191" s="109" customFormat="1" spans="1:1">
      <c r="A191" s="112"/>
    </row>
    <row r="192" s="109" customFormat="1" spans="1:1">
      <c r="A192" s="112"/>
    </row>
    <row r="193" s="109" customFormat="1" spans="1:1">
      <c r="A193" s="112"/>
    </row>
    <row r="194" s="109" customFormat="1" spans="1:1">
      <c r="A194" s="112"/>
    </row>
    <row r="195" s="109" customFormat="1" spans="1:1">
      <c r="A195" s="112"/>
    </row>
    <row r="196" s="109" customFormat="1" spans="1:1">
      <c r="A196" s="112"/>
    </row>
    <row r="197" s="109" customFormat="1" spans="1:1">
      <c r="A197" s="112"/>
    </row>
    <row r="198" s="109" customFormat="1" spans="1:1">
      <c r="A198" s="112"/>
    </row>
    <row r="199" s="109" customFormat="1" spans="1:1">
      <c r="A199" s="112"/>
    </row>
    <row r="200" s="109" customFormat="1" spans="1:1">
      <c r="A200" s="112"/>
    </row>
    <row r="201" s="109" customFormat="1" spans="1:1">
      <c r="A201" s="112"/>
    </row>
    <row r="202" s="109" customFormat="1" spans="1:1">
      <c r="A202" s="112"/>
    </row>
    <row r="203" s="109" customFormat="1" spans="1:1">
      <c r="A203" s="112"/>
    </row>
    <row r="204" s="109" customFormat="1" spans="1:1">
      <c r="A204" s="112"/>
    </row>
    <row r="205" s="109" customFormat="1" spans="1:1">
      <c r="A205" s="112"/>
    </row>
    <row r="206" s="109" customFormat="1" spans="1:1">
      <c r="A206" s="112"/>
    </row>
    <row r="207" s="109" customFormat="1" spans="1:1">
      <c r="A207" s="112"/>
    </row>
    <row r="208" s="109" customFormat="1" spans="1:1">
      <c r="A208" s="112"/>
    </row>
    <row r="209" s="109" customFormat="1" spans="1:1">
      <c r="A209" s="112"/>
    </row>
    <row r="210" s="109" customFormat="1" spans="1:1">
      <c r="A210" s="112"/>
    </row>
    <row r="211" s="109" customFormat="1" spans="1:1">
      <c r="A211" s="112"/>
    </row>
    <row r="212" s="109" customFormat="1" spans="1:1">
      <c r="A212" s="112"/>
    </row>
    <row r="213" s="109" customFormat="1" spans="1:1">
      <c r="A213" s="112"/>
    </row>
    <row r="214" s="109" customFormat="1" spans="1:1">
      <c r="A214" s="112"/>
    </row>
    <row r="215" s="109" customFormat="1" spans="1:1">
      <c r="A215" s="112"/>
    </row>
    <row r="216" s="109" customFormat="1" spans="1:4">
      <c r="A216" s="112"/>
      <c r="D216" s="109">
        <v>701938.11</v>
      </c>
    </row>
    <row r="217" s="109" customFormat="1" spans="1:4">
      <c r="A217" s="112"/>
      <c r="D217" s="109">
        <v>219742.756</v>
      </c>
    </row>
  </sheetData>
  <sheetProtection selectLockedCells="1" selectUnlockedCells="1" autoFilter="0" pivotTables="0"/>
  <mergeCells count="11">
    <mergeCell ref="A1:I1"/>
    <mergeCell ref="H2:I2"/>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9"/>
  <sheetViews>
    <sheetView showZeros="0" view="pageBreakPreview" zoomScaleNormal="100" workbookViewId="0">
      <pane xSplit="1" ySplit="5" topLeftCell="B15" activePane="bottomRight" state="frozen"/>
      <selection/>
      <selection pane="topRight"/>
      <selection pane="bottomLeft"/>
      <selection pane="bottomRight" activeCell="M16" sqref="M16"/>
    </sheetView>
  </sheetViews>
  <sheetFormatPr defaultColWidth="9" defaultRowHeight="16.5" customHeight="1"/>
  <cols>
    <col min="1" max="1" width="44.1574074074074" style="84" customWidth="1"/>
    <col min="2" max="2" width="12.4444444444444" style="85" customWidth="1"/>
    <col min="3" max="3" width="9.35185185185185" style="85" customWidth="1"/>
    <col min="4" max="4" width="9.25925925925926" style="26" customWidth="1"/>
    <col min="5" max="5" width="11.2592592592593" style="26" customWidth="1"/>
    <col min="6" max="6" width="8.57407407407407" style="26" customWidth="1"/>
    <col min="7" max="7" width="10.6388888888889" style="26" customWidth="1"/>
    <col min="8" max="8" width="11.9074074074074" style="26" customWidth="1"/>
    <col min="9" max="9" width="10" style="26" customWidth="1"/>
    <col min="10" max="16384" width="9" style="26"/>
  </cols>
  <sheetData>
    <row r="1" s="26" customFormat="1" ht="38" customHeight="1" spans="1:9">
      <c r="A1" s="7" t="s">
        <v>20</v>
      </c>
      <c r="B1" s="7"/>
      <c r="C1" s="7"/>
      <c r="D1" s="7"/>
      <c r="E1" s="7"/>
      <c r="F1" s="7"/>
      <c r="G1" s="7"/>
      <c r="H1" s="7"/>
      <c r="I1" s="7"/>
    </row>
    <row r="2" s="26" customFormat="1" ht="15.75" customHeight="1" spans="1:9">
      <c r="A2" s="8"/>
      <c r="B2" s="8"/>
      <c r="C2" s="8"/>
      <c r="D2" s="8"/>
      <c r="E2" s="8"/>
      <c r="F2" s="8"/>
      <c r="G2" s="8"/>
      <c r="H2" s="8"/>
      <c r="I2" s="100" t="s">
        <v>150</v>
      </c>
    </row>
    <row r="3" s="82" customFormat="1" ht="15" customHeight="1" spans="1:9">
      <c r="A3" s="86" t="s">
        <v>697</v>
      </c>
      <c r="B3" s="10" t="s">
        <v>41</v>
      </c>
      <c r="C3" s="11"/>
      <c r="D3" s="11"/>
      <c r="E3" s="11"/>
      <c r="F3" s="12"/>
      <c r="G3" s="9" t="s">
        <v>42</v>
      </c>
      <c r="H3" s="9"/>
      <c r="I3" s="9"/>
    </row>
    <row r="4" s="82" customFormat="1" ht="15" customHeight="1" spans="1:9">
      <c r="A4" s="86"/>
      <c r="B4" s="9" t="s">
        <v>43</v>
      </c>
      <c r="C4" s="9" t="s">
        <v>44</v>
      </c>
      <c r="D4" s="9" t="s">
        <v>45</v>
      </c>
      <c r="E4" s="9" t="s">
        <v>46</v>
      </c>
      <c r="F4" s="9"/>
      <c r="G4" s="13" t="s">
        <v>47</v>
      </c>
      <c r="H4" s="9" t="s">
        <v>48</v>
      </c>
      <c r="I4" s="9"/>
    </row>
    <row r="5" s="82" customFormat="1" ht="15" customHeight="1" spans="1:9">
      <c r="A5" s="86"/>
      <c r="B5" s="9"/>
      <c r="C5" s="9"/>
      <c r="D5" s="9"/>
      <c r="E5" s="9" t="s">
        <v>49</v>
      </c>
      <c r="F5" s="9" t="s">
        <v>50</v>
      </c>
      <c r="G5" s="13"/>
      <c r="H5" s="9" t="s">
        <v>49</v>
      </c>
      <c r="I5" s="9" t="s">
        <v>50</v>
      </c>
    </row>
    <row r="6" s="83" customFormat="1" ht="18" customHeight="1" spans="1:9">
      <c r="A6" s="86" t="s">
        <v>698</v>
      </c>
      <c r="B6" s="87">
        <v>25575</v>
      </c>
      <c r="C6" s="87">
        <v>785</v>
      </c>
      <c r="D6" s="88">
        <v>3.1</v>
      </c>
      <c r="E6" s="87">
        <v>-43942</v>
      </c>
      <c r="F6" s="88">
        <v>-98.2</v>
      </c>
      <c r="G6" s="87">
        <v>53137</v>
      </c>
      <c r="H6" s="87">
        <v>24670</v>
      </c>
      <c r="I6" s="88">
        <v>96.5</v>
      </c>
    </row>
    <row r="7" s="26" customFormat="1" ht="18" customHeight="1" spans="1:9">
      <c r="A7" s="89" t="s">
        <v>699</v>
      </c>
      <c r="B7" s="87"/>
      <c r="C7" s="87"/>
      <c r="D7" s="88">
        <v>0</v>
      </c>
      <c r="E7" s="87">
        <v>0</v>
      </c>
      <c r="F7" s="88">
        <v>0</v>
      </c>
      <c r="G7" s="87"/>
      <c r="H7" s="87">
        <v>0</v>
      </c>
      <c r="I7" s="88">
        <v>0</v>
      </c>
    </row>
    <row r="8" s="26" customFormat="1" ht="18" customHeight="1" spans="1:9">
      <c r="A8" s="90" t="s">
        <v>700</v>
      </c>
      <c r="B8" s="15">
        <v>0</v>
      </c>
      <c r="C8" s="15">
        <v>47</v>
      </c>
      <c r="D8" s="88">
        <v>0</v>
      </c>
      <c r="E8" s="87">
        <v>6</v>
      </c>
      <c r="F8" s="88">
        <v>14.6</v>
      </c>
      <c r="G8" s="15">
        <v>0</v>
      </c>
      <c r="H8" s="87">
        <v>0</v>
      </c>
      <c r="I8" s="88">
        <v>0</v>
      </c>
    </row>
    <row r="9" s="26" customFormat="1" ht="18" customHeight="1" spans="1:9">
      <c r="A9" s="91" t="s">
        <v>701</v>
      </c>
      <c r="B9" s="92">
        <v>0</v>
      </c>
      <c r="C9" s="92">
        <v>47</v>
      </c>
      <c r="D9" s="93">
        <v>0</v>
      </c>
      <c r="E9" s="92">
        <v>6</v>
      </c>
      <c r="F9" s="93">
        <v>14.6</v>
      </c>
      <c r="G9" s="18">
        <v>0</v>
      </c>
      <c r="H9" s="92">
        <v>0</v>
      </c>
      <c r="I9" s="93">
        <v>0</v>
      </c>
    </row>
    <row r="10" s="26" customFormat="1" ht="18" customHeight="1" spans="1:9">
      <c r="A10" s="91" t="s">
        <v>702</v>
      </c>
      <c r="B10" s="18"/>
      <c r="C10" s="92">
        <v>41</v>
      </c>
      <c r="D10" s="93">
        <v>0</v>
      </c>
      <c r="E10" s="92">
        <v>0</v>
      </c>
      <c r="F10" s="93">
        <v>0</v>
      </c>
      <c r="G10" s="18"/>
      <c r="H10" s="92">
        <v>0</v>
      </c>
      <c r="I10" s="93">
        <v>0</v>
      </c>
    </row>
    <row r="11" s="26" customFormat="1" ht="18" customHeight="1" spans="1:9">
      <c r="A11" s="91" t="s">
        <v>703</v>
      </c>
      <c r="B11" s="18"/>
      <c r="C11" s="92">
        <v>6</v>
      </c>
      <c r="D11" s="93">
        <v>0</v>
      </c>
      <c r="E11" s="92">
        <v>6</v>
      </c>
      <c r="F11" s="93">
        <v>0</v>
      </c>
      <c r="G11" s="18"/>
      <c r="H11" s="92">
        <v>0</v>
      </c>
      <c r="I11" s="93">
        <v>0</v>
      </c>
    </row>
    <row r="12" s="26" customFormat="1" ht="18" customHeight="1" spans="1:9">
      <c r="A12" s="91" t="s">
        <v>704</v>
      </c>
      <c r="B12" s="18"/>
      <c r="C12" s="92"/>
      <c r="D12" s="93">
        <v>0</v>
      </c>
      <c r="E12" s="92">
        <v>0</v>
      </c>
      <c r="F12" s="93">
        <v>0</v>
      </c>
      <c r="G12" s="18"/>
      <c r="H12" s="92">
        <v>0</v>
      </c>
      <c r="I12" s="93">
        <v>0</v>
      </c>
    </row>
    <row r="13" s="26" customFormat="1" ht="18" customHeight="1" spans="1:9">
      <c r="A13" s="89" t="s">
        <v>705</v>
      </c>
      <c r="B13" s="87">
        <v>24380</v>
      </c>
      <c r="C13" s="87">
        <v>682</v>
      </c>
      <c r="D13" s="88">
        <v>2.8</v>
      </c>
      <c r="E13" s="87">
        <v>-43994</v>
      </c>
      <c r="F13" s="88">
        <v>-98.5</v>
      </c>
      <c r="G13" s="87">
        <v>53137</v>
      </c>
      <c r="H13" s="87">
        <v>25865</v>
      </c>
      <c r="I13" s="88">
        <v>106.1</v>
      </c>
    </row>
    <row r="14" s="26" customFormat="1" ht="18" customHeight="1" spans="1:9">
      <c r="A14" s="94" t="s">
        <v>706</v>
      </c>
      <c r="B14" s="92">
        <v>24380</v>
      </c>
      <c r="C14" s="92">
        <v>682</v>
      </c>
      <c r="D14" s="93">
        <v>2.8</v>
      </c>
      <c r="E14" s="92">
        <v>-43994</v>
      </c>
      <c r="F14" s="93">
        <v>-98.5</v>
      </c>
      <c r="G14" s="92">
        <v>53137</v>
      </c>
      <c r="H14" s="92">
        <v>25865</v>
      </c>
      <c r="I14" s="93">
        <v>106.1</v>
      </c>
    </row>
    <row r="15" s="26" customFormat="1" ht="18" customHeight="1" spans="1:9">
      <c r="A15" s="94" t="s">
        <v>707</v>
      </c>
      <c r="B15" s="92">
        <v>24380</v>
      </c>
      <c r="C15" s="92">
        <v>130</v>
      </c>
      <c r="D15" s="93">
        <v>0.5</v>
      </c>
      <c r="E15" s="92">
        <v>-43681</v>
      </c>
      <c r="F15" s="93">
        <v>-99.7</v>
      </c>
      <c r="G15" s="92">
        <v>53137</v>
      </c>
      <c r="H15" s="92">
        <v>25865</v>
      </c>
      <c r="I15" s="93">
        <v>106.1</v>
      </c>
    </row>
    <row r="16" s="26" customFormat="1" ht="18" customHeight="1" spans="1:9">
      <c r="A16" s="94" t="s">
        <v>708</v>
      </c>
      <c r="B16" s="92"/>
      <c r="C16" s="92"/>
      <c r="D16" s="93">
        <v>0</v>
      </c>
      <c r="E16" s="92">
        <v>0</v>
      </c>
      <c r="F16" s="93">
        <v>0</v>
      </c>
      <c r="G16" s="92"/>
      <c r="H16" s="92">
        <v>0</v>
      </c>
      <c r="I16" s="93">
        <v>0</v>
      </c>
    </row>
    <row r="17" s="26" customFormat="1" ht="18" customHeight="1" spans="1:9">
      <c r="A17" s="94" t="s">
        <v>709</v>
      </c>
      <c r="B17" s="92"/>
      <c r="C17" s="92">
        <v>119</v>
      </c>
      <c r="D17" s="93">
        <v>0</v>
      </c>
      <c r="E17" s="92">
        <v>116</v>
      </c>
      <c r="F17" s="93">
        <v>3866.7</v>
      </c>
      <c r="G17" s="92"/>
      <c r="H17" s="92">
        <v>0</v>
      </c>
      <c r="I17" s="93">
        <v>0</v>
      </c>
    </row>
    <row r="18" s="26" customFormat="1" ht="18" customHeight="1" spans="1:9">
      <c r="A18" s="94" t="s">
        <v>710</v>
      </c>
      <c r="B18" s="92"/>
      <c r="C18" s="92"/>
      <c r="D18" s="93">
        <v>0</v>
      </c>
      <c r="E18" s="92">
        <v>-679</v>
      </c>
      <c r="F18" s="93">
        <v>-100</v>
      </c>
      <c r="G18" s="92"/>
      <c r="H18" s="92">
        <v>0</v>
      </c>
      <c r="I18" s="93">
        <v>0</v>
      </c>
    </row>
    <row r="19" s="26" customFormat="1" ht="18" customHeight="1" spans="1:9">
      <c r="A19" s="94" t="s">
        <v>711</v>
      </c>
      <c r="B19" s="92"/>
      <c r="C19" s="92">
        <v>431</v>
      </c>
      <c r="D19" s="93">
        <v>0</v>
      </c>
      <c r="E19" s="92">
        <v>248</v>
      </c>
      <c r="F19" s="93">
        <v>135.5</v>
      </c>
      <c r="G19" s="92"/>
      <c r="H19" s="92">
        <v>0</v>
      </c>
      <c r="I19" s="93">
        <v>0</v>
      </c>
    </row>
    <row r="20" s="26" customFormat="1" ht="18" customHeight="1" spans="1:9">
      <c r="A20" s="94" t="s">
        <v>712</v>
      </c>
      <c r="B20" s="92"/>
      <c r="C20" s="92"/>
      <c r="D20" s="93">
        <v>0</v>
      </c>
      <c r="E20" s="92">
        <v>0</v>
      </c>
      <c r="F20" s="93">
        <v>0</v>
      </c>
      <c r="G20" s="95"/>
      <c r="H20" s="92">
        <v>0</v>
      </c>
      <c r="I20" s="93">
        <v>0</v>
      </c>
    </row>
    <row r="21" s="26" customFormat="1" ht="18" customHeight="1" spans="1:9">
      <c r="A21" s="94" t="s">
        <v>713</v>
      </c>
      <c r="B21" s="92"/>
      <c r="C21" s="92">
        <v>2</v>
      </c>
      <c r="D21" s="93">
        <v>0</v>
      </c>
      <c r="E21" s="92">
        <v>2</v>
      </c>
      <c r="F21" s="93">
        <v>0</v>
      </c>
      <c r="G21" s="92"/>
      <c r="H21" s="92">
        <v>0</v>
      </c>
      <c r="I21" s="93">
        <v>0</v>
      </c>
    </row>
    <row r="22" s="26" customFormat="1" ht="18" customHeight="1" spans="1:9">
      <c r="A22" s="94" t="s">
        <v>714</v>
      </c>
      <c r="B22" s="92"/>
      <c r="C22" s="92"/>
      <c r="D22" s="93">
        <v>0</v>
      </c>
      <c r="E22" s="92">
        <v>0</v>
      </c>
      <c r="F22" s="93">
        <v>0</v>
      </c>
      <c r="G22" s="92"/>
      <c r="H22" s="92">
        <v>0</v>
      </c>
      <c r="I22" s="93">
        <v>0</v>
      </c>
    </row>
    <row r="23" s="83" customFormat="1" ht="18" customHeight="1" spans="1:9">
      <c r="A23" s="94" t="s">
        <v>715</v>
      </c>
      <c r="B23" s="92"/>
      <c r="C23" s="92"/>
      <c r="D23" s="93">
        <v>0</v>
      </c>
      <c r="E23" s="92">
        <v>0</v>
      </c>
      <c r="F23" s="93">
        <v>0</v>
      </c>
      <c r="G23" s="92"/>
      <c r="H23" s="92">
        <v>0</v>
      </c>
      <c r="I23" s="93">
        <v>0</v>
      </c>
    </row>
    <row r="24" s="26" customFormat="1" ht="18" customHeight="1" spans="1:9">
      <c r="A24" s="94" t="s">
        <v>716</v>
      </c>
      <c r="B24" s="92"/>
      <c r="C24" s="92"/>
      <c r="D24" s="93">
        <v>0</v>
      </c>
      <c r="E24" s="92">
        <v>0</v>
      </c>
      <c r="F24" s="93">
        <v>0</v>
      </c>
      <c r="G24" s="92"/>
      <c r="H24" s="92">
        <v>0</v>
      </c>
      <c r="I24" s="93">
        <v>0</v>
      </c>
    </row>
    <row r="25" s="26" customFormat="1" ht="18" customHeight="1" spans="1:9">
      <c r="A25" s="94" t="s">
        <v>717</v>
      </c>
      <c r="B25" s="92"/>
      <c r="C25" s="92"/>
      <c r="D25" s="93">
        <v>0</v>
      </c>
      <c r="E25" s="92">
        <v>0</v>
      </c>
      <c r="F25" s="93">
        <v>0</v>
      </c>
      <c r="G25" s="92"/>
      <c r="H25" s="92">
        <v>0</v>
      </c>
      <c r="I25" s="93">
        <v>0</v>
      </c>
    </row>
    <row r="26" s="83" customFormat="1" ht="18" customHeight="1" spans="1:9">
      <c r="A26" s="94" t="s">
        <v>718</v>
      </c>
      <c r="B26" s="92"/>
      <c r="C26" s="92"/>
      <c r="D26" s="93">
        <v>0</v>
      </c>
      <c r="E26" s="92">
        <v>0</v>
      </c>
      <c r="F26" s="93">
        <v>0</v>
      </c>
      <c r="G26" s="92"/>
      <c r="H26" s="92">
        <v>0</v>
      </c>
      <c r="I26" s="93">
        <v>0</v>
      </c>
    </row>
    <row r="27" s="26" customFormat="1" ht="18" customHeight="1" spans="1:9">
      <c r="A27" s="89" t="s">
        <v>719</v>
      </c>
      <c r="B27" s="87"/>
      <c r="C27" s="87"/>
      <c r="D27" s="88">
        <v>0</v>
      </c>
      <c r="E27" s="87">
        <v>0</v>
      </c>
      <c r="F27" s="88">
        <v>0</v>
      </c>
      <c r="G27" s="87"/>
      <c r="H27" s="87">
        <v>0</v>
      </c>
      <c r="I27" s="88">
        <v>0</v>
      </c>
    </row>
    <row r="28" s="26" customFormat="1" ht="18" customHeight="1" spans="1:9">
      <c r="A28" s="89" t="s">
        <v>720</v>
      </c>
      <c r="B28" s="87"/>
      <c r="C28" s="87"/>
      <c r="D28" s="88">
        <v>0</v>
      </c>
      <c r="E28" s="87">
        <v>0</v>
      </c>
      <c r="F28" s="88">
        <v>0</v>
      </c>
      <c r="G28" s="87"/>
      <c r="H28" s="87">
        <v>0</v>
      </c>
      <c r="I28" s="88">
        <v>0</v>
      </c>
    </row>
    <row r="29" s="26" customFormat="1" ht="18" customHeight="1" spans="1:9">
      <c r="A29" s="89" t="s">
        <v>721</v>
      </c>
      <c r="B29" s="87">
        <v>0</v>
      </c>
      <c r="C29" s="87">
        <v>56</v>
      </c>
      <c r="D29" s="88">
        <v>0</v>
      </c>
      <c r="E29" s="87">
        <v>46</v>
      </c>
      <c r="F29" s="88">
        <v>460</v>
      </c>
      <c r="G29" s="87">
        <v>0</v>
      </c>
      <c r="H29" s="87">
        <v>0</v>
      </c>
      <c r="I29" s="88">
        <v>0</v>
      </c>
    </row>
    <row r="30" s="26" customFormat="1" ht="18" customHeight="1" spans="1:9">
      <c r="A30" s="94" t="s">
        <v>722</v>
      </c>
      <c r="B30" s="92"/>
      <c r="C30" s="92"/>
      <c r="D30" s="93">
        <v>0</v>
      </c>
      <c r="E30" s="92">
        <v>0</v>
      </c>
      <c r="F30" s="93">
        <v>0</v>
      </c>
      <c r="G30" s="96"/>
      <c r="H30" s="92">
        <v>0</v>
      </c>
      <c r="I30" s="93">
        <v>0</v>
      </c>
    </row>
    <row r="31" s="83" customFormat="1" ht="18" customHeight="1" spans="1:9">
      <c r="A31" s="94" t="s">
        <v>723</v>
      </c>
      <c r="B31" s="92"/>
      <c r="C31" s="92"/>
      <c r="D31" s="93">
        <v>0</v>
      </c>
      <c r="E31" s="92">
        <v>0</v>
      </c>
      <c r="F31" s="93">
        <v>0</v>
      </c>
      <c r="G31" s="96"/>
      <c r="H31" s="92">
        <v>0</v>
      </c>
      <c r="I31" s="93">
        <v>0</v>
      </c>
    </row>
    <row r="32" s="26" customFormat="1" ht="18" customHeight="1" spans="1:9">
      <c r="A32" s="94" t="s">
        <v>724</v>
      </c>
      <c r="B32" s="92">
        <v>0</v>
      </c>
      <c r="C32" s="92">
        <v>56</v>
      </c>
      <c r="D32" s="93">
        <v>0</v>
      </c>
      <c r="E32" s="92">
        <v>46</v>
      </c>
      <c r="F32" s="93">
        <v>460</v>
      </c>
      <c r="G32" s="96">
        <v>0</v>
      </c>
      <c r="H32" s="92">
        <v>0</v>
      </c>
      <c r="I32" s="93">
        <v>0</v>
      </c>
    </row>
    <row r="33" s="26" customFormat="1" ht="18" customHeight="1" spans="1:9">
      <c r="A33" s="94" t="s">
        <v>725</v>
      </c>
      <c r="B33" s="92"/>
      <c r="C33" s="92">
        <v>25</v>
      </c>
      <c r="D33" s="93">
        <v>0</v>
      </c>
      <c r="E33" s="92">
        <v>20</v>
      </c>
      <c r="F33" s="93">
        <v>400</v>
      </c>
      <c r="G33" s="96"/>
      <c r="H33" s="92">
        <v>-25</v>
      </c>
      <c r="I33" s="93">
        <v>-100</v>
      </c>
    </row>
    <row r="34" s="26" customFormat="1" ht="18" customHeight="1" spans="1:9">
      <c r="A34" s="94" t="s">
        <v>726</v>
      </c>
      <c r="B34" s="92"/>
      <c r="C34" s="92">
        <v>31</v>
      </c>
      <c r="D34" s="93">
        <v>0</v>
      </c>
      <c r="E34" s="92">
        <v>26</v>
      </c>
      <c r="F34" s="93">
        <v>520</v>
      </c>
      <c r="G34" s="96"/>
      <c r="H34" s="92">
        <v>-31</v>
      </c>
      <c r="I34" s="93">
        <v>-100</v>
      </c>
    </row>
    <row r="35" s="26" customFormat="1" ht="18" customHeight="1" spans="1:9">
      <c r="A35" s="89" t="s">
        <v>727</v>
      </c>
      <c r="B35" s="87"/>
      <c r="C35" s="87"/>
      <c r="D35" s="88">
        <v>0</v>
      </c>
      <c r="E35" s="87">
        <v>0</v>
      </c>
      <c r="F35" s="88">
        <v>0</v>
      </c>
      <c r="G35" s="87"/>
      <c r="H35" s="87">
        <v>0</v>
      </c>
      <c r="I35" s="88">
        <v>0</v>
      </c>
    </row>
    <row r="36" s="83" customFormat="1" ht="18" customHeight="1" spans="1:9">
      <c r="A36" s="89" t="s">
        <v>728</v>
      </c>
      <c r="B36" s="87"/>
      <c r="C36" s="87"/>
      <c r="D36" s="88">
        <v>0</v>
      </c>
      <c r="E36" s="87">
        <v>0</v>
      </c>
      <c r="F36" s="88">
        <v>0</v>
      </c>
      <c r="G36" s="87"/>
      <c r="H36" s="87">
        <v>0</v>
      </c>
      <c r="I36" s="88">
        <v>0</v>
      </c>
    </row>
    <row r="37" s="26" customFormat="1" ht="18" customHeight="1" spans="1:9">
      <c r="A37" s="89" t="s">
        <v>729</v>
      </c>
      <c r="B37" s="87"/>
      <c r="C37" s="87"/>
      <c r="D37" s="88">
        <v>0</v>
      </c>
      <c r="E37" s="87">
        <v>0</v>
      </c>
      <c r="F37" s="88">
        <v>0</v>
      </c>
      <c r="G37" s="87"/>
      <c r="H37" s="87">
        <v>0</v>
      </c>
      <c r="I37" s="88">
        <v>0</v>
      </c>
    </row>
    <row r="38" s="26" customFormat="1" ht="18" customHeight="1" spans="1:9">
      <c r="A38" s="89" t="s">
        <v>730</v>
      </c>
      <c r="B38" s="87">
        <v>1195</v>
      </c>
      <c r="C38" s="87"/>
      <c r="D38" s="88">
        <v>0</v>
      </c>
      <c r="E38" s="87">
        <v>0</v>
      </c>
      <c r="F38" s="88">
        <v>0</v>
      </c>
      <c r="G38" s="87">
        <v>0</v>
      </c>
      <c r="H38" s="87">
        <v>0</v>
      </c>
      <c r="I38" s="88">
        <v>0</v>
      </c>
    </row>
    <row r="39" s="26" customFormat="1" ht="18" customHeight="1" spans="1:9">
      <c r="A39" s="86" t="s">
        <v>582</v>
      </c>
      <c r="B39" s="101">
        <v>25620</v>
      </c>
      <c r="C39" s="101">
        <v>0</v>
      </c>
      <c r="D39" s="102"/>
      <c r="E39" s="103"/>
      <c r="F39" s="102"/>
      <c r="G39" s="101">
        <v>16863</v>
      </c>
      <c r="H39" s="103"/>
      <c r="I39" s="102"/>
    </row>
    <row r="40" s="26" customFormat="1" ht="18" customHeight="1" spans="1:9">
      <c r="A40" s="94" t="s">
        <v>731</v>
      </c>
      <c r="B40" s="104"/>
      <c r="C40" s="105"/>
      <c r="D40" s="106"/>
      <c r="E40" s="107"/>
      <c r="F40" s="106"/>
      <c r="G40" s="104"/>
      <c r="H40" s="107"/>
      <c r="I40" s="106"/>
    </row>
    <row r="41" s="26" customFormat="1" ht="18" customHeight="1" spans="1:9">
      <c r="A41" s="94" t="s">
        <v>732</v>
      </c>
      <c r="B41" s="104"/>
      <c r="C41" s="104"/>
      <c r="D41" s="106"/>
      <c r="E41" s="107"/>
      <c r="F41" s="106"/>
      <c r="G41" s="104"/>
      <c r="H41" s="107"/>
      <c r="I41" s="106"/>
    </row>
    <row r="42" s="26" customFormat="1" ht="18" customHeight="1" spans="1:9">
      <c r="A42" s="94" t="s">
        <v>587</v>
      </c>
      <c r="B42" s="104">
        <v>25620</v>
      </c>
      <c r="C42" s="104">
        <v>0</v>
      </c>
      <c r="D42" s="106"/>
      <c r="E42" s="107"/>
      <c r="F42" s="106"/>
      <c r="G42" s="104">
        <v>16863</v>
      </c>
      <c r="H42" s="107"/>
      <c r="I42" s="106"/>
    </row>
    <row r="43" s="26" customFormat="1" ht="18" customHeight="1" spans="1:9">
      <c r="A43" s="94" t="s">
        <v>733</v>
      </c>
      <c r="B43" s="104"/>
      <c r="C43" s="104"/>
      <c r="D43" s="106"/>
      <c r="E43" s="107"/>
      <c r="F43" s="106"/>
      <c r="G43" s="104"/>
      <c r="H43" s="107"/>
      <c r="I43" s="106"/>
    </row>
    <row r="44" s="26" customFormat="1" ht="18" customHeight="1" spans="1:9">
      <c r="A44" s="94" t="s">
        <v>734</v>
      </c>
      <c r="B44" s="104"/>
      <c r="C44" s="104"/>
      <c r="D44" s="106"/>
      <c r="E44" s="107"/>
      <c r="F44" s="106"/>
      <c r="G44" s="104"/>
      <c r="H44" s="107"/>
      <c r="I44" s="106"/>
    </row>
    <row r="45" s="83" customFormat="1" ht="18" customHeight="1" spans="1:9">
      <c r="A45" s="94" t="s">
        <v>735</v>
      </c>
      <c r="B45" s="104"/>
      <c r="C45" s="104"/>
      <c r="D45" s="106"/>
      <c r="E45" s="107"/>
      <c r="F45" s="106"/>
      <c r="G45" s="104"/>
      <c r="H45" s="107"/>
      <c r="I45" s="106"/>
    </row>
    <row r="46" s="26" customFormat="1" ht="18" customHeight="1" spans="1:9">
      <c r="A46" s="86" t="s">
        <v>593</v>
      </c>
      <c r="B46" s="87">
        <v>51195</v>
      </c>
      <c r="C46" s="87">
        <v>785</v>
      </c>
      <c r="D46" s="108"/>
      <c r="E46" s="87"/>
      <c r="F46" s="108"/>
      <c r="G46" s="87">
        <v>70000</v>
      </c>
      <c r="H46" s="87"/>
      <c r="I46" s="108"/>
    </row>
    <row r="47" s="26" customFormat="1" customHeight="1" spans="1:9">
      <c r="A47" s="97"/>
      <c r="B47" s="98"/>
      <c r="C47" s="98">
        <v>0</v>
      </c>
      <c r="D47" s="6"/>
      <c r="E47" s="6"/>
      <c r="F47" s="6"/>
      <c r="G47" s="6">
        <v>0</v>
      </c>
      <c r="H47" s="6"/>
      <c r="I47" s="6"/>
    </row>
    <row r="48" s="26" customFormat="1" customHeight="1" spans="1:9">
      <c r="A48" s="97"/>
      <c r="B48" s="98"/>
      <c r="C48" s="98"/>
      <c r="D48" s="6"/>
      <c r="E48" s="6"/>
      <c r="F48" s="6"/>
      <c r="G48" s="6"/>
      <c r="H48" s="6"/>
      <c r="I48" s="6"/>
    </row>
    <row r="49" s="26" customFormat="1" customHeight="1" spans="1:9">
      <c r="A49" s="97"/>
      <c r="B49" s="98"/>
      <c r="C49" s="98"/>
      <c r="D49" s="6"/>
      <c r="E49" s="6"/>
      <c r="F49" s="6"/>
      <c r="G49" s="99"/>
      <c r="H49" s="6"/>
      <c r="I49" s="6"/>
    </row>
    <row r="50" s="26" customFormat="1" customHeight="1" spans="1:9">
      <c r="A50" s="97"/>
      <c r="B50" s="98"/>
      <c r="C50" s="98"/>
      <c r="D50" s="6"/>
      <c r="E50" s="6"/>
      <c r="F50" s="6"/>
      <c r="G50" s="6"/>
      <c r="H50" s="6"/>
      <c r="I50" s="6"/>
    </row>
    <row r="51" s="26" customFormat="1" customHeight="1" spans="1:9">
      <c r="A51" s="97"/>
      <c r="B51" s="98"/>
      <c r="C51" s="98"/>
      <c r="D51" s="6"/>
      <c r="E51" s="6"/>
      <c r="F51" s="6"/>
      <c r="G51" s="6"/>
      <c r="H51" s="6"/>
      <c r="I51" s="6"/>
    </row>
    <row r="52" s="26" customFormat="1" customHeight="1" spans="1:9">
      <c r="A52" s="97"/>
      <c r="B52" s="98"/>
      <c r="C52" s="98"/>
      <c r="D52" s="6"/>
      <c r="E52" s="6"/>
      <c r="F52" s="6"/>
      <c r="G52" s="6"/>
      <c r="H52" s="6"/>
      <c r="I52" s="6"/>
    </row>
    <row r="53" s="26" customFormat="1" customHeight="1" spans="1:9">
      <c r="A53" s="97"/>
      <c r="B53" s="98"/>
      <c r="C53" s="98"/>
      <c r="D53" s="6"/>
      <c r="E53" s="6"/>
      <c r="F53" s="6"/>
      <c r="G53" s="6"/>
      <c r="H53" s="6"/>
      <c r="I53" s="6"/>
    </row>
    <row r="54" s="26" customFormat="1" customHeight="1" spans="1:9">
      <c r="A54" s="97"/>
      <c r="B54" s="98"/>
      <c r="C54" s="98"/>
      <c r="D54" s="6"/>
      <c r="E54" s="6"/>
      <c r="F54" s="6"/>
      <c r="G54" s="6"/>
      <c r="H54" s="6"/>
      <c r="I54" s="6"/>
    </row>
    <row r="55" s="26" customFormat="1" customHeight="1" spans="1:9">
      <c r="A55" s="97"/>
      <c r="B55" s="98"/>
      <c r="C55" s="98"/>
      <c r="D55" s="6"/>
      <c r="E55" s="6"/>
      <c r="F55" s="6"/>
      <c r="G55" s="6"/>
      <c r="H55" s="6"/>
      <c r="I55" s="6"/>
    </row>
    <row r="56" s="26" customFormat="1" customHeight="1" spans="1:9">
      <c r="A56" s="97"/>
      <c r="B56" s="98"/>
      <c r="C56" s="98"/>
      <c r="D56" s="6"/>
      <c r="E56" s="6"/>
      <c r="F56" s="6"/>
      <c r="G56" s="6"/>
      <c r="H56" s="6"/>
      <c r="I56" s="6"/>
    </row>
    <row r="57" s="26" customFormat="1" customHeight="1" spans="1:9">
      <c r="A57" s="97"/>
      <c r="B57" s="98"/>
      <c r="C57" s="98"/>
      <c r="D57" s="6"/>
      <c r="E57" s="6"/>
      <c r="F57" s="6"/>
      <c r="G57" s="6"/>
      <c r="H57" s="6"/>
      <c r="I57" s="6"/>
    </row>
    <row r="58" s="26" customFormat="1" customHeight="1" spans="1:9">
      <c r="A58" s="97"/>
      <c r="B58" s="98"/>
      <c r="C58" s="98"/>
      <c r="D58" s="6"/>
      <c r="E58" s="6"/>
      <c r="F58" s="6"/>
      <c r="G58" s="6"/>
      <c r="H58" s="6"/>
      <c r="I58" s="6"/>
    </row>
    <row r="59" s="26" customFormat="1" customHeight="1" spans="1:9">
      <c r="A59" s="97"/>
      <c r="B59" s="98"/>
      <c r="C59" s="98"/>
      <c r="D59" s="6"/>
      <c r="E59" s="6"/>
      <c r="F59" s="6"/>
      <c r="G59" s="6"/>
      <c r="H59" s="6"/>
      <c r="I59" s="6"/>
    </row>
    <row r="60" s="26" customFormat="1" customHeight="1" spans="1:9">
      <c r="A60" s="97"/>
      <c r="B60" s="98"/>
      <c r="C60" s="98"/>
      <c r="D60" s="6"/>
      <c r="E60" s="6"/>
      <c r="F60" s="6"/>
      <c r="G60" s="6"/>
      <c r="H60" s="6"/>
      <c r="I60" s="6"/>
    </row>
    <row r="61" s="26" customFormat="1" customHeight="1" spans="1:9">
      <c r="A61" s="97"/>
      <c r="B61" s="98"/>
      <c r="C61" s="98"/>
      <c r="D61" s="6"/>
      <c r="E61" s="6"/>
      <c r="F61" s="6"/>
      <c r="G61" s="6"/>
      <c r="H61" s="6"/>
      <c r="I61" s="6"/>
    </row>
    <row r="62" s="26" customFormat="1" customHeight="1" spans="1:9">
      <c r="A62" s="97"/>
      <c r="B62" s="98"/>
      <c r="C62" s="98"/>
      <c r="D62" s="6"/>
      <c r="E62" s="6"/>
      <c r="F62" s="6"/>
      <c r="G62" s="6"/>
      <c r="H62" s="6"/>
      <c r="I62" s="6"/>
    </row>
    <row r="63" s="26" customFormat="1" customHeight="1" spans="1:9">
      <c r="A63" s="97"/>
      <c r="B63" s="98"/>
      <c r="C63" s="98"/>
      <c r="D63" s="6"/>
      <c r="E63" s="6"/>
      <c r="F63" s="6"/>
      <c r="G63" s="6"/>
      <c r="H63" s="6"/>
      <c r="I63" s="6"/>
    </row>
    <row r="64" s="26" customFormat="1" customHeight="1" spans="1:9">
      <c r="A64" s="97"/>
      <c r="B64" s="98"/>
      <c r="C64" s="98"/>
      <c r="D64" s="6"/>
      <c r="E64" s="6"/>
      <c r="F64" s="6"/>
      <c r="G64" s="6"/>
      <c r="H64" s="6"/>
      <c r="I64" s="6"/>
    </row>
    <row r="65" s="26" customFormat="1" customHeight="1" spans="1:9">
      <c r="A65" s="97"/>
      <c r="B65" s="98"/>
      <c r="C65" s="98"/>
      <c r="D65" s="6"/>
      <c r="E65" s="6"/>
      <c r="F65" s="6"/>
      <c r="G65" s="6"/>
      <c r="H65" s="6"/>
      <c r="I65" s="6"/>
    </row>
    <row r="66" s="26" customFormat="1" customHeight="1" spans="1:9">
      <c r="A66" s="97"/>
      <c r="B66" s="98"/>
      <c r="C66" s="98"/>
      <c r="D66" s="6"/>
      <c r="E66" s="6"/>
      <c r="F66" s="6"/>
      <c r="G66" s="6"/>
      <c r="H66" s="6"/>
      <c r="I66" s="6"/>
    </row>
    <row r="67" s="26" customFormat="1" customHeight="1" spans="1:9">
      <c r="A67" s="97"/>
      <c r="B67" s="98"/>
      <c r="C67" s="98"/>
      <c r="D67" s="6"/>
      <c r="E67" s="6"/>
      <c r="F67" s="6"/>
      <c r="G67" s="6"/>
      <c r="H67" s="6"/>
      <c r="I67" s="6"/>
    </row>
    <row r="68" s="26" customFormat="1" customHeight="1" spans="1:9">
      <c r="A68" s="97"/>
      <c r="B68" s="98"/>
      <c r="C68" s="98"/>
      <c r="D68" s="6"/>
      <c r="E68" s="6"/>
      <c r="F68" s="6"/>
      <c r="G68" s="6"/>
      <c r="H68" s="6"/>
      <c r="I68" s="6"/>
    </row>
    <row r="69" s="26" customFormat="1" customHeight="1" spans="1:9">
      <c r="A69" s="97"/>
      <c r="B69" s="98"/>
      <c r="C69" s="98"/>
      <c r="D69" s="6"/>
      <c r="E69" s="6"/>
      <c r="F69" s="6"/>
      <c r="G69" s="6"/>
      <c r="H69" s="6"/>
      <c r="I69" s="6"/>
    </row>
    <row r="70" s="26" customFormat="1" customHeight="1" spans="1:9">
      <c r="A70" s="97"/>
      <c r="B70" s="98"/>
      <c r="C70" s="98"/>
      <c r="D70" s="6"/>
      <c r="E70" s="6"/>
      <c r="F70" s="6"/>
      <c r="G70" s="6"/>
      <c r="H70" s="6"/>
      <c r="I70" s="6"/>
    </row>
    <row r="71" s="26" customFormat="1" customHeight="1" spans="1:9">
      <c r="A71" s="97"/>
      <c r="B71" s="98"/>
      <c r="C71" s="98"/>
      <c r="D71" s="6"/>
      <c r="E71" s="6"/>
      <c r="F71" s="6"/>
      <c r="G71" s="6"/>
      <c r="H71" s="6"/>
      <c r="I71" s="6"/>
    </row>
    <row r="72" s="26" customFormat="1" customHeight="1" spans="1:9">
      <c r="A72" s="97"/>
      <c r="B72" s="98"/>
      <c r="C72" s="98"/>
      <c r="D72" s="6"/>
      <c r="E72" s="6"/>
      <c r="F72" s="6"/>
      <c r="G72" s="6"/>
      <c r="H72" s="6"/>
      <c r="I72" s="6"/>
    </row>
    <row r="73" s="26" customFormat="1" customHeight="1" spans="1:9">
      <c r="A73" s="97"/>
      <c r="B73" s="98"/>
      <c r="C73" s="98"/>
      <c r="D73" s="6"/>
      <c r="E73" s="6"/>
      <c r="F73" s="6"/>
      <c r="G73" s="6"/>
      <c r="H73" s="6"/>
      <c r="I73" s="6"/>
    </row>
    <row r="74" s="26" customFormat="1" customHeight="1" spans="1:9">
      <c r="A74" s="97"/>
      <c r="B74" s="98"/>
      <c r="C74" s="98"/>
      <c r="D74" s="6"/>
      <c r="E74" s="6"/>
      <c r="F74" s="6"/>
      <c r="G74" s="6"/>
      <c r="H74" s="6"/>
      <c r="I74" s="6"/>
    </row>
    <row r="75" s="26" customFormat="1" customHeight="1" spans="1:9">
      <c r="A75" s="97"/>
      <c r="B75" s="98"/>
      <c r="C75" s="98"/>
      <c r="D75" s="6"/>
      <c r="E75" s="6"/>
      <c r="F75" s="6"/>
      <c r="G75" s="6"/>
      <c r="H75" s="6"/>
      <c r="I75" s="6"/>
    </row>
    <row r="76" s="26" customFormat="1" customHeight="1" spans="1:9">
      <c r="A76" s="97"/>
      <c r="B76" s="98"/>
      <c r="C76" s="98"/>
      <c r="D76" s="6"/>
      <c r="E76" s="6"/>
      <c r="F76" s="6"/>
      <c r="G76" s="6"/>
      <c r="H76" s="6"/>
      <c r="I76" s="6"/>
    </row>
    <row r="77" s="26" customFormat="1" customHeight="1" spans="1:9">
      <c r="A77" s="97"/>
      <c r="B77" s="98"/>
      <c r="C77" s="98"/>
      <c r="D77" s="6"/>
      <c r="E77" s="6"/>
      <c r="F77" s="6"/>
      <c r="G77" s="6"/>
      <c r="H77" s="6"/>
      <c r="I77" s="6"/>
    </row>
    <row r="78" s="26" customFormat="1" customHeight="1" spans="1:9">
      <c r="A78" s="97"/>
      <c r="B78" s="98"/>
      <c r="C78" s="98"/>
      <c r="D78" s="6"/>
      <c r="E78" s="6"/>
      <c r="F78" s="6"/>
      <c r="G78" s="6"/>
      <c r="H78" s="6"/>
      <c r="I78" s="6"/>
    </row>
    <row r="79" s="26" customFormat="1" customHeight="1" spans="1:9">
      <c r="A79" s="97"/>
      <c r="B79" s="98"/>
      <c r="C79" s="98"/>
      <c r="D79" s="6"/>
      <c r="E79" s="6"/>
      <c r="F79" s="6"/>
      <c r="G79" s="6"/>
      <c r="H79" s="6"/>
      <c r="I79" s="6"/>
    </row>
    <row r="80" s="26" customFormat="1" customHeight="1" spans="1:9">
      <c r="A80" s="97"/>
      <c r="B80" s="98"/>
      <c r="C80" s="98"/>
      <c r="D80" s="6"/>
      <c r="E80" s="6"/>
      <c r="F80" s="6"/>
      <c r="G80" s="6"/>
      <c r="H80" s="6"/>
      <c r="I80" s="6"/>
    </row>
    <row r="81" s="26" customFormat="1" customHeight="1" spans="1:9">
      <c r="A81" s="97"/>
      <c r="B81" s="98"/>
      <c r="C81" s="98"/>
      <c r="D81" s="6"/>
      <c r="E81" s="6"/>
      <c r="F81" s="6"/>
      <c r="G81" s="6"/>
      <c r="H81" s="6"/>
      <c r="I81" s="6"/>
    </row>
    <row r="82" s="26" customFormat="1" customHeight="1" spans="1:9">
      <c r="A82" s="97"/>
      <c r="B82" s="98"/>
      <c r="C82" s="98"/>
      <c r="D82" s="6"/>
      <c r="E82" s="6"/>
      <c r="F82" s="6"/>
      <c r="G82" s="6"/>
      <c r="H82" s="6"/>
      <c r="I82" s="6"/>
    </row>
    <row r="83" s="26" customFormat="1" customHeight="1" spans="1:9">
      <c r="A83" s="97"/>
      <c r="B83" s="98"/>
      <c r="C83" s="98"/>
      <c r="D83" s="6"/>
      <c r="E83" s="6"/>
      <c r="F83" s="6"/>
      <c r="G83" s="6"/>
      <c r="H83" s="6"/>
      <c r="I83" s="6"/>
    </row>
    <row r="84" s="26" customFormat="1" customHeight="1" spans="1:9">
      <c r="A84" s="97"/>
      <c r="B84" s="98"/>
      <c r="C84" s="98"/>
      <c r="D84" s="6"/>
      <c r="E84" s="6"/>
      <c r="F84" s="6"/>
      <c r="G84" s="6"/>
      <c r="H84" s="6"/>
      <c r="I84" s="6"/>
    </row>
    <row r="85" s="26" customFormat="1" customHeight="1" spans="1:9">
      <c r="A85" s="97"/>
      <c r="B85" s="98"/>
      <c r="C85" s="98"/>
      <c r="D85" s="6"/>
      <c r="E85" s="6"/>
      <c r="F85" s="6"/>
      <c r="G85" s="6"/>
      <c r="H85" s="6"/>
      <c r="I85" s="6"/>
    </row>
    <row r="86" s="26" customFormat="1" customHeight="1" spans="1:9">
      <c r="A86" s="97"/>
      <c r="B86" s="98"/>
      <c r="C86" s="98"/>
      <c r="D86" s="6"/>
      <c r="E86" s="6"/>
      <c r="F86" s="6"/>
      <c r="G86" s="6"/>
      <c r="H86" s="6"/>
      <c r="I86" s="6"/>
    </row>
    <row r="87" s="26" customFormat="1" customHeight="1" spans="1:9">
      <c r="A87" s="97"/>
      <c r="B87" s="98"/>
      <c r="C87" s="98"/>
      <c r="D87" s="6"/>
      <c r="E87" s="6"/>
      <c r="F87" s="6"/>
      <c r="G87" s="6"/>
      <c r="H87" s="6"/>
      <c r="I87" s="6"/>
    </row>
    <row r="88" s="26" customFormat="1" customHeight="1" spans="1:9">
      <c r="A88" s="97"/>
      <c r="B88" s="98"/>
      <c r="C88" s="98"/>
      <c r="D88" s="6"/>
      <c r="E88" s="6"/>
      <c r="F88" s="6"/>
      <c r="G88" s="6"/>
      <c r="H88" s="6"/>
      <c r="I88" s="6"/>
    </row>
    <row r="89" s="26" customFormat="1" customHeight="1" spans="1:9">
      <c r="A89" s="97"/>
      <c r="B89" s="98"/>
      <c r="C89" s="98"/>
      <c r="D89" s="6"/>
      <c r="E89" s="6"/>
      <c r="F89" s="6"/>
      <c r="G89" s="6"/>
      <c r="H89" s="6"/>
      <c r="I89" s="6"/>
    </row>
    <row r="90" s="26" customFormat="1" customHeight="1" spans="1:9">
      <c r="A90" s="97"/>
      <c r="B90" s="98"/>
      <c r="C90" s="98"/>
      <c r="D90" s="6"/>
      <c r="E90" s="6"/>
      <c r="F90" s="6"/>
      <c r="G90" s="6"/>
      <c r="H90" s="6"/>
      <c r="I90" s="6"/>
    </row>
    <row r="91" s="26" customFormat="1" customHeight="1" spans="1:9">
      <c r="A91" s="97"/>
      <c r="B91" s="98"/>
      <c r="C91" s="98"/>
      <c r="D91" s="6"/>
      <c r="E91" s="6"/>
      <c r="F91" s="6"/>
      <c r="G91" s="6"/>
      <c r="H91" s="6"/>
      <c r="I91" s="6"/>
    </row>
    <row r="92" s="26" customFormat="1" customHeight="1" spans="1:9">
      <c r="A92" s="97"/>
      <c r="B92" s="98"/>
      <c r="C92" s="98"/>
      <c r="D92" s="6"/>
      <c r="E92" s="6"/>
      <c r="F92" s="6"/>
      <c r="G92" s="6"/>
      <c r="H92" s="6"/>
      <c r="I92" s="6"/>
    </row>
    <row r="93" s="26" customFormat="1" customHeight="1" spans="1:9">
      <c r="A93" s="97"/>
      <c r="B93" s="98"/>
      <c r="C93" s="98"/>
      <c r="D93" s="6"/>
      <c r="E93" s="6"/>
      <c r="F93" s="6"/>
      <c r="G93" s="6"/>
      <c r="H93" s="6"/>
      <c r="I93" s="6"/>
    </row>
    <row r="94" s="26" customFormat="1" customHeight="1" spans="1:9">
      <c r="A94" s="97"/>
      <c r="B94" s="98"/>
      <c r="C94" s="98"/>
      <c r="D94" s="6"/>
      <c r="E94" s="6"/>
      <c r="F94" s="6"/>
      <c r="G94" s="6"/>
      <c r="H94" s="6"/>
      <c r="I94" s="6"/>
    </row>
    <row r="95" s="26" customFormat="1" customHeight="1" spans="1:9">
      <c r="A95" s="97"/>
      <c r="B95" s="98"/>
      <c r="C95" s="98"/>
      <c r="D95" s="6"/>
      <c r="E95" s="6"/>
      <c r="F95" s="6"/>
      <c r="G95" s="6"/>
      <c r="H95" s="6"/>
      <c r="I95" s="6"/>
    </row>
    <row r="96" s="26" customFormat="1" customHeight="1" spans="1:9">
      <c r="A96" s="97"/>
      <c r="B96" s="98"/>
      <c r="C96" s="98"/>
      <c r="D96" s="6"/>
      <c r="E96" s="6"/>
      <c r="F96" s="6"/>
      <c r="G96" s="6"/>
      <c r="H96" s="6"/>
      <c r="I96" s="6"/>
    </row>
    <row r="97" s="26" customFormat="1" customHeight="1" spans="1:9">
      <c r="A97" s="97"/>
      <c r="B97" s="98"/>
      <c r="C97" s="98"/>
      <c r="D97" s="6"/>
      <c r="E97" s="6"/>
      <c r="F97" s="6"/>
      <c r="G97" s="6"/>
      <c r="H97" s="6"/>
      <c r="I97" s="6"/>
    </row>
    <row r="98" s="26" customFormat="1" customHeight="1" spans="1:9">
      <c r="A98" s="97"/>
      <c r="B98" s="98"/>
      <c r="C98" s="98"/>
      <c r="D98" s="6"/>
      <c r="E98" s="6"/>
      <c r="F98" s="6"/>
      <c r="G98" s="6"/>
      <c r="H98" s="6"/>
      <c r="I98" s="6"/>
    </row>
    <row r="99" s="26" customFormat="1" customHeight="1" spans="1:9">
      <c r="A99" s="97"/>
      <c r="B99" s="98"/>
      <c r="C99" s="98"/>
      <c r="D99" s="6"/>
      <c r="E99" s="6"/>
      <c r="F99" s="6"/>
      <c r="G99" s="6"/>
      <c r="H99" s="6"/>
      <c r="I99" s="6"/>
    </row>
  </sheetData>
  <sheetProtection selectLockedCells="1" selectUnlockedCells="1" autoFilter="0" pivotTables="0"/>
  <mergeCells count="10">
    <mergeCell ref="A1:I1"/>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1"/>
  <sheetViews>
    <sheetView showZeros="0" view="pageBreakPreview" zoomScaleNormal="100" workbookViewId="0">
      <pane xSplit="1" ySplit="5" topLeftCell="B6" activePane="bottomRight" state="frozen"/>
      <selection/>
      <selection pane="topRight"/>
      <selection pane="bottomLeft"/>
      <selection pane="bottomRight" activeCell="N17" sqref="N17"/>
    </sheetView>
  </sheetViews>
  <sheetFormatPr defaultColWidth="9" defaultRowHeight="16.5" customHeight="1"/>
  <cols>
    <col min="1" max="1" width="44.1574074074074" style="84" customWidth="1"/>
    <col min="2" max="2" width="12.4444444444444" style="85" customWidth="1"/>
    <col min="3" max="3" width="9.35185185185185" style="85" customWidth="1"/>
    <col min="4" max="4" width="9.25925925925926" style="26" customWidth="1"/>
    <col min="5" max="5" width="11.2592592592593" style="26" customWidth="1"/>
    <col min="6" max="6" width="8.57407407407407" style="26" customWidth="1"/>
    <col min="7" max="7" width="10.6388888888889" style="26" customWidth="1"/>
    <col min="8" max="8" width="11.9074074074074" style="26" customWidth="1"/>
    <col min="9" max="9" width="10" style="26" customWidth="1"/>
    <col min="10" max="16384" width="9" style="26"/>
  </cols>
  <sheetData>
    <row r="1" s="26" customFormat="1" ht="38" customHeight="1" spans="1:9">
      <c r="A1" s="7" t="s">
        <v>22</v>
      </c>
      <c r="B1" s="7"/>
      <c r="C1" s="7"/>
      <c r="D1" s="7"/>
      <c r="E1" s="7"/>
      <c r="F1" s="7"/>
      <c r="G1" s="7"/>
      <c r="H1" s="7"/>
      <c r="I1" s="7"/>
    </row>
    <row r="2" s="26" customFormat="1" ht="15.75" customHeight="1" spans="1:9">
      <c r="A2" s="8"/>
      <c r="B2" s="8"/>
      <c r="C2" s="8"/>
      <c r="D2" s="8"/>
      <c r="E2" s="8"/>
      <c r="F2" s="8"/>
      <c r="G2" s="8"/>
      <c r="H2" s="8"/>
      <c r="I2" s="100" t="s">
        <v>150</v>
      </c>
    </row>
    <row r="3" s="82" customFormat="1" ht="15" customHeight="1" spans="1:9">
      <c r="A3" s="86" t="s">
        <v>697</v>
      </c>
      <c r="B3" s="10" t="s">
        <v>41</v>
      </c>
      <c r="C3" s="11"/>
      <c r="D3" s="11"/>
      <c r="E3" s="11"/>
      <c r="F3" s="12"/>
      <c r="G3" s="9" t="s">
        <v>42</v>
      </c>
      <c r="H3" s="9"/>
      <c r="I3" s="9"/>
    </row>
    <row r="4" s="82" customFormat="1" ht="15" customHeight="1" spans="1:9">
      <c r="A4" s="86"/>
      <c r="B4" s="9" t="s">
        <v>43</v>
      </c>
      <c r="C4" s="9" t="s">
        <v>44</v>
      </c>
      <c r="D4" s="9" t="s">
        <v>45</v>
      </c>
      <c r="E4" s="9" t="s">
        <v>46</v>
      </c>
      <c r="F4" s="9"/>
      <c r="G4" s="13" t="s">
        <v>47</v>
      </c>
      <c r="H4" s="9" t="s">
        <v>48</v>
      </c>
      <c r="I4" s="9"/>
    </row>
    <row r="5" s="82" customFormat="1" ht="15" customHeight="1" spans="1:9">
      <c r="A5" s="86"/>
      <c r="B5" s="9"/>
      <c r="C5" s="9"/>
      <c r="D5" s="9"/>
      <c r="E5" s="9" t="s">
        <v>49</v>
      </c>
      <c r="F5" s="9" t="s">
        <v>50</v>
      </c>
      <c r="G5" s="13"/>
      <c r="H5" s="9" t="s">
        <v>49</v>
      </c>
      <c r="I5" s="9" t="s">
        <v>50</v>
      </c>
    </row>
    <row r="6" s="83" customFormat="1" ht="18" customHeight="1" spans="1:9">
      <c r="A6" s="86" t="s">
        <v>698</v>
      </c>
      <c r="B6" s="87">
        <v>25575</v>
      </c>
      <c r="C6" s="87">
        <v>785</v>
      </c>
      <c r="D6" s="88">
        <v>3.1</v>
      </c>
      <c r="E6" s="87">
        <v>-43942</v>
      </c>
      <c r="F6" s="88">
        <v>-98.2</v>
      </c>
      <c r="G6" s="87">
        <v>53137</v>
      </c>
      <c r="H6" s="87">
        <v>24670</v>
      </c>
      <c r="I6" s="88">
        <v>96.5</v>
      </c>
    </row>
    <row r="7" s="26" customFormat="1" ht="18" customHeight="1" spans="1:9">
      <c r="A7" s="89" t="s">
        <v>699</v>
      </c>
      <c r="B7" s="87"/>
      <c r="C7" s="87"/>
      <c r="D7" s="88">
        <v>0</v>
      </c>
      <c r="E7" s="87">
        <v>0</v>
      </c>
      <c r="F7" s="88">
        <v>0</v>
      </c>
      <c r="G7" s="87"/>
      <c r="H7" s="87">
        <v>0</v>
      </c>
      <c r="I7" s="88">
        <v>0</v>
      </c>
    </row>
    <row r="8" s="26" customFormat="1" ht="18" customHeight="1" spans="1:9">
      <c r="A8" s="90" t="s">
        <v>700</v>
      </c>
      <c r="B8" s="15">
        <v>0</v>
      </c>
      <c r="C8" s="15">
        <v>47</v>
      </c>
      <c r="D8" s="88">
        <v>0</v>
      </c>
      <c r="E8" s="87">
        <v>6</v>
      </c>
      <c r="F8" s="88">
        <v>14.6</v>
      </c>
      <c r="G8" s="15">
        <v>0</v>
      </c>
      <c r="H8" s="87">
        <v>0</v>
      </c>
      <c r="I8" s="88">
        <v>0</v>
      </c>
    </row>
    <row r="9" s="26" customFormat="1" ht="18" customHeight="1" spans="1:9">
      <c r="A9" s="91" t="s">
        <v>701</v>
      </c>
      <c r="B9" s="92">
        <v>0</v>
      </c>
      <c r="C9" s="92">
        <v>47</v>
      </c>
      <c r="D9" s="93">
        <v>0</v>
      </c>
      <c r="E9" s="92">
        <v>6</v>
      </c>
      <c r="F9" s="93">
        <v>14.6</v>
      </c>
      <c r="G9" s="18">
        <v>0</v>
      </c>
      <c r="H9" s="92">
        <v>0</v>
      </c>
      <c r="I9" s="93">
        <v>0</v>
      </c>
    </row>
    <row r="10" s="26" customFormat="1" ht="18" customHeight="1" spans="1:9">
      <c r="A10" s="91" t="s">
        <v>702</v>
      </c>
      <c r="B10" s="18"/>
      <c r="C10" s="92">
        <v>41</v>
      </c>
      <c r="D10" s="93">
        <v>0</v>
      </c>
      <c r="E10" s="92">
        <v>0</v>
      </c>
      <c r="F10" s="93">
        <v>0</v>
      </c>
      <c r="G10" s="18"/>
      <c r="H10" s="92">
        <v>0</v>
      </c>
      <c r="I10" s="93">
        <v>0</v>
      </c>
    </row>
    <row r="11" s="26" customFormat="1" ht="18" customHeight="1" spans="1:9">
      <c r="A11" s="91" t="s">
        <v>703</v>
      </c>
      <c r="B11" s="18"/>
      <c r="C11" s="92">
        <v>6</v>
      </c>
      <c r="D11" s="93">
        <v>0</v>
      </c>
      <c r="E11" s="92">
        <v>6</v>
      </c>
      <c r="F11" s="93">
        <v>0</v>
      </c>
      <c r="G11" s="18"/>
      <c r="H11" s="92">
        <v>0</v>
      </c>
      <c r="I11" s="93">
        <v>0</v>
      </c>
    </row>
    <row r="12" s="26" customFormat="1" ht="18" customHeight="1" spans="1:9">
      <c r="A12" s="91" t="s">
        <v>704</v>
      </c>
      <c r="B12" s="18"/>
      <c r="C12" s="92"/>
      <c r="D12" s="93">
        <v>0</v>
      </c>
      <c r="E12" s="92">
        <v>0</v>
      </c>
      <c r="F12" s="93">
        <v>0</v>
      </c>
      <c r="G12" s="18"/>
      <c r="H12" s="92">
        <v>0</v>
      </c>
      <c r="I12" s="93">
        <v>0</v>
      </c>
    </row>
    <row r="13" s="26" customFormat="1" ht="18" customHeight="1" spans="1:9">
      <c r="A13" s="89" t="s">
        <v>705</v>
      </c>
      <c r="B13" s="87">
        <v>24380</v>
      </c>
      <c r="C13" s="87">
        <v>682</v>
      </c>
      <c r="D13" s="88">
        <v>2.8</v>
      </c>
      <c r="E13" s="87">
        <v>-43994</v>
      </c>
      <c r="F13" s="88">
        <v>-98.5</v>
      </c>
      <c r="G13" s="87">
        <v>53137</v>
      </c>
      <c r="H13" s="87">
        <v>25865</v>
      </c>
      <c r="I13" s="88">
        <v>106.1</v>
      </c>
    </row>
    <row r="14" s="26" customFormat="1" ht="18" customHeight="1" spans="1:9">
      <c r="A14" s="94" t="s">
        <v>706</v>
      </c>
      <c r="B14" s="92">
        <v>24380</v>
      </c>
      <c r="C14" s="92">
        <v>682</v>
      </c>
      <c r="D14" s="93">
        <v>2.8</v>
      </c>
      <c r="E14" s="92">
        <v>-43994</v>
      </c>
      <c r="F14" s="93">
        <v>-98.5</v>
      </c>
      <c r="G14" s="92">
        <v>53137</v>
      </c>
      <c r="H14" s="92">
        <v>25865</v>
      </c>
      <c r="I14" s="93">
        <v>106.1</v>
      </c>
    </row>
    <row r="15" s="26" customFormat="1" ht="18" customHeight="1" spans="1:9">
      <c r="A15" s="94" t="s">
        <v>707</v>
      </c>
      <c r="B15" s="92">
        <v>24380</v>
      </c>
      <c r="C15" s="92">
        <v>130</v>
      </c>
      <c r="D15" s="93">
        <v>0.5</v>
      </c>
      <c r="E15" s="92">
        <v>-43681</v>
      </c>
      <c r="F15" s="93">
        <v>-99.7</v>
      </c>
      <c r="G15" s="92">
        <v>53137</v>
      </c>
      <c r="H15" s="92">
        <v>25865</v>
      </c>
      <c r="I15" s="93">
        <v>106.1</v>
      </c>
    </row>
    <row r="16" s="26" customFormat="1" ht="18" customHeight="1" spans="1:9">
      <c r="A16" s="94" t="s">
        <v>708</v>
      </c>
      <c r="B16" s="92"/>
      <c r="C16" s="92"/>
      <c r="D16" s="93">
        <v>0</v>
      </c>
      <c r="E16" s="92">
        <v>0</v>
      </c>
      <c r="F16" s="93">
        <v>0</v>
      </c>
      <c r="G16" s="92"/>
      <c r="H16" s="92">
        <v>0</v>
      </c>
      <c r="I16" s="93">
        <v>0</v>
      </c>
    </row>
    <row r="17" s="26" customFormat="1" ht="18" customHeight="1" spans="1:9">
      <c r="A17" s="94" t="s">
        <v>709</v>
      </c>
      <c r="B17" s="92"/>
      <c r="C17" s="92">
        <v>119</v>
      </c>
      <c r="D17" s="93">
        <v>0</v>
      </c>
      <c r="E17" s="92">
        <v>116</v>
      </c>
      <c r="F17" s="93">
        <v>3866.7</v>
      </c>
      <c r="G17" s="92"/>
      <c r="H17" s="92">
        <v>0</v>
      </c>
      <c r="I17" s="93">
        <v>0</v>
      </c>
    </row>
    <row r="18" s="26" customFormat="1" ht="18" customHeight="1" spans="1:9">
      <c r="A18" s="94" t="s">
        <v>710</v>
      </c>
      <c r="B18" s="92"/>
      <c r="C18" s="92"/>
      <c r="D18" s="93">
        <v>0</v>
      </c>
      <c r="E18" s="92">
        <v>-679</v>
      </c>
      <c r="F18" s="93">
        <v>-100</v>
      </c>
      <c r="G18" s="92"/>
      <c r="H18" s="92">
        <v>0</v>
      </c>
      <c r="I18" s="93">
        <v>0</v>
      </c>
    </row>
    <row r="19" s="26" customFormat="1" ht="18" customHeight="1" spans="1:9">
      <c r="A19" s="94" t="s">
        <v>711</v>
      </c>
      <c r="B19" s="92"/>
      <c r="C19" s="92">
        <v>431</v>
      </c>
      <c r="D19" s="93">
        <v>0</v>
      </c>
      <c r="E19" s="92">
        <v>248</v>
      </c>
      <c r="F19" s="93">
        <v>135.5</v>
      </c>
      <c r="G19" s="92"/>
      <c r="H19" s="92">
        <v>0</v>
      </c>
      <c r="I19" s="93">
        <v>0</v>
      </c>
    </row>
    <row r="20" s="26" customFormat="1" ht="18" customHeight="1" spans="1:9">
      <c r="A20" s="94" t="s">
        <v>712</v>
      </c>
      <c r="B20" s="92"/>
      <c r="C20" s="92"/>
      <c r="D20" s="93">
        <v>0</v>
      </c>
      <c r="E20" s="92">
        <v>0</v>
      </c>
      <c r="F20" s="93">
        <v>0</v>
      </c>
      <c r="G20" s="95"/>
      <c r="H20" s="92">
        <v>0</v>
      </c>
      <c r="I20" s="93">
        <v>0</v>
      </c>
    </row>
    <row r="21" s="26" customFormat="1" ht="18" customHeight="1" spans="1:9">
      <c r="A21" s="94" t="s">
        <v>713</v>
      </c>
      <c r="B21" s="92"/>
      <c r="C21" s="92">
        <v>2</v>
      </c>
      <c r="D21" s="93">
        <v>0</v>
      </c>
      <c r="E21" s="92">
        <v>2</v>
      </c>
      <c r="F21" s="93">
        <v>0</v>
      </c>
      <c r="G21" s="92"/>
      <c r="H21" s="92">
        <v>0</v>
      </c>
      <c r="I21" s="93">
        <v>0</v>
      </c>
    </row>
    <row r="22" s="26" customFormat="1" ht="18" customHeight="1" spans="1:9">
      <c r="A22" s="94" t="s">
        <v>714</v>
      </c>
      <c r="B22" s="92"/>
      <c r="C22" s="92"/>
      <c r="D22" s="93">
        <v>0</v>
      </c>
      <c r="E22" s="92">
        <v>0</v>
      </c>
      <c r="F22" s="93">
        <v>0</v>
      </c>
      <c r="G22" s="92"/>
      <c r="H22" s="92">
        <v>0</v>
      </c>
      <c r="I22" s="93">
        <v>0</v>
      </c>
    </row>
    <row r="23" s="83" customFormat="1" ht="18" customHeight="1" spans="1:9">
      <c r="A23" s="94" t="s">
        <v>715</v>
      </c>
      <c r="B23" s="92"/>
      <c r="C23" s="92"/>
      <c r="D23" s="93">
        <v>0</v>
      </c>
      <c r="E23" s="92">
        <v>0</v>
      </c>
      <c r="F23" s="93">
        <v>0</v>
      </c>
      <c r="G23" s="92"/>
      <c r="H23" s="92">
        <v>0</v>
      </c>
      <c r="I23" s="93">
        <v>0</v>
      </c>
    </row>
    <row r="24" s="26" customFormat="1" ht="18" customHeight="1" spans="1:9">
      <c r="A24" s="94" t="s">
        <v>716</v>
      </c>
      <c r="B24" s="92"/>
      <c r="C24" s="92"/>
      <c r="D24" s="93">
        <v>0</v>
      </c>
      <c r="E24" s="92">
        <v>0</v>
      </c>
      <c r="F24" s="93">
        <v>0</v>
      </c>
      <c r="G24" s="92"/>
      <c r="H24" s="92">
        <v>0</v>
      </c>
      <c r="I24" s="93">
        <v>0</v>
      </c>
    </row>
    <row r="25" s="26" customFormat="1" ht="18" customHeight="1" spans="1:9">
      <c r="A25" s="94" t="s">
        <v>717</v>
      </c>
      <c r="B25" s="92"/>
      <c r="C25" s="92"/>
      <c r="D25" s="93">
        <v>0</v>
      </c>
      <c r="E25" s="92">
        <v>0</v>
      </c>
      <c r="F25" s="93">
        <v>0</v>
      </c>
      <c r="G25" s="92"/>
      <c r="H25" s="92">
        <v>0</v>
      </c>
      <c r="I25" s="93">
        <v>0</v>
      </c>
    </row>
    <row r="26" s="83" customFormat="1" ht="18" customHeight="1" spans="1:9">
      <c r="A26" s="94" t="s">
        <v>718</v>
      </c>
      <c r="B26" s="92"/>
      <c r="C26" s="92"/>
      <c r="D26" s="93">
        <v>0</v>
      </c>
      <c r="E26" s="92">
        <v>0</v>
      </c>
      <c r="F26" s="93">
        <v>0</v>
      </c>
      <c r="G26" s="92"/>
      <c r="H26" s="92">
        <v>0</v>
      </c>
      <c r="I26" s="93">
        <v>0</v>
      </c>
    </row>
    <row r="27" s="26" customFormat="1" ht="18" customHeight="1" spans="1:9">
      <c r="A27" s="89" t="s">
        <v>719</v>
      </c>
      <c r="B27" s="87"/>
      <c r="C27" s="87"/>
      <c r="D27" s="88">
        <v>0</v>
      </c>
      <c r="E27" s="87">
        <v>0</v>
      </c>
      <c r="F27" s="88">
        <v>0</v>
      </c>
      <c r="G27" s="87"/>
      <c r="H27" s="87">
        <v>0</v>
      </c>
      <c r="I27" s="88">
        <v>0</v>
      </c>
    </row>
    <row r="28" s="26" customFormat="1" ht="18" customHeight="1" spans="1:9">
      <c r="A28" s="89" t="s">
        <v>720</v>
      </c>
      <c r="B28" s="87"/>
      <c r="C28" s="87"/>
      <c r="D28" s="88">
        <v>0</v>
      </c>
      <c r="E28" s="87">
        <v>0</v>
      </c>
      <c r="F28" s="88">
        <v>0</v>
      </c>
      <c r="G28" s="87"/>
      <c r="H28" s="87">
        <v>0</v>
      </c>
      <c r="I28" s="88">
        <v>0</v>
      </c>
    </row>
    <row r="29" s="26" customFormat="1" ht="18" customHeight="1" spans="1:9">
      <c r="A29" s="89" t="s">
        <v>721</v>
      </c>
      <c r="B29" s="87">
        <v>0</v>
      </c>
      <c r="C29" s="87">
        <v>56</v>
      </c>
      <c r="D29" s="88">
        <v>0</v>
      </c>
      <c r="E29" s="87">
        <v>46</v>
      </c>
      <c r="F29" s="88">
        <v>460</v>
      </c>
      <c r="G29" s="87">
        <v>0</v>
      </c>
      <c r="H29" s="87">
        <v>0</v>
      </c>
      <c r="I29" s="88">
        <v>0</v>
      </c>
    </row>
    <row r="30" s="26" customFormat="1" ht="18" customHeight="1" spans="1:9">
      <c r="A30" s="94" t="s">
        <v>722</v>
      </c>
      <c r="B30" s="92"/>
      <c r="C30" s="92"/>
      <c r="D30" s="93">
        <v>0</v>
      </c>
      <c r="E30" s="92">
        <v>0</v>
      </c>
      <c r="F30" s="93">
        <v>0</v>
      </c>
      <c r="G30" s="96"/>
      <c r="H30" s="92">
        <v>0</v>
      </c>
      <c r="I30" s="93">
        <v>0</v>
      </c>
    </row>
    <row r="31" s="83" customFormat="1" ht="18" customHeight="1" spans="1:9">
      <c r="A31" s="94" t="s">
        <v>723</v>
      </c>
      <c r="B31" s="92"/>
      <c r="C31" s="92"/>
      <c r="D31" s="93">
        <v>0</v>
      </c>
      <c r="E31" s="92">
        <v>0</v>
      </c>
      <c r="F31" s="93">
        <v>0</v>
      </c>
      <c r="G31" s="96"/>
      <c r="H31" s="92">
        <v>0</v>
      </c>
      <c r="I31" s="93">
        <v>0</v>
      </c>
    </row>
    <row r="32" s="26" customFormat="1" ht="18" customHeight="1" spans="1:9">
      <c r="A32" s="94" t="s">
        <v>724</v>
      </c>
      <c r="B32" s="92">
        <v>0</v>
      </c>
      <c r="C32" s="92">
        <v>56</v>
      </c>
      <c r="D32" s="93">
        <v>0</v>
      </c>
      <c r="E32" s="92">
        <v>46</v>
      </c>
      <c r="F32" s="93">
        <v>460</v>
      </c>
      <c r="G32" s="96">
        <v>0</v>
      </c>
      <c r="H32" s="92">
        <v>0</v>
      </c>
      <c r="I32" s="93">
        <v>0</v>
      </c>
    </row>
    <row r="33" s="26" customFormat="1" ht="18" customHeight="1" spans="1:9">
      <c r="A33" s="94" t="s">
        <v>725</v>
      </c>
      <c r="B33" s="92"/>
      <c r="C33" s="92">
        <v>25</v>
      </c>
      <c r="D33" s="93">
        <v>0</v>
      </c>
      <c r="E33" s="92">
        <v>20</v>
      </c>
      <c r="F33" s="93">
        <v>400</v>
      </c>
      <c r="G33" s="96"/>
      <c r="H33" s="92">
        <v>-25</v>
      </c>
      <c r="I33" s="93">
        <v>-100</v>
      </c>
    </row>
    <row r="34" s="26" customFormat="1" ht="18" customHeight="1" spans="1:9">
      <c r="A34" s="94" t="s">
        <v>726</v>
      </c>
      <c r="B34" s="92"/>
      <c r="C34" s="92">
        <v>31</v>
      </c>
      <c r="D34" s="93">
        <v>0</v>
      </c>
      <c r="E34" s="92">
        <v>26</v>
      </c>
      <c r="F34" s="93">
        <v>520</v>
      </c>
      <c r="G34" s="96"/>
      <c r="H34" s="92">
        <v>-31</v>
      </c>
      <c r="I34" s="93">
        <v>-100</v>
      </c>
    </row>
    <row r="35" s="26" customFormat="1" ht="18" customHeight="1" spans="1:9">
      <c r="A35" s="89" t="s">
        <v>727</v>
      </c>
      <c r="B35" s="87"/>
      <c r="C35" s="87"/>
      <c r="D35" s="88">
        <v>0</v>
      </c>
      <c r="E35" s="87">
        <v>0</v>
      </c>
      <c r="F35" s="88">
        <v>0</v>
      </c>
      <c r="G35" s="87"/>
      <c r="H35" s="87">
        <v>0</v>
      </c>
      <c r="I35" s="88">
        <v>0</v>
      </c>
    </row>
    <row r="36" s="83" customFormat="1" ht="18" customHeight="1" spans="1:9">
      <c r="A36" s="89" t="s">
        <v>728</v>
      </c>
      <c r="B36" s="87"/>
      <c r="C36" s="87"/>
      <c r="D36" s="88">
        <v>0</v>
      </c>
      <c r="E36" s="87">
        <v>0</v>
      </c>
      <c r="F36" s="88">
        <v>0</v>
      </c>
      <c r="G36" s="87"/>
      <c r="H36" s="87">
        <v>0</v>
      </c>
      <c r="I36" s="88">
        <v>0</v>
      </c>
    </row>
    <row r="37" s="26" customFormat="1" ht="18" customHeight="1" spans="1:9">
      <c r="A37" s="89" t="s">
        <v>729</v>
      </c>
      <c r="B37" s="87"/>
      <c r="C37" s="87"/>
      <c r="D37" s="88">
        <v>0</v>
      </c>
      <c r="E37" s="87">
        <v>0</v>
      </c>
      <c r="F37" s="88">
        <v>0</v>
      </c>
      <c r="G37" s="87"/>
      <c r="H37" s="87">
        <v>0</v>
      </c>
      <c r="I37" s="88">
        <v>0</v>
      </c>
    </row>
    <row r="38" s="26" customFormat="1" ht="18" customHeight="1" spans="1:9">
      <c r="A38" s="89" t="s">
        <v>730</v>
      </c>
      <c r="B38" s="87">
        <v>1195</v>
      </c>
      <c r="C38" s="87"/>
      <c r="D38" s="88">
        <v>0</v>
      </c>
      <c r="E38" s="87">
        <v>0</v>
      </c>
      <c r="F38" s="88">
        <v>0</v>
      </c>
      <c r="G38" s="87">
        <v>0</v>
      </c>
      <c r="H38" s="87">
        <v>0</v>
      </c>
      <c r="I38" s="88">
        <v>0</v>
      </c>
    </row>
    <row r="39" s="26" customFormat="1" customHeight="1" spans="1:9">
      <c r="A39" s="97"/>
      <c r="B39" s="98"/>
      <c r="C39" s="98">
        <v>0</v>
      </c>
      <c r="D39" s="6"/>
      <c r="E39" s="6"/>
      <c r="F39" s="6"/>
      <c r="G39" s="6">
        <v>0</v>
      </c>
      <c r="H39" s="6"/>
      <c r="I39" s="6"/>
    </row>
    <row r="40" s="26" customFormat="1" customHeight="1" spans="1:9">
      <c r="A40" s="97"/>
      <c r="B40" s="98"/>
      <c r="C40" s="98"/>
      <c r="D40" s="6"/>
      <c r="E40" s="6"/>
      <c r="F40" s="6"/>
      <c r="G40" s="6"/>
      <c r="H40" s="6"/>
      <c r="I40" s="6"/>
    </row>
    <row r="41" s="26" customFormat="1" customHeight="1" spans="1:9">
      <c r="A41" s="97"/>
      <c r="B41" s="98"/>
      <c r="C41" s="98"/>
      <c r="D41" s="6"/>
      <c r="E41" s="6"/>
      <c r="F41" s="6"/>
      <c r="G41" s="99"/>
      <c r="H41" s="6"/>
      <c r="I41" s="6"/>
    </row>
    <row r="42" s="26" customFormat="1" customHeight="1" spans="1:9">
      <c r="A42" s="97"/>
      <c r="B42" s="98"/>
      <c r="C42" s="98"/>
      <c r="D42" s="6"/>
      <c r="E42" s="6"/>
      <c r="F42" s="6"/>
      <c r="G42" s="6"/>
      <c r="H42" s="6"/>
      <c r="I42" s="6"/>
    </row>
    <row r="43" s="26" customFormat="1" customHeight="1" spans="1:9">
      <c r="A43" s="97"/>
      <c r="B43" s="98"/>
      <c r="C43" s="98"/>
      <c r="D43" s="6"/>
      <c r="E43" s="6"/>
      <c r="F43" s="6"/>
      <c r="G43" s="6"/>
      <c r="H43" s="6"/>
      <c r="I43" s="6"/>
    </row>
    <row r="44" s="26" customFormat="1" customHeight="1" spans="1:9">
      <c r="A44" s="97"/>
      <c r="B44" s="98"/>
      <c r="C44" s="98"/>
      <c r="D44" s="6"/>
      <c r="E44" s="6"/>
      <c r="F44" s="6"/>
      <c r="G44" s="6"/>
      <c r="H44" s="6"/>
      <c r="I44" s="6"/>
    </row>
    <row r="45" s="26" customFormat="1" customHeight="1" spans="1:9">
      <c r="A45" s="97"/>
      <c r="B45" s="98"/>
      <c r="C45" s="98"/>
      <c r="D45" s="6"/>
      <c r="E45" s="6"/>
      <c r="F45" s="6"/>
      <c r="G45" s="6"/>
      <c r="H45" s="6"/>
      <c r="I45" s="6"/>
    </row>
    <row r="46" s="26" customFormat="1" customHeight="1" spans="1:9">
      <c r="A46" s="97"/>
      <c r="B46" s="98"/>
      <c r="C46" s="98"/>
      <c r="D46" s="6"/>
      <c r="E46" s="6"/>
      <c r="F46" s="6"/>
      <c r="G46" s="6"/>
      <c r="H46" s="6"/>
      <c r="I46" s="6"/>
    </row>
    <row r="47" s="26" customFormat="1" customHeight="1" spans="1:9">
      <c r="A47" s="97"/>
      <c r="B47" s="98"/>
      <c r="C47" s="98"/>
      <c r="D47" s="6"/>
      <c r="E47" s="6"/>
      <c r="F47" s="6"/>
      <c r="G47" s="6"/>
      <c r="H47" s="6"/>
      <c r="I47" s="6"/>
    </row>
    <row r="48" s="26" customFormat="1" customHeight="1" spans="1:9">
      <c r="A48" s="97"/>
      <c r="B48" s="98"/>
      <c r="C48" s="98"/>
      <c r="D48" s="6"/>
      <c r="E48" s="6"/>
      <c r="F48" s="6"/>
      <c r="G48" s="6"/>
      <c r="H48" s="6"/>
      <c r="I48" s="6"/>
    </row>
    <row r="49" s="26" customFormat="1" customHeight="1" spans="1:9">
      <c r="A49" s="97"/>
      <c r="B49" s="98"/>
      <c r="C49" s="98"/>
      <c r="D49" s="6"/>
      <c r="E49" s="6"/>
      <c r="F49" s="6"/>
      <c r="G49" s="6"/>
      <c r="H49" s="6"/>
      <c r="I49" s="6"/>
    </row>
    <row r="50" s="26" customFormat="1" customHeight="1" spans="1:9">
      <c r="A50" s="97"/>
      <c r="B50" s="98"/>
      <c r="C50" s="98"/>
      <c r="D50" s="6"/>
      <c r="E50" s="6"/>
      <c r="F50" s="6"/>
      <c r="G50" s="6"/>
      <c r="H50" s="6"/>
      <c r="I50" s="6"/>
    </row>
    <row r="51" s="26" customFormat="1" customHeight="1" spans="1:9">
      <c r="A51" s="97"/>
      <c r="B51" s="98"/>
      <c r="C51" s="98"/>
      <c r="D51" s="6"/>
      <c r="E51" s="6"/>
      <c r="F51" s="6"/>
      <c r="G51" s="6"/>
      <c r="H51" s="6"/>
      <c r="I51" s="6"/>
    </row>
    <row r="52" s="26" customFormat="1" customHeight="1" spans="1:9">
      <c r="A52" s="97"/>
      <c r="B52" s="98"/>
      <c r="C52" s="98"/>
      <c r="D52" s="6"/>
      <c r="E52" s="6"/>
      <c r="F52" s="6"/>
      <c r="G52" s="6"/>
      <c r="H52" s="6"/>
      <c r="I52" s="6"/>
    </row>
    <row r="53" s="26" customFormat="1" customHeight="1" spans="1:9">
      <c r="A53" s="97"/>
      <c r="B53" s="98"/>
      <c r="C53" s="98"/>
      <c r="D53" s="6"/>
      <c r="E53" s="6"/>
      <c r="F53" s="6"/>
      <c r="G53" s="6"/>
      <c r="H53" s="6"/>
      <c r="I53" s="6"/>
    </row>
    <row r="54" s="26" customFormat="1" customHeight="1" spans="1:9">
      <c r="A54" s="97"/>
      <c r="B54" s="98"/>
      <c r="C54" s="98"/>
      <c r="D54" s="6"/>
      <c r="E54" s="6"/>
      <c r="F54" s="6"/>
      <c r="G54" s="6"/>
      <c r="H54" s="6"/>
      <c r="I54" s="6"/>
    </row>
    <row r="55" s="26" customFormat="1" customHeight="1" spans="1:9">
      <c r="A55" s="97"/>
      <c r="B55" s="98"/>
      <c r="C55" s="98"/>
      <c r="D55" s="6"/>
      <c r="E55" s="6"/>
      <c r="F55" s="6"/>
      <c r="G55" s="6"/>
      <c r="H55" s="6"/>
      <c r="I55" s="6"/>
    </row>
    <row r="56" s="26" customFormat="1" customHeight="1" spans="1:9">
      <c r="A56" s="97"/>
      <c r="B56" s="98"/>
      <c r="C56" s="98"/>
      <c r="D56" s="6"/>
      <c r="E56" s="6"/>
      <c r="F56" s="6"/>
      <c r="G56" s="6"/>
      <c r="H56" s="6"/>
      <c r="I56" s="6"/>
    </row>
    <row r="57" s="26" customFormat="1" customHeight="1" spans="1:9">
      <c r="A57" s="97"/>
      <c r="B57" s="98"/>
      <c r="C57" s="98"/>
      <c r="D57" s="6"/>
      <c r="E57" s="6"/>
      <c r="F57" s="6"/>
      <c r="G57" s="6"/>
      <c r="H57" s="6"/>
      <c r="I57" s="6"/>
    </row>
    <row r="58" s="26" customFormat="1" customHeight="1" spans="1:9">
      <c r="A58" s="97"/>
      <c r="B58" s="98"/>
      <c r="C58" s="98"/>
      <c r="D58" s="6"/>
      <c r="E58" s="6"/>
      <c r="F58" s="6"/>
      <c r="G58" s="6"/>
      <c r="H58" s="6"/>
      <c r="I58" s="6"/>
    </row>
    <row r="59" s="26" customFormat="1" customHeight="1" spans="1:9">
      <c r="A59" s="97"/>
      <c r="B59" s="98"/>
      <c r="C59" s="98"/>
      <c r="D59" s="6"/>
      <c r="E59" s="6"/>
      <c r="F59" s="6"/>
      <c r="G59" s="6"/>
      <c r="H59" s="6"/>
      <c r="I59" s="6"/>
    </row>
    <row r="60" s="26" customFormat="1" customHeight="1" spans="1:9">
      <c r="A60" s="97"/>
      <c r="B60" s="98"/>
      <c r="C60" s="98"/>
      <c r="D60" s="6"/>
      <c r="E60" s="6"/>
      <c r="F60" s="6"/>
      <c r="G60" s="6"/>
      <c r="H60" s="6"/>
      <c r="I60" s="6"/>
    </row>
    <row r="61" s="26" customFormat="1" customHeight="1" spans="1:9">
      <c r="A61" s="97"/>
      <c r="B61" s="98"/>
      <c r="C61" s="98"/>
      <c r="D61" s="6"/>
      <c r="E61" s="6"/>
      <c r="F61" s="6"/>
      <c r="G61" s="6"/>
      <c r="H61" s="6"/>
      <c r="I61" s="6"/>
    </row>
    <row r="62" s="26" customFormat="1" customHeight="1" spans="1:9">
      <c r="A62" s="97"/>
      <c r="B62" s="98"/>
      <c r="C62" s="98"/>
      <c r="D62" s="6"/>
      <c r="E62" s="6"/>
      <c r="F62" s="6"/>
      <c r="G62" s="6"/>
      <c r="H62" s="6"/>
      <c r="I62" s="6"/>
    </row>
    <row r="63" s="26" customFormat="1" customHeight="1" spans="1:9">
      <c r="A63" s="97"/>
      <c r="B63" s="98"/>
      <c r="C63" s="98"/>
      <c r="D63" s="6"/>
      <c r="E63" s="6"/>
      <c r="F63" s="6"/>
      <c r="G63" s="6"/>
      <c r="H63" s="6"/>
      <c r="I63" s="6"/>
    </row>
    <row r="64" s="26" customFormat="1" customHeight="1" spans="1:9">
      <c r="A64" s="97"/>
      <c r="B64" s="98"/>
      <c r="C64" s="98"/>
      <c r="D64" s="6"/>
      <c r="E64" s="6"/>
      <c r="F64" s="6"/>
      <c r="G64" s="6"/>
      <c r="H64" s="6"/>
      <c r="I64" s="6"/>
    </row>
    <row r="65" s="26" customFormat="1" customHeight="1" spans="1:9">
      <c r="A65" s="97"/>
      <c r="B65" s="98"/>
      <c r="C65" s="98"/>
      <c r="D65" s="6"/>
      <c r="E65" s="6"/>
      <c r="F65" s="6"/>
      <c r="G65" s="6"/>
      <c r="H65" s="6"/>
      <c r="I65" s="6"/>
    </row>
    <row r="66" s="26" customFormat="1" customHeight="1" spans="1:9">
      <c r="A66" s="97"/>
      <c r="B66" s="98"/>
      <c r="C66" s="98"/>
      <c r="D66" s="6"/>
      <c r="E66" s="6"/>
      <c r="F66" s="6"/>
      <c r="G66" s="6"/>
      <c r="H66" s="6"/>
      <c r="I66" s="6"/>
    </row>
    <row r="67" s="26" customFormat="1" customHeight="1" spans="1:9">
      <c r="A67" s="97"/>
      <c r="B67" s="98"/>
      <c r="C67" s="98"/>
      <c r="D67" s="6"/>
      <c r="E67" s="6"/>
      <c r="F67" s="6"/>
      <c r="G67" s="6"/>
      <c r="H67" s="6"/>
      <c r="I67" s="6"/>
    </row>
    <row r="68" s="26" customFormat="1" customHeight="1" spans="1:9">
      <c r="A68" s="97"/>
      <c r="B68" s="98"/>
      <c r="C68" s="98"/>
      <c r="D68" s="6"/>
      <c r="E68" s="6"/>
      <c r="F68" s="6"/>
      <c r="G68" s="6"/>
      <c r="H68" s="6"/>
      <c r="I68" s="6"/>
    </row>
    <row r="69" s="26" customFormat="1" customHeight="1" spans="1:9">
      <c r="A69" s="97"/>
      <c r="B69" s="98"/>
      <c r="C69" s="98"/>
      <c r="D69" s="6"/>
      <c r="E69" s="6"/>
      <c r="F69" s="6"/>
      <c r="G69" s="6"/>
      <c r="H69" s="6"/>
      <c r="I69" s="6"/>
    </row>
    <row r="70" s="26" customFormat="1" customHeight="1" spans="1:9">
      <c r="A70" s="97"/>
      <c r="B70" s="98"/>
      <c r="C70" s="98"/>
      <c r="D70" s="6"/>
      <c r="E70" s="6"/>
      <c r="F70" s="6"/>
      <c r="G70" s="6"/>
      <c r="H70" s="6"/>
      <c r="I70" s="6"/>
    </row>
    <row r="71" s="26" customFormat="1" customHeight="1" spans="1:9">
      <c r="A71" s="97"/>
      <c r="B71" s="98"/>
      <c r="C71" s="98"/>
      <c r="D71" s="6"/>
      <c r="E71" s="6"/>
      <c r="F71" s="6"/>
      <c r="G71" s="6"/>
      <c r="H71" s="6"/>
      <c r="I71" s="6"/>
    </row>
    <row r="72" s="26" customFormat="1" customHeight="1" spans="1:9">
      <c r="A72" s="97"/>
      <c r="B72" s="98"/>
      <c r="C72" s="98"/>
      <c r="D72" s="6"/>
      <c r="E72" s="6"/>
      <c r="F72" s="6"/>
      <c r="G72" s="6"/>
      <c r="H72" s="6"/>
      <c r="I72" s="6"/>
    </row>
    <row r="73" s="26" customFormat="1" customHeight="1" spans="1:9">
      <c r="A73" s="97"/>
      <c r="B73" s="98"/>
      <c r="C73" s="98"/>
      <c r="D73" s="6"/>
      <c r="E73" s="6"/>
      <c r="F73" s="6"/>
      <c r="G73" s="6"/>
      <c r="H73" s="6"/>
      <c r="I73" s="6"/>
    </row>
    <row r="74" s="26" customFormat="1" customHeight="1" spans="1:9">
      <c r="A74" s="97"/>
      <c r="B74" s="98"/>
      <c r="C74" s="98"/>
      <c r="D74" s="6"/>
      <c r="E74" s="6"/>
      <c r="F74" s="6"/>
      <c r="G74" s="6"/>
      <c r="H74" s="6"/>
      <c r="I74" s="6"/>
    </row>
    <row r="75" s="26" customFormat="1" customHeight="1" spans="1:9">
      <c r="A75" s="97"/>
      <c r="B75" s="98"/>
      <c r="C75" s="98"/>
      <c r="D75" s="6"/>
      <c r="E75" s="6"/>
      <c r="F75" s="6"/>
      <c r="G75" s="6"/>
      <c r="H75" s="6"/>
      <c r="I75" s="6"/>
    </row>
    <row r="76" s="26" customFormat="1" customHeight="1" spans="1:9">
      <c r="A76" s="97"/>
      <c r="B76" s="98"/>
      <c r="C76" s="98"/>
      <c r="D76" s="6"/>
      <c r="E76" s="6"/>
      <c r="F76" s="6"/>
      <c r="G76" s="6"/>
      <c r="H76" s="6"/>
      <c r="I76" s="6"/>
    </row>
    <row r="77" s="26" customFormat="1" customHeight="1" spans="1:9">
      <c r="A77" s="97"/>
      <c r="B77" s="98"/>
      <c r="C77" s="98"/>
      <c r="D77" s="6"/>
      <c r="E77" s="6"/>
      <c r="F77" s="6"/>
      <c r="G77" s="6"/>
      <c r="H77" s="6"/>
      <c r="I77" s="6"/>
    </row>
    <row r="78" s="26" customFormat="1" customHeight="1" spans="1:9">
      <c r="A78" s="97"/>
      <c r="B78" s="98"/>
      <c r="C78" s="98"/>
      <c r="D78" s="6"/>
      <c r="E78" s="6"/>
      <c r="F78" s="6"/>
      <c r="G78" s="6"/>
      <c r="H78" s="6"/>
      <c r="I78" s="6"/>
    </row>
    <row r="79" s="26" customFormat="1" customHeight="1" spans="1:9">
      <c r="A79" s="97"/>
      <c r="B79" s="98"/>
      <c r="C79" s="98"/>
      <c r="D79" s="6"/>
      <c r="E79" s="6"/>
      <c r="F79" s="6"/>
      <c r="G79" s="6"/>
      <c r="H79" s="6"/>
      <c r="I79" s="6"/>
    </row>
    <row r="80" s="26" customFormat="1" customHeight="1" spans="1:9">
      <c r="A80" s="97"/>
      <c r="B80" s="98"/>
      <c r="C80" s="98"/>
      <c r="D80" s="6"/>
      <c r="E80" s="6"/>
      <c r="F80" s="6"/>
      <c r="G80" s="6"/>
      <c r="H80" s="6"/>
      <c r="I80" s="6"/>
    </row>
    <row r="81" s="26" customFormat="1" customHeight="1" spans="1:9">
      <c r="A81" s="97"/>
      <c r="B81" s="98"/>
      <c r="C81" s="98"/>
      <c r="D81" s="6"/>
      <c r="E81" s="6"/>
      <c r="F81" s="6"/>
      <c r="G81" s="6"/>
      <c r="H81" s="6"/>
      <c r="I81" s="6"/>
    </row>
    <row r="82" s="26" customFormat="1" customHeight="1" spans="1:9">
      <c r="A82" s="97"/>
      <c r="B82" s="98"/>
      <c r="C82" s="98"/>
      <c r="D82" s="6"/>
      <c r="E82" s="6"/>
      <c r="F82" s="6"/>
      <c r="G82" s="6"/>
      <c r="H82" s="6"/>
      <c r="I82" s="6"/>
    </row>
    <row r="83" s="26" customFormat="1" customHeight="1" spans="1:9">
      <c r="A83" s="97"/>
      <c r="B83" s="98"/>
      <c r="C83" s="98"/>
      <c r="D83" s="6"/>
      <c r="E83" s="6"/>
      <c r="F83" s="6"/>
      <c r="G83" s="6"/>
      <c r="H83" s="6"/>
      <c r="I83" s="6"/>
    </row>
    <row r="84" s="26" customFormat="1" customHeight="1" spans="1:9">
      <c r="A84" s="97"/>
      <c r="B84" s="98"/>
      <c r="C84" s="98"/>
      <c r="D84" s="6"/>
      <c r="E84" s="6"/>
      <c r="F84" s="6"/>
      <c r="G84" s="6"/>
      <c r="H84" s="6"/>
      <c r="I84" s="6"/>
    </row>
    <row r="85" s="26" customFormat="1" customHeight="1" spans="1:9">
      <c r="A85" s="97"/>
      <c r="B85" s="98"/>
      <c r="C85" s="98"/>
      <c r="D85" s="6"/>
      <c r="E85" s="6"/>
      <c r="F85" s="6"/>
      <c r="G85" s="6"/>
      <c r="H85" s="6"/>
      <c r="I85" s="6"/>
    </row>
    <row r="86" s="26" customFormat="1" customHeight="1" spans="1:9">
      <c r="A86" s="97"/>
      <c r="B86" s="98"/>
      <c r="C86" s="98"/>
      <c r="D86" s="6"/>
      <c r="E86" s="6"/>
      <c r="F86" s="6"/>
      <c r="G86" s="6"/>
      <c r="H86" s="6"/>
      <c r="I86" s="6"/>
    </row>
    <row r="87" s="26" customFormat="1" customHeight="1" spans="1:9">
      <c r="A87" s="97"/>
      <c r="B87" s="98"/>
      <c r="C87" s="98"/>
      <c r="D87" s="6"/>
      <c r="E87" s="6"/>
      <c r="F87" s="6"/>
      <c r="G87" s="6"/>
      <c r="H87" s="6"/>
      <c r="I87" s="6"/>
    </row>
    <row r="88" s="26" customFormat="1" customHeight="1" spans="1:9">
      <c r="A88" s="97"/>
      <c r="B88" s="98"/>
      <c r="C88" s="98"/>
      <c r="D88" s="6"/>
      <c r="E88" s="6"/>
      <c r="F88" s="6"/>
      <c r="G88" s="6"/>
      <c r="H88" s="6"/>
      <c r="I88" s="6"/>
    </row>
    <row r="89" s="26" customFormat="1" customHeight="1" spans="1:9">
      <c r="A89" s="97"/>
      <c r="B89" s="98"/>
      <c r="C89" s="98"/>
      <c r="D89" s="6"/>
      <c r="E89" s="6"/>
      <c r="F89" s="6"/>
      <c r="G89" s="6"/>
      <c r="H89" s="6"/>
      <c r="I89" s="6"/>
    </row>
    <row r="90" s="26" customFormat="1" customHeight="1" spans="1:9">
      <c r="A90" s="97"/>
      <c r="B90" s="98"/>
      <c r="C90" s="98"/>
      <c r="D90" s="6"/>
      <c r="E90" s="6"/>
      <c r="F90" s="6"/>
      <c r="G90" s="6"/>
      <c r="H90" s="6"/>
      <c r="I90" s="6"/>
    </row>
    <row r="91" s="26" customFormat="1" customHeight="1" spans="1:9">
      <c r="A91" s="97"/>
      <c r="B91" s="98"/>
      <c r="C91" s="98"/>
      <c r="D91" s="6"/>
      <c r="E91" s="6"/>
      <c r="F91" s="6"/>
      <c r="G91" s="6"/>
      <c r="H91" s="6"/>
      <c r="I91" s="6"/>
    </row>
  </sheetData>
  <sheetProtection selectLockedCells="1" selectUnlockedCells="1" autoFilter="0" pivotTables="0"/>
  <mergeCells count="10">
    <mergeCell ref="A1:I1"/>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9"/>
  <sheetViews>
    <sheetView showZeros="0" workbookViewId="0">
      <pane xSplit="1" ySplit="3" topLeftCell="B4" activePane="bottomRight" state="frozen"/>
      <selection/>
      <selection pane="topRight"/>
      <selection pane="bottomLeft"/>
      <selection pane="bottomRight" activeCell="D8" sqref="D8"/>
    </sheetView>
  </sheetViews>
  <sheetFormatPr defaultColWidth="9" defaultRowHeight="15.6" outlineLevelCol="3"/>
  <cols>
    <col min="1" max="1" width="30" style="66" customWidth="1"/>
    <col min="2" max="2" width="26.8703703703704" style="66" customWidth="1"/>
    <col min="3" max="3" width="33.6296296296296" style="66" customWidth="1"/>
    <col min="4" max="4" width="25" style="66" customWidth="1"/>
    <col min="5" max="16384" width="9" style="66"/>
  </cols>
  <sheetData>
    <row r="1" ht="35.25" customHeight="1" spans="1:4">
      <c r="A1" s="67" t="s">
        <v>24</v>
      </c>
      <c r="B1" s="67"/>
      <c r="C1" s="67"/>
      <c r="D1" s="67"/>
    </row>
    <row r="2" ht="18" customHeight="1" spans="1:4">
      <c r="A2" s="68"/>
      <c r="B2" s="68"/>
      <c r="D2" s="69" t="s">
        <v>150</v>
      </c>
    </row>
    <row r="3" ht="18" customHeight="1" spans="1:4">
      <c r="A3" s="70" t="s">
        <v>40</v>
      </c>
      <c r="B3" s="71" t="s">
        <v>736</v>
      </c>
      <c r="C3" s="70" t="s">
        <v>40</v>
      </c>
      <c r="D3" s="71" t="s">
        <v>736</v>
      </c>
    </row>
    <row r="4" ht="21" customHeight="1" spans="1:4">
      <c r="A4" s="72" t="s">
        <v>76</v>
      </c>
      <c r="B4" s="73">
        <v>70000</v>
      </c>
      <c r="C4" s="74" t="s">
        <v>582</v>
      </c>
      <c r="D4" s="75">
        <v>16863</v>
      </c>
    </row>
    <row r="5" ht="21" customHeight="1" spans="1:4">
      <c r="A5" s="76" t="s">
        <v>737</v>
      </c>
      <c r="B5" s="77">
        <v>70000</v>
      </c>
      <c r="C5" s="78" t="s">
        <v>738</v>
      </c>
      <c r="D5" s="79"/>
    </row>
    <row r="6" ht="21" customHeight="1" spans="1:4">
      <c r="A6" s="76" t="s">
        <v>739</v>
      </c>
      <c r="B6" s="77">
        <v>70000</v>
      </c>
      <c r="C6" s="78"/>
      <c r="D6" s="79"/>
    </row>
    <row r="7" ht="21" customHeight="1" spans="1:4">
      <c r="A7" s="76" t="s">
        <v>740</v>
      </c>
      <c r="B7" s="77"/>
      <c r="C7" s="78" t="s">
        <v>741</v>
      </c>
      <c r="D7" s="79">
        <v>16863</v>
      </c>
    </row>
    <row r="8" ht="21" customHeight="1" spans="1:4">
      <c r="A8" s="76" t="s">
        <v>742</v>
      </c>
      <c r="B8" s="77"/>
      <c r="C8" s="78" t="s">
        <v>743</v>
      </c>
      <c r="D8" s="79">
        <v>16863</v>
      </c>
    </row>
    <row r="9" ht="21" customHeight="1" spans="1:4">
      <c r="A9" s="76" t="s">
        <v>744</v>
      </c>
      <c r="B9" s="77"/>
      <c r="C9" s="78" t="s">
        <v>745</v>
      </c>
      <c r="D9" s="79"/>
    </row>
    <row r="10" ht="21" customHeight="1" spans="1:4">
      <c r="A10" s="76" t="s">
        <v>746</v>
      </c>
      <c r="B10" s="80"/>
      <c r="C10" s="78" t="s">
        <v>747</v>
      </c>
      <c r="D10" s="79"/>
    </row>
    <row r="11" ht="14.4" spans="1:1">
      <c r="A11" s="81" t="s">
        <v>748</v>
      </c>
    </row>
    <row r="128" hidden="1"/>
    <row r="129" hidden="1"/>
  </sheetData>
  <sheetProtection selectLockedCells="1" selectUnlockedCells="1" autoFilter="0" pivotTables="0"/>
  <mergeCells count="1">
    <mergeCell ref="A1:D1"/>
  </mergeCells>
  <pageMargins left="0.738888888888889" right="0.196527777777778" top="0.767361111111111" bottom="0.786805555555556" header="0.511805555555556" footer="0.511805555555556"/>
  <pageSetup paperSize="9" firstPageNumber="30" orientation="landscape" useFirstPageNumber="1" horizontalDpi="600"/>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7"/>
  <sheetViews>
    <sheetView workbookViewId="0">
      <selection activeCell="G9" sqref="G9"/>
    </sheetView>
  </sheetViews>
  <sheetFormatPr defaultColWidth="9" defaultRowHeight="12" outlineLevelRow="6"/>
  <cols>
    <col min="1" max="1" width="22" style="53" customWidth="1"/>
    <col min="2" max="2" width="21.5555555555556" style="53" customWidth="1"/>
    <col min="3" max="3" width="23" style="53" customWidth="1"/>
    <col min="4" max="4" width="18" style="53" customWidth="1"/>
    <col min="5" max="5" width="23" style="54" customWidth="1"/>
    <col min="6" max="16384" width="9" style="53"/>
  </cols>
  <sheetData>
    <row r="1" s="53" customFormat="1" ht="42" customHeight="1" spans="1:5">
      <c r="A1" s="55" t="s">
        <v>26</v>
      </c>
      <c r="B1" s="55"/>
      <c r="C1" s="55"/>
      <c r="D1" s="55"/>
      <c r="E1" s="55"/>
    </row>
    <row r="2" s="53" customFormat="1" ht="30" customHeight="1" spans="1:256">
      <c r="A2" s="56"/>
      <c r="B2" s="56"/>
      <c r="C2" s="56"/>
      <c r="D2" s="56"/>
      <c r="E2" s="57" t="s">
        <v>678</v>
      </c>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53" customFormat="1" ht="65" customHeight="1" spans="1:256">
      <c r="A3" s="59" t="s">
        <v>679</v>
      </c>
      <c r="B3" s="59" t="s">
        <v>680</v>
      </c>
      <c r="C3" s="59" t="s">
        <v>681</v>
      </c>
      <c r="D3" s="59" t="s">
        <v>682</v>
      </c>
      <c r="E3" s="60" t="s">
        <v>683</v>
      </c>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row>
    <row r="4" s="53" customFormat="1" ht="86.25" customHeight="1" spans="1:256">
      <c r="A4" s="59" t="s">
        <v>684</v>
      </c>
      <c r="B4" s="62"/>
      <c r="C4" s="62"/>
      <c r="D4" s="62"/>
      <c r="E4" s="63"/>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53" customFormat="1" ht="72" customHeight="1" spans="1:256">
      <c r="A5" s="59" t="s">
        <v>749</v>
      </c>
      <c r="B5" s="62"/>
      <c r="C5" s="64"/>
      <c r="D5" s="62"/>
      <c r="E5" s="63"/>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7" spans="1:5">
      <c r="A7" s="65" t="s">
        <v>750</v>
      </c>
      <c r="B7" s="65"/>
      <c r="C7" s="65"/>
      <c r="D7" s="65"/>
      <c r="E7" s="65"/>
    </row>
  </sheetData>
  <mergeCells count="2">
    <mergeCell ref="A1:E1"/>
    <mergeCell ref="A7:E7"/>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9"/>
  <sheetViews>
    <sheetView showZeros="0" zoomScaleSheetLayoutView="70" workbookViewId="0">
      <pane xSplit="1" ySplit="5" topLeftCell="B6" activePane="bottomRight" state="frozen"/>
      <selection/>
      <selection pane="topRight"/>
      <selection pane="bottomLeft"/>
      <selection pane="bottomRight" activeCell="C14" sqref="C14"/>
    </sheetView>
  </sheetViews>
  <sheetFormatPr defaultColWidth="9" defaultRowHeight="12"/>
  <cols>
    <col min="1" max="1" width="45.9074074074074" style="28" customWidth="1"/>
    <col min="2" max="2" width="12.4444444444444" style="29" customWidth="1"/>
    <col min="3" max="3" width="11.9074074074074" style="29" customWidth="1"/>
    <col min="4" max="4" width="10" style="29" customWidth="1"/>
    <col min="5" max="5" width="10.2592592592593" style="29" customWidth="1"/>
    <col min="6" max="6" width="8" style="29" customWidth="1"/>
    <col min="7" max="7" width="11.7314814814815" style="29" customWidth="1"/>
    <col min="8" max="8" width="9.44444444444444" style="29" customWidth="1"/>
    <col min="9" max="9" width="8.35185185185185" style="29" customWidth="1"/>
    <col min="10" max="16384" width="9" style="29"/>
  </cols>
  <sheetData>
    <row r="1" s="26" customFormat="1" ht="38" customHeight="1" spans="1:10">
      <c r="A1" s="30" t="s">
        <v>28</v>
      </c>
      <c r="B1" s="30"/>
      <c r="C1" s="30"/>
      <c r="D1" s="30"/>
      <c r="E1" s="30"/>
      <c r="F1" s="30"/>
      <c r="G1" s="30"/>
      <c r="H1" s="30"/>
      <c r="I1" s="30"/>
      <c r="J1" s="45"/>
    </row>
    <row r="2" s="26" customFormat="1" ht="17.25" customHeight="1" spans="1:9">
      <c r="A2" s="31" t="s">
        <v>150</v>
      </c>
      <c r="B2" s="31"/>
      <c r="C2" s="31"/>
      <c r="D2" s="31"/>
      <c r="E2" s="31"/>
      <c r="F2" s="31"/>
      <c r="G2" s="31"/>
      <c r="H2" s="31"/>
      <c r="I2" s="31"/>
    </row>
    <row r="3" s="27" customFormat="1" ht="18" customHeight="1" spans="1:9">
      <c r="A3" s="32" t="s">
        <v>751</v>
      </c>
      <c r="B3" s="33" t="s">
        <v>41</v>
      </c>
      <c r="C3" s="34"/>
      <c r="D3" s="34"/>
      <c r="E3" s="34"/>
      <c r="F3" s="35"/>
      <c r="G3" s="32" t="s">
        <v>42</v>
      </c>
      <c r="H3" s="32"/>
      <c r="I3" s="32"/>
    </row>
    <row r="4" s="27" customFormat="1" ht="18" customHeight="1" spans="1:9">
      <c r="A4" s="32"/>
      <c r="B4" s="32" t="s">
        <v>43</v>
      </c>
      <c r="C4" s="32" t="s">
        <v>44</v>
      </c>
      <c r="D4" s="32" t="s">
        <v>45</v>
      </c>
      <c r="E4" s="32" t="s">
        <v>46</v>
      </c>
      <c r="F4" s="32"/>
      <c r="G4" s="36" t="s">
        <v>47</v>
      </c>
      <c r="H4" s="32" t="s">
        <v>48</v>
      </c>
      <c r="I4" s="32"/>
    </row>
    <row r="5" s="27" customFormat="1" ht="18" customHeight="1" spans="1:9">
      <c r="A5" s="32"/>
      <c r="B5" s="32"/>
      <c r="C5" s="32"/>
      <c r="D5" s="32"/>
      <c r="E5" s="32" t="s">
        <v>49</v>
      </c>
      <c r="F5" s="32" t="s">
        <v>50</v>
      </c>
      <c r="G5" s="36"/>
      <c r="H5" s="32" t="s">
        <v>49</v>
      </c>
      <c r="I5" s="32" t="s">
        <v>50</v>
      </c>
    </row>
    <row r="6" s="47" customFormat="1" ht="25" customHeight="1" spans="1:9">
      <c r="A6" s="48" t="s">
        <v>752</v>
      </c>
      <c r="B6" s="49"/>
      <c r="C6" s="49"/>
      <c r="D6" s="49"/>
      <c r="E6" s="49"/>
      <c r="F6" s="49"/>
      <c r="G6" s="49"/>
      <c r="H6" s="49"/>
      <c r="I6" s="49"/>
    </row>
    <row r="7" s="47" customFormat="1" ht="25" customHeight="1" spans="1:9">
      <c r="A7" s="49" t="s">
        <v>753</v>
      </c>
      <c r="B7" s="49"/>
      <c r="C7" s="49"/>
      <c r="D7" s="49"/>
      <c r="E7" s="49"/>
      <c r="F7" s="49"/>
      <c r="G7" s="49"/>
      <c r="H7" s="49"/>
      <c r="I7" s="49"/>
    </row>
    <row r="8" s="47" customFormat="1" ht="25" customHeight="1" spans="1:9">
      <c r="A8" s="49" t="s">
        <v>754</v>
      </c>
      <c r="B8" s="49"/>
      <c r="C8" s="49"/>
      <c r="D8" s="49"/>
      <c r="E8" s="49"/>
      <c r="F8" s="49"/>
      <c r="G8" s="49"/>
      <c r="H8" s="49"/>
      <c r="I8" s="49"/>
    </row>
    <row r="9" s="47" customFormat="1" ht="25" customHeight="1" spans="1:9">
      <c r="A9" s="49" t="s">
        <v>755</v>
      </c>
      <c r="B9" s="49"/>
      <c r="C9" s="49"/>
      <c r="D9" s="49"/>
      <c r="E9" s="49"/>
      <c r="F9" s="49"/>
      <c r="G9" s="49"/>
      <c r="H9" s="49"/>
      <c r="I9" s="49"/>
    </row>
    <row r="10" s="47" customFormat="1" ht="25" customHeight="1" spans="1:9">
      <c r="A10" s="49" t="s">
        <v>756</v>
      </c>
      <c r="B10" s="49"/>
      <c r="C10" s="49"/>
      <c r="D10" s="49"/>
      <c r="E10" s="49"/>
      <c r="F10" s="49"/>
      <c r="G10" s="49"/>
      <c r="H10" s="49"/>
      <c r="I10" s="49"/>
    </row>
    <row r="11" s="47" customFormat="1" ht="25" customHeight="1" spans="1:9">
      <c r="A11" s="49" t="s">
        <v>757</v>
      </c>
      <c r="B11" s="49"/>
      <c r="C11" s="49"/>
      <c r="D11" s="49"/>
      <c r="E11" s="49"/>
      <c r="F11" s="49"/>
      <c r="G11" s="49"/>
      <c r="H11" s="49"/>
      <c r="I11" s="49"/>
    </row>
    <row r="12" s="47" customFormat="1" ht="25" customHeight="1" spans="1:9">
      <c r="A12" s="48" t="s">
        <v>76</v>
      </c>
      <c r="B12" s="50">
        <v>5</v>
      </c>
      <c r="C12" s="50">
        <v>8</v>
      </c>
      <c r="D12" s="49"/>
      <c r="E12" s="49"/>
      <c r="F12" s="49"/>
      <c r="G12" s="49">
        <v>0</v>
      </c>
      <c r="H12" s="49"/>
      <c r="I12" s="49"/>
    </row>
    <row r="13" s="26" customFormat="1" ht="25" customHeight="1" spans="1:9">
      <c r="A13" s="51" t="s">
        <v>77</v>
      </c>
      <c r="B13" s="49"/>
      <c r="C13" s="51">
        <v>3</v>
      </c>
      <c r="D13" s="49"/>
      <c r="E13" s="49"/>
      <c r="F13" s="49"/>
      <c r="G13" s="49"/>
      <c r="H13" s="49"/>
      <c r="I13" s="49"/>
    </row>
    <row r="14" s="26" customFormat="1" ht="25" customHeight="1" spans="1:9">
      <c r="A14" s="51" t="s">
        <v>758</v>
      </c>
      <c r="B14" s="52">
        <v>5</v>
      </c>
      <c r="C14" s="52">
        <v>5</v>
      </c>
      <c r="D14" s="49"/>
      <c r="E14" s="49"/>
      <c r="F14" s="49"/>
      <c r="G14" s="49"/>
      <c r="H14" s="49"/>
      <c r="I14" s="49"/>
    </row>
    <row r="15" s="47" customFormat="1" ht="25" customHeight="1" spans="1:9">
      <c r="A15" s="48" t="s">
        <v>149</v>
      </c>
      <c r="B15" s="50">
        <v>5</v>
      </c>
      <c r="C15" s="50">
        <v>8</v>
      </c>
      <c r="D15" s="49"/>
      <c r="E15" s="49"/>
      <c r="F15" s="49"/>
      <c r="G15" s="49">
        <v>0</v>
      </c>
      <c r="H15" s="49"/>
      <c r="I15" s="49"/>
    </row>
    <row r="16" s="26" customFormat="1" ht="14.15" customHeight="1" spans="1:9">
      <c r="A16" s="44"/>
      <c r="B16" s="43"/>
      <c r="C16" s="43"/>
      <c r="D16" s="43"/>
      <c r="E16" s="43"/>
      <c r="F16" s="43"/>
      <c r="G16" s="43"/>
      <c r="H16" s="43"/>
      <c r="I16" s="43"/>
    </row>
    <row r="17" s="26" customFormat="1" ht="14.15" customHeight="1" spans="1:9">
      <c r="A17" s="44"/>
      <c r="B17" s="43"/>
      <c r="C17" s="43"/>
      <c r="D17" s="43"/>
      <c r="E17" s="43"/>
      <c r="F17" s="43"/>
      <c r="G17" s="43"/>
      <c r="H17" s="43"/>
      <c r="I17" s="43"/>
    </row>
    <row r="18" s="26" customFormat="1" ht="14.15" customHeight="1" spans="1:9">
      <c r="A18" s="44"/>
      <c r="B18" s="43"/>
      <c r="C18" s="43"/>
      <c r="D18" s="43"/>
      <c r="E18" s="43"/>
      <c r="F18" s="43"/>
      <c r="G18" s="43"/>
      <c r="H18" s="43"/>
      <c r="I18" s="43"/>
    </row>
    <row r="19" s="26" customFormat="1" ht="14.15" customHeight="1" spans="1:9">
      <c r="A19" s="44"/>
      <c r="B19" s="43"/>
      <c r="C19" s="43"/>
      <c r="D19" s="43"/>
      <c r="E19" s="43"/>
      <c r="F19" s="43"/>
      <c r="G19" s="43"/>
      <c r="H19" s="43"/>
      <c r="I19" s="43"/>
    </row>
    <row r="20" s="26" customFormat="1" ht="14.15" customHeight="1" spans="1:9">
      <c r="A20" s="44"/>
      <c r="B20" s="43"/>
      <c r="C20" s="43"/>
      <c r="D20" s="43"/>
      <c r="E20" s="43"/>
      <c r="F20" s="43"/>
      <c r="G20" s="43"/>
      <c r="H20" s="43"/>
      <c r="I20" s="43"/>
    </row>
    <row r="21" s="26" customFormat="1" ht="14.15" customHeight="1" spans="1:9">
      <c r="A21" s="44"/>
      <c r="B21" s="43"/>
      <c r="C21" s="43"/>
      <c r="D21" s="43"/>
      <c r="E21" s="43"/>
      <c r="F21" s="43"/>
      <c r="G21" s="43"/>
      <c r="H21" s="43"/>
      <c r="I21" s="43"/>
    </row>
    <row r="22" s="26" customFormat="1" spans="1:9">
      <c r="A22" s="44"/>
      <c r="B22" s="43"/>
      <c r="C22" s="43"/>
      <c r="D22" s="43"/>
      <c r="E22" s="43"/>
      <c r="F22" s="43"/>
      <c r="G22" s="43"/>
      <c r="H22" s="43"/>
      <c r="I22" s="43"/>
    </row>
    <row r="23" s="26" customFormat="1" spans="1:9">
      <c r="A23" s="44"/>
      <c r="B23" s="43"/>
      <c r="C23" s="43"/>
      <c r="D23" s="43"/>
      <c r="E23" s="43"/>
      <c r="F23" s="43"/>
      <c r="G23" s="43"/>
      <c r="H23" s="43"/>
      <c r="I23" s="43"/>
    </row>
    <row r="24" s="26" customFormat="1" spans="1:9">
      <c r="A24" s="44"/>
      <c r="B24" s="43"/>
      <c r="C24" s="43"/>
      <c r="D24" s="43"/>
      <c r="E24" s="43"/>
      <c r="F24" s="43"/>
      <c r="G24" s="43"/>
      <c r="H24" s="43"/>
      <c r="I24" s="43"/>
    </row>
    <row r="25" s="26" customFormat="1" spans="1:9">
      <c r="A25" s="44"/>
      <c r="B25" s="43"/>
      <c r="C25" s="43"/>
      <c r="D25" s="43"/>
      <c r="E25" s="43"/>
      <c r="F25" s="43"/>
      <c r="G25" s="43"/>
      <c r="H25" s="43"/>
      <c r="I25" s="43"/>
    </row>
    <row r="26" s="26" customFormat="1" spans="1:9">
      <c r="A26" s="44"/>
      <c r="B26" s="43"/>
      <c r="C26" s="43"/>
      <c r="D26" s="43"/>
      <c r="E26" s="43"/>
      <c r="F26" s="43"/>
      <c r="G26" s="43"/>
      <c r="H26" s="43"/>
      <c r="I26" s="43"/>
    </row>
    <row r="27" s="26" customFormat="1" spans="1:9">
      <c r="A27" s="44"/>
      <c r="B27" s="43"/>
      <c r="C27" s="43"/>
      <c r="D27" s="43"/>
      <c r="E27" s="43"/>
      <c r="F27" s="43"/>
      <c r="G27" s="43"/>
      <c r="H27" s="43"/>
      <c r="I27" s="43"/>
    </row>
    <row r="28" s="26" customFormat="1" spans="1:9">
      <c r="A28" s="44"/>
      <c r="B28" s="43"/>
      <c r="C28" s="43"/>
      <c r="D28" s="43"/>
      <c r="E28" s="43"/>
      <c r="F28" s="43"/>
      <c r="G28" s="43"/>
      <c r="H28" s="43"/>
      <c r="I28" s="43"/>
    </row>
    <row r="29" s="26" customFormat="1" spans="1:9">
      <c r="A29" s="44"/>
      <c r="B29" s="43"/>
      <c r="C29" s="43"/>
      <c r="D29" s="43"/>
      <c r="E29" s="43"/>
      <c r="F29" s="43"/>
      <c r="G29" s="43"/>
      <c r="H29" s="43"/>
      <c r="I29" s="43"/>
    </row>
    <row r="30" s="26" customFormat="1" spans="1:9">
      <c r="A30" s="44"/>
      <c r="B30" s="43"/>
      <c r="C30" s="43"/>
      <c r="D30" s="43"/>
      <c r="E30" s="43"/>
      <c r="F30" s="43"/>
      <c r="G30" s="43"/>
      <c r="H30" s="43"/>
      <c r="I30" s="43"/>
    </row>
    <row r="31" s="26" customFormat="1" spans="1:9">
      <c r="A31" s="44"/>
      <c r="B31" s="43"/>
      <c r="C31" s="43"/>
      <c r="D31" s="43"/>
      <c r="E31" s="43"/>
      <c r="F31" s="43"/>
      <c r="G31" s="43"/>
      <c r="H31" s="43"/>
      <c r="I31" s="43"/>
    </row>
    <row r="32" s="26" customFormat="1" spans="1:9">
      <c r="A32" s="44"/>
      <c r="B32" s="43"/>
      <c r="C32" s="43"/>
      <c r="D32" s="43"/>
      <c r="E32" s="43"/>
      <c r="F32" s="43"/>
      <c r="G32" s="43"/>
      <c r="H32" s="43"/>
      <c r="I32" s="43"/>
    </row>
    <row r="33" s="26" customFormat="1" spans="1:9">
      <c r="A33" s="44"/>
      <c r="B33" s="43"/>
      <c r="C33" s="43"/>
      <c r="D33" s="43"/>
      <c r="E33" s="43"/>
      <c r="F33" s="43"/>
      <c r="G33" s="43"/>
      <c r="H33" s="43"/>
      <c r="I33" s="43"/>
    </row>
    <row r="34" s="26" customFormat="1" spans="1:9">
      <c r="A34" s="44"/>
      <c r="B34" s="43"/>
      <c r="C34" s="43"/>
      <c r="D34" s="43"/>
      <c r="E34" s="43"/>
      <c r="F34" s="43"/>
      <c r="G34" s="43"/>
      <c r="H34" s="43"/>
      <c r="I34" s="43"/>
    </row>
    <row r="35" s="26" customFormat="1" spans="1:9">
      <c r="A35" s="44"/>
      <c r="B35" s="43"/>
      <c r="C35" s="43"/>
      <c r="D35" s="43"/>
      <c r="E35" s="43"/>
      <c r="F35" s="43"/>
      <c r="G35" s="43"/>
      <c r="H35" s="43"/>
      <c r="I35" s="43"/>
    </row>
    <row r="36" s="26" customFormat="1" spans="1:9">
      <c r="A36" s="44"/>
      <c r="B36" s="43"/>
      <c r="C36" s="43"/>
      <c r="D36" s="43"/>
      <c r="E36" s="43"/>
      <c r="F36" s="43"/>
      <c r="G36" s="43"/>
      <c r="H36" s="43"/>
      <c r="I36" s="43"/>
    </row>
    <row r="37" s="26" customFormat="1" spans="1:9">
      <c r="A37" s="44"/>
      <c r="B37" s="43"/>
      <c r="C37" s="43"/>
      <c r="D37" s="43"/>
      <c r="E37" s="43"/>
      <c r="F37" s="43"/>
      <c r="G37" s="43"/>
      <c r="H37" s="43"/>
      <c r="I37" s="43"/>
    </row>
    <row r="38" s="26" customFormat="1" spans="1:9">
      <c r="A38" s="44"/>
      <c r="B38" s="43"/>
      <c r="C38" s="43"/>
      <c r="D38" s="43"/>
      <c r="E38" s="43"/>
      <c r="F38" s="43"/>
      <c r="G38" s="43"/>
      <c r="H38" s="43"/>
      <c r="I38" s="43"/>
    </row>
    <row r="39" s="26" customFormat="1" spans="1:9">
      <c r="A39" s="44"/>
      <c r="B39" s="43"/>
      <c r="C39" s="43"/>
      <c r="D39" s="43"/>
      <c r="E39" s="43"/>
      <c r="F39" s="43"/>
      <c r="G39" s="43"/>
      <c r="H39" s="43"/>
      <c r="I39" s="43"/>
    </row>
    <row r="40" s="26" customFormat="1" spans="1:9">
      <c r="A40" s="44"/>
      <c r="B40" s="43"/>
      <c r="C40" s="43"/>
      <c r="D40" s="43"/>
      <c r="E40" s="43"/>
      <c r="F40" s="43"/>
      <c r="G40" s="43"/>
      <c r="H40" s="43"/>
      <c r="I40" s="43"/>
    </row>
    <row r="41" s="26" customFormat="1" spans="1:9">
      <c r="A41" s="44"/>
      <c r="B41" s="43"/>
      <c r="C41" s="43"/>
      <c r="D41" s="43"/>
      <c r="E41" s="43"/>
      <c r="F41" s="43"/>
      <c r="G41" s="43"/>
      <c r="H41" s="43"/>
      <c r="I41" s="43"/>
    </row>
    <row r="42" s="26" customFormat="1" spans="1:9">
      <c r="A42" s="44"/>
      <c r="B42" s="43"/>
      <c r="C42" s="43"/>
      <c r="D42" s="43"/>
      <c r="E42" s="43"/>
      <c r="F42" s="43"/>
      <c r="G42" s="43"/>
      <c r="H42" s="43"/>
      <c r="I42" s="43"/>
    </row>
    <row r="43" s="26" customFormat="1" spans="1:9">
      <c r="A43" s="44"/>
      <c r="B43" s="43"/>
      <c r="C43" s="43"/>
      <c r="D43" s="43"/>
      <c r="E43" s="43"/>
      <c r="F43" s="43"/>
      <c r="G43" s="43"/>
      <c r="H43" s="43"/>
      <c r="I43" s="43"/>
    </row>
    <row r="44" s="26" customFormat="1" spans="1:9">
      <c r="A44" s="44"/>
      <c r="B44" s="43"/>
      <c r="C44" s="43"/>
      <c r="D44" s="43"/>
      <c r="E44" s="43"/>
      <c r="F44" s="43"/>
      <c r="G44" s="43"/>
      <c r="H44" s="43"/>
      <c r="I44" s="43"/>
    </row>
    <row r="45" s="26" customFormat="1" spans="1:9">
      <c r="A45" s="44"/>
      <c r="B45" s="43"/>
      <c r="C45" s="43"/>
      <c r="D45" s="43"/>
      <c r="E45" s="43"/>
      <c r="F45" s="43"/>
      <c r="G45" s="43"/>
      <c r="H45" s="43"/>
      <c r="I45" s="43"/>
    </row>
    <row r="46" s="26" customFormat="1" spans="1:9">
      <c r="A46" s="44"/>
      <c r="B46" s="43"/>
      <c r="C46" s="43"/>
      <c r="D46" s="43"/>
      <c r="E46" s="43"/>
      <c r="F46" s="43"/>
      <c r="G46" s="43"/>
      <c r="H46" s="43"/>
      <c r="I46" s="43"/>
    </row>
    <row r="47" s="26" customFormat="1" spans="1:9">
      <c r="A47" s="44"/>
      <c r="B47" s="43"/>
      <c r="C47" s="43"/>
      <c r="D47" s="43"/>
      <c r="E47" s="43"/>
      <c r="F47" s="43"/>
      <c r="G47" s="43"/>
      <c r="H47" s="43"/>
      <c r="I47" s="43"/>
    </row>
    <row r="48" s="26" customFormat="1" spans="1:9">
      <c r="A48" s="44"/>
      <c r="B48" s="43"/>
      <c r="C48" s="43"/>
      <c r="D48" s="43"/>
      <c r="E48" s="43"/>
      <c r="F48" s="43"/>
      <c r="G48" s="43"/>
      <c r="H48" s="43"/>
      <c r="I48" s="43"/>
    </row>
    <row r="49" s="26" customFormat="1" spans="1:9">
      <c r="A49" s="44"/>
      <c r="B49" s="43"/>
      <c r="C49" s="43"/>
      <c r="D49" s="43"/>
      <c r="E49" s="43"/>
      <c r="F49" s="43"/>
      <c r="G49" s="43"/>
      <c r="H49" s="43"/>
      <c r="I49" s="43"/>
    </row>
    <row r="50" s="26" customFormat="1" spans="1:9">
      <c r="A50" s="44"/>
      <c r="B50" s="43"/>
      <c r="C50" s="43"/>
      <c r="D50" s="43"/>
      <c r="E50" s="43"/>
      <c r="F50" s="43"/>
      <c r="G50" s="43"/>
      <c r="H50" s="43"/>
      <c r="I50" s="43"/>
    </row>
    <row r="51" s="26" customFormat="1" spans="1:9">
      <c r="A51" s="44"/>
      <c r="B51" s="43"/>
      <c r="C51" s="43"/>
      <c r="D51" s="43"/>
      <c r="E51" s="43"/>
      <c r="F51" s="43"/>
      <c r="G51" s="43"/>
      <c r="H51" s="43"/>
      <c r="I51" s="43"/>
    </row>
    <row r="52" s="26" customFormat="1" spans="1:9">
      <c r="A52" s="44"/>
      <c r="B52" s="43"/>
      <c r="C52" s="43"/>
      <c r="D52" s="43"/>
      <c r="E52" s="43"/>
      <c r="F52" s="43"/>
      <c r="G52" s="43"/>
      <c r="H52" s="43"/>
      <c r="I52" s="43"/>
    </row>
    <row r="53" s="26" customFormat="1" spans="1:9">
      <c r="A53" s="44"/>
      <c r="B53" s="43"/>
      <c r="C53" s="43"/>
      <c r="D53" s="43"/>
      <c r="E53" s="43"/>
      <c r="F53" s="43"/>
      <c r="G53" s="43"/>
      <c r="H53" s="43"/>
      <c r="I53" s="43"/>
    </row>
    <row r="54" s="26" customFormat="1" spans="1:9">
      <c r="A54" s="44"/>
      <c r="B54" s="43"/>
      <c r="C54" s="43"/>
      <c r="D54" s="43"/>
      <c r="E54" s="43"/>
      <c r="F54" s="43"/>
      <c r="G54" s="43"/>
      <c r="H54" s="43"/>
      <c r="I54" s="43"/>
    </row>
    <row r="55" s="26" customFormat="1" spans="1:9">
      <c r="A55" s="44"/>
      <c r="B55" s="43"/>
      <c r="C55" s="43"/>
      <c r="D55" s="43"/>
      <c r="E55" s="43"/>
      <c r="F55" s="43"/>
      <c r="G55" s="43"/>
      <c r="H55" s="43"/>
      <c r="I55" s="43"/>
    </row>
    <row r="56" s="26" customFormat="1" spans="1:9">
      <c r="A56" s="44"/>
      <c r="B56" s="43"/>
      <c r="C56" s="43"/>
      <c r="D56" s="43"/>
      <c r="E56" s="43"/>
      <c r="F56" s="43"/>
      <c r="G56" s="43"/>
      <c r="H56" s="43"/>
      <c r="I56" s="43"/>
    </row>
    <row r="57" s="26" customFormat="1" spans="1:9">
      <c r="A57" s="44"/>
      <c r="B57" s="43"/>
      <c r="C57" s="43"/>
      <c r="D57" s="43"/>
      <c r="E57" s="43"/>
      <c r="F57" s="43"/>
      <c r="G57" s="43"/>
      <c r="H57" s="43"/>
      <c r="I57" s="43"/>
    </row>
    <row r="58" s="26" customFormat="1" spans="1:9">
      <c r="A58" s="44"/>
      <c r="B58" s="43"/>
      <c r="C58" s="43"/>
      <c r="D58" s="43"/>
      <c r="E58" s="43"/>
      <c r="F58" s="43"/>
      <c r="G58" s="43"/>
      <c r="H58" s="43"/>
      <c r="I58" s="43"/>
    </row>
    <row r="59" s="26" customFormat="1" spans="1:9">
      <c r="A59" s="44"/>
      <c r="B59" s="43"/>
      <c r="C59" s="43"/>
      <c r="D59" s="43"/>
      <c r="E59" s="43"/>
      <c r="F59" s="43"/>
      <c r="G59" s="43"/>
      <c r="H59" s="43"/>
      <c r="I59" s="43"/>
    </row>
    <row r="60" s="26" customFormat="1" spans="1:9">
      <c r="A60" s="44"/>
      <c r="B60" s="43"/>
      <c r="C60" s="43"/>
      <c r="D60" s="43"/>
      <c r="E60" s="43"/>
      <c r="F60" s="43"/>
      <c r="G60" s="43"/>
      <c r="H60" s="43"/>
      <c r="I60" s="43"/>
    </row>
    <row r="61" s="26" customFormat="1" spans="1:9">
      <c r="A61" s="44"/>
      <c r="B61" s="43"/>
      <c r="C61" s="43"/>
      <c r="D61" s="43"/>
      <c r="E61" s="43"/>
      <c r="F61" s="43"/>
      <c r="G61" s="43"/>
      <c r="H61" s="43"/>
      <c r="I61" s="43"/>
    </row>
    <row r="62" s="26" customFormat="1" spans="1:9">
      <c r="A62" s="44"/>
      <c r="B62" s="43"/>
      <c r="C62" s="43"/>
      <c r="D62" s="43"/>
      <c r="E62" s="43"/>
      <c r="F62" s="43"/>
      <c r="G62" s="43"/>
      <c r="H62" s="43"/>
      <c r="I62" s="43"/>
    </row>
    <row r="63" s="26" customFormat="1" spans="1:9">
      <c r="A63" s="44"/>
      <c r="B63" s="43"/>
      <c r="C63" s="43"/>
      <c r="D63" s="43"/>
      <c r="E63" s="43"/>
      <c r="F63" s="43"/>
      <c r="G63" s="43"/>
      <c r="H63" s="43"/>
      <c r="I63" s="43"/>
    </row>
    <row r="64" s="26" customFormat="1" spans="1:9">
      <c r="A64" s="44"/>
      <c r="B64" s="43"/>
      <c r="C64" s="43"/>
      <c r="D64" s="43"/>
      <c r="E64" s="43"/>
      <c r="F64" s="43"/>
      <c r="G64" s="43"/>
      <c r="H64" s="43"/>
      <c r="I64" s="43"/>
    </row>
    <row r="65" s="26" customFormat="1" spans="1:9">
      <c r="A65" s="44"/>
      <c r="B65" s="43"/>
      <c r="C65" s="43"/>
      <c r="D65" s="43"/>
      <c r="E65" s="43"/>
      <c r="F65" s="43"/>
      <c r="G65" s="43"/>
      <c r="H65" s="43"/>
      <c r="I65" s="43"/>
    </row>
    <row r="66" s="26" customFormat="1" spans="1:9">
      <c r="A66" s="44"/>
      <c r="B66" s="43"/>
      <c r="C66" s="43"/>
      <c r="D66" s="43"/>
      <c r="E66" s="43"/>
      <c r="F66" s="43"/>
      <c r="G66" s="43"/>
      <c r="H66" s="43"/>
      <c r="I66" s="43"/>
    </row>
    <row r="67" s="26" customFormat="1" spans="1:9">
      <c r="A67" s="44"/>
      <c r="B67" s="43"/>
      <c r="C67" s="43"/>
      <c r="D67" s="43"/>
      <c r="E67" s="43"/>
      <c r="F67" s="43"/>
      <c r="G67" s="43"/>
      <c r="H67" s="43"/>
      <c r="I67" s="43"/>
    </row>
    <row r="68" s="26" customFormat="1" spans="1:9">
      <c r="A68" s="44"/>
      <c r="B68" s="43"/>
      <c r="C68" s="43"/>
      <c r="D68" s="43"/>
      <c r="E68" s="43"/>
      <c r="F68" s="43"/>
      <c r="G68" s="43"/>
      <c r="H68" s="43"/>
      <c r="I68" s="43"/>
    </row>
    <row r="69" s="26" customFormat="1" spans="1:9">
      <c r="A69" s="44"/>
      <c r="B69" s="43"/>
      <c r="C69" s="43"/>
      <c r="D69" s="43"/>
      <c r="E69" s="43"/>
      <c r="F69" s="43"/>
      <c r="G69" s="43"/>
      <c r="H69" s="43"/>
      <c r="I69" s="43"/>
    </row>
    <row r="70" s="26" customFormat="1" spans="1:9">
      <c r="A70" s="44"/>
      <c r="B70" s="43"/>
      <c r="C70" s="43"/>
      <c r="D70" s="43"/>
      <c r="E70" s="43"/>
      <c r="F70" s="43"/>
      <c r="G70" s="43"/>
      <c r="H70" s="43"/>
      <c r="I70" s="43"/>
    </row>
    <row r="71" s="26" customFormat="1" spans="1:9">
      <c r="A71" s="44"/>
      <c r="B71" s="43"/>
      <c r="C71" s="43"/>
      <c r="D71" s="43"/>
      <c r="E71" s="43"/>
      <c r="F71" s="43"/>
      <c r="G71" s="43"/>
      <c r="H71" s="43"/>
      <c r="I71" s="43"/>
    </row>
    <row r="72" s="26" customFormat="1" spans="1:9">
      <c r="A72" s="44"/>
      <c r="B72" s="43"/>
      <c r="C72" s="43"/>
      <c r="D72" s="43"/>
      <c r="E72" s="43"/>
      <c r="F72" s="43"/>
      <c r="G72" s="43"/>
      <c r="H72" s="43"/>
      <c r="I72" s="43"/>
    </row>
    <row r="73" s="26" customFormat="1" spans="1:9">
      <c r="A73" s="44"/>
      <c r="B73" s="43"/>
      <c r="C73" s="43"/>
      <c r="D73" s="43"/>
      <c r="E73" s="43"/>
      <c r="F73" s="43"/>
      <c r="G73" s="43"/>
      <c r="H73" s="43"/>
      <c r="I73" s="43"/>
    </row>
    <row r="74" s="26" customFormat="1" spans="1:9">
      <c r="A74" s="44"/>
      <c r="B74" s="43"/>
      <c r="C74" s="43"/>
      <c r="D74" s="43"/>
      <c r="E74" s="43"/>
      <c r="F74" s="43"/>
      <c r="G74" s="43"/>
      <c r="H74" s="43"/>
      <c r="I74" s="43"/>
    </row>
    <row r="75" s="26" customFormat="1" spans="1:9">
      <c r="A75" s="44"/>
      <c r="B75" s="43"/>
      <c r="C75" s="43"/>
      <c r="D75" s="43"/>
      <c r="E75" s="43"/>
      <c r="F75" s="43"/>
      <c r="G75" s="43"/>
      <c r="H75" s="43"/>
      <c r="I75" s="43"/>
    </row>
    <row r="76" s="26" customFormat="1" spans="1:9">
      <c r="A76" s="44"/>
      <c r="B76" s="43"/>
      <c r="C76" s="43"/>
      <c r="D76" s="43"/>
      <c r="E76" s="43"/>
      <c r="F76" s="43"/>
      <c r="G76" s="43"/>
      <c r="H76" s="43"/>
      <c r="I76" s="43"/>
    </row>
    <row r="77" s="26" customFormat="1" spans="1:9">
      <c r="A77" s="44"/>
      <c r="B77" s="43"/>
      <c r="C77" s="43"/>
      <c r="D77" s="43"/>
      <c r="E77" s="43"/>
      <c r="F77" s="43"/>
      <c r="G77" s="43"/>
      <c r="H77" s="43"/>
      <c r="I77" s="43"/>
    </row>
    <row r="78" s="26" customFormat="1" spans="1:9">
      <c r="A78" s="44"/>
      <c r="B78" s="43"/>
      <c r="C78" s="43"/>
      <c r="D78" s="43"/>
      <c r="E78" s="43"/>
      <c r="F78" s="43"/>
      <c r="G78" s="43"/>
      <c r="H78" s="43"/>
      <c r="I78" s="43"/>
    </row>
    <row r="79" s="26" customFormat="1" spans="1:9">
      <c r="A79" s="44"/>
      <c r="B79" s="43"/>
      <c r="C79" s="43"/>
      <c r="D79" s="43"/>
      <c r="E79" s="43"/>
      <c r="F79" s="43"/>
      <c r="G79" s="43"/>
      <c r="H79" s="43"/>
      <c r="I79" s="43"/>
    </row>
    <row r="80" s="26" customFormat="1" spans="1:9">
      <c r="A80" s="44"/>
      <c r="B80" s="43"/>
      <c r="C80" s="43"/>
      <c r="D80" s="43"/>
      <c r="E80" s="43"/>
      <c r="F80" s="43"/>
      <c r="G80" s="43"/>
      <c r="H80" s="43"/>
      <c r="I80" s="43"/>
    </row>
    <row r="81" s="26" customFormat="1" spans="1:9">
      <c r="A81" s="44"/>
      <c r="B81" s="43"/>
      <c r="C81" s="43"/>
      <c r="D81" s="43"/>
      <c r="E81" s="43"/>
      <c r="F81" s="43"/>
      <c r="G81" s="43"/>
      <c r="H81" s="43"/>
      <c r="I81" s="43"/>
    </row>
    <row r="82" s="26" customFormat="1" spans="1:9">
      <c r="A82" s="44"/>
      <c r="B82" s="43"/>
      <c r="C82" s="43"/>
      <c r="D82" s="43"/>
      <c r="E82" s="43"/>
      <c r="F82" s="43"/>
      <c r="G82" s="43"/>
      <c r="H82" s="43"/>
      <c r="I82" s="43"/>
    </row>
    <row r="83" s="26" customFormat="1" spans="1:9">
      <c r="A83" s="44"/>
      <c r="B83" s="43"/>
      <c r="C83" s="43"/>
      <c r="D83" s="43"/>
      <c r="E83" s="43"/>
      <c r="F83" s="43"/>
      <c r="G83" s="43"/>
      <c r="H83" s="43"/>
      <c r="I83" s="43"/>
    </row>
    <row r="84" s="26" customFormat="1" spans="1:9">
      <c r="A84" s="44"/>
      <c r="B84" s="43"/>
      <c r="C84" s="43"/>
      <c r="D84" s="43"/>
      <c r="E84" s="43"/>
      <c r="F84" s="43"/>
      <c r="G84" s="43"/>
      <c r="H84" s="43"/>
      <c r="I84" s="43"/>
    </row>
    <row r="85" s="26" customFormat="1" spans="1:9">
      <c r="A85" s="44"/>
      <c r="B85" s="43"/>
      <c r="C85" s="43"/>
      <c r="D85" s="43"/>
      <c r="E85" s="43"/>
      <c r="F85" s="43"/>
      <c r="G85" s="43"/>
      <c r="H85" s="43"/>
      <c r="I85" s="43"/>
    </row>
    <row r="86" s="26" customFormat="1" spans="1:9">
      <c r="A86" s="44"/>
      <c r="B86" s="43"/>
      <c r="C86" s="43"/>
      <c r="D86" s="43"/>
      <c r="E86" s="43"/>
      <c r="F86" s="43"/>
      <c r="G86" s="43"/>
      <c r="H86" s="43"/>
      <c r="I86" s="43"/>
    </row>
    <row r="87" s="26" customFormat="1" spans="1:9">
      <c r="A87" s="44"/>
      <c r="B87" s="43"/>
      <c r="C87" s="43"/>
      <c r="D87" s="43"/>
      <c r="E87" s="43"/>
      <c r="F87" s="43"/>
      <c r="G87" s="43"/>
      <c r="H87" s="43"/>
      <c r="I87" s="43"/>
    </row>
    <row r="88" s="26" customFormat="1" spans="1:9">
      <c r="A88" s="44"/>
      <c r="B88" s="43"/>
      <c r="C88" s="43"/>
      <c r="D88" s="43"/>
      <c r="E88" s="43"/>
      <c r="F88" s="43"/>
      <c r="G88" s="43"/>
      <c r="H88" s="43"/>
      <c r="I88" s="43"/>
    </row>
    <row r="89" s="26" customFormat="1" spans="1:9">
      <c r="A89" s="44"/>
      <c r="B89" s="43"/>
      <c r="C89" s="43"/>
      <c r="D89" s="43"/>
      <c r="E89" s="43"/>
      <c r="F89" s="43"/>
      <c r="G89" s="43"/>
      <c r="H89" s="43"/>
      <c r="I89" s="43"/>
    </row>
    <row r="90" s="26" customFormat="1" spans="1:9">
      <c r="A90" s="44"/>
      <c r="B90" s="43"/>
      <c r="C90" s="43"/>
      <c r="D90" s="43"/>
      <c r="E90" s="43"/>
      <c r="F90" s="43"/>
      <c r="G90" s="43"/>
      <c r="H90" s="43"/>
      <c r="I90" s="43"/>
    </row>
    <row r="91" s="26" customFormat="1" spans="1:9">
      <c r="A91" s="44"/>
      <c r="B91" s="43"/>
      <c r="C91" s="43"/>
      <c r="D91" s="43"/>
      <c r="E91" s="43"/>
      <c r="F91" s="43"/>
      <c r="G91" s="43"/>
      <c r="H91" s="43"/>
      <c r="I91" s="43"/>
    </row>
    <row r="92" s="26" customFormat="1" spans="1:9">
      <c r="A92" s="44"/>
      <c r="B92" s="43"/>
      <c r="C92" s="43"/>
      <c r="D92" s="43"/>
      <c r="E92" s="43"/>
      <c r="F92" s="43"/>
      <c r="G92" s="43"/>
      <c r="H92" s="43"/>
      <c r="I92" s="43"/>
    </row>
    <row r="93" s="26" customFormat="1" spans="1:9">
      <c r="A93" s="44"/>
      <c r="B93" s="43"/>
      <c r="C93" s="43"/>
      <c r="D93" s="43"/>
      <c r="E93" s="43"/>
      <c r="F93" s="43"/>
      <c r="G93" s="43"/>
      <c r="H93" s="43"/>
      <c r="I93" s="43"/>
    </row>
    <row r="94" s="26" customFormat="1" spans="1:9">
      <c r="A94" s="44"/>
      <c r="B94" s="43"/>
      <c r="C94" s="43"/>
      <c r="D94" s="43"/>
      <c r="E94" s="43"/>
      <c r="F94" s="43"/>
      <c r="G94" s="43"/>
      <c r="H94" s="43"/>
      <c r="I94" s="43"/>
    </row>
    <row r="95" s="26" customFormat="1" spans="1:9">
      <c r="A95" s="44"/>
      <c r="B95" s="43"/>
      <c r="C95" s="43"/>
      <c r="D95" s="43"/>
      <c r="E95" s="43"/>
      <c r="F95" s="43"/>
      <c r="G95" s="43"/>
      <c r="H95" s="43"/>
      <c r="I95" s="43"/>
    </row>
    <row r="96" s="26" customFormat="1" spans="1:9">
      <c r="A96" s="44"/>
      <c r="B96" s="43"/>
      <c r="C96" s="43"/>
      <c r="D96" s="43"/>
      <c r="E96" s="43"/>
      <c r="F96" s="43"/>
      <c r="G96" s="43"/>
      <c r="H96" s="43"/>
      <c r="I96" s="43"/>
    </row>
    <row r="97" s="26" customFormat="1" spans="1:9">
      <c r="A97" s="44"/>
      <c r="B97" s="43"/>
      <c r="C97" s="43"/>
      <c r="D97" s="43"/>
      <c r="E97" s="43"/>
      <c r="F97" s="43"/>
      <c r="G97" s="43"/>
      <c r="H97" s="43"/>
      <c r="I97" s="43"/>
    </row>
    <row r="98" s="26" customFormat="1" spans="1:9">
      <c r="A98" s="44"/>
      <c r="B98" s="43"/>
      <c r="C98" s="43"/>
      <c r="D98" s="43"/>
      <c r="E98" s="43"/>
      <c r="F98" s="43"/>
      <c r="G98" s="43"/>
      <c r="H98" s="43"/>
      <c r="I98" s="43"/>
    </row>
    <row r="99" s="26" customFormat="1" spans="1:9">
      <c r="A99" s="44"/>
      <c r="B99" s="43"/>
      <c r="C99" s="43"/>
      <c r="D99" s="43"/>
      <c r="E99" s="43"/>
      <c r="F99" s="43"/>
      <c r="G99" s="43"/>
      <c r="H99" s="43"/>
      <c r="I99" s="43"/>
    </row>
  </sheetData>
  <sheetProtection selectLockedCells="1" selectUnlockedCells="1" autoFilter="0" pivotTables="0"/>
  <mergeCells count="11">
    <mergeCell ref="A1:I1"/>
    <mergeCell ref="A2:I2"/>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9"/>
  <sheetViews>
    <sheetView showZeros="0" zoomScale="115" zoomScaleNormal="115" zoomScaleSheetLayoutView="70" workbookViewId="0">
      <pane xSplit="1" ySplit="5" topLeftCell="B6" activePane="bottomRight" state="frozen"/>
      <selection/>
      <selection pane="topRight"/>
      <selection pane="bottomLeft"/>
      <selection pane="bottomRight" activeCell="O15" sqref="O15"/>
    </sheetView>
  </sheetViews>
  <sheetFormatPr defaultColWidth="9" defaultRowHeight="12"/>
  <cols>
    <col min="1" max="1" width="45.9074074074074" style="28" customWidth="1"/>
    <col min="2" max="2" width="12.4444444444444" style="29" customWidth="1"/>
    <col min="3" max="3" width="10.7314814814815" style="29" customWidth="1"/>
    <col min="4" max="4" width="9.25925925925926" style="29" customWidth="1"/>
    <col min="5" max="5" width="10.2592592592593" style="29" customWidth="1"/>
    <col min="6" max="6" width="8" style="29" customWidth="1"/>
    <col min="7" max="7" width="10.4444444444444" style="29" customWidth="1"/>
    <col min="8" max="8" width="11.3518518518519" style="29" customWidth="1"/>
    <col min="9" max="9" width="10" style="29" customWidth="1"/>
    <col min="10" max="16384" width="9" style="29"/>
  </cols>
  <sheetData>
    <row r="1" s="26" customFormat="1" ht="43" customHeight="1" spans="1:9">
      <c r="A1" s="30" t="s">
        <v>30</v>
      </c>
      <c r="B1" s="30"/>
      <c r="C1" s="30"/>
      <c r="D1" s="30"/>
      <c r="E1" s="30"/>
      <c r="F1" s="30"/>
      <c r="G1" s="30"/>
      <c r="H1" s="30"/>
      <c r="I1" s="30"/>
    </row>
    <row r="2" s="26" customFormat="1" ht="15.75" customHeight="1" spans="1:9">
      <c r="A2" s="31" t="s">
        <v>759</v>
      </c>
      <c r="B2" s="31"/>
      <c r="C2" s="31"/>
      <c r="D2" s="31"/>
      <c r="E2" s="31"/>
      <c r="F2" s="31"/>
      <c r="G2" s="31"/>
      <c r="H2" s="31"/>
      <c r="I2" s="31"/>
    </row>
    <row r="3" s="27" customFormat="1" ht="18" customHeight="1" spans="1:9">
      <c r="A3" s="32" t="s">
        <v>751</v>
      </c>
      <c r="B3" s="33" t="s">
        <v>41</v>
      </c>
      <c r="C3" s="34"/>
      <c r="D3" s="34"/>
      <c r="E3" s="34"/>
      <c r="F3" s="35"/>
      <c r="G3" s="32" t="s">
        <v>42</v>
      </c>
      <c r="H3" s="32"/>
      <c r="I3" s="32"/>
    </row>
    <row r="4" s="27" customFormat="1" ht="18" customHeight="1" spans="1:9">
      <c r="A4" s="32"/>
      <c r="B4" s="32" t="s">
        <v>43</v>
      </c>
      <c r="C4" s="32" t="s">
        <v>44</v>
      </c>
      <c r="D4" s="32" t="s">
        <v>45</v>
      </c>
      <c r="E4" s="32" t="s">
        <v>46</v>
      </c>
      <c r="F4" s="32"/>
      <c r="G4" s="36" t="s">
        <v>47</v>
      </c>
      <c r="H4" s="32" t="s">
        <v>48</v>
      </c>
      <c r="I4" s="32"/>
    </row>
    <row r="5" s="27" customFormat="1" ht="18" customHeight="1" spans="1:9">
      <c r="A5" s="32"/>
      <c r="B5" s="32"/>
      <c r="C5" s="32"/>
      <c r="D5" s="32"/>
      <c r="E5" s="32" t="s">
        <v>49</v>
      </c>
      <c r="F5" s="32" t="s">
        <v>50</v>
      </c>
      <c r="G5" s="36"/>
      <c r="H5" s="32" t="s">
        <v>49</v>
      </c>
      <c r="I5" s="32" t="s">
        <v>50</v>
      </c>
    </row>
    <row r="6" s="26" customFormat="1" ht="25" customHeight="1" spans="1:9">
      <c r="A6" s="32" t="s">
        <v>760</v>
      </c>
      <c r="B6" s="37">
        <v>5</v>
      </c>
      <c r="C6" s="37">
        <v>8</v>
      </c>
      <c r="D6" s="38">
        <v>160</v>
      </c>
      <c r="E6" s="37">
        <v>7</v>
      </c>
      <c r="F6" s="38">
        <v>700</v>
      </c>
      <c r="G6" s="37">
        <v>0</v>
      </c>
      <c r="H6" s="37">
        <v>-8</v>
      </c>
      <c r="I6" s="38">
        <v>-100</v>
      </c>
    </row>
    <row r="7" s="26" customFormat="1" ht="25" customHeight="1" spans="1:9">
      <c r="A7" s="46" t="s">
        <v>761</v>
      </c>
      <c r="B7" s="37">
        <v>5</v>
      </c>
      <c r="C7" s="37">
        <v>8</v>
      </c>
      <c r="D7" s="38">
        <v>160</v>
      </c>
      <c r="E7" s="37">
        <v>7</v>
      </c>
      <c r="F7" s="38">
        <v>700</v>
      </c>
      <c r="G7" s="37">
        <v>0</v>
      </c>
      <c r="H7" s="37">
        <v>-8</v>
      </c>
      <c r="I7" s="38">
        <v>-100</v>
      </c>
    </row>
    <row r="8" s="26" customFormat="1" ht="25" customHeight="1" spans="1:9">
      <c r="A8" s="39" t="s">
        <v>762</v>
      </c>
      <c r="B8" s="40">
        <v>5</v>
      </c>
      <c r="C8" s="40">
        <v>8</v>
      </c>
      <c r="D8" s="41">
        <v>160</v>
      </c>
      <c r="E8" s="40">
        <v>7</v>
      </c>
      <c r="F8" s="41">
        <v>700</v>
      </c>
      <c r="G8" s="37"/>
      <c r="H8" s="40">
        <v>-8</v>
      </c>
      <c r="I8" s="41">
        <v>-100</v>
      </c>
    </row>
    <row r="9" s="26" customFormat="1" ht="25" customHeight="1" spans="1:9">
      <c r="A9" s="46" t="s">
        <v>763</v>
      </c>
      <c r="B9" s="37"/>
      <c r="C9" s="37"/>
      <c r="D9" s="38">
        <v>0</v>
      </c>
      <c r="E9" s="37">
        <v>0</v>
      </c>
      <c r="F9" s="38">
        <v>0</v>
      </c>
      <c r="G9" s="37"/>
      <c r="H9" s="37">
        <v>0</v>
      </c>
      <c r="I9" s="38">
        <v>0</v>
      </c>
    </row>
    <row r="10" s="26" customFormat="1" ht="25" customHeight="1" spans="1:9">
      <c r="A10" s="46" t="s">
        <v>764</v>
      </c>
      <c r="B10" s="37"/>
      <c r="C10" s="37"/>
      <c r="D10" s="38">
        <v>0</v>
      </c>
      <c r="E10" s="37">
        <v>0</v>
      </c>
      <c r="F10" s="38">
        <v>0</v>
      </c>
      <c r="G10" s="37"/>
      <c r="H10" s="37">
        <v>0</v>
      </c>
      <c r="I10" s="38">
        <v>0</v>
      </c>
    </row>
    <row r="11" s="26" customFormat="1" ht="25" customHeight="1" spans="1:9">
      <c r="A11" s="32" t="s">
        <v>582</v>
      </c>
      <c r="B11" s="37">
        <v>0</v>
      </c>
      <c r="C11" s="37">
        <v>0</v>
      </c>
      <c r="D11" s="38"/>
      <c r="E11" s="37"/>
      <c r="F11" s="38"/>
      <c r="G11" s="37">
        <v>0</v>
      </c>
      <c r="H11" s="37"/>
      <c r="I11" s="38"/>
    </row>
    <row r="12" s="26" customFormat="1" ht="25" customHeight="1" spans="1:9">
      <c r="A12" s="39" t="s">
        <v>765</v>
      </c>
      <c r="B12" s="40"/>
      <c r="C12" s="40"/>
      <c r="D12" s="41"/>
      <c r="E12" s="40"/>
      <c r="F12" s="41"/>
      <c r="G12" s="40"/>
      <c r="H12" s="40"/>
      <c r="I12" s="41"/>
    </row>
    <row r="13" s="26" customFormat="1" ht="25" customHeight="1" spans="1:9">
      <c r="A13" s="39" t="s">
        <v>766</v>
      </c>
      <c r="B13" s="40"/>
      <c r="C13" s="40"/>
      <c r="D13" s="41"/>
      <c r="E13" s="40"/>
      <c r="F13" s="41"/>
      <c r="G13" s="40"/>
      <c r="H13" s="40"/>
      <c r="I13" s="41"/>
    </row>
    <row r="14" s="26" customFormat="1" ht="25" customHeight="1" spans="1:9">
      <c r="A14" s="39" t="s">
        <v>767</v>
      </c>
      <c r="B14" s="40"/>
      <c r="C14" s="40"/>
      <c r="D14" s="41"/>
      <c r="E14" s="40"/>
      <c r="F14" s="41"/>
      <c r="G14" s="40"/>
      <c r="H14" s="40"/>
      <c r="I14" s="41"/>
    </row>
    <row r="15" s="26" customFormat="1" ht="25" customHeight="1" spans="1:9">
      <c r="A15" s="32" t="s">
        <v>593</v>
      </c>
      <c r="B15" s="37">
        <v>5</v>
      </c>
      <c r="C15" s="37">
        <v>8</v>
      </c>
      <c r="D15" s="38"/>
      <c r="E15" s="37"/>
      <c r="F15" s="38"/>
      <c r="G15" s="37">
        <v>0</v>
      </c>
      <c r="H15" s="37"/>
      <c r="I15" s="38"/>
    </row>
    <row r="16" s="26" customFormat="1" spans="1:9">
      <c r="A16" s="44"/>
      <c r="B16" s="43"/>
      <c r="C16" s="43"/>
      <c r="D16" s="43"/>
      <c r="E16" s="43"/>
      <c r="F16" s="43"/>
      <c r="G16" s="43"/>
      <c r="H16" s="43"/>
      <c r="I16" s="43"/>
    </row>
    <row r="17" s="26" customFormat="1" spans="1:9">
      <c r="A17" s="44"/>
      <c r="B17" s="43"/>
      <c r="C17" s="43"/>
      <c r="D17" s="43"/>
      <c r="E17" s="43"/>
      <c r="F17" s="43"/>
      <c r="G17" s="43"/>
      <c r="H17" s="43"/>
      <c r="I17" s="43"/>
    </row>
    <row r="18" s="26" customFormat="1" spans="1:9">
      <c r="A18" s="44"/>
      <c r="B18" s="43"/>
      <c r="C18" s="43"/>
      <c r="D18" s="43"/>
      <c r="E18" s="43"/>
      <c r="F18" s="43"/>
      <c r="G18" s="43"/>
      <c r="H18" s="43"/>
      <c r="I18" s="43"/>
    </row>
    <row r="19" s="26" customFormat="1" spans="1:9">
      <c r="A19" s="44"/>
      <c r="B19" s="43"/>
      <c r="C19" s="43"/>
      <c r="D19" s="43"/>
      <c r="E19" s="43"/>
      <c r="F19" s="43"/>
      <c r="G19" s="43"/>
      <c r="H19" s="43"/>
      <c r="I19" s="43"/>
    </row>
    <row r="20" s="26" customFormat="1" spans="1:9">
      <c r="A20" s="44"/>
      <c r="B20" s="43"/>
      <c r="C20" s="43"/>
      <c r="D20" s="43"/>
      <c r="E20" s="43"/>
      <c r="F20" s="43"/>
      <c r="G20" s="43"/>
      <c r="H20" s="43"/>
      <c r="I20" s="43"/>
    </row>
    <row r="21" s="26" customFormat="1" spans="1:9">
      <c r="A21" s="44"/>
      <c r="B21" s="43"/>
      <c r="C21" s="43"/>
      <c r="D21" s="43"/>
      <c r="E21" s="43"/>
      <c r="F21" s="43"/>
      <c r="G21" s="43"/>
      <c r="H21" s="43"/>
      <c r="I21" s="43"/>
    </row>
    <row r="22" s="26" customFormat="1" spans="1:9">
      <c r="A22" s="44"/>
      <c r="B22" s="43"/>
      <c r="C22" s="43"/>
      <c r="D22" s="43"/>
      <c r="E22" s="43"/>
      <c r="F22" s="43"/>
      <c r="G22" s="43"/>
      <c r="H22" s="43"/>
      <c r="I22" s="43"/>
    </row>
    <row r="23" s="26" customFormat="1" spans="1:9">
      <c r="A23" s="44"/>
      <c r="B23" s="43"/>
      <c r="C23" s="43"/>
      <c r="D23" s="43"/>
      <c r="E23" s="43"/>
      <c r="F23" s="43"/>
      <c r="G23" s="43"/>
      <c r="H23" s="43"/>
      <c r="I23" s="43"/>
    </row>
    <row r="24" s="26" customFormat="1" spans="1:9">
      <c r="A24" s="44"/>
      <c r="B24" s="43"/>
      <c r="C24" s="43"/>
      <c r="D24" s="43"/>
      <c r="E24" s="43"/>
      <c r="F24" s="43"/>
      <c r="G24" s="43"/>
      <c r="H24" s="43"/>
      <c r="I24" s="43"/>
    </row>
    <row r="25" s="26" customFormat="1" spans="1:9">
      <c r="A25" s="44"/>
      <c r="B25" s="43"/>
      <c r="C25" s="43"/>
      <c r="D25" s="43"/>
      <c r="E25" s="43"/>
      <c r="F25" s="43"/>
      <c r="G25" s="43"/>
      <c r="H25" s="43"/>
      <c r="I25" s="43"/>
    </row>
    <row r="26" s="26" customFormat="1" spans="1:9">
      <c r="A26" s="44"/>
      <c r="B26" s="43"/>
      <c r="C26" s="43"/>
      <c r="D26" s="43"/>
      <c r="E26" s="43"/>
      <c r="F26" s="43"/>
      <c r="G26" s="43"/>
      <c r="H26" s="43"/>
      <c r="I26" s="43"/>
    </row>
    <row r="27" s="26" customFormat="1" spans="1:9">
      <c r="A27" s="44"/>
      <c r="B27" s="43"/>
      <c r="C27" s="43"/>
      <c r="D27" s="43"/>
      <c r="E27" s="43"/>
      <c r="F27" s="43"/>
      <c r="G27" s="43"/>
      <c r="H27" s="43"/>
      <c r="I27" s="43"/>
    </row>
    <row r="28" s="26" customFormat="1" spans="1:9">
      <c r="A28" s="44"/>
      <c r="B28" s="43"/>
      <c r="C28" s="43"/>
      <c r="D28" s="43"/>
      <c r="E28" s="43"/>
      <c r="F28" s="43"/>
      <c r="G28" s="43"/>
      <c r="H28" s="43"/>
      <c r="I28" s="43"/>
    </row>
    <row r="29" s="26" customFormat="1" spans="1:9">
      <c r="A29" s="44"/>
      <c r="B29" s="43"/>
      <c r="C29" s="43"/>
      <c r="D29" s="43"/>
      <c r="E29" s="43"/>
      <c r="F29" s="43"/>
      <c r="G29" s="43"/>
      <c r="H29" s="43"/>
      <c r="I29" s="43"/>
    </row>
    <row r="30" s="26" customFormat="1" spans="1:9">
      <c r="A30" s="44"/>
      <c r="B30" s="43"/>
      <c r="C30" s="43"/>
      <c r="D30" s="43"/>
      <c r="E30" s="43"/>
      <c r="F30" s="43"/>
      <c r="G30" s="43"/>
      <c r="H30" s="43"/>
      <c r="I30" s="43"/>
    </row>
    <row r="31" s="26" customFormat="1" spans="1:9">
      <c r="A31" s="44"/>
      <c r="B31" s="43"/>
      <c r="C31" s="43"/>
      <c r="D31" s="43"/>
      <c r="E31" s="43"/>
      <c r="F31" s="43"/>
      <c r="G31" s="43"/>
      <c r="H31" s="43"/>
      <c r="I31" s="43"/>
    </row>
    <row r="32" s="26" customFormat="1" spans="1:9">
      <c r="A32" s="44"/>
      <c r="B32" s="43"/>
      <c r="C32" s="43"/>
      <c r="D32" s="43"/>
      <c r="E32" s="43"/>
      <c r="F32" s="43"/>
      <c r="G32" s="43"/>
      <c r="H32" s="43"/>
      <c r="I32" s="43"/>
    </row>
    <row r="33" s="26" customFormat="1" spans="1:9">
      <c r="A33" s="44"/>
      <c r="B33" s="43"/>
      <c r="C33" s="43"/>
      <c r="D33" s="43"/>
      <c r="E33" s="43"/>
      <c r="F33" s="43"/>
      <c r="G33" s="43"/>
      <c r="H33" s="43"/>
      <c r="I33" s="43"/>
    </row>
    <row r="34" s="26" customFormat="1" spans="1:9">
      <c r="A34" s="44"/>
      <c r="B34" s="43"/>
      <c r="C34" s="43"/>
      <c r="D34" s="43"/>
      <c r="E34" s="43"/>
      <c r="F34" s="43"/>
      <c r="G34" s="43"/>
      <c r="H34" s="43"/>
      <c r="I34" s="43"/>
    </row>
    <row r="35" s="26" customFormat="1" spans="1:9">
      <c r="A35" s="44"/>
      <c r="B35" s="43"/>
      <c r="C35" s="43"/>
      <c r="D35" s="43"/>
      <c r="E35" s="43"/>
      <c r="F35" s="43"/>
      <c r="G35" s="43"/>
      <c r="H35" s="43"/>
      <c r="I35" s="43"/>
    </row>
    <row r="36" s="26" customFormat="1" spans="1:9">
      <c r="A36" s="44"/>
      <c r="B36" s="43"/>
      <c r="C36" s="43"/>
      <c r="D36" s="43"/>
      <c r="E36" s="43"/>
      <c r="F36" s="43"/>
      <c r="G36" s="43"/>
      <c r="H36" s="43"/>
      <c r="I36" s="43"/>
    </row>
    <row r="37" s="26" customFormat="1" spans="1:9">
      <c r="A37" s="44"/>
      <c r="B37" s="43"/>
      <c r="C37" s="43"/>
      <c r="D37" s="43"/>
      <c r="E37" s="43"/>
      <c r="F37" s="43"/>
      <c r="G37" s="43"/>
      <c r="H37" s="43"/>
      <c r="I37" s="43"/>
    </row>
    <row r="38" s="26" customFormat="1" spans="1:9">
      <c r="A38" s="44"/>
      <c r="B38" s="43"/>
      <c r="C38" s="43"/>
      <c r="D38" s="43"/>
      <c r="E38" s="43"/>
      <c r="F38" s="43"/>
      <c r="G38" s="43"/>
      <c r="H38" s="43"/>
      <c r="I38" s="43"/>
    </row>
    <row r="39" s="26" customFormat="1" spans="1:9">
      <c r="A39" s="44"/>
      <c r="B39" s="43"/>
      <c r="C39" s="43"/>
      <c r="D39" s="43"/>
      <c r="E39" s="43"/>
      <c r="F39" s="43"/>
      <c r="G39" s="43"/>
      <c r="H39" s="43"/>
      <c r="I39" s="43"/>
    </row>
    <row r="40" s="26" customFormat="1" spans="1:9">
      <c r="A40" s="44"/>
      <c r="B40" s="43"/>
      <c r="C40" s="43"/>
      <c r="D40" s="43"/>
      <c r="E40" s="43"/>
      <c r="F40" s="43"/>
      <c r="G40" s="43"/>
      <c r="H40" s="43"/>
      <c r="I40" s="43"/>
    </row>
    <row r="41" s="26" customFormat="1" spans="1:9">
      <c r="A41" s="44"/>
      <c r="B41" s="43"/>
      <c r="C41" s="43"/>
      <c r="D41" s="43"/>
      <c r="E41" s="43"/>
      <c r="F41" s="43"/>
      <c r="G41" s="43"/>
      <c r="H41" s="43"/>
      <c r="I41" s="43"/>
    </row>
    <row r="42" s="26" customFormat="1" spans="1:9">
      <c r="A42" s="44"/>
      <c r="B42" s="43"/>
      <c r="C42" s="43"/>
      <c r="D42" s="43"/>
      <c r="E42" s="43"/>
      <c r="F42" s="43"/>
      <c r="G42" s="43"/>
      <c r="H42" s="43"/>
      <c r="I42" s="43"/>
    </row>
    <row r="43" s="26" customFormat="1" spans="1:9">
      <c r="A43" s="44"/>
      <c r="B43" s="43"/>
      <c r="C43" s="43"/>
      <c r="D43" s="43"/>
      <c r="E43" s="43"/>
      <c r="F43" s="43"/>
      <c r="G43" s="43"/>
      <c r="H43" s="43"/>
      <c r="I43" s="43"/>
    </row>
    <row r="44" s="26" customFormat="1" spans="1:9">
      <c r="A44" s="44"/>
      <c r="B44" s="43"/>
      <c r="C44" s="43"/>
      <c r="D44" s="43"/>
      <c r="E44" s="43"/>
      <c r="F44" s="43"/>
      <c r="G44" s="43"/>
      <c r="H44" s="43"/>
      <c r="I44" s="43"/>
    </row>
    <row r="45" s="26" customFormat="1" spans="1:9">
      <c r="A45" s="44"/>
      <c r="B45" s="43"/>
      <c r="C45" s="43"/>
      <c r="D45" s="43"/>
      <c r="E45" s="43"/>
      <c r="F45" s="43"/>
      <c r="G45" s="43"/>
      <c r="H45" s="43"/>
      <c r="I45" s="43"/>
    </row>
    <row r="46" s="26" customFormat="1" spans="1:9">
      <c r="A46" s="44"/>
      <c r="B46" s="43"/>
      <c r="C46" s="43"/>
      <c r="D46" s="43"/>
      <c r="E46" s="43"/>
      <c r="F46" s="43"/>
      <c r="G46" s="43"/>
      <c r="H46" s="43"/>
      <c r="I46" s="43"/>
    </row>
    <row r="47" s="26" customFormat="1" spans="1:9">
      <c r="A47" s="44"/>
      <c r="B47" s="43"/>
      <c r="C47" s="43"/>
      <c r="D47" s="43"/>
      <c r="E47" s="43"/>
      <c r="F47" s="43"/>
      <c r="G47" s="43"/>
      <c r="H47" s="43"/>
      <c r="I47" s="43"/>
    </row>
    <row r="48" s="26" customFormat="1" spans="1:9">
      <c r="A48" s="44"/>
      <c r="B48" s="43"/>
      <c r="C48" s="43"/>
      <c r="D48" s="43"/>
      <c r="E48" s="43"/>
      <c r="F48" s="43"/>
      <c r="G48" s="43"/>
      <c r="H48" s="43"/>
      <c r="I48" s="43"/>
    </row>
    <row r="49" s="26" customFormat="1" spans="1:9">
      <c r="A49" s="44"/>
      <c r="B49" s="43"/>
      <c r="C49" s="43"/>
      <c r="D49" s="43"/>
      <c r="E49" s="43"/>
      <c r="F49" s="43"/>
      <c r="G49" s="43"/>
      <c r="H49" s="43"/>
      <c r="I49" s="43"/>
    </row>
    <row r="50" s="26" customFormat="1" spans="1:9">
      <c r="A50" s="44"/>
      <c r="B50" s="43"/>
      <c r="C50" s="43"/>
      <c r="D50" s="43"/>
      <c r="E50" s="43"/>
      <c r="F50" s="43"/>
      <c r="G50" s="43"/>
      <c r="H50" s="43"/>
      <c r="I50" s="43"/>
    </row>
    <row r="51" s="26" customFormat="1" spans="1:9">
      <c r="A51" s="44"/>
      <c r="B51" s="43"/>
      <c r="C51" s="43"/>
      <c r="D51" s="43"/>
      <c r="E51" s="43"/>
      <c r="F51" s="43"/>
      <c r="G51" s="43"/>
      <c r="H51" s="43"/>
      <c r="I51" s="43"/>
    </row>
    <row r="52" s="26" customFormat="1" spans="1:9">
      <c r="A52" s="44"/>
      <c r="B52" s="43"/>
      <c r="C52" s="43"/>
      <c r="D52" s="43"/>
      <c r="E52" s="43"/>
      <c r="F52" s="43"/>
      <c r="G52" s="43"/>
      <c r="H52" s="43"/>
      <c r="I52" s="43"/>
    </row>
    <row r="53" s="26" customFormat="1" spans="1:9">
      <c r="A53" s="44"/>
      <c r="B53" s="43"/>
      <c r="C53" s="43"/>
      <c r="D53" s="43"/>
      <c r="E53" s="43"/>
      <c r="F53" s="43"/>
      <c r="G53" s="43"/>
      <c r="H53" s="43"/>
      <c r="I53" s="43"/>
    </row>
    <row r="54" s="26" customFormat="1" spans="1:9">
      <c r="A54" s="44"/>
      <c r="B54" s="43"/>
      <c r="C54" s="43"/>
      <c r="D54" s="43"/>
      <c r="E54" s="43"/>
      <c r="F54" s="43"/>
      <c r="G54" s="43"/>
      <c r="H54" s="43"/>
      <c r="I54" s="43"/>
    </row>
    <row r="55" s="26" customFormat="1" spans="1:9">
      <c r="A55" s="44"/>
      <c r="B55" s="43"/>
      <c r="C55" s="43"/>
      <c r="D55" s="43"/>
      <c r="E55" s="43"/>
      <c r="F55" s="43"/>
      <c r="G55" s="43"/>
      <c r="H55" s="43"/>
      <c r="I55" s="43"/>
    </row>
    <row r="56" s="26" customFormat="1" spans="1:9">
      <c r="A56" s="44"/>
      <c r="B56" s="43"/>
      <c r="C56" s="43"/>
      <c r="D56" s="43"/>
      <c r="E56" s="43"/>
      <c r="F56" s="43"/>
      <c r="G56" s="43"/>
      <c r="H56" s="43"/>
      <c r="I56" s="43"/>
    </row>
    <row r="57" s="26" customFormat="1" spans="1:9">
      <c r="A57" s="44"/>
      <c r="B57" s="43"/>
      <c r="C57" s="43"/>
      <c r="D57" s="43"/>
      <c r="E57" s="43"/>
      <c r="F57" s="43"/>
      <c r="G57" s="43"/>
      <c r="H57" s="43"/>
      <c r="I57" s="43"/>
    </row>
    <row r="58" s="26" customFormat="1" spans="1:9">
      <c r="A58" s="44"/>
      <c r="B58" s="43"/>
      <c r="C58" s="43"/>
      <c r="D58" s="43"/>
      <c r="E58" s="43"/>
      <c r="F58" s="43"/>
      <c r="G58" s="43"/>
      <c r="H58" s="43"/>
      <c r="I58" s="43"/>
    </row>
    <row r="59" s="26" customFormat="1" spans="1:9">
      <c r="A59" s="44"/>
      <c r="B59" s="43"/>
      <c r="C59" s="43"/>
      <c r="D59" s="43"/>
      <c r="E59" s="43"/>
      <c r="F59" s="43"/>
      <c r="G59" s="43"/>
      <c r="H59" s="43"/>
      <c r="I59" s="43"/>
    </row>
    <row r="60" s="26" customFormat="1" spans="1:9">
      <c r="A60" s="44"/>
      <c r="B60" s="43"/>
      <c r="C60" s="43"/>
      <c r="D60" s="43"/>
      <c r="E60" s="43"/>
      <c r="F60" s="43"/>
      <c r="G60" s="43"/>
      <c r="H60" s="43"/>
      <c r="I60" s="43"/>
    </row>
    <row r="61" s="26" customFormat="1" spans="1:9">
      <c r="A61" s="44"/>
      <c r="B61" s="43"/>
      <c r="C61" s="43"/>
      <c r="D61" s="43"/>
      <c r="E61" s="43"/>
      <c r="F61" s="43"/>
      <c r="G61" s="43"/>
      <c r="H61" s="43"/>
      <c r="I61" s="43"/>
    </row>
    <row r="62" s="26" customFormat="1" spans="1:9">
      <c r="A62" s="44"/>
      <c r="B62" s="43"/>
      <c r="C62" s="43"/>
      <c r="D62" s="43"/>
      <c r="E62" s="43"/>
      <c r="F62" s="43"/>
      <c r="G62" s="43"/>
      <c r="H62" s="43"/>
      <c r="I62" s="43"/>
    </row>
    <row r="63" s="26" customFormat="1" spans="1:9">
      <c r="A63" s="44"/>
      <c r="B63" s="43"/>
      <c r="C63" s="43"/>
      <c r="D63" s="43"/>
      <c r="E63" s="43"/>
      <c r="F63" s="43"/>
      <c r="G63" s="43"/>
      <c r="H63" s="43"/>
      <c r="I63" s="43"/>
    </row>
    <row r="64" s="26" customFormat="1" spans="1:9">
      <c r="A64" s="44"/>
      <c r="B64" s="43"/>
      <c r="C64" s="43"/>
      <c r="D64" s="43"/>
      <c r="E64" s="43"/>
      <c r="F64" s="43"/>
      <c r="G64" s="43"/>
      <c r="H64" s="43"/>
      <c r="I64" s="43"/>
    </row>
    <row r="65" s="26" customFormat="1" spans="1:9">
      <c r="A65" s="44"/>
      <c r="B65" s="43"/>
      <c r="C65" s="43"/>
      <c r="D65" s="43"/>
      <c r="E65" s="43"/>
      <c r="F65" s="43"/>
      <c r="G65" s="43"/>
      <c r="H65" s="43"/>
      <c r="I65" s="43"/>
    </row>
    <row r="66" s="26" customFormat="1" spans="1:9">
      <c r="A66" s="44"/>
      <c r="B66" s="43"/>
      <c r="C66" s="43"/>
      <c r="D66" s="43"/>
      <c r="E66" s="43"/>
      <c r="F66" s="43"/>
      <c r="G66" s="43"/>
      <c r="H66" s="43"/>
      <c r="I66" s="43"/>
    </row>
    <row r="67" s="26" customFormat="1" spans="1:9">
      <c r="A67" s="44"/>
      <c r="B67" s="43"/>
      <c r="C67" s="43"/>
      <c r="D67" s="43"/>
      <c r="E67" s="43"/>
      <c r="F67" s="43"/>
      <c r="G67" s="43"/>
      <c r="H67" s="43"/>
      <c r="I67" s="43"/>
    </row>
    <row r="68" s="26" customFormat="1" spans="1:9">
      <c r="A68" s="44"/>
      <c r="B68" s="43"/>
      <c r="C68" s="43"/>
      <c r="D68" s="43"/>
      <c r="E68" s="43"/>
      <c r="F68" s="43"/>
      <c r="G68" s="43"/>
      <c r="H68" s="43"/>
      <c r="I68" s="43"/>
    </row>
    <row r="69" s="26" customFormat="1" spans="1:9">
      <c r="A69" s="44"/>
      <c r="B69" s="43"/>
      <c r="C69" s="43"/>
      <c r="D69" s="43"/>
      <c r="E69" s="43"/>
      <c r="F69" s="43"/>
      <c r="G69" s="43"/>
      <c r="H69" s="43"/>
      <c r="I69" s="43"/>
    </row>
    <row r="70" s="26" customFormat="1" spans="1:9">
      <c r="A70" s="44"/>
      <c r="B70" s="43"/>
      <c r="C70" s="43"/>
      <c r="D70" s="43"/>
      <c r="E70" s="43"/>
      <c r="F70" s="43"/>
      <c r="G70" s="43"/>
      <c r="H70" s="43"/>
      <c r="I70" s="43"/>
    </row>
    <row r="71" s="26" customFormat="1" spans="1:9">
      <c r="A71" s="44"/>
      <c r="B71" s="43"/>
      <c r="C71" s="43"/>
      <c r="D71" s="43"/>
      <c r="E71" s="43"/>
      <c r="F71" s="43"/>
      <c r="G71" s="43"/>
      <c r="H71" s="43"/>
      <c r="I71" s="43"/>
    </row>
    <row r="72" s="26" customFormat="1" spans="1:9">
      <c r="A72" s="44"/>
      <c r="B72" s="43"/>
      <c r="C72" s="43"/>
      <c r="D72" s="43"/>
      <c r="E72" s="43"/>
      <c r="F72" s="43"/>
      <c r="G72" s="43"/>
      <c r="H72" s="43"/>
      <c r="I72" s="43"/>
    </row>
    <row r="73" s="26" customFormat="1" spans="1:9">
      <c r="A73" s="44"/>
      <c r="B73" s="43"/>
      <c r="C73" s="43"/>
      <c r="D73" s="43"/>
      <c r="E73" s="43"/>
      <c r="F73" s="43"/>
      <c r="G73" s="43"/>
      <c r="H73" s="43"/>
      <c r="I73" s="43"/>
    </row>
    <row r="74" s="26" customFormat="1" spans="1:9">
      <c r="A74" s="44"/>
      <c r="B74" s="43"/>
      <c r="C74" s="43"/>
      <c r="D74" s="43"/>
      <c r="E74" s="43"/>
      <c r="F74" s="43"/>
      <c r="G74" s="43"/>
      <c r="H74" s="43"/>
      <c r="I74" s="43"/>
    </row>
    <row r="75" s="26" customFormat="1" spans="1:9">
      <c r="A75" s="44"/>
      <c r="B75" s="43"/>
      <c r="C75" s="43"/>
      <c r="D75" s="43"/>
      <c r="E75" s="43"/>
      <c r="F75" s="43"/>
      <c r="G75" s="43"/>
      <c r="H75" s="43"/>
      <c r="I75" s="43"/>
    </row>
    <row r="76" s="26" customFormat="1" spans="1:9">
      <c r="A76" s="44"/>
      <c r="B76" s="43"/>
      <c r="C76" s="43"/>
      <c r="D76" s="43"/>
      <c r="E76" s="43"/>
      <c r="F76" s="43"/>
      <c r="G76" s="43"/>
      <c r="H76" s="43"/>
      <c r="I76" s="43"/>
    </row>
    <row r="77" s="26" customFormat="1" spans="1:9">
      <c r="A77" s="44"/>
      <c r="B77" s="43"/>
      <c r="C77" s="43"/>
      <c r="D77" s="43"/>
      <c r="E77" s="43"/>
      <c r="F77" s="43"/>
      <c r="G77" s="43"/>
      <c r="H77" s="43"/>
      <c r="I77" s="43"/>
    </row>
    <row r="78" s="26" customFormat="1" spans="1:9">
      <c r="A78" s="44"/>
      <c r="B78" s="43"/>
      <c r="C78" s="43"/>
      <c r="D78" s="43"/>
      <c r="E78" s="43"/>
      <c r="F78" s="43"/>
      <c r="G78" s="43"/>
      <c r="H78" s="43"/>
      <c r="I78" s="43"/>
    </row>
    <row r="79" s="26" customFormat="1" spans="1:9">
      <c r="A79" s="44"/>
      <c r="B79" s="43"/>
      <c r="C79" s="43"/>
      <c r="D79" s="43"/>
      <c r="E79" s="43"/>
      <c r="F79" s="43"/>
      <c r="G79" s="43"/>
      <c r="H79" s="43"/>
      <c r="I79" s="43"/>
    </row>
    <row r="80" s="26" customFormat="1" spans="1:9">
      <c r="A80" s="44"/>
      <c r="B80" s="43"/>
      <c r="C80" s="43"/>
      <c r="D80" s="43"/>
      <c r="E80" s="43"/>
      <c r="F80" s="43"/>
      <c r="G80" s="43"/>
      <c r="H80" s="43"/>
      <c r="I80" s="43"/>
    </row>
    <row r="81" s="26" customFormat="1" spans="1:9">
      <c r="A81" s="44"/>
      <c r="B81" s="43"/>
      <c r="C81" s="43"/>
      <c r="D81" s="43"/>
      <c r="E81" s="43"/>
      <c r="F81" s="43"/>
      <c r="G81" s="43"/>
      <c r="H81" s="43"/>
      <c r="I81" s="43"/>
    </row>
    <row r="82" s="26" customFormat="1" spans="1:9">
      <c r="A82" s="44"/>
      <c r="B82" s="43"/>
      <c r="C82" s="43"/>
      <c r="D82" s="43"/>
      <c r="E82" s="43"/>
      <c r="F82" s="43"/>
      <c r="G82" s="43"/>
      <c r="H82" s="43"/>
      <c r="I82" s="43"/>
    </row>
    <row r="83" s="26" customFormat="1" spans="1:9">
      <c r="A83" s="44"/>
      <c r="B83" s="43"/>
      <c r="C83" s="43"/>
      <c r="D83" s="43"/>
      <c r="E83" s="43"/>
      <c r="F83" s="43"/>
      <c r="G83" s="43"/>
      <c r="H83" s="43"/>
      <c r="I83" s="43"/>
    </row>
    <row r="84" s="26" customFormat="1" spans="1:9">
      <c r="A84" s="44"/>
      <c r="B84" s="43"/>
      <c r="C84" s="43"/>
      <c r="D84" s="43"/>
      <c r="E84" s="43"/>
      <c r="F84" s="43"/>
      <c r="G84" s="43"/>
      <c r="H84" s="43"/>
      <c r="I84" s="43"/>
    </row>
    <row r="85" s="26" customFormat="1" spans="1:9">
      <c r="A85" s="44"/>
      <c r="B85" s="43"/>
      <c r="C85" s="43"/>
      <c r="D85" s="43"/>
      <c r="E85" s="43"/>
      <c r="F85" s="43"/>
      <c r="G85" s="43"/>
      <c r="H85" s="43"/>
      <c r="I85" s="43"/>
    </row>
    <row r="86" s="26" customFormat="1" spans="1:9">
      <c r="A86" s="44"/>
      <c r="B86" s="43"/>
      <c r="C86" s="43"/>
      <c r="D86" s="43"/>
      <c r="E86" s="43"/>
      <c r="F86" s="43"/>
      <c r="G86" s="43"/>
      <c r="H86" s="43"/>
      <c r="I86" s="43"/>
    </row>
    <row r="87" s="26" customFormat="1" spans="1:9">
      <c r="A87" s="44"/>
      <c r="B87" s="43"/>
      <c r="C87" s="43"/>
      <c r="D87" s="43"/>
      <c r="E87" s="43"/>
      <c r="F87" s="43"/>
      <c r="G87" s="43"/>
      <c r="H87" s="43"/>
      <c r="I87" s="43"/>
    </row>
    <row r="88" s="26" customFormat="1" spans="1:9">
      <c r="A88" s="44"/>
      <c r="B88" s="43"/>
      <c r="C88" s="43"/>
      <c r="D88" s="43"/>
      <c r="E88" s="43"/>
      <c r="F88" s="43"/>
      <c r="G88" s="43"/>
      <c r="H88" s="43"/>
      <c r="I88" s="43"/>
    </row>
    <row r="89" s="26" customFormat="1" spans="1:9">
      <c r="A89" s="44"/>
      <c r="B89" s="43"/>
      <c r="C89" s="43"/>
      <c r="D89" s="43"/>
      <c r="E89" s="43"/>
      <c r="F89" s="43"/>
      <c r="G89" s="43"/>
      <c r="H89" s="43"/>
      <c r="I89" s="43"/>
    </row>
    <row r="90" s="26" customFormat="1" spans="1:9">
      <c r="A90" s="44"/>
      <c r="B90" s="43"/>
      <c r="C90" s="43"/>
      <c r="D90" s="43"/>
      <c r="E90" s="43"/>
      <c r="F90" s="43"/>
      <c r="G90" s="43"/>
      <c r="H90" s="43"/>
      <c r="I90" s="43"/>
    </row>
    <row r="91" s="26" customFormat="1" spans="1:9">
      <c r="A91" s="44"/>
      <c r="B91" s="43"/>
      <c r="C91" s="43"/>
      <c r="D91" s="43"/>
      <c r="E91" s="43"/>
      <c r="F91" s="43"/>
      <c r="G91" s="43"/>
      <c r="H91" s="43"/>
      <c r="I91" s="43"/>
    </row>
    <row r="92" s="26" customFormat="1" spans="1:9">
      <c r="A92" s="44"/>
      <c r="B92" s="43"/>
      <c r="C92" s="43"/>
      <c r="D92" s="43"/>
      <c r="E92" s="43"/>
      <c r="F92" s="43"/>
      <c r="G92" s="43"/>
      <c r="H92" s="43"/>
      <c r="I92" s="43"/>
    </row>
    <row r="93" s="26" customFormat="1" spans="1:9">
      <c r="A93" s="44"/>
      <c r="B93" s="43"/>
      <c r="C93" s="43"/>
      <c r="D93" s="43"/>
      <c r="E93" s="43"/>
      <c r="F93" s="43"/>
      <c r="G93" s="43"/>
      <c r="H93" s="43"/>
      <c r="I93" s="43"/>
    </row>
    <row r="94" s="26" customFormat="1" spans="1:9">
      <c r="A94" s="44"/>
      <c r="B94" s="43"/>
      <c r="C94" s="43"/>
      <c r="D94" s="43"/>
      <c r="E94" s="43"/>
      <c r="F94" s="43"/>
      <c r="G94" s="43"/>
      <c r="H94" s="43"/>
      <c r="I94" s="43"/>
    </row>
    <row r="95" s="26" customFormat="1" spans="1:9">
      <c r="A95" s="44"/>
      <c r="B95" s="43"/>
      <c r="C95" s="43"/>
      <c r="D95" s="43"/>
      <c r="E95" s="43"/>
      <c r="F95" s="43"/>
      <c r="G95" s="43"/>
      <c r="H95" s="43"/>
      <c r="I95" s="43"/>
    </row>
    <row r="96" s="26" customFormat="1" spans="1:9">
      <c r="A96" s="44"/>
      <c r="B96" s="43"/>
      <c r="C96" s="43"/>
      <c r="D96" s="43"/>
      <c r="E96" s="43"/>
      <c r="F96" s="43"/>
      <c r="G96" s="43"/>
      <c r="H96" s="43"/>
      <c r="I96" s="43"/>
    </row>
    <row r="97" s="26" customFormat="1" spans="1:9">
      <c r="A97" s="44"/>
      <c r="B97" s="43"/>
      <c r="C97" s="43"/>
      <c r="D97" s="43"/>
      <c r="E97" s="43"/>
      <c r="F97" s="43"/>
      <c r="G97" s="43"/>
      <c r="H97" s="43"/>
      <c r="I97" s="43"/>
    </row>
    <row r="98" s="26" customFormat="1" spans="1:9">
      <c r="A98" s="44"/>
      <c r="B98" s="43"/>
      <c r="C98" s="43"/>
      <c r="D98" s="43"/>
      <c r="E98" s="43"/>
      <c r="F98" s="43"/>
      <c r="G98" s="43"/>
      <c r="H98" s="43"/>
      <c r="I98" s="43"/>
    </row>
    <row r="99" s="26" customFormat="1" spans="1:9">
      <c r="A99" s="44"/>
      <c r="B99" s="43"/>
      <c r="C99" s="43"/>
      <c r="D99" s="43"/>
      <c r="E99" s="43"/>
      <c r="F99" s="43"/>
      <c r="G99" s="43"/>
      <c r="H99" s="43"/>
      <c r="I99" s="43"/>
    </row>
  </sheetData>
  <sheetProtection selectLockedCells="1" selectUnlockedCells="1" autoFilter="0" pivotTables="0"/>
  <mergeCells count="11">
    <mergeCell ref="A1:I1"/>
    <mergeCell ref="A2:I2"/>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4"/>
  <sheetViews>
    <sheetView showZeros="0" zoomScale="115" zoomScaleNormal="115" zoomScaleSheetLayoutView="70" workbookViewId="0">
      <pane xSplit="1" ySplit="5" topLeftCell="B6" activePane="bottomRight" state="frozen"/>
      <selection/>
      <selection pane="topRight"/>
      <selection pane="bottomLeft"/>
      <selection pane="bottomRight" activeCell="H9" sqref="H9"/>
    </sheetView>
  </sheetViews>
  <sheetFormatPr defaultColWidth="9" defaultRowHeight="12"/>
  <cols>
    <col min="1" max="1" width="45.9074074074074" style="28" customWidth="1"/>
    <col min="2" max="2" width="12.4444444444444" style="29" customWidth="1"/>
    <col min="3" max="3" width="10.7314814814815" style="29" customWidth="1"/>
    <col min="4" max="4" width="9.25925925925926" style="29" customWidth="1"/>
    <col min="5" max="5" width="10.2592592592593" style="29" customWidth="1"/>
    <col min="6" max="6" width="8" style="29" customWidth="1"/>
    <col min="7" max="7" width="10.4444444444444" style="29" customWidth="1"/>
    <col min="8" max="8" width="11.3518518518519" style="29" customWidth="1"/>
    <col min="9" max="9" width="10" style="29" customWidth="1"/>
    <col min="10" max="16384" width="9" style="29"/>
  </cols>
  <sheetData>
    <row r="1" s="26" customFormat="1" ht="43" customHeight="1" spans="1:10">
      <c r="A1" s="30" t="s">
        <v>32</v>
      </c>
      <c r="B1" s="30"/>
      <c r="C1" s="30"/>
      <c r="D1" s="30"/>
      <c r="E1" s="30"/>
      <c r="F1" s="30"/>
      <c r="G1" s="30"/>
      <c r="H1" s="30"/>
      <c r="I1" s="30"/>
      <c r="J1" s="45"/>
    </row>
    <row r="2" s="26" customFormat="1" ht="15.75" customHeight="1" spans="1:9">
      <c r="A2" s="31" t="s">
        <v>759</v>
      </c>
      <c r="B2" s="31"/>
      <c r="C2" s="31"/>
      <c r="D2" s="31"/>
      <c r="E2" s="31"/>
      <c r="F2" s="31"/>
      <c r="G2" s="31"/>
      <c r="H2" s="31"/>
      <c r="I2" s="31"/>
    </row>
    <row r="3" s="27" customFormat="1" ht="18" customHeight="1" spans="1:9">
      <c r="A3" s="32" t="s">
        <v>751</v>
      </c>
      <c r="B3" s="33" t="s">
        <v>41</v>
      </c>
      <c r="C3" s="34"/>
      <c r="D3" s="34"/>
      <c r="E3" s="34"/>
      <c r="F3" s="35"/>
      <c r="G3" s="32" t="s">
        <v>42</v>
      </c>
      <c r="H3" s="32"/>
      <c r="I3" s="32"/>
    </row>
    <row r="4" s="27" customFormat="1" ht="18" customHeight="1" spans="1:9">
      <c r="A4" s="32"/>
      <c r="B4" s="32" t="s">
        <v>43</v>
      </c>
      <c r="C4" s="32" t="s">
        <v>44</v>
      </c>
      <c r="D4" s="32" t="s">
        <v>45</v>
      </c>
      <c r="E4" s="32" t="s">
        <v>46</v>
      </c>
      <c r="F4" s="32"/>
      <c r="G4" s="36" t="s">
        <v>47</v>
      </c>
      <c r="H4" s="32" t="s">
        <v>48</v>
      </c>
      <c r="I4" s="32"/>
    </row>
    <row r="5" s="27" customFormat="1" ht="18" customHeight="1" spans="1:9">
      <c r="A5" s="32"/>
      <c r="B5" s="32"/>
      <c r="C5" s="32"/>
      <c r="D5" s="32"/>
      <c r="E5" s="32" t="s">
        <v>49</v>
      </c>
      <c r="F5" s="32" t="s">
        <v>50</v>
      </c>
      <c r="G5" s="36"/>
      <c r="H5" s="32" t="s">
        <v>49</v>
      </c>
      <c r="I5" s="32" t="s">
        <v>50</v>
      </c>
    </row>
    <row r="6" s="26" customFormat="1" ht="25" customHeight="1" spans="1:9">
      <c r="A6" s="32" t="s">
        <v>760</v>
      </c>
      <c r="B6" s="37">
        <v>5</v>
      </c>
      <c r="C6" s="37">
        <v>8</v>
      </c>
      <c r="D6" s="38">
        <v>160</v>
      </c>
      <c r="E6" s="37">
        <v>7</v>
      </c>
      <c r="F6" s="38">
        <v>700</v>
      </c>
      <c r="G6" s="37">
        <v>0</v>
      </c>
      <c r="H6" s="37">
        <v>-8</v>
      </c>
      <c r="I6" s="38">
        <v>-100</v>
      </c>
    </row>
    <row r="7" s="26" customFormat="1" ht="25" customHeight="1" spans="1:9">
      <c r="A7" s="46" t="s">
        <v>761</v>
      </c>
      <c r="B7" s="37">
        <v>5</v>
      </c>
      <c r="C7" s="37">
        <v>8</v>
      </c>
      <c r="D7" s="38">
        <v>160</v>
      </c>
      <c r="E7" s="37">
        <v>7</v>
      </c>
      <c r="F7" s="38">
        <v>700</v>
      </c>
      <c r="G7" s="37">
        <v>0</v>
      </c>
      <c r="H7" s="37">
        <v>-8</v>
      </c>
      <c r="I7" s="38">
        <v>-100</v>
      </c>
    </row>
    <row r="8" s="26" customFormat="1" ht="25" customHeight="1" spans="1:9">
      <c r="A8" s="39" t="s">
        <v>762</v>
      </c>
      <c r="B8" s="40">
        <v>5</v>
      </c>
      <c r="C8" s="40">
        <v>8</v>
      </c>
      <c r="D8" s="41">
        <v>160</v>
      </c>
      <c r="E8" s="40">
        <v>7</v>
      </c>
      <c r="F8" s="41">
        <v>700</v>
      </c>
      <c r="G8" s="37"/>
      <c r="H8" s="40">
        <v>-8</v>
      </c>
      <c r="I8" s="41">
        <v>-100</v>
      </c>
    </row>
    <row r="9" s="26" customFormat="1" ht="25" customHeight="1" spans="1:9">
      <c r="A9" s="46" t="s">
        <v>763</v>
      </c>
      <c r="B9" s="37"/>
      <c r="C9" s="37"/>
      <c r="D9" s="38">
        <v>0</v>
      </c>
      <c r="E9" s="37">
        <v>0</v>
      </c>
      <c r="F9" s="38">
        <v>0</v>
      </c>
      <c r="G9" s="37"/>
      <c r="H9" s="37">
        <v>0</v>
      </c>
      <c r="I9" s="38">
        <v>0</v>
      </c>
    </row>
    <row r="10" s="26" customFormat="1" ht="25" customHeight="1" spans="1:9">
      <c r="A10" s="46" t="s">
        <v>764</v>
      </c>
      <c r="B10" s="37"/>
      <c r="C10" s="37"/>
      <c r="D10" s="38">
        <v>0</v>
      </c>
      <c r="E10" s="37">
        <v>0</v>
      </c>
      <c r="F10" s="38">
        <v>0</v>
      </c>
      <c r="G10" s="37"/>
      <c r="H10" s="37">
        <v>0</v>
      </c>
      <c r="I10" s="38">
        <v>0</v>
      </c>
    </row>
    <row r="11" s="26" customFormat="1" spans="1:9">
      <c r="A11" s="44"/>
      <c r="B11" s="43"/>
      <c r="C11" s="43"/>
      <c r="D11" s="43"/>
      <c r="E11" s="43"/>
      <c r="F11" s="43"/>
      <c r="G11" s="43"/>
      <c r="H11" s="43"/>
      <c r="I11" s="43"/>
    </row>
    <row r="12" s="26" customFormat="1" spans="1:9">
      <c r="A12" s="44"/>
      <c r="B12" s="43"/>
      <c r="C12" s="43"/>
      <c r="D12" s="43"/>
      <c r="E12" s="43"/>
      <c r="F12" s="43"/>
      <c r="G12" s="43"/>
      <c r="H12" s="43"/>
      <c r="I12" s="43"/>
    </row>
    <row r="13" s="26" customFormat="1" spans="1:9">
      <c r="A13" s="44"/>
      <c r="B13" s="43"/>
      <c r="C13" s="43"/>
      <c r="D13" s="43"/>
      <c r="E13" s="43"/>
      <c r="F13" s="43"/>
      <c r="G13" s="43"/>
      <c r="H13" s="43"/>
      <c r="I13" s="43"/>
    </row>
    <row r="14" s="26" customFormat="1" spans="1:9">
      <c r="A14" s="44"/>
      <c r="B14" s="43"/>
      <c r="C14" s="43"/>
      <c r="D14" s="43"/>
      <c r="E14" s="43"/>
      <c r="F14" s="43"/>
      <c r="G14" s="43"/>
      <c r="H14" s="43"/>
      <c r="I14" s="43"/>
    </row>
    <row r="15" s="26" customFormat="1" spans="1:9">
      <c r="A15" s="44"/>
      <c r="B15" s="43"/>
      <c r="C15" s="43"/>
      <c r="D15" s="43"/>
      <c r="E15" s="43"/>
      <c r="F15" s="43"/>
      <c r="G15" s="43"/>
      <c r="H15" s="43"/>
      <c r="I15" s="43"/>
    </row>
    <row r="16" s="26" customFormat="1" spans="1:9">
      <c r="A16" s="44"/>
      <c r="B16" s="43"/>
      <c r="C16" s="43"/>
      <c r="D16" s="43"/>
      <c r="E16" s="43"/>
      <c r="F16" s="43"/>
      <c r="G16" s="43"/>
      <c r="H16" s="43"/>
      <c r="I16" s="43"/>
    </row>
    <row r="17" s="26" customFormat="1" spans="1:9">
      <c r="A17" s="44"/>
      <c r="B17" s="43"/>
      <c r="C17" s="43"/>
      <c r="D17" s="43"/>
      <c r="E17" s="43"/>
      <c r="F17" s="43"/>
      <c r="G17" s="43"/>
      <c r="H17" s="43"/>
      <c r="I17" s="43"/>
    </row>
    <row r="18" s="26" customFormat="1" spans="1:9">
      <c r="A18" s="44"/>
      <c r="B18" s="43"/>
      <c r="C18" s="43"/>
      <c r="D18" s="43"/>
      <c r="E18" s="43"/>
      <c r="F18" s="43"/>
      <c r="G18" s="43"/>
      <c r="H18" s="43"/>
      <c r="I18" s="43"/>
    </row>
    <row r="19" s="26" customFormat="1" spans="1:9">
      <c r="A19" s="44"/>
      <c r="B19" s="43"/>
      <c r="C19" s="43"/>
      <c r="D19" s="43"/>
      <c r="E19" s="43"/>
      <c r="F19" s="43"/>
      <c r="G19" s="43"/>
      <c r="H19" s="43"/>
      <c r="I19" s="43"/>
    </row>
    <row r="20" s="26" customFormat="1" spans="1:9">
      <c r="A20" s="44"/>
      <c r="B20" s="43"/>
      <c r="C20" s="43"/>
      <c r="D20" s="43"/>
      <c r="E20" s="43"/>
      <c r="F20" s="43"/>
      <c r="G20" s="43"/>
      <c r="H20" s="43"/>
      <c r="I20" s="43"/>
    </row>
    <row r="21" s="26" customFormat="1" spans="1:9">
      <c r="A21" s="44"/>
      <c r="B21" s="43"/>
      <c r="C21" s="43"/>
      <c r="D21" s="43"/>
      <c r="E21" s="43"/>
      <c r="F21" s="43"/>
      <c r="G21" s="43"/>
      <c r="H21" s="43"/>
      <c r="I21" s="43"/>
    </row>
    <row r="22" s="26" customFormat="1" spans="1:9">
      <c r="A22" s="44"/>
      <c r="B22" s="43"/>
      <c r="C22" s="43"/>
      <c r="D22" s="43"/>
      <c r="E22" s="43"/>
      <c r="F22" s="43"/>
      <c r="G22" s="43"/>
      <c r="H22" s="43"/>
      <c r="I22" s="43"/>
    </row>
    <row r="23" s="26" customFormat="1" spans="1:9">
      <c r="A23" s="44"/>
      <c r="B23" s="43"/>
      <c r="C23" s="43"/>
      <c r="D23" s="43"/>
      <c r="E23" s="43"/>
      <c r="F23" s="43"/>
      <c r="G23" s="43"/>
      <c r="H23" s="43"/>
      <c r="I23" s="43"/>
    </row>
    <row r="24" s="26" customFormat="1" spans="1:9">
      <c r="A24" s="44"/>
      <c r="B24" s="43"/>
      <c r="C24" s="43"/>
      <c r="D24" s="43"/>
      <c r="E24" s="43"/>
      <c r="F24" s="43"/>
      <c r="G24" s="43"/>
      <c r="H24" s="43"/>
      <c r="I24" s="43"/>
    </row>
    <row r="25" s="26" customFormat="1" spans="1:9">
      <c r="A25" s="44"/>
      <c r="B25" s="43"/>
      <c r="C25" s="43"/>
      <c r="D25" s="43"/>
      <c r="E25" s="43"/>
      <c r="F25" s="43"/>
      <c r="G25" s="43"/>
      <c r="H25" s="43"/>
      <c r="I25" s="43"/>
    </row>
    <row r="26" s="26" customFormat="1" spans="1:9">
      <c r="A26" s="44"/>
      <c r="B26" s="43"/>
      <c r="C26" s="43"/>
      <c r="D26" s="43"/>
      <c r="E26" s="43"/>
      <c r="F26" s="43"/>
      <c r="G26" s="43"/>
      <c r="H26" s="43"/>
      <c r="I26" s="43"/>
    </row>
    <row r="27" s="26" customFormat="1" spans="1:9">
      <c r="A27" s="44"/>
      <c r="B27" s="43"/>
      <c r="C27" s="43"/>
      <c r="D27" s="43"/>
      <c r="E27" s="43"/>
      <c r="F27" s="43"/>
      <c r="G27" s="43"/>
      <c r="H27" s="43"/>
      <c r="I27" s="43"/>
    </row>
    <row r="28" s="26" customFormat="1" spans="1:9">
      <c r="A28" s="44"/>
      <c r="B28" s="43"/>
      <c r="C28" s="43"/>
      <c r="D28" s="43"/>
      <c r="E28" s="43"/>
      <c r="F28" s="43"/>
      <c r="G28" s="43"/>
      <c r="H28" s="43"/>
      <c r="I28" s="43"/>
    </row>
    <row r="29" s="26" customFormat="1" spans="1:9">
      <c r="A29" s="44"/>
      <c r="B29" s="43"/>
      <c r="C29" s="43"/>
      <c r="D29" s="43"/>
      <c r="E29" s="43"/>
      <c r="F29" s="43"/>
      <c r="G29" s="43"/>
      <c r="H29" s="43"/>
      <c r="I29" s="43"/>
    </row>
    <row r="30" s="26" customFormat="1" spans="1:9">
      <c r="A30" s="44"/>
      <c r="B30" s="43"/>
      <c r="C30" s="43"/>
      <c r="D30" s="43"/>
      <c r="E30" s="43"/>
      <c r="F30" s="43"/>
      <c r="G30" s="43"/>
      <c r="H30" s="43"/>
      <c r="I30" s="43"/>
    </row>
    <row r="31" s="26" customFormat="1" spans="1:9">
      <c r="A31" s="44"/>
      <c r="B31" s="43"/>
      <c r="C31" s="43"/>
      <c r="D31" s="43"/>
      <c r="E31" s="43"/>
      <c r="F31" s="43"/>
      <c r="G31" s="43"/>
      <c r="H31" s="43"/>
      <c r="I31" s="43"/>
    </row>
    <row r="32" s="26" customFormat="1" spans="1:9">
      <c r="A32" s="44"/>
      <c r="B32" s="43"/>
      <c r="C32" s="43"/>
      <c r="D32" s="43"/>
      <c r="E32" s="43"/>
      <c r="F32" s="43"/>
      <c r="G32" s="43"/>
      <c r="H32" s="43"/>
      <c r="I32" s="43"/>
    </row>
    <row r="33" s="26" customFormat="1" spans="1:9">
      <c r="A33" s="44"/>
      <c r="B33" s="43"/>
      <c r="C33" s="43"/>
      <c r="D33" s="43"/>
      <c r="E33" s="43"/>
      <c r="F33" s="43"/>
      <c r="G33" s="43"/>
      <c r="H33" s="43"/>
      <c r="I33" s="43"/>
    </row>
    <row r="34" s="26" customFormat="1" spans="1:9">
      <c r="A34" s="44"/>
      <c r="B34" s="43"/>
      <c r="C34" s="43"/>
      <c r="D34" s="43"/>
      <c r="E34" s="43"/>
      <c r="F34" s="43"/>
      <c r="G34" s="43"/>
      <c r="H34" s="43"/>
      <c r="I34" s="43"/>
    </row>
    <row r="35" s="26" customFormat="1" spans="1:9">
      <c r="A35" s="44"/>
      <c r="B35" s="43"/>
      <c r="C35" s="43"/>
      <c r="D35" s="43"/>
      <c r="E35" s="43"/>
      <c r="F35" s="43"/>
      <c r="G35" s="43"/>
      <c r="H35" s="43"/>
      <c r="I35" s="43"/>
    </row>
    <row r="36" s="26" customFormat="1" spans="1:9">
      <c r="A36" s="44"/>
      <c r="B36" s="43"/>
      <c r="C36" s="43"/>
      <c r="D36" s="43"/>
      <c r="E36" s="43"/>
      <c r="F36" s="43"/>
      <c r="G36" s="43"/>
      <c r="H36" s="43"/>
      <c r="I36" s="43"/>
    </row>
    <row r="37" s="26" customFormat="1" spans="1:9">
      <c r="A37" s="44"/>
      <c r="B37" s="43"/>
      <c r="C37" s="43"/>
      <c r="D37" s="43"/>
      <c r="E37" s="43"/>
      <c r="F37" s="43"/>
      <c r="G37" s="43"/>
      <c r="H37" s="43"/>
      <c r="I37" s="43"/>
    </row>
    <row r="38" s="26" customFormat="1" spans="1:9">
      <c r="A38" s="44"/>
      <c r="B38" s="43"/>
      <c r="C38" s="43"/>
      <c r="D38" s="43"/>
      <c r="E38" s="43"/>
      <c r="F38" s="43"/>
      <c r="G38" s="43"/>
      <c r="H38" s="43"/>
      <c r="I38" s="43"/>
    </row>
    <row r="39" s="26" customFormat="1" spans="1:9">
      <c r="A39" s="44"/>
      <c r="B39" s="43"/>
      <c r="C39" s="43"/>
      <c r="D39" s="43"/>
      <c r="E39" s="43"/>
      <c r="F39" s="43"/>
      <c r="G39" s="43"/>
      <c r="H39" s="43"/>
      <c r="I39" s="43"/>
    </row>
    <row r="40" s="26" customFormat="1" spans="1:9">
      <c r="A40" s="44"/>
      <c r="B40" s="43"/>
      <c r="C40" s="43"/>
      <c r="D40" s="43"/>
      <c r="E40" s="43"/>
      <c r="F40" s="43"/>
      <c r="G40" s="43"/>
      <c r="H40" s="43"/>
      <c r="I40" s="43"/>
    </row>
    <row r="41" s="26" customFormat="1" spans="1:9">
      <c r="A41" s="44"/>
      <c r="B41" s="43"/>
      <c r="C41" s="43"/>
      <c r="D41" s="43"/>
      <c r="E41" s="43"/>
      <c r="F41" s="43"/>
      <c r="G41" s="43"/>
      <c r="H41" s="43"/>
      <c r="I41" s="43"/>
    </row>
    <row r="42" s="26" customFormat="1" spans="1:9">
      <c r="A42" s="44"/>
      <c r="B42" s="43"/>
      <c r="C42" s="43"/>
      <c r="D42" s="43"/>
      <c r="E42" s="43"/>
      <c r="F42" s="43"/>
      <c r="G42" s="43"/>
      <c r="H42" s="43"/>
      <c r="I42" s="43"/>
    </row>
    <row r="43" s="26" customFormat="1" spans="1:9">
      <c r="A43" s="44"/>
      <c r="B43" s="43"/>
      <c r="C43" s="43"/>
      <c r="D43" s="43"/>
      <c r="E43" s="43"/>
      <c r="F43" s="43"/>
      <c r="G43" s="43"/>
      <c r="H43" s="43"/>
      <c r="I43" s="43"/>
    </row>
    <row r="44" s="26" customFormat="1" spans="1:9">
      <c r="A44" s="44"/>
      <c r="B44" s="43"/>
      <c r="C44" s="43"/>
      <c r="D44" s="43"/>
      <c r="E44" s="43"/>
      <c r="F44" s="43"/>
      <c r="G44" s="43"/>
      <c r="H44" s="43"/>
      <c r="I44" s="43"/>
    </row>
    <row r="45" s="26" customFormat="1" spans="1:9">
      <c r="A45" s="44"/>
      <c r="B45" s="43"/>
      <c r="C45" s="43"/>
      <c r="D45" s="43"/>
      <c r="E45" s="43"/>
      <c r="F45" s="43"/>
      <c r="G45" s="43"/>
      <c r="H45" s="43"/>
      <c r="I45" s="43"/>
    </row>
    <row r="46" s="26" customFormat="1" spans="1:9">
      <c r="A46" s="44"/>
      <c r="B46" s="43"/>
      <c r="C46" s="43"/>
      <c r="D46" s="43"/>
      <c r="E46" s="43"/>
      <c r="F46" s="43"/>
      <c r="G46" s="43"/>
      <c r="H46" s="43"/>
      <c r="I46" s="43"/>
    </row>
    <row r="47" s="26" customFormat="1" spans="1:9">
      <c r="A47" s="44"/>
      <c r="B47" s="43"/>
      <c r="C47" s="43"/>
      <c r="D47" s="43"/>
      <c r="E47" s="43"/>
      <c r="F47" s="43"/>
      <c r="G47" s="43"/>
      <c r="H47" s="43"/>
      <c r="I47" s="43"/>
    </row>
    <row r="48" s="26" customFormat="1" spans="1:9">
      <c r="A48" s="44"/>
      <c r="B48" s="43"/>
      <c r="C48" s="43"/>
      <c r="D48" s="43"/>
      <c r="E48" s="43"/>
      <c r="F48" s="43"/>
      <c r="G48" s="43"/>
      <c r="H48" s="43"/>
      <c r="I48" s="43"/>
    </row>
    <row r="49" s="26" customFormat="1" spans="1:9">
      <c r="A49" s="44"/>
      <c r="B49" s="43"/>
      <c r="C49" s="43"/>
      <c r="D49" s="43"/>
      <c r="E49" s="43"/>
      <c r="F49" s="43"/>
      <c r="G49" s="43"/>
      <c r="H49" s="43"/>
      <c r="I49" s="43"/>
    </row>
    <row r="50" s="26" customFormat="1" spans="1:9">
      <c r="A50" s="44"/>
      <c r="B50" s="43"/>
      <c r="C50" s="43"/>
      <c r="D50" s="43"/>
      <c r="E50" s="43"/>
      <c r="F50" s="43"/>
      <c r="G50" s="43"/>
      <c r="H50" s="43"/>
      <c r="I50" s="43"/>
    </row>
    <row r="51" s="26" customFormat="1" spans="1:9">
      <c r="A51" s="44"/>
      <c r="B51" s="43"/>
      <c r="C51" s="43"/>
      <c r="D51" s="43"/>
      <c r="E51" s="43"/>
      <c r="F51" s="43"/>
      <c r="G51" s="43"/>
      <c r="H51" s="43"/>
      <c r="I51" s="43"/>
    </row>
    <row r="52" s="26" customFormat="1" spans="1:9">
      <c r="A52" s="44"/>
      <c r="B52" s="43"/>
      <c r="C52" s="43"/>
      <c r="D52" s="43"/>
      <c r="E52" s="43"/>
      <c r="F52" s="43"/>
      <c r="G52" s="43"/>
      <c r="H52" s="43"/>
      <c r="I52" s="43"/>
    </row>
    <row r="53" s="26" customFormat="1" spans="1:9">
      <c r="A53" s="44"/>
      <c r="B53" s="43"/>
      <c r="C53" s="43"/>
      <c r="D53" s="43"/>
      <c r="E53" s="43"/>
      <c r="F53" s="43"/>
      <c r="G53" s="43"/>
      <c r="H53" s="43"/>
      <c r="I53" s="43"/>
    </row>
    <row r="54" s="26" customFormat="1" spans="1:9">
      <c r="A54" s="44"/>
      <c r="B54" s="43"/>
      <c r="C54" s="43"/>
      <c r="D54" s="43"/>
      <c r="E54" s="43"/>
      <c r="F54" s="43"/>
      <c r="G54" s="43"/>
      <c r="H54" s="43"/>
      <c r="I54" s="43"/>
    </row>
    <row r="55" s="26" customFormat="1" spans="1:9">
      <c r="A55" s="44"/>
      <c r="B55" s="43"/>
      <c r="C55" s="43"/>
      <c r="D55" s="43"/>
      <c r="E55" s="43"/>
      <c r="F55" s="43"/>
      <c r="G55" s="43"/>
      <c r="H55" s="43"/>
      <c r="I55" s="43"/>
    </row>
    <row r="56" s="26" customFormat="1" spans="1:9">
      <c r="A56" s="44"/>
      <c r="B56" s="43"/>
      <c r="C56" s="43"/>
      <c r="D56" s="43"/>
      <c r="E56" s="43"/>
      <c r="F56" s="43"/>
      <c r="G56" s="43"/>
      <c r="H56" s="43"/>
      <c r="I56" s="43"/>
    </row>
    <row r="57" s="26" customFormat="1" spans="1:9">
      <c r="A57" s="44"/>
      <c r="B57" s="43"/>
      <c r="C57" s="43"/>
      <c r="D57" s="43"/>
      <c r="E57" s="43"/>
      <c r="F57" s="43"/>
      <c r="G57" s="43"/>
      <c r="H57" s="43"/>
      <c r="I57" s="43"/>
    </row>
    <row r="58" s="26" customFormat="1" spans="1:9">
      <c r="A58" s="44"/>
      <c r="B58" s="43"/>
      <c r="C58" s="43"/>
      <c r="D58" s="43"/>
      <c r="E58" s="43"/>
      <c r="F58" s="43"/>
      <c r="G58" s="43"/>
      <c r="H58" s="43"/>
      <c r="I58" s="43"/>
    </row>
    <row r="59" s="26" customFormat="1" spans="1:9">
      <c r="A59" s="44"/>
      <c r="B59" s="43"/>
      <c r="C59" s="43"/>
      <c r="D59" s="43"/>
      <c r="E59" s="43"/>
      <c r="F59" s="43"/>
      <c r="G59" s="43"/>
      <c r="H59" s="43"/>
      <c r="I59" s="43"/>
    </row>
    <row r="60" s="26" customFormat="1" spans="1:9">
      <c r="A60" s="44"/>
      <c r="B60" s="43"/>
      <c r="C60" s="43"/>
      <c r="D60" s="43"/>
      <c r="E60" s="43"/>
      <c r="F60" s="43"/>
      <c r="G60" s="43"/>
      <c r="H60" s="43"/>
      <c r="I60" s="43"/>
    </row>
    <row r="61" s="26" customFormat="1" spans="1:9">
      <c r="A61" s="44"/>
      <c r="B61" s="43"/>
      <c r="C61" s="43"/>
      <c r="D61" s="43"/>
      <c r="E61" s="43"/>
      <c r="F61" s="43"/>
      <c r="G61" s="43"/>
      <c r="H61" s="43"/>
      <c r="I61" s="43"/>
    </row>
    <row r="62" s="26" customFormat="1" spans="1:9">
      <c r="A62" s="44"/>
      <c r="B62" s="43"/>
      <c r="C62" s="43"/>
      <c r="D62" s="43"/>
      <c r="E62" s="43"/>
      <c r="F62" s="43"/>
      <c r="G62" s="43"/>
      <c r="H62" s="43"/>
      <c r="I62" s="43"/>
    </row>
    <row r="63" s="26" customFormat="1" spans="1:9">
      <c r="A63" s="44"/>
      <c r="B63" s="43"/>
      <c r="C63" s="43"/>
      <c r="D63" s="43"/>
      <c r="E63" s="43"/>
      <c r="F63" s="43"/>
      <c r="G63" s="43"/>
      <c r="H63" s="43"/>
      <c r="I63" s="43"/>
    </row>
    <row r="64" s="26" customFormat="1" spans="1:9">
      <c r="A64" s="44"/>
      <c r="B64" s="43"/>
      <c r="C64" s="43"/>
      <c r="D64" s="43"/>
      <c r="E64" s="43"/>
      <c r="F64" s="43"/>
      <c r="G64" s="43"/>
      <c r="H64" s="43"/>
      <c r="I64" s="43"/>
    </row>
    <row r="65" s="26" customFormat="1" spans="1:9">
      <c r="A65" s="44"/>
      <c r="B65" s="43"/>
      <c r="C65" s="43"/>
      <c r="D65" s="43"/>
      <c r="E65" s="43"/>
      <c r="F65" s="43"/>
      <c r="G65" s="43"/>
      <c r="H65" s="43"/>
      <c r="I65" s="43"/>
    </row>
    <row r="66" s="26" customFormat="1" spans="1:9">
      <c r="A66" s="44"/>
      <c r="B66" s="43"/>
      <c r="C66" s="43"/>
      <c r="D66" s="43"/>
      <c r="E66" s="43"/>
      <c r="F66" s="43"/>
      <c r="G66" s="43"/>
      <c r="H66" s="43"/>
      <c r="I66" s="43"/>
    </row>
    <row r="67" s="26" customFormat="1" spans="1:9">
      <c r="A67" s="44"/>
      <c r="B67" s="43"/>
      <c r="C67" s="43"/>
      <c r="D67" s="43"/>
      <c r="E67" s="43"/>
      <c r="F67" s="43"/>
      <c r="G67" s="43"/>
      <c r="H67" s="43"/>
      <c r="I67" s="43"/>
    </row>
    <row r="68" s="26" customFormat="1" spans="1:9">
      <c r="A68" s="44"/>
      <c r="B68" s="43"/>
      <c r="C68" s="43"/>
      <c r="D68" s="43"/>
      <c r="E68" s="43"/>
      <c r="F68" s="43"/>
      <c r="G68" s="43"/>
      <c r="H68" s="43"/>
      <c r="I68" s="43"/>
    </row>
    <row r="69" s="26" customFormat="1" spans="1:9">
      <c r="A69" s="44"/>
      <c r="B69" s="43"/>
      <c r="C69" s="43"/>
      <c r="D69" s="43"/>
      <c r="E69" s="43"/>
      <c r="F69" s="43"/>
      <c r="G69" s="43"/>
      <c r="H69" s="43"/>
      <c r="I69" s="43"/>
    </row>
    <row r="70" s="26" customFormat="1" spans="1:9">
      <c r="A70" s="44"/>
      <c r="B70" s="43"/>
      <c r="C70" s="43"/>
      <c r="D70" s="43"/>
      <c r="E70" s="43"/>
      <c r="F70" s="43"/>
      <c r="G70" s="43"/>
      <c r="H70" s="43"/>
      <c r="I70" s="43"/>
    </row>
    <row r="71" s="26" customFormat="1" spans="1:9">
      <c r="A71" s="44"/>
      <c r="B71" s="43"/>
      <c r="C71" s="43"/>
      <c r="D71" s="43"/>
      <c r="E71" s="43"/>
      <c r="F71" s="43"/>
      <c r="G71" s="43"/>
      <c r="H71" s="43"/>
      <c r="I71" s="43"/>
    </row>
    <row r="72" s="26" customFormat="1" spans="1:9">
      <c r="A72" s="44"/>
      <c r="B72" s="43"/>
      <c r="C72" s="43"/>
      <c r="D72" s="43"/>
      <c r="E72" s="43"/>
      <c r="F72" s="43"/>
      <c r="G72" s="43"/>
      <c r="H72" s="43"/>
      <c r="I72" s="43"/>
    </row>
    <row r="73" s="26" customFormat="1" spans="1:9">
      <c r="A73" s="44"/>
      <c r="B73" s="43"/>
      <c r="C73" s="43"/>
      <c r="D73" s="43"/>
      <c r="E73" s="43"/>
      <c r="F73" s="43"/>
      <c r="G73" s="43"/>
      <c r="H73" s="43"/>
      <c r="I73" s="43"/>
    </row>
    <row r="74" s="26" customFormat="1" spans="1:9">
      <c r="A74" s="44"/>
      <c r="B74" s="43"/>
      <c r="C74" s="43"/>
      <c r="D74" s="43"/>
      <c r="E74" s="43"/>
      <c r="F74" s="43"/>
      <c r="G74" s="43"/>
      <c r="H74" s="43"/>
      <c r="I74" s="43"/>
    </row>
    <row r="75" s="26" customFormat="1" spans="1:9">
      <c r="A75" s="44"/>
      <c r="B75" s="43"/>
      <c r="C75" s="43"/>
      <c r="D75" s="43"/>
      <c r="E75" s="43"/>
      <c r="F75" s="43"/>
      <c r="G75" s="43"/>
      <c r="H75" s="43"/>
      <c r="I75" s="43"/>
    </row>
    <row r="76" s="26" customFormat="1" spans="1:9">
      <c r="A76" s="44"/>
      <c r="B76" s="43"/>
      <c r="C76" s="43"/>
      <c r="D76" s="43"/>
      <c r="E76" s="43"/>
      <c r="F76" s="43"/>
      <c r="G76" s="43"/>
      <c r="H76" s="43"/>
      <c r="I76" s="43"/>
    </row>
    <row r="77" s="26" customFormat="1" spans="1:9">
      <c r="A77" s="44"/>
      <c r="B77" s="43"/>
      <c r="C77" s="43"/>
      <c r="D77" s="43"/>
      <c r="E77" s="43"/>
      <c r="F77" s="43"/>
      <c r="G77" s="43"/>
      <c r="H77" s="43"/>
      <c r="I77" s="43"/>
    </row>
    <row r="78" s="26" customFormat="1" spans="1:9">
      <c r="A78" s="44"/>
      <c r="B78" s="43"/>
      <c r="C78" s="43"/>
      <c r="D78" s="43"/>
      <c r="E78" s="43"/>
      <c r="F78" s="43"/>
      <c r="G78" s="43"/>
      <c r="H78" s="43"/>
      <c r="I78" s="43"/>
    </row>
    <row r="79" s="26" customFormat="1" spans="1:9">
      <c r="A79" s="44"/>
      <c r="B79" s="43"/>
      <c r="C79" s="43"/>
      <c r="D79" s="43"/>
      <c r="E79" s="43"/>
      <c r="F79" s="43"/>
      <c r="G79" s="43"/>
      <c r="H79" s="43"/>
      <c r="I79" s="43"/>
    </row>
    <row r="80" s="26" customFormat="1" spans="1:9">
      <c r="A80" s="44"/>
      <c r="B80" s="43"/>
      <c r="C80" s="43"/>
      <c r="D80" s="43"/>
      <c r="E80" s="43"/>
      <c r="F80" s="43"/>
      <c r="G80" s="43"/>
      <c r="H80" s="43"/>
      <c r="I80" s="43"/>
    </row>
    <row r="81" s="26" customFormat="1" spans="1:9">
      <c r="A81" s="44"/>
      <c r="B81" s="43"/>
      <c r="C81" s="43"/>
      <c r="D81" s="43"/>
      <c r="E81" s="43"/>
      <c r="F81" s="43"/>
      <c r="G81" s="43"/>
      <c r="H81" s="43"/>
      <c r="I81" s="43"/>
    </row>
    <row r="82" s="26" customFormat="1" spans="1:9">
      <c r="A82" s="44"/>
      <c r="B82" s="43"/>
      <c r="C82" s="43"/>
      <c r="D82" s="43"/>
      <c r="E82" s="43"/>
      <c r="F82" s="43"/>
      <c r="G82" s="43"/>
      <c r="H82" s="43"/>
      <c r="I82" s="43"/>
    </row>
    <row r="83" s="26" customFormat="1" spans="1:9">
      <c r="A83" s="44"/>
      <c r="B83" s="43"/>
      <c r="C83" s="43"/>
      <c r="D83" s="43"/>
      <c r="E83" s="43"/>
      <c r="F83" s="43"/>
      <c r="G83" s="43"/>
      <c r="H83" s="43"/>
      <c r="I83" s="43"/>
    </row>
    <row r="84" s="26" customFormat="1" spans="1:9">
      <c r="A84" s="44"/>
      <c r="B84" s="43"/>
      <c r="C84" s="43"/>
      <c r="D84" s="43"/>
      <c r="E84" s="43"/>
      <c r="F84" s="43"/>
      <c r="G84" s="43"/>
      <c r="H84" s="43"/>
      <c r="I84" s="43"/>
    </row>
    <row r="85" s="26" customFormat="1" spans="1:9">
      <c r="A85" s="44"/>
      <c r="B85" s="43"/>
      <c r="C85" s="43"/>
      <c r="D85" s="43"/>
      <c r="E85" s="43"/>
      <c r="F85" s="43"/>
      <c r="G85" s="43"/>
      <c r="H85" s="43"/>
      <c r="I85" s="43"/>
    </row>
    <row r="86" s="26" customFormat="1" spans="1:9">
      <c r="A86" s="44"/>
      <c r="B86" s="43"/>
      <c r="C86" s="43"/>
      <c r="D86" s="43"/>
      <c r="E86" s="43"/>
      <c r="F86" s="43"/>
      <c r="G86" s="43"/>
      <c r="H86" s="43"/>
      <c r="I86" s="43"/>
    </row>
    <row r="87" s="26" customFormat="1" spans="1:9">
      <c r="A87" s="44"/>
      <c r="B87" s="43"/>
      <c r="C87" s="43"/>
      <c r="D87" s="43"/>
      <c r="E87" s="43"/>
      <c r="F87" s="43"/>
      <c r="G87" s="43"/>
      <c r="H87" s="43"/>
      <c r="I87" s="43"/>
    </row>
    <row r="88" s="26" customFormat="1" spans="1:9">
      <c r="A88" s="44"/>
      <c r="B88" s="43"/>
      <c r="C88" s="43"/>
      <c r="D88" s="43"/>
      <c r="E88" s="43"/>
      <c r="F88" s="43"/>
      <c r="G88" s="43"/>
      <c r="H88" s="43"/>
      <c r="I88" s="43"/>
    </row>
    <row r="89" s="26" customFormat="1" spans="1:9">
      <c r="A89" s="44"/>
      <c r="B89" s="43"/>
      <c r="C89" s="43"/>
      <c r="D89" s="43"/>
      <c r="E89" s="43"/>
      <c r="F89" s="43"/>
      <c r="G89" s="43"/>
      <c r="H89" s="43"/>
      <c r="I89" s="43"/>
    </row>
    <row r="90" s="26" customFormat="1" spans="1:9">
      <c r="A90" s="44"/>
      <c r="B90" s="43"/>
      <c r="C90" s="43"/>
      <c r="D90" s="43"/>
      <c r="E90" s="43"/>
      <c r="F90" s="43"/>
      <c r="G90" s="43"/>
      <c r="H90" s="43"/>
      <c r="I90" s="43"/>
    </row>
    <row r="91" s="26" customFormat="1" spans="1:9">
      <c r="A91" s="44"/>
      <c r="B91" s="43"/>
      <c r="C91" s="43"/>
      <c r="D91" s="43"/>
      <c r="E91" s="43"/>
      <c r="F91" s="43"/>
      <c r="G91" s="43"/>
      <c r="H91" s="43"/>
      <c r="I91" s="43"/>
    </row>
    <row r="92" s="26" customFormat="1" spans="1:9">
      <c r="A92" s="44"/>
      <c r="B92" s="43"/>
      <c r="C92" s="43"/>
      <c r="D92" s="43"/>
      <c r="E92" s="43"/>
      <c r="F92" s="43"/>
      <c r="G92" s="43"/>
      <c r="H92" s="43"/>
      <c r="I92" s="43"/>
    </row>
    <row r="93" s="26" customFormat="1" spans="1:9">
      <c r="A93" s="44"/>
      <c r="B93" s="43"/>
      <c r="C93" s="43"/>
      <c r="D93" s="43"/>
      <c r="E93" s="43"/>
      <c r="F93" s="43"/>
      <c r="G93" s="43"/>
      <c r="H93" s="43"/>
      <c r="I93" s="43"/>
    </row>
    <row r="94" s="26" customFormat="1" spans="1:9">
      <c r="A94" s="44"/>
      <c r="B94" s="43"/>
      <c r="C94" s="43"/>
      <c r="D94" s="43"/>
      <c r="E94" s="43"/>
      <c r="F94" s="43"/>
      <c r="G94" s="43"/>
      <c r="H94" s="43"/>
      <c r="I94" s="43"/>
    </row>
  </sheetData>
  <sheetProtection selectLockedCells="1" selectUnlockedCells="1" autoFilter="0" pivotTables="0"/>
  <mergeCells count="11">
    <mergeCell ref="A1:I1"/>
    <mergeCell ref="A2:I2"/>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3"/>
  <sheetViews>
    <sheetView showZeros="0" zoomScale="115" zoomScaleNormal="115" zoomScaleSheetLayoutView="70" workbookViewId="0">
      <pane xSplit="1" ySplit="5" topLeftCell="B6" activePane="bottomRight" state="frozen"/>
      <selection/>
      <selection pane="topRight"/>
      <selection pane="bottomLeft"/>
      <selection pane="bottomRight" activeCell="E9" sqref="E9"/>
    </sheetView>
  </sheetViews>
  <sheetFormatPr defaultColWidth="9" defaultRowHeight="12"/>
  <cols>
    <col min="1" max="1" width="45.9074074074074" style="28" customWidth="1"/>
    <col min="2" max="2" width="12.4444444444444" style="29" customWidth="1"/>
    <col min="3" max="3" width="10.7314814814815" style="29" customWidth="1"/>
    <col min="4" max="4" width="9.25925925925926" style="29" customWidth="1"/>
    <col min="5" max="5" width="10.2592592592593" style="29" customWidth="1"/>
    <col min="6" max="6" width="8" style="29" customWidth="1"/>
    <col min="7" max="7" width="10.4444444444444" style="29" customWidth="1"/>
    <col min="8" max="8" width="11.3518518518519" style="29" customWidth="1"/>
    <col min="9" max="9" width="10" style="29" customWidth="1"/>
    <col min="10" max="16384" width="9" style="29"/>
  </cols>
  <sheetData>
    <row r="1" s="26" customFormat="1" ht="43" customHeight="1" spans="1:10">
      <c r="A1" s="30" t="s">
        <v>34</v>
      </c>
      <c r="B1" s="30"/>
      <c r="C1" s="30"/>
      <c r="D1" s="30"/>
      <c r="E1" s="30"/>
      <c r="F1" s="30"/>
      <c r="G1" s="30"/>
      <c r="H1" s="30"/>
      <c r="I1" s="30"/>
      <c r="J1" s="45"/>
    </row>
    <row r="2" s="26" customFormat="1" ht="15.75" customHeight="1" spans="1:9">
      <c r="A2" s="31" t="s">
        <v>759</v>
      </c>
      <c r="B2" s="31"/>
      <c r="C2" s="31"/>
      <c r="D2" s="31"/>
      <c r="E2" s="31"/>
      <c r="F2" s="31"/>
      <c r="G2" s="31"/>
      <c r="H2" s="31"/>
      <c r="I2" s="31"/>
    </row>
    <row r="3" s="27" customFormat="1" ht="18" customHeight="1" spans="1:9">
      <c r="A3" s="32" t="s">
        <v>751</v>
      </c>
      <c r="B3" s="33" t="s">
        <v>41</v>
      </c>
      <c r="C3" s="34"/>
      <c r="D3" s="34"/>
      <c r="E3" s="34"/>
      <c r="F3" s="35"/>
      <c r="G3" s="32" t="s">
        <v>42</v>
      </c>
      <c r="H3" s="32"/>
      <c r="I3" s="32"/>
    </row>
    <row r="4" s="27" customFormat="1" ht="18" customHeight="1" spans="1:9">
      <c r="A4" s="32"/>
      <c r="B4" s="32" t="s">
        <v>43</v>
      </c>
      <c r="C4" s="32" t="s">
        <v>44</v>
      </c>
      <c r="D4" s="32" t="s">
        <v>45</v>
      </c>
      <c r="E4" s="32" t="s">
        <v>46</v>
      </c>
      <c r="F4" s="32"/>
      <c r="G4" s="36" t="s">
        <v>47</v>
      </c>
      <c r="H4" s="32" t="s">
        <v>48</v>
      </c>
      <c r="I4" s="32"/>
    </row>
    <row r="5" s="27" customFormat="1" ht="18" customHeight="1" spans="1:9">
      <c r="A5" s="32"/>
      <c r="B5" s="32"/>
      <c r="C5" s="32"/>
      <c r="D5" s="32"/>
      <c r="E5" s="32" t="s">
        <v>49</v>
      </c>
      <c r="F5" s="32" t="s">
        <v>50</v>
      </c>
      <c r="G5" s="36"/>
      <c r="H5" s="32" t="s">
        <v>49</v>
      </c>
      <c r="I5" s="32" t="s">
        <v>50</v>
      </c>
    </row>
    <row r="6" s="26" customFormat="1" ht="25" customHeight="1" spans="1:9">
      <c r="A6" s="32" t="s">
        <v>582</v>
      </c>
      <c r="B6" s="37">
        <f t="shared" ref="B6:G6" si="0">SUM(B7:B9)</f>
        <v>0</v>
      </c>
      <c r="C6" s="37">
        <f t="shared" si="0"/>
        <v>0</v>
      </c>
      <c r="D6" s="38"/>
      <c r="E6" s="37"/>
      <c r="F6" s="38"/>
      <c r="G6" s="37">
        <f t="shared" si="0"/>
        <v>0</v>
      </c>
      <c r="H6" s="37"/>
      <c r="I6" s="38"/>
    </row>
    <row r="7" s="26" customFormat="1" ht="25" customHeight="1" spans="1:9">
      <c r="A7" s="39" t="s">
        <v>765</v>
      </c>
      <c r="B7" s="40"/>
      <c r="C7" s="40"/>
      <c r="D7" s="41"/>
      <c r="E7" s="40"/>
      <c r="F7" s="41"/>
      <c r="G7" s="40"/>
      <c r="H7" s="40"/>
      <c r="I7" s="41"/>
    </row>
    <row r="8" s="26" customFormat="1" ht="25" customHeight="1" spans="1:9">
      <c r="A8" s="39" t="s">
        <v>766</v>
      </c>
      <c r="B8" s="40"/>
      <c r="C8" s="40"/>
      <c r="D8" s="41"/>
      <c r="E8" s="40"/>
      <c r="F8" s="41"/>
      <c r="G8" s="40"/>
      <c r="H8" s="40"/>
      <c r="I8" s="41"/>
    </row>
    <row r="9" s="26" customFormat="1" ht="25" customHeight="1" spans="1:9">
      <c r="A9" s="39" t="s">
        <v>767</v>
      </c>
      <c r="B9" s="40"/>
      <c r="C9" s="40"/>
      <c r="D9" s="41"/>
      <c r="E9" s="40"/>
      <c r="F9" s="41"/>
      <c r="G9" s="40"/>
      <c r="H9" s="40"/>
      <c r="I9" s="41"/>
    </row>
    <row r="10" s="26" customFormat="1" spans="1:9">
      <c r="A10" s="42" t="s">
        <v>768</v>
      </c>
      <c r="B10" s="43"/>
      <c r="C10" s="43"/>
      <c r="D10" s="43"/>
      <c r="E10" s="43"/>
      <c r="F10" s="43"/>
      <c r="G10" s="43"/>
      <c r="H10" s="43"/>
      <c r="I10" s="43"/>
    </row>
    <row r="11" s="26" customFormat="1" spans="1:9">
      <c r="A11" s="44"/>
      <c r="B11" s="43"/>
      <c r="C11" s="43"/>
      <c r="D11" s="43"/>
      <c r="E11" s="43"/>
      <c r="F11" s="43"/>
      <c r="G11" s="43"/>
      <c r="H11" s="43"/>
      <c r="I11" s="43"/>
    </row>
    <row r="12" s="26" customFormat="1" spans="1:9">
      <c r="A12" s="44"/>
      <c r="B12" s="43"/>
      <c r="C12" s="43"/>
      <c r="D12" s="43"/>
      <c r="E12" s="43"/>
      <c r="F12" s="43"/>
      <c r="G12" s="43"/>
      <c r="H12" s="43"/>
      <c r="I12" s="43"/>
    </row>
    <row r="13" s="26" customFormat="1" spans="1:9">
      <c r="A13" s="44"/>
      <c r="B13" s="43"/>
      <c r="C13" s="43"/>
      <c r="D13" s="43"/>
      <c r="E13" s="43"/>
      <c r="F13" s="43"/>
      <c r="G13" s="43"/>
      <c r="H13" s="43"/>
      <c r="I13" s="43"/>
    </row>
    <row r="14" s="26" customFormat="1" spans="1:9">
      <c r="A14" s="44"/>
      <c r="B14" s="43"/>
      <c r="C14" s="43"/>
      <c r="D14" s="43"/>
      <c r="E14" s="43"/>
      <c r="F14" s="43"/>
      <c r="G14" s="43"/>
      <c r="H14" s="43"/>
      <c r="I14" s="43"/>
    </row>
    <row r="15" s="26" customFormat="1" spans="1:9">
      <c r="A15" s="44"/>
      <c r="B15" s="43"/>
      <c r="C15" s="43"/>
      <c r="D15" s="43"/>
      <c r="E15" s="43"/>
      <c r="F15" s="43"/>
      <c r="G15" s="43"/>
      <c r="H15" s="43"/>
      <c r="I15" s="43"/>
    </row>
    <row r="16" s="26" customFormat="1" spans="1:9">
      <c r="A16" s="44"/>
      <c r="B16" s="43"/>
      <c r="C16" s="43"/>
      <c r="D16" s="43"/>
      <c r="E16" s="43"/>
      <c r="F16" s="43"/>
      <c r="G16" s="43"/>
      <c r="H16" s="43"/>
      <c r="I16" s="43"/>
    </row>
    <row r="17" s="26" customFormat="1" spans="1:9">
      <c r="A17" s="44"/>
      <c r="B17" s="43"/>
      <c r="C17" s="43"/>
      <c r="D17" s="43"/>
      <c r="E17" s="43"/>
      <c r="F17" s="43"/>
      <c r="G17" s="43"/>
      <c r="H17" s="43"/>
      <c r="I17" s="43"/>
    </row>
    <row r="18" s="26" customFormat="1" spans="1:9">
      <c r="A18" s="44"/>
      <c r="B18" s="43"/>
      <c r="C18" s="43"/>
      <c r="D18" s="43"/>
      <c r="E18" s="43"/>
      <c r="F18" s="43"/>
      <c r="G18" s="43"/>
      <c r="H18" s="43"/>
      <c r="I18" s="43"/>
    </row>
    <row r="19" s="26" customFormat="1" spans="1:9">
      <c r="A19" s="44"/>
      <c r="B19" s="43"/>
      <c r="C19" s="43"/>
      <c r="D19" s="43"/>
      <c r="E19" s="43"/>
      <c r="F19" s="43"/>
      <c r="G19" s="43"/>
      <c r="H19" s="43"/>
      <c r="I19" s="43"/>
    </row>
    <row r="20" s="26" customFormat="1" spans="1:9">
      <c r="A20" s="44"/>
      <c r="B20" s="43"/>
      <c r="C20" s="43"/>
      <c r="D20" s="43"/>
      <c r="E20" s="43"/>
      <c r="F20" s="43"/>
      <c r="G20" s="43"/>
      <c r="H20" s="43"/>
      <c r="I20" s="43"/>
    </row>
    <row r="21" s="26" customFormat="1" spans="1:9">
      <c r="A21" s="44"/>
      <c r="B21" s="43"/>
      <c r="C21" s="43"/>
      <c r="D21" s="43"/>
      <c r="E21" s="43"/>
      <c r="F21" s="43"/>
      <c r="G21" s="43"/>
      <c r="H21" s="43"/>
      <c r="I21" s="43"/>
    </row>
    <row r="22" s="26" customFormat="1" spans="1:9">
      <c r="A22" s="44"/>
      <c r="B22" s="43"/>
      <c r="C22" s="43"/>
      <c r="D22" s="43"/>
      <c r="E22" s="43"/>
      <c r="F22" s="43"/>
      <c r="G22" s="43"/>
      <c r="H22" s="43"/>
      <c r="I22" s="43"/>
    </row>
    <row r="23" s="26" customFormat="1" spans="1:9">
      <c r="A23" s="44"/>
      <c r="B23" s="43"/>
      <c r="C23" s="43"/>
      <c r="D23" s="43"/>
      <c r="E23" s="43"/>
      <c r="F23" s="43"/>
      <c r="G23" s="43"/>
      <c r="H23" s="43"/>
      <c r="I23" s="43"/>
    </row>
    <row r="24" s="26" customFormat="1" spans="1:9">
      <c r="A24" s="44"/>
      <c r="B24" s="43"/>
      <c r="C24" s="43"/>
      <c r="D24" s="43"/>
      <c r="E24" s="43"/>
      <c r="F24" s="43"/>
      <c r="G24" s="43"/>
      <c r="H24" s="43"/>
      <c r="I24" s="43"/>
    </row>
    <row r="25" s="26" customFormat="1" spans="1:9">
      <c r="A25" s="44"/>
      <c r="B25" s="43"/>
      <c r="C25" s="43"/>
      <c r="D25" s="43"/>
      <c r="E25" s="43"/>
      <c r="F25" s="43"/>
      <c r="G25" s="43"/>
      <c r="H25" s="43"/>
      <c r="I25" s="43"/>
    </row>
    <row r="26" s="26" customFormat="1" spans="1:9">
      <c r="A26" s="44"/>
      <c r="B26" s="43"/>
      <c r="C26" s="43"/>
      <c r="D26" s="43"/>
      <c r="E26" s="43"/>
      <c r="F26" s="43"/>
      <c r="G26" s="43"/>
      <c r="H26" s="43"/>
      <c r="I26" s="43"/>
    </row>
    <row r="27" s="26" customFormat="1" spans="1:9">
      <c r="A27" s="44"/>
      <c r="B27" s="43"/>
      <c r="C27" s="43"/>
      <c r="D27" s="43"/>
      <c r="E27" s="43"/>
      <c r="F27" s="43"/>
      <c r="G27" s="43"/>
      <c r="H27" s="43"/>
      <c r="I27" s="43"/>
    </row>
    <row r="28" s="26" customFormat="1" spans="1:9">
      <c r="A28" s="44"/>
      <c r="B28" s="43"/>
      <c r="C28" s="43"/>
      <c r="D28" s="43"/>
      <c r="E28" s="43"/>
      <c r="F28" s="43"/>
      <c r="G28" s="43"/>
      <c r="H28" s="43"/>
      <c r="I28" s="43"/>
    </row>
    <row r="29" s="26" customFormat="1" spans="1:9">
      <c r="A29" s="44"/>
      <c r="B29" s="43"/>
      <c r="C29" s="43"/>
      <c r="D29" s="43"/>
      <c r="E29" s="43"/>
      <c r="F29" s="43"/>
      <c r="G29" s="43"/>
      <c r="H29" s="43"/>
      <c r="I29" s="43"/>
    </row>
    <row r="30" s="26" customFormat="1" spans="1:9">
      <c r="A30" s="44"/>
      <c r="B30" s="43"/>
      <c r="C30" s="43"/>
      <c r="D30" s="43"/>
      <c r="E30" s="43"/>
      <c r="F30" s="43"/>
      <c r="G30" s="43"/>
      <c r="H30" s="43"/>
      <c r="I30" s="43"/>
    </row>
    <row r="31" s="26" customFormat="1" spans="1:9">
      <c r="A31" s="44"/>
      <c r="B31" s="43"/>
      <c r="C31" s="43"/>
      <c r="D31" s="43"/>
      <c r="E31" s="43"/>
      <c r="F31" s="43"/>
      <c r="G31" s="43"/>
      <c r="H31" s="43"/>
      <c r="I31" s="43"/>
    </row>
    <row r="32" s="26" customFormat="1" spans="1:9">
      <c r="A32" s="44"/>
      <c r="B32" s="43"/>
      <c r="C32" s="43"/>
      <c r="D32" s="43"/>
      <c r="E32" s="43"/>
      <c r="F32" s="43"/>
      <c r="G32" s="43"/>
      <c r="H32" s="43"/>
      <c r="I32" s="43"/>
    </row>
    <row r="33" s="26" customFormat="1" spans="1:9">
      <c r="A33" s="44"/>
      <c r="B33" s="43"/>
      <c r="C33" s="43"/>
      <c r="D33" s="43"/>
      <c r="E33" s="43"/>
      <c r="F33" s="43"/>
      <c r="G33" s="43"/>
      <c r="H33" s="43"/>
      <c r="I33" s="43"/>
    </row>
    <row r="34" s="26" customFormat="1" spans="1:9">
      <c r="A34" s="44"/>
      <c r="B34" s="43"/>
      <c r="C34" s="43"/>
      <c r="D34" s="43"/>
      <c r="E34" s="43"/>
      <c r="F34" s="43"/>
      <c r="G34" s="43"/>
      <c r="H34" s="43"/>
      <c r="I34" s="43"/>
    </row>
    <row r="35" s="26" customFormat="1" spans="1:9">
      <c r="A35" s="44"/>
      <c r="B35" s="43"/>
      <c r="C35" s="43"/>
      <c r="D35" s="43"/>
      <c r="E35" s="43"/>
      <c r="F35" s="43"/>
      <c r="G35" s="43"/>
      <c r="H35" s="43"/>
      <c r="I35" s="43"/>
    </row>
    <row r="36" s="26" customFormat="1" spans="1:9">
      <c r="A36" s="44"/>
      <c r="B36" s="43"/>
      <c r="C36" s="43"/>
      <c r="D36" s="43"/>
      <c r="E36" s="43"/>
      <c r="F36" s="43"/>
      <c r="G36" s="43"/>
      <c r="H36" s="43"/>
      <c r="I36" s="43"/>
    </row>
    <row r="37" s="26" customFormat="1" spans="1:9">
      <c r="A37" s="44"/>
      <c r="B37" s="43"/>
      <c r="C37" s="43"/>
      <c r="D37" s="43"/>
      <c r="E37" s="43"/>
      <c r="F37" s="43"/>
      <c r="G37" s="43"/>
      <c r="H37" s="43"/>
      <c r="I37" s="43"/>
    </row>
    <row r="38" s="26" customFormat="1" spans="1:9">
      <c r="A38" s="44"/>
      <c r="B38" s="43"/>
      <c r="C38" s="43"/>
      <c r="D38" s="43"/>
      <c r="E38" s="43"/>
      <c r="F38" s="43"/>
      <c r="G38" s="43"/>
      <c r="H38" s="43"/>
      <c r="I38" s="43"/>
    </row>
    <row r="39" s="26" customFormat="1" spans="1:9">
      <c r="A39" s="44"/>
      <c r="B39" s="43"/>
      <c r="C39" s="43"/>
      <c r="D39" s="43"/>
      <c r="E39" s="43"/>
      <c r="F39" s="43"/>
      <c r="G39" s="43"/>
      <c r="H39" s="43"/>
      <c r="I39" s="43"/>
    </row>
    <row r="40" s="26" customFormat="1" spans="1:9">
      <c r="A40" s="44"/>
      <c r="B40" s="43"/>
      <c r="C40" s="43"/>
      <c r="D40" s="43"/>
      <c r="E40" s="43"/>
      <c r="F40" s="43"/>
      <c r="G40" s="43"/>
      <c r="H40" s="43"/>
      <c r="I40" s="43"/>
    </row>
    <row r="41" s="26" customFormat="1" spans="1:9">
      <c r="A41" s="44"/>
      <c r="B41" s="43"/>
      <c r="C41" s="43"/>
      <c r="D41" s="43"/>
      <c r="E41" s="43"/>
      <c r="F41" s="43"/>
      <c r="G41" s="43"/>
      <c r="H41" s="43"/>
      <c r="I41" s="43"/>
    </row>
    <row r="42" s="26" customFormat="1" spans="1:9">
      <c r="A42" s="44"/>
      <c r="B42" s="43"/>
      <c r="C42" s="43"/>
      <c r="D42" s="43"/>
      <c r="E42" s="43"/>
      <c r="F42" s="43"/>
      <c r="G42" s="43"/>
      <c r="H42" s="43"/>
      <c r="I42" s="43"/>
    </row>
    <row r="43" s="26" customFormat="1" spans="1:9">
      <c r="A43" s="44"/>
      <c r="B43" s="43"/>
      <c r="C43" s="43"/>
      <c r="D43" s="43"/>
      <c r="E43" s="43"/>
      <c r="F43" s="43"/>
      <c r="G43" s="43"/>
      <c r="H43" s="43"/>
      <c r="I43" s="43"/>
    </row>
    <row r="44" s="26" customFormat="1" spans="1:9">
      <c r="A44" s="44"/>
      <c r="B44" s="43"/>
      <c r="C44" s="43"/>
      <c r="D44" s="43"/>
      <c r="E44" s="43"/>
      <c r="F44" s="43"/>
      <c r="G44" s="43"/>
      <c r="H44" s="43"/>
      <c r="I44" s="43"/>
    </row>
    <row r="45" s="26" customFormat="1" spans="1:9">
      <c r="A45" s="44"/>
      <c r="B45" s="43"/>
      <c r="C45" s="43"/>
      <c r="D45" s="43"/>
      <c r="E45" s="43"/>
      <c r="F45" s="43"/>
      <c r="G45" s="43"/>
      <c r="H45" s="43"/>
      <c r="I45" s="43"/>
    </row>
    <row r="46" s="26" customFormat="1" spans="1:9">
      <c r="A46" s="44"/>
      <c r="B46" s="43"/>
      <c r="C46" s="43"/>
      <c r="D46" s="43"/>
      <c r="E46" s="43"/>
      <c r="F46" s="43"/>
      <c r="G46" s="43"/>
      <c r="H46" s="43"/>
      <c r="I46" s="43"/>
    </row>
    <row r="47" s="26" customFormat="1" spans="1:9">
      <c r="A47" s="44"/>
      <c r="B47" s="43"/>
      <c r="C47" s="43"/>
      <c r="D47" s="43"/>
      <c r="E47" s="43"/>
      <c r="F47" s="43"/>
      <c r="G47" s="43"/>
      <c r="H47" s="43"/>
      <c r="I47" s="43"/>
    </row>
    <row r="48" s="26" customFormat="1" spans="1:9">
      <c r="A48" s="44"/>
      <c r="B48" s="43"/>
      <c r="C48" s="43"/>
      <c r="D48" s="43"/>
      <c r="E48" s="43"/>
      <c r="F48" s="43"/>
      <c r="G48" s="43"/>
      <c r="H48" s="43"/>
      <c r="I48" s="43"/>
    </row>
    <row r="49" s="26" customFormat="1" spans="1:9">
      <c r="A49" s="44"/>
      <c r="B49" s="43"/>
      <c r="C49" s="43"/>
      <c r="D49" s="43"/>
      <c r="E49" s="43"/>
      <c r="F49" s="43"/>
      <c r="G49" s="43"/>
      <c r="H49" s="43"/>
      <c r="I49" s="43"/>
    </row>
    <row r="50" s="26" customFormat="1" spans="1:9">
      <c r="A50" s="44"/>
      <c r="B50" s="43"/>
      <c r="C50" s="43"/>
      <c r="D50" s="43"/>
      <c r="E50" s="43"/>
      <c r="F50" s="43"/>
      <c r="G50" s="43"/>
      <c r="H50" s="43"/>
      <c r="I50" s="43"/>
    </row>
    <row r="51" s="26" customFormat="1" spans="1:9">
      <c r="A51" s="44"/>
      <c r="B51" s="43"/>
      <c r="C51" s="43"/>
      <c r="D51" s="43"/>
      <c r="E51" s="43"/>
      <c r="F51" s="43"/>
      <c r="G51" s="43"/>
      <c r="H51" s="43"/>
      <c r="I51" s="43"/>
    </row>
    <row r="52" s="26" customFormat="1" spans="1:9">
      <c r="A52" s="44"/>
      <c r="B52" s="43"/>
      <c r="C52" s="43"/>
      <c r="D52" s="43"/>
      <c r="E52" s="43"/>
      <c r="F52" s="43"/>
      <c r="G52" s="43"/>
      <c r="H52" s="43"/>
      <c r="I52" s="43"/>
    </row>
    <row r="53" s="26" customFormat="1" spans="1:9">
      <c r="A53" s="44"/>
      <c r="B53" s="43"/>
      <c r="C53" s="43"/>
      <c r="D53" s="43"/>
      <c r="E53" s="43"/>
      <c r="F53" s="43"/>
      <c r="G53" s="43"/>
      <c r="H53" s="43"/>
      <c r="I53" s="43"/>
    </row>
    <row r="54" s="26" customFormat="1" spans="1:9">
      <c r="A54" s="44"/>
      <c r="B54" s="43"/>
      <c r="C54" s="43"/>
      <c r="D54" s="43"/>
      <c r="E54" s="43"/>
      <c r="F54" s="43"/>
      <c r="G54" s="43"/>
      <c r="H54" s="43"/>
      <c r="I54" s="43"/>
    </row>
    <row r="55" s="26" customFormat="1" spans="1:9">
      <c r="A55" s="44"/>
      <c r="B55" s="43"/>
      <c r="C55" s="43"/>
      <c r="D55" s="43"/>
      <c r="E55" s="43"/>
      <c r="F55" s="43"/>
      <c r="G55" s="43"/>
      <c r="H55" s="43"/>
      <c r="I55" s="43"/>
    </row>
    <row r="56" s="26" customFormat="1" spans="1:9">
      <c r="A56" s="44"/>
      <c r="B56" s="43"/>
      <c r="C56" s="43"/>
      <c r="D56" s="43"/>
      <c r="E56" s="43"/>
      <c r="F56" s="43"/>
      <c r="G56" s="43"/>
      <c r="H56" s="43"/>
      <c r="I56" s="43"/>
    </row>
    <row r="57" s="26" customFormat="1" spans="1:9">
      <c r="A57" s="44"/>
      <c r="B57" s="43"/>
      <c r="C57" s="43"/>
      <c r="D57" s="43"/>
      <c r="E57" s="43"/>
      <c r="F57" s="43"/>
      <c r="G57" s="43"/>
      <c r="H57" s="43"/>
      <c r="I57" s="43"/>
    </row>
    <row r="58" s="26" customFormat="1" spans="1:9">
      <c r="A58" s="44"/>
      <c r="B58" s="43"/>
      <c r="C58" s="43"/>
      <c r="D58" s="43"/>
      <c r="E58" s="43"/>
      <c r="F58" s="43"/>
      <c r="G58" s="43"/>
      <c r="H58" s="43"/>
      <c r="I58" s="43"/>
    </row>
    <row r="59" s="26" customFormat="1" spans="1:9">
      <c r="A59" s="44"/>
      <c r="B59" s="43"/>
      <c r="C59" s="43"/>
      <c r="D59" s="43"/>
      <c r="E59" s="43"/>
      <c r="F59" s="43"/>
      <c r="G59" s="43"/>
      <c r="H59" s="43"/>
      <c r="I59" s="43"/>
    </row>
    <row r="60" s="26" customFormat="1" spans="1:9">
      <c r="A60" s="44"/>
      <c r="B60" s="43"/>
      <c r="C60" s="43"/>
      <c r="D60" s="43"/>
      <c r="E60" s="43"/>
      <c r="F60" s="43"/>
      <c r="G60" s="43"/>
      <c r="H60" s="43"/>
      <c r="I60" s="43"/>
    </row>
    <row r="61" s="26" customFormat="1" spans="1:9">
      <c r="A61" s="44"/>
      <c r="B61" s="43"/>
      <c r="C61" s="43"/>
      <c r="D61" s="43"/>
      <c r="E61" s="43"/>
      <c r="F61" s="43"/>
      <c r="G61" s="43"/>
      <c r="H61" s="43"/>
      <c r="I61" s="43"/>
    </row>
    <row r="62" s="26" customFormat="1" spans="1:9">
      <c r="A62" s="44"/>
      <c r="B62" s="43"/>
      <c r="C62" s="43"/>
      <c r="D62" s="43"/>
      <c r="E62" s="43"/>
      <c r="F62" s="43"/>
      <c r="G62" s="43"/>
      <c r="H62" s="43"/>
      <c r="I62" s="43"/>
    </row>
    <row r="63" s="26" customFormat="1" spans="1:9">
      <c r="A63" s="44"/>
      <c r="B63" s="43"/>
      <c r="C63" s="43"/>
      <c r="D63" s="43"/>
      <c r="E63" s="43"/>
      <c r="F63" s="43"/>
      <c r="G63" s="43"/>
      <c r="H63" s="43"/>
      <c r="I63" s="43"/>
    </row>
    <row r="64" s="26" customFormat="1" spans="1:9">
      <c r="A64" s="44"/>
      <c r="B64" s="43"/>
      <c r="C64" s="43"/>
      <c r="D64" s="43"/>
      <c r="E64" s="43"/>
      <c r="F64" s="43"/>
      <c r="G64" s="43"/>
      <c r="H64" s="43"/>
      <c r="I64" s="43"/>
    </row>
    <row r="65" s="26" customFormat="1" spans="1:9">
      <c r="A65" s="44"/>
      <c r="B65" s="43"/>
      <c r="C65" s="43"/>
      <c r="D65" s="43"/>
      <c r="E65" s="43"/>
      <c r="F65" s="43"/>
      <c r="G65" s="43"/>
      <c r="H65" s="43"/>
      <c r="I65" s="43"/>
    </row>
    <row r="66" s="26" customFormat="1" spans="1:9">
      <c r="A66" s="44"/>
      <c r="B66" s="43"/>
      <c r="C66" s="43"/>
      <c r="D66" s="43"/>
      <c r="E66" s="43"/>
      <c r="F66" s="43"/>
      <c r="G66" s="43"/>
      <c r="H66" s="43"/>
      <c r="I66" s="43"/>
    </row>
    <row r="67" s="26" customFormat="1" spans="1:9">
      <c r="A67" s="44"/>
      <c r="B67" s="43"/>
      <c r="C67" s="43"/>
      <c r="D67" s="43"/>
      <c r="E67" s="43"/>
      <c r="F67" s="43"/>
      <c r="G67" s="43"/>
      <c r="H67" s="43"/>
      <c r="I67" s="43"/>
    </row>
    <row r="68" s="26" customFormat="1" spans="1:9">
      <c r="A68" s="44"/>
      <c r="B68" s="43"/>
      <c r="C68" s="43"/>
      <c r="D68" s="43"/>
      <c r="E68" s="43"/>
      <c r="F68" s="43"/>
      <c r="G68" s="43"/>
      <c r="H68" s="43"/>
      <c r="I68" s="43"/>
    </row>
    <row r="69" s="26" customFormat="1" spans="1:9">
      <c r="A69" s="44"/>
      <c r="B69" s="43"/>
      <c r="C69" s="43"/>
      <c r="D69" s="43"/>
      <c r="E69" s="43"/>
      <c r="F69" s="43"/>
      <c r="G69" s="43"/>
      <c r="H69" s="43"/>
      <c r="I69" s="43"/>
    </row>
    <row r="70" s="26" customFormat="1" spans="1:9">
      <c r="A70" s="44"/>
      <c r="B70" s="43"/>
      <c r="C70" s="43"/>
      <c r="D70" s="43"/>
      <c r="E70" s="43"/>
      <c r="F70" s="43"/>
      <c r="G70" s="43"/>
      <c r="H70" s="43"/>
      <c r="I70" s="43"/>
    </row>
    <row r="71" s="26" customFormat="1" spans="1:9">
      <c r="A71" s="44"/>
      <c r="B71" s="43"/>
      <c r="C71" s="43"/>
      <c r="D71" s="43"/>
      <c r="E71" s="43"/>
      <c r="F71" s="43"/>
      <c r="G71" s="43"/>
      <c r="H71" s="43"/>
      <c r="I71" s="43"/>
    </row>
    <row r="72" s="26" customFormat="1" spans="1:9">
      <c r="A72" s="44"/>
      <c r="B72" s="43"/>
      <c r="C72" s="43"/>
      <c r="D72" s="43"/>
      <c r="E72" s="43"/>
      <c r="F72" s="43"/>
      <c r="G72" s="43"/>
      <c r="H72" s="43"/>
      <c r="I72" s="43"/>
    </row>
    <row r="73" s="26" customFormat="1" spans="1:9">
      <c r="A73" s="44"/>
      <c r="B73" s="43"/>
      <c r="C73" s="43"/>
      <c r="D73" s="43"/>
      <c r="E73" s="43"/>
      <c r="F73" s="43"/>
      <c r="G73" s="43"/>
      <c r="H73" s="43"/>
      <c r="I73" s="43"/>
    </row>
    <row r="74" s="26" customFormat="1" spans="1:9">
      <c r="A74" s="44"/>
      <c r="B74" s="43"/>
      <c r="C74" s="43"/>
      <c r="D74" s="43"/>
      <c r="E74" s="43"/>
      <c r="F74" s="43"/>
      <c r="G74" s="43"/>
      <c r="H74" s="43"/>
      <c r="I74" s="43"/>
    </row>
    <row r="75" s="26" customFormat="1" spans="1:9">
      <c r="A75" s="44"/>
      <c r="B75" s="43"/>
      <c r="C75" s="43"/>
      <c r="D75" s="43"/>
      <c r="E75" s="43"/>
      <c r="F75" s="43"/>
      <c r="G75" s="43"/>
      <c r="H75" s="43"/>
      <c r="I75" s="43"/>
    </row>
    <row r="76" s="26" customFormat="1" spans="1:9">
      <c r="A76" s="44"/>
      <c r="B76" s="43"/>
      <c r="C76" s="43"/>
      <c r="D76" s="43"/>
      <c r="E76" s="43"/>
      <c r="F76" s="43"/>
      <c r="G76" s="43"/>
      <c r="H76" s="43"/>
      <c r="I76" s="43"/>
    </row>
    <row r="77" s="26" customFormat="1" spans="1:9">
      <c r="A77" s="44"/>
      <c r="B77" s="43"/>
      <c r="C77" s="43"/>
      <c r="D77" s="43"/>
      <c r="E77" s="43"/>
      <c r="F77" s="43"/>
      <c r="G77" s="43"/>
      <c r="H77" s="43"/>
      <c r="I77" s="43"/>
    </row>
    <row r="78" s="26" customFormat="1" spans="1:9">
      <c r="A78" s="44"/>
      <c r="B78" s="43"/>
      <c r="C78" s="43"/>
      <c r="D78" s="43"/>
      <c r="E78" s="43"/>
      <c r="F78" s="43"/>
      <c r="G78" s="43"/>
      <c r="H78" s="43"/>
      <c r="I78" s="43"/>
    </row>
    <row r="79" s="26" customFormat="1" spans="1:9">
      <c r="A79" s="44"/>
      <c r="B79" s="43"/>
      <c r="C79" s="43"/>
      <c r="D79" s="43"/>
      <c r="E79" s="43"/>
      <c r="F79" s="43"/>
      <c r="G79" s="43"/>
      <c r="H79" s="43"/>
      <c r="I79" s="43"/>
    </row>
    <row r="80" s="26" customFormat="1" spans="1:9">
      <c r="A80" s="44"/>
      <c r="B80" s="43"/>
      <c r="C80" s="43"/>
      <c r="D80" s="43"/>
      <c r="E80" s="43"/>
      <c r="F80" s="43"/>
      <c r="G80" s="43"/>
      <c r="H80" s="43"/>
      <c r="I80" s="43"/>
    </row>
    <row r="81" s="26" customFormat="1" spans="1:9">
      <c r="A81" s="44"/>
      <c r="B81" s="43"/>
      <c r="C81" s="43"/>
      <c r="D81" s="43"/>
      <c r="E81" s="43"/>
      <c r="F81" s="43"/>
      <c r="G81" s="43"/>
      <c r="H81" s="43"/>
      <c r="I81" s="43"/>
    </row>
    <row r="82" s="26" customFormat="1" spans="1:9">
      <c r="A82" s="44"/>
      <c r="B82" s="43"/>
      <c r="C82" s="43"/>
      <c r="D82" s="43"/>
      <c r="E82" s="43"/>
      <c r="F82" s="43"/>
      <c r="G82" s="43"/>
      <c r="H82" s="43"/>
      <c r="I82" s="43"/>
    </row>
    <row r="83" s="26" customFormat="1" spans="1:9">
      <c r="A83" s="44"/>
      <c r="B83" s="43"/>
      <c r="C83" s="43"/>
      <c r="D83" s="43"/>
      <c r="E83" s="43"/>
      <c r="F83" s="43"/>
      <c r="G83" s="43"/>
      <c r="H83" s="43"/>
      <c r="I83" s="43"/>
    </row>
    <row r="84" s="26" customFormat="1" spans="1:9">
      <c r="A84" s="44"/>
      <c r="B84" s="43"/>
      <c r="C84" s="43"/>
      <c r="D84" s="43"/>
      <c r="E84" s="43"/>
      <c r="F84" s="43"/>
      <c r="G84" s="43"/>
      <c r="H84" s="43"/>
      <c r="I84" s="43"/>
    </row>
    <row r="85" s="26" customFormat="1" spans="1:9">
      <c r="A85" s="44"/>
      <c r="B85" s="43"/>
      <c r="C85" s="43"/>
      <c r="D85" s="43"/>
      <c r="E85" s="43"/>
      <c r="F85" s="43"/>
      <c r="G85" s="43"/>
      <c r="H85" s="43"/>
      <c r="I85" s="43"/>
    </row>
    <row r="86" s="26" customFormat="1" spans="1:9">
      <c r="A86" s="44"/>
      <c r="B86" s="43"/>
      <c r="C86" s="43"/>
      <c r="D86" s="43"/>
      <c r="E86" s="43"/>
      <c r="F86" s="43"/>
      <c r="G86" s="43"/>
      <c r="H86" s="43"/>
      <c r="I86" s="43"/>
    </row>
    <row r="87" s="26" customFormat="1" spans="1:9">
      <c r="A87" s="44"/>
      <c r="B87" s="43"/>
      <c r="C87" s="43"/>
      <c r="D87" s="43"/>
      <c r="E87" s="43"/>
      <c r="F87" s="43"/>
      <c r="G87" s="43"/>
      <c r="H87" s="43"/>
      <c r="I87" s="43"/>
    </row>
    <row r="88" s="26" customFormat="1" spans="1:9">
      <c r="A88" s="44"/>
      <c r="B88" s="43"/>
      <c r="C88" s="43"/>
      <c r="D88" s="43"/>
      <c r="E88" s="43"/>
      <c r="F88" s="43"/>
      <c r="G88" s="43"/>
      <c r="H88" s="43"/>
      <c r="I88" s="43"/>
    </row>
    <row r="89" s="26" customFormat="1" spans="1:9">
      <c r="A89" s="44"/>
      <c r="B89" s="43"/>
      <c r="C89" s="43"/>
      <c r="D89" s="43"/>
      <c r="E89" s="43"/>
      <c r="F89" s="43"/>
      <c r="G89" s="43"/>
      <c r="H89" s="43"/>
      <c r="I89" s="43"/>
    </row>
    <row r="90" s="26" customFormat="1" spans="1:9">
      <c r="A90" s="44"/>
      <c r="B90" s="43"/>
      <c r="C90" s="43"/>
      <c r="D90" s="43"/>
      <c r="E90" s="43"/>
      <c r="F90" s="43"/>
      <c r="G90" s="43"/>
      <c r="H90" s="43"/>
      <c r="I90" s="43"/>
    </row>
    <row r="91" s="26" customFormat="1" spans="1:9">
      <c r="A91" s="44"/>
      <c r="B91" s="43"/>
      <c r="C91" s="43"/>
      <c r="D91" s="43"/>
      <c r="E91" s="43"/>
      <c r="F91" s="43"/>
      <c r="G91" s="43"/>
      <c r="H91" s="43"/>
      <c r="I91" s="43"/>
    </row>
    <row r="92" s="26" customFormat="1" spans="1:9">
      <c r="A92" s="44"/>
      <c r="B92" s="43"/>
      <c r="C92" s="43"/>
      <c r="D92" s="43"/>
      <c r="E92" s="43"/>
      <c r="F92" s="43"/>
      <c r="G92" s="43"/>
      <c r="H92" s="43"/>
      <c r="I92" s="43"/>
    </row>
    <row r="93" s="26" customFormat="1" spans="1:9">
      <c r="A93" s="44"/>
      <c r="B93" s="43"/>
      <c r="C93" s="43"/>
      <c r="D93" s="43"/>
      <c r="E93" s="43"/>
      <c r="F93" s="43"/>
      <c r="G93" s="43"/>
      <c r="H93" s="43"/>
      <c r="I93" s="43"/>
    </row>
  </sheetData>
  <sheetProtection selectLockedCells="1" selectUnlockedCells="1" autoFilter="0" pivotTables="0"/>
  <mergeCells count="11">
    <mergeCell ref="A1:I1"/>
    <mergeCell ref="A2:I2"/>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375"/>
  <sheetViews>
    <sheetView zoomScale="87" zoomScaleNormal="87" zoomScaleSheetLayoutView="70" workbookViewId="0">
      <pane ySplit="5" topLeftCell="A6" activePane="bottomLeft" state="frozen"/>
      <selection/>
      <selection pane="bottomLeft" activeCell="N17" sqref="N17"/>
    </sheetView>
  </sheetViews>
  <sheetFormatPr defaultColWidth="9" defaultRowHeight="12"/>
  <cols>
    <col min="1" max="1" width="46.6388888888889" style="4" customWidth="1"/>
    <col min="2" max="2" width="12.4444444444444" style="5" customWidth="1"/>
    <col min="3" max="3" width="11.9074074074074" style="5" customWidth="1"/>
    <col min="4" max="4" width="9.25925925925926" style="5" customWidth="1"/>
    <col min="5" max="5" width="10.2592592592593" style="5" customWidth="1"/>
    <col min="6" max="6" width="8" style="5" customWidth="1"/>
    <col min="7" max="7" width="11.7314814814815" style="5" customWidth="1"/>
    <col min="8" max="8" width="10" style="5" customWidth="1"/>
    <col min="9" max="9" width="8.35185185185185" style="5" customWidth="1"/>
    <col min="10" max="10" width="15.9074074074074" style="6" hidden="1" customWidth="1"/>
    <col min="11" max="11" width="12.7314814814815" style="6" customWidth="1"/>
    <col min="12" max="255" width="9" style="6"/>
    <col min="256" max="256" width="44.3518518518519" style="6" customWidth="1"/>
    <col min="257" max="257" width="13" style="6" customWidth="1"/>
    <col min="258" max="258" width="12.6388888888889" style="6" customWidth="1"/>
    <col min="259" max="259" width="10.0925925925926" style="6" customWidth="1"/>
    <col min="260" max="260" width="9" style="6" hidden="1" customWidth="1"/>
    <col min="261" max="261" width="11.4444444444444" style="6" customWidth="1"/>
    <col min="262" max="262" width="10.0925925925926" style="6" customWidth="1"/>
    <col min="263" max="264" width="12.6388888888889" style="6" customWidth="1"/>
    <col min="265" max="265" width="10.0925925925926" style="6" customWidth="1"/>
    <col min="266" max="511" width="9" style="6"/>
    <col min="512" max="512" width="44.3518518518519" style="6" customWidth="1"/>
    <col min="513" max="513" width="13" style="6" customWidth="1"/>
    <col min="514" max="514" width="12.6388888888889" style="6" customWidth="1"/>
    <col min="515" max="515" width="10.0925925925926" style="6" customWidth="1"/>
    <col min="516" max="516" width="9" style="6" hidden="1" customWidth="1"/>
    <col min="517" max="517" width="11.4444444444444" style="6" customWidth="1"/>
    <col min="518" max="518" width="10.0925925925926" style="6" customWidth="1"/>
    <col min="519" max="520" width="12.6388888888889" style="6" customWidth="1"/>
    <col min="521" max="521" width="10.0925925925926" style="6" customWidth="1"/>
    <col min="522" max="767" width="9" style="6"/>
    <col min="768" max="768" width="44.3518518518519" style="6" customWidth="1"/>
    <col min="769" max="769" width="13" style="6" customWidth="1"/>
    <col min="770" max="770" width="12.6388888888889" style="6" customWidth="1"/>
    <col min="771" max="771" width="10.0925925925926" style="6" customWidth="1"/>
    <col min="772" max="772" width="9" style="6" hidden="1" customWidth="1"/>
    <col min="773" max="773" width="11.4444444444444" style="6" customWidth="1"/>
    <col min="774" max="774" width="10.0925925925926" style="6" customWidth="1"/>
    <col min="775" max="776" width="12.6388888888889" style="6" customWidth="1"/>
    <col min="777" max="777" width="10.0925925925926" style="6" customWidth="1"/>
    <col min="778" max="1023" width="9" style="6"/>
    <col min="1024" max="1024" width="44.3518518518519" style="6" customWidth="1"/>
    <col min="1025" max="1025" width="13" style="6" customWidth="1"/>
    <col min="1026" max="1026" width="12.6388888888889" style="6" customWidth="1"/>
    <col min="1027" max="1027" width="10.0925925925926" style="6" customWidth="1"/>
    <col min="1028" max="1028" width="9" style="6" hidden="1" customWidth="1"/>
    <col min="1029" max="1029" width="11.4444444444444" style="6" customWidth="1"/>
    <col min="1030" max="1030" width="10.0925925925926" style="6" customWidth="1"/>
    <col min="1031" max="1032" width="12.6388888888889" style="6" customWidth="1"/>
    <col min="1033" max="1033" width="10.0925925925926" style="6" customWidth="1"/>
    <col min="1034" max="1279" width="9" style="6"/>
    <col min="1280" max="1280" width="44.3518518518519" style="6" customWidth="1"/>
    <col min="1281" max="1281" width="13" style="6" customWidth="1"/>
    <col min="1282" max="1282" width="12.6388888888889" style="6" customWidth="1"/>
    <col min="1283" max="1283" width="10.0925925925926" style="6" customWidth="1"/>
    <col min="1284" max="1284" width="9" style="6" hidden="1" customWidth="1"/>
    <col min="1285" max="1285" width="11.4444444444444" style="6" customWidth="1"/>
    <col min="1286" max="1286" width="10.0925925925926" style="6" customWidth="1"/>
    <col min="1287" max="1288" width="12.6388888888889" style="6" customWidth="1"/>
    <col min="1289" max="1289" width="10.0925925925926" style="6" customWidth="1"/>
    <col min="1290" max="1535" width="9" style="6"/>
    <col min="1536" max="1536" width="44.3518518518519" style="6" customWidth="1"/>
    <col min="1537" max="1537" width="13" style="6" customWidth="1"/>
    <col min="1538" max="1538" width="12.6388888888889" style="6" customWidth="1"/>
    <col min="1539" max="1539" width="10.0925925925926" style="6" customWidth="1"/>
    <col min="1540" max="1540" width="9" style="6" hidden="1" customWidth="1"/>
    <col min="1541" max="1541" width="11.4444444444444" style="6" customWidth="1"/>
    <col min="1542" max="1542" width="10.0925925925926" style="6" customWidth="1"/>
    <col min="1543" max="1544" width="12.6388888888889" style="6" customWidth="1"/>
    <col min="1545" max="1545" width="10.0925925925926" style="6" customWidth="1"/>
    <col min="1546" max="1791" width="9" style="6"/>
    <col min="1792" max="1792" width="44.3518518518519" style="6" customWidth="1"/>
    <col min="1793" max="1793" width="13" style="6" customWidth="1"/>
    <col min="1794" max="1794" width="12.6388888888889" style="6" customWidth="1"/>
    <col min="1795" max="1795" width="10.0925925925926" style="6" customWidth="1"/>
    <col min="1796" max="1796" width="9" style="6" hidden="1" customWidth="1"/>
    <col min="1797" max="1797" width="11.4444444444444" style="6" customWidth="1"/>
    <col min="1798" max="1798" width="10.0925925925926" style="6" customWidth="1"/>
    <col min="1799" max="1800" width="12.6388888888889" style="6" customWidth="1"/>
    <col min="1801" max="1801" width="10.0925925925926" style="6" customWidth="1"/>
    <col min="1802" max="2047" width="9" style="6"/>
    <col min="2048" max="2048" width="44.3518518518519" style="6" customWidth="1"/>
    <col min="2049" max="2049" width="13" style="6" customWidth="1"/>
    <col min="2050" max="2050" width="12.6388888888889" style="6" customWidth="1"/>
    <col min="2051" max="2051" width="10.0925925925926" style="6" customWidth="1"/>
    <col min="2052" max="2052" width="9" style="6" hidden="1" customWidth="1"/>
    <col min="2053" max="2053" width="11.4444444444444" style="6" customWidth="1"/>
    <col min="2054" max="2054" width="10.0925925925926" style="6" customWidth="1"/>
    <col min="2055" max="2056" width="12.6388888888889" style="6" customWidth="1"/>
    <col min="2057" max="2057" width="10.0925925925926" style="6" customWidth="1"/>
    <col min="2058" max="2303" width="9" style="6"/>
    <col min="2304" max="2304" width="44.3518518518519" style="6" customWidth="1"/>
    <col min="2305" max="2305" width="13" style="6" customWidth="1"/>
    <col min="2306" max="2306" width="12.6388888888889" style="6" customWidth="1"/>
    <col min="2307" max="2307" width="10.0925925925926" style="6" customWidth="1"/>
    <col min="2308" max="2308" width="9" style="6" hidden="1" customWidth="1"/>
    <col min="2309" max="2309" width="11.4444444444444" style="6" customWidth="1"/>
    <col min="2310" max="2310" width="10.0925925925926" style="6" customWidth="1"/>
    <col min="2311" max="2312" width="12.6388888888889" style="6" customWidth="1"/>
    <col min="2313" max="2313" width="10.0925925925926" style="6" customWidth="1"/>
    <col min="2314" max="2559" width="9" style="6"/>
    <col min="2560" max="2560" width="44.3518518518519" style="6" customWidth="1"/>
    <col min="2561" max="2561" width="13" style="6" customWidth="1"/>
    <col min="2562" max="2562" width="12.6388888888889" style="6" customWidth="1"/>
    <col min="2563" max="2563" width="10.0925925925926" style="6" customWidth="1"/>
    <col min="2564" max="2564" width="9" style="6" hidden="1" customWidth="1"/>
    <col min="2565" max="2565" width="11.4444444444444" style="6" customWidth="1"/>
    <col min="2566" max="2566" width="10.0925925925926" style="6" customWidth="1"/>
    <col min="2567" max="2568" width="12.6388888888889" style="6" customWidth="1"/>
    <col min="2569" max="2569" width="10.0925925925926" style="6" customWidth="1"/>
    <col min="2570" max="2815" width="9" style="6"/>
    <col min="2816" max="2816" width="44.3518518518519" style="6" customWidth="1"/>
    <col min="2817" max="2817" width="13" style="6" customWidth="1"/>
    <col min="2818" max="2818" width="12.6388888888889" style="6" customWidth="1"/>
    <col min="2819" max="2819" width="10.0925925925926" style="6" customWidth="1"/>
    <col min="2820" max="2820" width="9" style="6" hidden="1" customWidth="1"/>
    <col min="2821" max="2821" width="11.4444444444444" style="6" customWidth="1"/>
    <col min="2822" max="2822" width="10.0925925925926" style="6" customWidth="1"/>
    <col min="2823" max="2824" width="12.6388888888889" style="6" customWidth="1"/>
    <col min="2825" max="2825" width="10.0925925925926" style="6" customWidth="1"/>
    <col min="2826" max="3071" width="9" style="6"/>
    <col min="3072" max="3072" width="44.3518518518519" style="6" customWidth="1"/>
    <col min="3073" max="3073" width="13" style="6" customWidth="1"/>
    <col min="3074" max="3074" width="12.6388888888889" style="6" customWidth="1"/>
    <col min="3075" max="3075" width="10.0925925925926" style="6" customWidth="1"/>
    <col min="3076" max="3076" width="9" style="6" hidden="1" customWidth="1"/>
    <col min="3077" max="3077" width="11.4444444444444" style="6" customWidth="1"/>
    <col min="3078" max="3078" width="10.0925925925926" style="6" customWidth="1"/>
    <col min="3079" max="3080" width="12.6388888888889" style="6" customWidth="1"/>
    <col min="3081" max="3081" width="10.0925925925926" style="6" customWidth="1"/>
    <col min="3082" max="3327" width="9" style="6"/>
    <col min="3328" max="3328" width="44.3518518518519" style="6" customWidth="1"/>
    <col min="3329" max="3329" width="13" style="6" customWidth="1"/>
    <col min="3330" max="3330" width="12.6388888888889" style="6" customWidth="1"/>
    <col min="3331" max="3331" width="10.0925925925926" style="6" customWidth="1"/>
    <col min="3332" max="3332" width="9" style="6" hidden="1" customWidth="1"/>
    <col min="3333" max="3333" width="11.4444444444444" style="6" customWidth="1"/>
    <col min="3334" max="3334" width="10.0925925925926" style="6" customWidth="1"/>
    <col min="3335" max="3336" width="12.6388888888889" style="6" customWidth="1"/>
    <col min="3337" max="3337" width="10.0925925925926" style="6" customWidth="1"/>
    <col min="3338" max="3583" width="9" style="6"/>
    <col min="3584" max="3584" width="44.3518518518519" style="6" customWidth="1"/>
    <col min="3585" max="3585" width="13" style="6" customWidth="1"/>
    <col min="3586" max="3586" width="12.6388888888889" style="6" customWidth="1"/>
    <col min="3587" max="3587" width="10.0925925925926" style="6" customWidth="1"/>
    <col min="3588" max="3588" width="9" style="6" hidden="1" customWidth="1"/>
    <col min="3589" max="3589" width="11.4444444444444" style="6" customWidth="1"/>
    <col min="3590" max="3590" width="10.0925925925926" style="6" customWidth="1"/>
    <col min="3591" max="3592" width="12.6388888888889" style="6" customWidth="1"/>
    <col min="3593" max="3593" width="10.0925925925926" style="6" customWidth="1"/>
    <col min="3594" max="3839" width="9" style="6"/>
    <col min="3840" max="3840" width="44.3518518518519" style="6" customWidth="1"/>
    <col min="3841" max="3841" width="13" style="6" customWidth="1"/>
    <col min="3842" max="3842" width="12.6388888888889" style="6" customWidth="1"/>
    <col min="3843" max="3843" width="10.0925925925926" style="6" customWidth="1"/>
    <col min="3844" max="3844" width="9" style="6" hidden="1" customWidth="1"/>
    <col min="3845" max="3845" width="11.4444444444444" style="6" customWidth="1"/>
    <col min="3846" max="3846" width="10.0925925925926" style="6" customWidth="1"/>
    <col min="3847" max="3848" width="12.6388888888889" style="6" customWidth="1"/>
    <col min="3849" max="3849" width="10.0925925925926" style="6" customWidth="1"/>
    <col min="3850" max="4095" width="9" style="6"/>
    <col min="4096" max="4096" width="44.3518518518519" style="6" customWidth="1"/>
    <col min="4097" max="4097" width="13" style="6" customWidth="1"/>
    <col min="4098" max="4098" width="12.6388888888889" style="6" customWidth="1"/>
    <col min="4099" max="4099" width="10.0925925925926" style="6" customWidth="1"/>
    <col min="4100" max="4100" width="9" style="6" hidden="1" customWidth="1"/>
    <col min="4101" max="4101" width="11.4444444444444" style="6" customWidth="1"/>
    <col min="4102" max="4102" width="10.0925925925926" style="6" customWidth="1"/>
    <col min="4103" max="4104" width="12.6388888888889" style="6" customWidth="1"/>
    <col min="4105" max="4105" width="10.0925925925926" style="6" customWidth="1"/>
    <col min="4106" max="4351" width="9" style="6"/>
    <col min="4352" max="4352" width="44.3518518518519" style="6" customWidth="1"/>
    <col min="4353" max="4353" width="13" style="6" customWidth="1"/>
    <col min="4354" max="4354" width="12.6388888888889" style="6" customWidth="1"/>
    <col min="4355" max="4355" width="10.0925925925926" style="6" customWidth="1"/>
    <col min="4356" max="4356" width="9" style="6" hidden="1" customWidth="1"/>
    <col min="4357" max="4357" width="11.4444444444444" style="6" customWidth="1"/>
    <col min="4358" max="4358" width="10.0925925925926" style="6" customWidth="1"/>
    <col min="4359" max="4360" width="12.6388888888889" style="6" customWidth="1"/>
    <col min="4361" max="4361" width="10.0925925925926" style="6" customWidth="1"/>
    <col min="4362" max="4607" width="9" style="6"/>
    <col min="4608" max="4608" width="44.3518518518519" style="6" customWidth="1"/>
    <col min="4609" max="4609" width="13" style="6" customWidth="1"/>
    <col min="4610" max="4610" width="12.6388888888889" style="6" customWidth="1"/>
    <col min="4611" max="4611" width="10.0925925925926" style="6" customWidth="1"/>
    <col min="4612" max="4612" width="9" style="6" hidden="1" customWidth="1"/>
    <col min="4613" max="4613" width="11.4444444444444" style="6" customWidth="1"/>
    <col min="4614" max="4614" width="10.0925925925926" style="6" customWidth="1"/>
    <col min="4615" max="4616" width="12.6388888888889" style="6" customWidth="1"/>
    <col min="4617" max="4617" width="10.0925925925926" style="6" customWidth="1"/>
    <col min="4618" max="4863" width="9" style="6"/>
    <col min="4864" max="4864" width="44.3518518518519" style="6" customWidth="1"/>
    <col min="4865" max="4865" width="13" style="6" customWidth="1"/>
    <col min="4866" max="4866" width="12.6388888888889" style="6" customWidth="1"/>
    <col min="4867" max="4867" width="10.0925925925926" style="6" customWidth="1"/>
    <col min="4868" max="4868" width="9" style="6" hidden="1" customWidth="1"/>
    <col min="4869" max="4869" width="11.4444444444444" style="6" customWidth="1"/>
    <col min="4870" max="4870" width="10.0925925925926" style="6" customWidth="1"/>
    <col min="4871" max="4872" width="12.6388888888889" style="6" customWidth="1"/>
    <col min="4873" max="4873" width="10.0925925925926" style="6" customWidth="1"/>
    <col min="4874" max="5119" width="9" style="6"/>
    <col min="5120" max="5120" width="44.3518518518519" style="6" customWidth="1"/>
    <col min="5121" max="5121" width="13" style="6" customWidth="1"/>
    <col min="5122" max="5122" width="12.6388888888889" style="6" customWidth="1"/>
    <col min="5123" max="5123" width="10.0925925925926" style="6" customWidth="1"/>
    <col min="5124" max="5124" width="9" style="6" hidden="1" customWidth="1"/>
    <col min="5125" max="5125" width="11.4444444444444" style="6" customWidth="1"/>
    <col min="5126" max="5126" width="10.0925925925926" style="6" customWidth="1"/>
    <col min="5127" max="5128" width="12.6388888888889" style="6" customWidth="1"/>
    <col min="5129" max="5129" width="10.0925925925926" style="6" customWidth="1"/>
    <col min="5130" max="5375" width="9" style="6"/>
    <col min="5376" max="5376" width="44.3518518518519" style="6" customWidth="1"/>
    <col min="5377" max="5377" width="13" style="6" customWidth="1"/>
    <col min="5378" max="5378" width="12.6388888888889" style="6" customWidth="1"/>
    <col min="5379" max="5379" width="10.0925925925926" style="6" customWidth="1"/>
    <col min="5380" max="5380" width="9" style="6" hidden="1" customWidth="1"/>
    <col min="5381" max="5381" width="11.4444444444444" style="6" customWidth="1"/>
    <col min="5382" max="5382" width="10.0925925925926" style="6" customWidth="1"/>
    <col min="5383" max="5384" width="12.6388888888889" style="6" customWidth="1"/>
    <col min="5385" max="5385" width="10.0925925925926" style="6" customWidth="1"/>
    <col min="5386" max="5631" width="9" style="6"/>
    <col min="5632" max="5632" width="44.3518518518519" style="6" customWidth="1"/>
    <col min="5633" max="5633" width="13" style="6" customWidth="1"/>
    <col min="5634" max="5634" width="12.6388888888889" style="6" customWidth="1"/>
    <col min="5635" max="5635" width="10.0925925925926" style="6" customWidth="1"/>
    <col min="5636" max="5636" width="9" style="6" hidden="1" customWidth="1"/>
    <col min="5637" max="5637" width="11.4444444444444" style="6" customWidth="1"/>
    <col min="5638" max="5638" width="10.0925925925926" style="6" customWidth="1"/>
    <col min="5639" max="5640" width="12.6388888888889" style="6" customWidth="1"/>
    <col min="5641" max="5641" width="10.0925925925926" style="6" customWidth="1"/>
    <col min="5642" max="5887" width="9" style="6"/>
    <col min="5888" max="5888" width="44.3518518518519" style="6" customWidth="1"/>
    <col min="5889" max="5889" width="13" style="6" customWidth="1"/>
    <col min="5890" max="5890" width="12.6388888888889" style="6" customWidth="1"/>
    <col min="5891" max="5891" width="10.0925925925926" style="6" customWidth="1"/>
    <col min="5892" max="5892" width="9" style="6" hidden="1" customWidth="1"/>
    <col min="5893" max="5893" width="11.4444444444444" style="6" customWidth="1"/>
    <col min="5894" max="5894" width="10.0925925925926" style="6" customWidth="1"/>
    <col min="5895" max="5896" width="12.6388888888889" style="6" customWidth="1"/>
    <col min="5897" max="5897" width="10.0925925925926" style="6" customWidth="1"/>
    <col min="5898" max="6143" width="9" style="6"/>
    <col min="6144" max="6144" width="44.3518518518519" style="6" customWidth="1"/>
    <col min="6145" max="6145" width="13" style="6" customWidth="1"/>
    <col min="6146" max="6146" width="12.6388888888889" style="6" customWidth="1"/>
    <col min="6147" max="6147" width="10.0925925925926" style="6" customWidth="1"/>
    <col min="6148" max="6148" width="9" style="6" hidden="1" customWidth="1"/>
    <col min="6149" max="6149" width="11.4444444444444" style="6" customWidth="1"/>
    <col min="6150" max="6150" width="10.0925925925926" style="6" customWidth="1"/>
    <col min="6151" max="6152" width="12.6388888888889" style="6" customWidth="1"/>
    <col min="6153" max="6153" width="10.0925925925926" style="6" customWidth="1"/>
    <col min="6154" max="6399" width="9" style="6"/>
    <col min="6400" max="6400" width="44.3518518518519" style="6" customWidth="1"/>
    <col min="6401" max="6401" width="13" style="6" customWidth="1"/>
    <col min="6402" max="6402" width="12.6388888888889" style="6" customWidth="1"/>
    <col min="6403" max="6403" width="10.0925925925926" style="6" customWidth="1"/>
    <col min="6404" max="6404" width="9" style="6" hidden="1" customWidth="1"/>
    <col min="6405" max="6405" width="11.4444444444444" style="6" customWidth="1"/>
    <col min="6406" max="6406" width="10.0925925925926" style="6" customWidth="1"/>
    <col min="6407" max="6408" width="12.6388888888889" style="6" customWidth="1"/>
    <col min="6409" max="6409" width="10.0925925925926" style="6" customWidth="1"/>
    <col min="6410" max="6655" width="9" style="6"/>
    <col min="6656" max="6656" width="44.3518518518519" style="6" customWidth="1"/>
    <col min="6657" max="6657" width="13" style="6" customWidth="1"/>
    <col min="6658" max="6658" width="12.6388888888889" style="6" customWidth="1"/>
    <col min="6659" max="6659" width="10.0925925925926" style="6" customWidth="1"/>
    <col min="6660" max="6660" width="9" style="6" hidden="1" customWidth="1"/>
    <col min="6661" max="6661" width="11.4444444444444" style="6" customWidth="1"/>
    <col min="6662" max="6662" width="10.0925925925926" style="6" customWidth="1"/>
    <col min="6663" max="6664" width="12.6388888888889" style="6" customWidth="1"/>
    <col min="6665" max="6665" width="10.0925925925926" style="6" customWidth="1"/>
    <col min="6666" max="6911" width="9" style="6"/>
    <col min="6912" max="6912" width="44.3518518518519" style="6" customWidth="1"/>
    <col min="6913" max="6913" width="13" style="6" customWidth="1"/>
    <col min="6914" max="6914" width="12.6388888888889" style="6" customWidth="1"/>
    <col min="6915" max="6915" width="10.0925925925926" style="6" customWidth="1"/>
    <col min="6916" max="6916" width="9" style="6" hidden="1" customWidth="1"/>
    <col min="6917" max="6917" width="11.4444444444444" style="6" customWidth="1"/>
    <col min="6918" max="6918" width="10.0925925925926" style="6" customWidth="1"/>
    <col min="6919" max="6920" width="12.6388888888889" style="6" customWidth="1"/>
    <col min="6921" max="6921" width="10.0925925925926" style="6" customWidth="1"/>
    <col min="6922" max="7167" width="9" style="6"/>
    <col min="7168" max="7168" width="44.3518518518519" style="6" customWidth="1"/>
    <col min="7169" max="7169" width="13" style="6" customWidth="1"/>
    <col min="7170" max="7170" width="12.6388888888889" style="6" customWidth="1"/>
    <col min="7171" max="7171" width="10.0925925925926" style="6" customWidth="1"/>
    <col min="7172" max="7172" width="9" style="6" hidden="1" customWidth="1"/>
    <col min="7173" max="7173" width="11.4444444444444" style="6" customWidth="1"/>
    <col min="7174" max="7174" width="10.0925925925926" style="6" customWidth="1"/>
    <col min="7175" max="7176" width="12.6388888888889" style="6" customWidth="1"/>
    <col min="7177" max="7177" width="10.0925925925926" style="6" customWidth="1"/>
    <col min="7178" max="7423" width="9" style="6"/>
    <col min="7424" max="7424" width="44.3518518518519" style="6" customWidth="1"/>
    <col min="7425" max="7425" width="13" style="6" customWidth="1"/>
    <col min="7426" max="7426" width="12.6388888888889" style="6" customWidth="1"/>
    <col min="7427" max="7427" width="10.0925925925926" style="6" customWidth="1"/>
    <col min="7428" max="7428" width="9" style="6" hidden="1" customWidth="1"/>
    <col min="7429" max="7429" width="11.4444444444444" style="6" customWidth="1"/>
    <col min="7430" max="7430" width="10.0925925925926" style="6" customWidth="1"/>
    <col min="7431" max="7432" width="12.6388888888889" style="6" customWidth="1"/>
    <col min="7433" max="7433" width="10.0925925925926" style="6" customWidth="1"/>
    <col min="7434" max="7679" width="9" style="6"/>
    <col min="7680" max="7680" width="44.3518518518519" style="6" customWidth="1"/>
    <col min="7681" max="7681" width="13" style="6" customWidth="1"/>
    <col min="7682" max="7682" width="12.6388888888889" style="6" customWidth="1"/>
    <col min="7683" max="7683" width="10.0925925925926" style="6" customWidth="1"/>
    <col min="7684" max="7684" width="9" style="6" hidden="1" customWidth="1"/>
    <col min="7685" max="7685" width="11.4444444444444" style="6" customWidth="1"/>
    <col min="7686" max="7686" width="10.0925925925926" style="6" customWidth="1"/>
    <col min="7687" max="7688" width="12.6388888888889" style="6" customWidth="1"/>
    <col min="7689" max="7689" width="10.0925925925926" style="6" customWidth="1"/>
    <col min="7690" max="7935" width="9" style="6"/>
    <col min="7936" max="7936" width="44.3518518518519" style="6" customWidth="1"/>
    <col min="7937" max="7937" width="13" style="6" customWidth="1"/>
    <col min="7938" max="7938" width="12.6388888888889" style="6" customWidth="1"/>
    <col min="7939" max="7939" width="10.0925925925926" style="6" customWidth="1"/>
    <col min="7940" max="7940" width="9" style="6" hidden="1" customWidth="1"/>
    <col min="7941" max="7941" width="11.4444444444444" style="6" customWidth="1"/>
    <col min="7942" max="7942" width="10.0925925925926" style="6" customWidth="1"/>
    <col min="7943" max="7944" width="12.6388888888889" style="6" customWidth="1"/>
    <col min="7945" max="7945" width="10.0925925925926" style="6" customWidth="1"/>
    <col min="7946" max="8191" width="9" style="6"/>
    <col min="8192" max="8192" width="44.3518518518519" style="6" customWidth="1"/>
    <col min="8193" max="8193" width="13" style="6" customWidth="1"/>
    <col min="8194" max="8194" width="12.6388888888889" style="6" customWidth="1"/>
    <col min="8195" max="8195" width="10.0925925925926" style="6" customWidth="1"/>
    <col min="8196" max="8196" width="9" style="6" hidden="1" customWidth="1"/>
    <col min="8197" max="8197" width="11.4444444444444" style="6" customWidth="1"/>
    <col min="8198" max="8198" width="10.0925925925926" style="6" customWidth="1"/>
    <col min="8199" max="8200" width="12.6388888888889" style="6" customWidth="1"/>
    <col min="8201" max="8201" width="10.0925925925926" style="6" customWidth="1"/>
    <col min="8202" max="8447" width="9" style="6"/>
    <col min="8448" max="8448" width="44.3518518518519" style="6" customWidth="1"/>
    <col min="8449" max="8449" width="13" style="6" customWidth="1"/>
    <col min="8450" max="8450" width="12.6388888888889" style="6" customWidth="1"/>
    <col min="8451" max="8451" width="10.0925925925926" style="6" customWidth="1"/>
    <col min="8452" max="8452" width="9" style="6" hidden="1" customWidth="1"/>
    <col min="8453" max="8453" width="11.4444444444444" style="6" customWidth="1"/>
    <col min="8454" max="8454" width="10.0925925925926" style="6" customWidth="1"/>
    <col min="8455" max="8456" width="12.6388888888889" style="6" customWidth="1"/>
    <col min="8457" max="8457" width="10.0925925925926" style="6" customWidth="1"/>
    <col min="8458" max="8703" width="9" style="6"/>
    <col min="8704" max="8704" width="44.3518518518519" style="6" customWidth="1"/>
    <col min="8705" max="8705" width="13" style="6" customWidth="1"/>
    <col min="8706" max="8706" width="12.6388888888889" style="6" customWidth="1"/>
    <col min="8707" max="8707" width="10.0925925925926" style="6" customWidth="1"/>
    <col min="8708" max="8708" width="9" style="6" hidden="1" customWidth="1"/>
    <col min="8709" max="8709" width="11.4444444444444" style="6" customWidth="1"/>
    <col min="8710" max="8710" width="10.0925925925926" style="6" customWidth="1"/>
    <col min="8711" max="8712" width="12.6388888888889" style="6" customWidth="1"/>
    <col min="8713" max="8713" width="10.0925925925926" style="6" customWidth="1"/>
    <col min="8714" max="8959" width="9" style="6"/>
    <col min="8960" max="8960" width="44.3518518518519" style="6" customWidth="1"/>
    <col min="8961" max="8961" width="13" style="6" customWidth="1"/>
    <col min="8962" max="8962" width="12.6388888888889" style="6" customWidth="1"/>
    <col min="8963" max="8963" width="10.0925925925926" style="6" customWidth="1"/>
    <col min="8964" max="8964" width="9" style="6" hidden="1" customWidth="1"/>
    <col min="8965" max="8965" width="11.4444444444444" style="6" customWidth="1"/>
    <col min="8966" max="8966" width="10.0925925925926" style="6" customWidth="1"/>
    <col min="8967" max="8968" width="12.6388888888889" style="6" customWidth="1"/>
    <col min="8969" max="8969" width="10.0925925925926" style="6" customWidth="1"/>
    <col min="8970" max="9215" width="9" style="6"/>
    <col min="9216" max="9216" width="44.3518518518519" style="6" customWidth="1"/>
    <col min="9217" max="9217" width="13" style="6" customWidth="1"/>
    <col min="9218" max="9218" width="12.6388888888889" style="6" customWidth="1"/>
    <col min="9219" max="9219" width="10.0925925925926" style="6" customWidth="1"/>
    <col min="9220" max="9220" width="9" style="6" hidden="1" customWidth="1"/>
    <col min="9221" max="9221" width="11.4444444444444" style="6" customWidth="1"/>
    <col min="9222" max="9222" width="10.0925925925926" style="6" customWidth="1"/>
    <col min="9223" max="9224" width="12.6388888888889" style="6" customWidth="1"/>
    <col min="9225" max="9225" width="10.0925925925926" style="6" customWidth="1"/>
    <col min="9226" max="9471" width="9" style="6"/>
    <col min="9472" max="9472" width="44.3518518518519" style="6" customWidth="1"/>
    <col min="9473" max="9473" width="13" style="6" customWidth="1"/>
    <col min="9474" max="9474" width="12.6388888888889" style="6" customWidth="1"/>
    <col min="9475" max="9475" width="10.0925925925926" style="6" customWidth="1"/>
    <col min="9476" max="9476" width="9" style="6" hidden="1" customWidth="1"/>
    <col min="9477" max="9477" width="11.4444444444444" style="6" customWidth="1"/>
    <col min="9478" max="9478" width="10.0925925925926" style="6" customWidth="1"/>
    <col min="9479" max="9480" width="12.6388888888889" style="6" customWidth="1"/>
    <col min="9481" max="9481" width="10.0925925925926" style="6" customWidth="1"/>
    <col min="9482" max="9727" width="9" style="6"/>
    <col min="9728" max="9728" width="44.3518518518519" style="6" customWidth="1"/>
    <col min="9729" max="9729" width="13" style="6" customWidth="1"/>
    <col min="9730" max="9730" width="12.6388888888889" style="6" customWidth="1"/>
    <col min="9731" max="9731" width="10.0925925925926" style="6" customWidth="1"/>
    <col min="9732" max="9732" width="9" style="6" hidden="1" customWidth="1"/>
    <col min="9733" max="9733" width="11.4444444444444" style="6" customWidth="1"/>
    <col min="9734" max="9734" width="10.0925925925926" style="6" customWidth="1"/>
    <col min="9735" max="9736" width="12.6388888888889" style="6" customWidth="1"/>
    <col min="9737" max="9737" width="10.0925925925926" style="6" customWidth="1"/>
    <col min="9738" max="9983" width="9" style="6"/>
    <col min="9984" max="9984" width="44.3518518518519" style="6" customWidth="1"/>
    <col min="9985" max="9985" width="13" style="6" customWidth="1"/>
    <col min="9986" max="9986" width="12.6388888888889" style="6" customWidth="1"/>
    <col min="9987" max="9987" width="10.0925925925926" style="6" customWidth="1"/>
    <col min="9988" max="9988" width="9" style="6" hidden="1" customWidth="1"/>
    <col min="9989" max="9989" width="11.4444444444444" style="6" customWidth="1"/>
    <col min="9990" max="9990" width="10.0925925925926" style="6" customWidth="1"/>
    <col min="9991" max="9992" width="12.6388888888889" style="6" customWidth="1"/>
    <col min="9993" max="9993" width="10.0925925925926" style="6" customWidth="1"/>
    <col min="9994" max="10239" width="9" style="6"/>
    <col min="10240" max="10240" width="44.3518518518519" style="6" customWidth="1"/>
    <col min="10241" max="10241" width="13" style="6" customWidth="1"/>
    <col min="10242" max="10242" width="12.6388888888889" style="6" customWidth="1"/>
    <col min="10243" max="10243" width="10.0925925925926" style="6" customWidth="1"/>
    <col min="10244" max="10244" width="9" style="6" hidden="1" customWidth="1"/>
    <col min="10245" max="10245" width="11.4444444444444" style="6" customWidth="1"/>
    <col min="10246" max="10246" width="10.0925925925926" style="6" customWidth="1"/>
    <col min="10247" max="10248" width="12.6388888888889" style="6" customWidth="1"/>
    <col min="10249" max="10249" width="10.0925925925926" style="6" customWidth="1"/>
    <col min="10250" max="10495" width="9" style="6"/>
    <col min="10496" max="10496" width="44.3518518518519" style="6" customWidth="1"/>
    <col min="10497" max="10497" width="13" style="6" customWidth="1"/>
    <col min="10498" max="10498" width="12.6388888888889" style="6" customWidth="1"/>
    <col min="10499" max="10499" width="10.0925925925926" style="6" customWidth="1"/>
    <col min="10500" max="10500" width="9" style="6" hidden="1" customWidth="1"/>
    <col min="10501" max="10501" width="11.4444444444444" style="6" customWidth="1"/>
    <col min="10502" max="10502" width="10.0925925925926" style="6" customWidth="1"/>
    <col min="10503" max="10504" width="12.6388888888889" style="6" customWidth="1"/>
    <col min="10505" max="10505" width="10.0925925925926" style="6" customWidth="1"/>
    <col min="10506" max="10751" width="9" style="6"/>
    <col min="10752" max="10752" width="44.3518518518519" style="6" customWidth="1"/>
    <col min="10753" max="10753" width="13" style="6" customWidth="1"/>
    <col min="10754" max="10754" width="12.6388888888889" style="6" customWidth="1"/>
    <col min="10755" max="10755" width="10.0925925925926" style="6" customWidth="1"/>
    <col min="10756" max="10756" width="9" style="6" hidden="1" customWidth="1"/>
    <col min="10757" max="10757" width="11.4444444444444" style="6" customWidth="1"/>
    <col min="10758" max="10758" width="10.0925925925926" style="6" customWidth="1"/>
    <col min="10759" max="10760" width="12.6388888888889" style="6" customWidth="1"/>
    <col min="10761" max="10761" width="10.0925925925926" style="6" customWidth="1"/>
    <col min="10762" max="11007" width="9" style="6"/>
    <col min="11008" max="11008" width="44.3518518518519" style="6" customWidth="1"/>
    <col min="11009" max="11009" width="13" style="6" customWidth="1"/>
    <col min="11010" max="11010" width="12.6388888888889" style="6" customWidth="1"/>
    <col min="11011" max="11011" width="10.0925925925926" style="6" customWidth="1"/>
    <col min="11012" max="11012" width="9" style="6" hidden="1" customWidth="1"/>
    <col min="11013" max="11013" width="11.4444444444444" style="6" customWidth="1"/>
    <col min="11014" max="11014" width="10.0925925925926" style="6" customWidth="1"/>
    <col min="11015" max="11016" width="12.6388888888889" style="6" customWidth="1"/>
    <col min="11017" max="11017" width="10.0925925925926" style="6" customWidth="1"/>
    <col min="11018" max="11263" width="9" style="6"/>
    <col min="11264" max="11264" width="44.3518518518519" style="6" customWidth="1"/>
    <col min="11265" max="11265" width="13" style="6" customWidth="1"/>
    <col min="11266" max="11266" width="12.6388888888889" style="6" customWidth="1"/>
    <col min="11267" max="11267" width="10.0925925925926" style="6" customWidth="1"/>
    <col min="11268" max="11268" width="9" style="6" hidden="1" customWidth="1"/>
    <col min="11269" max="11269" width="11.4444444444444" style="6" customWidth="1"/>
    <col min="11270" max="11270" width="10.0925925925926" style="6" customWidth="1"/>
    <col min="11271" max="11272" width="12.6388888888889" style="6" customWidth="1"/>
    <col min="11273" max="11273" width="10.0925925925926" style="6" customWidth="1"/>
    <col min="11274" max="11519" width="9" style="6"/>
    <col min="11520" max="11520" width="44.3518518518519" style="6" customWidth="1"/>
    <col min="11521" max="11521" width="13" style="6" customWidth="1"/>
    <col min="11522" max="11522" width="12.6388888888889" style="6" customWidth="1"/>
    <col min="11523" max="11523" width="10.0925925925926" style="6" customWidth="1"/>
    <col min="11524" max="11524" width="9" style="6" hidden="1" customWidth="1"/>
    <col min="11525" max="11525" width="11.4444444444444" style="6" customWidth="1"/>
    <col min="11526" max="11526" width="10.0925925925926" style="6" customWidth="1"/>
    <col min="11527" max="11528" width="12.6388888888889" style="6" customWidth="1"/>
    <col min="11529" max="11529" width="10.0925925925926" style="6" customWidth="1"/>
    <col min="11530" max="11775" width="9" style="6"/>
    <col min="11776" max="11776" width="44.3518518518519" style="6" customWidth="1"/>
    <col min="11777" max="11777" width="13" style="6" customWidth="1"/>
    <col min="11778" max="11778" width="12.6388888888889" style="6" customWidth="1"/>
    <col min="11779" max="11779" width="10.0925925925926" style="6" customWidth="1"/>
    <col min="11780" max="11780" width="9" style="6" hidden="1" customWidth="1"/>
    <col min="11781" max="11781" width="11.4444444444444" style="6" customWidth="1"/>
    <col min="11782" max="11782" width="10.0925925925926" style="6" customWidth="1"/>
    <col min="11783" max="11784" width="12.6388888888889" style="6" customWidth="1"/>
    <col min="11785" max="11785" width="10.0925925925926" style="6" customWidth="1"/>
    <col min="11786" max="12031" width="9" style="6"/>
    <col min="12032" max="12032" width="44.3518518518519" style="6" customWidth="1"/>
    <col min="12033" max="12033" width="13" style="6" customWidth="1"/>
    <col min="12034" max="12034" width="12.6388888888889" style="6" customWidth="1"/>
    <col min="12035" max="12035" width="10.0925925925926" style="6" customWidth="1"/>
    <col min="12036" max="12036" width="9" style="6" hidden="1" customWidth="1"/>
    <col min="12037" max="12037" width="11.4444444444444" style="6" customWidth="1"/>
    <col min="12038" max="12038" width="10.0925925925926" style="6" customWidth="1"/>
    <col min="12039" max="12040" width="12.6388888888889" style="6" customWidth="1"/>
    <col min="12041" max="12041" width="10.0925925925926" style="6" customWidth="1"/>
    <col min="12042" max="12287" width="9" style="6"/>
    <col min="12288" max="12288" width="44.3518518518519" style="6" customWidth="1"/>
    <col min="12289" max="12289" width="13" style="6" customWidth="1"/>
    <col min="12290" max="12290" width="12.6388888888889" style="6" customWidth="1"/>
    <col min="12291" max="12291" width="10.0925925925926" style="6" customWidth="1"/>
    <col min="12292" max="12292" width="9" style="6" hidden="1" customWidth="1"/>
    <col min="12293" max="12293" width="11.4444444444444" style="6" customWidth="1"/>
    <col min="12294" max="12294" width="10.0925925925926" style="6" customWidth="1"/>
    <col min="12295" max="12296" width="12.6388888888889" style="6" customWidth="1"/>
    <col min="12297" max="12297" width="10.0925925925926" style="6" customWidth="1"/>
    <col min="12298" max="12543" width="9" style="6"/>
    <col min="12544" max="12544" width="44.3518518518519" style="6" customWidth="1"/>
    <col min="12545" max="12545" width="13" style="6" customWidth="1"/>
    <col min="12546" max="12546" width="12.6388888888889" style="6" customWidth="1"/>
    <col min="12547" max="12547" width="10.0925925925926" style="6" customWidth="1"/>
    <col min="12548" max="12548" width="9" style="6" hidden="1" customWidth="1"/>
    <col min="12549" max="12549" width="11.4444444444444" style="6" customWidth="1"/>
    <col min="12550" max="12550" width="10.0925925925926" style="6" customWidth="1"/>
    <col min="12551" max="12552" width="12.6388888888889" style="6" customWidth="1"/>
    <col min="12553" max="12553" width="10.0925925925926" style="6" customWidth="1"/>
    <col min="12554" max="12799" width="9" style="6"/>
    <col min="12800" max="12800" width="44.3518518518519" style="6" customWidth="1"/>
    <col min="12801" max="12801" width="13" style="6" customWidth="1"/>
    <col min="12802" max="12802" width="12.6388888888889" style="6" customWidth="1"/>
    <col min="12803" max="12803" width="10.0925925925926" style="6" customWidth="1"/>
    <col min="12804" max="12804" width="9" style="6" hidden="1" customWidth="1"/>
    <col min="12805" max="12805" width="11.4444444444444" style="6" customWidth="1"/>
    <col min="12806" max="12806" width="10.0925925925926" style="6" customWidth="1"/>
    <col min="12807" max="12808" width="12.6388888888889" style="6" customWidth="1"/>
    <col min="12809" max="12809" width="10.0925925925926" style="6" customWidth="1"/>
    <col min="12810" max="13055" width="9" style="6"/>
    <col min="13056" max="13056" width="44.3518518518519" style="6" customWidth="1"/>
    <col min="13057" max="13057" width="13" style="6" customWidth="1"/>
    <col min="13058" max="13058" width="12.6388888888889" style="6" customWidth="1"/>
    <col min="13059" max="13059" width="10.0925925925926" style="6" customWidth="1"/>
    <col min="13060" max="13060" width="9" style="6" hidden="1" customWidth="1"/>
    <col min="13061" max="13061" width="11.4444444444444" style="6" customWidth="1"/>
    <col min="13062" max="13062" width="10.0925925925926" style="6" customWidth="1"/>
    <col min="13063" max="13064" width="12.6388888888889" style="6" customWidth="1"/>
    <col min="13065" max="13065" width="10.0925925925926" style="6" customWidth="1"/>
    <col min="13066" max="13311" width="9" style="6"/>
    <col min="13312" max="13312" width="44.3518518518519" style="6" customWidth="1"/>
    <col min="13313" max="13313" width="13" style="6" customWidth="1"/>
    <col min="13314" max="13314" width="12.6388888888889" style="6" customWidth="1"/>
    <col min="13315" max="13315" width="10.0925925925926" style="6" customWidth="1"/>
    <col min="13316" max="13316" width="9" style="6" hidden="1" customWidth="1"/>
    <col min="13317" max="13317" width="11.4444444444444" style="6" customWidth="1"/>
    <col min="13318" max="13318" width="10.0925925925926" style="6" customWidth="1"/>
    <col min="13319" max="13320" width="12.6388888888889" style="6" customWidth="1"/>
    <col min="13321" max="13321" width="10.0925925925926" style="6" customWidth="1"/>
    <col min="13322" max="13567" width="9" style="6"/>
    <col min="13568" max="13568" width="44.3518518518519" style="6" customWidth="1"/>
    <col min="13569" max="13569" width="13" style="6" customWidth="1"/>
    <col min="13570" max="13570" width="12.6388888888889" style="6" customWidth="1"/>
    <col min="13571" max="13571" width="10.0925925925926" style="6" customWidth="1"/>
    <col min="13572" max="13572" width="9" style="6" hidden="1" customWidth="1"/>
    <col min="13573" max="13573" width="11.4444444444444" style="6" customWidth="1"/>
    <col min="13574" max="13574" width="10.0925925925926" style="6" customWidth="1"/>
    <col min="13575" max="13576" width="12.6388888888889" style="6" customWidth="1"/>
    <col min="13577" max="13577" width="10.0925925925926" style="6" customWidth="1"/>
    <col min="13578" max="13823" width="9" style="6"/>
    <col min="13824" max="13824" width="44.3518518518519" style="6" customWidth="1"/>
    <col min="13825" max="13825" width="13" style="6" customWidth="1"/>
    <col min="13826" max="13826" width="12.6388888888889" style="6" customWidth="1"/>
    <col min="13827" max="13827" width="10.0925925925926" style="6" customWidth="1"/>
    <col min="13828" max="13828" width="9" style="6" hidden="1" customWidth="1"/>
    <col min="13829" max="13829" width="11.4444444444444" style="6" customWidth="1"/>
    <col min="13830" max="13830" width="10.0925925925926" style="6" customWidth="1"/>
    <col min="13831" max="13832" width="12.6388888888889" style="6" customWidth="1"/>
    <col min="13833" max="13833" width="10.0925925925926" style="6" customWidth="1"/>
    <col min="13834" max="14079" width="9" style="6"/>
    <col min="14080" max="14080" width="44.3518518518519" style="6" customWidth="1"/>
    <col min="14081" max="14081" width="13" style="6" customWidth="1"/>
    <col min="14082" max="14082" width="12.6388888888889" style="6" customWidth="1"/>
    <col min="14083" max="14083" width="10.0925925925926" style="6" customWidth="1"/>
    <col min="14084" max="14084" width="9" style="6" hidden="1" customWidth="1"/>
    <col min="14085" max="14085" width="11.4444444444444" style="6" customWidth="1"/>
    <col min="14086" max="14086" width="10.0925925925926" style="6" customWidth="1"/>
    <col min="14087" max="14088" width="12.6388888888889" style="6" customWidth="1"/>
    <col min="14089" max="14089" width="10.0925925925926" style="6" customWidth="1"/>
    <col min="14090" max="14335" width="9" style="6"/>
    <col min="14336" max="14336" width="44.3518518518519" style="6" customWidth="1"/>
    <col min="14337" max="14337" width="13" style="6" customWidth="1"/>
    <col min="14338" max="14338" width="12.6388888888889" style="6" customWidth="1"/>
    <col min="14339" max="14339" width="10.0925925925926" style="6" customWidth="1"/>
    <col min="14340" max="14340" width="9" style="6" hidden="1" customWidth="1"/>
    <col min="14341" max="14341" width="11.4444444444444" style="6" customWidth="1"/>
    <col min="14342" max="14342" width="10.0925925925926" style="6" customWidth="1"/>
    <col min="14343" max="14344" width="12.6388888888889" style="6" customWidth="1"/>
    <col min="14345" max="14345" width="10.0925925925926" style="6" customWidth="1"/>
    <col min="14346" max="14591" width="9" style="6"/>
    <col min="14592" max="14592" width="44.3518518518519" style="6" customWidth="1"/>
    <col min="14593" max="14593" width="13" style="6" customWidth="1"/>
    <col min="14594" max="14594" width="12.6388888888889" style="6" customWidth="1"/>
    <col min="14595" max="14595" width="10.0925925925926" style="6" customWidth="1"/>
    <col min="14596" max="14596" width="9" style="6" hidden="1" customWidth="1"/>
    <col min="14597" max="14597" width="11.4444444444444" style="6" customWidth="1"/>
    <col min="14598" max="14598" width="10.0925925925926" style="6" customWidth="1"/>
    <col min="14599" max="14600" width="12.6388888888889" style="6" customWidth="1"/>
    <col min="14601" max="14601" width="10.0925925925926" style="6" customWidth="1"/>
    <col min="14602" max="14847" width="9" style="6"/>
    <col min="14848" max="14848" width="44.3518518518519" style="6" customWidth="1"/>
    <col min="14849" max="14849" width="13" style="6" customWidth="1"/>
    <col min="14850" max="14850" width="12.6388888888889" style="6" customWidth="1"/>
    <col min="14851" max="14851" width="10.0925925925926" style="6" customWidth="1"/>
    <col min="14852" max="14852" width="9" style="6" hidden="1" customWidth="1"/>
    <col min="14853" max="14853" width="11.4444444444444" style="6" customWidth="1"/>
    <col min="14854" max="14854" width="10.0925925925926" style="6" customWidth="1"/>
    <col min="14855" max="14856" width="12.6388888888889" style="6" customWidth="1"/>
    <col min="14857" max="14857" width="10.0925925925926" style="6" customWidth="1"/>
    <col min="14858" max="15103" width="9" style="6"/>
    <col min="15104" max="15104" width="44.3518518518519" style="6" customWidth="1"/>
    <col min="15105" max="15105" width="13" style="6" customWidth="1"/>
    <col min="15106" max="15106" width="12.6388888888889" style="6" customWidth="1"/>
    <col min="15107" max="15107" width="10.0925925925926" style="6" customWidth="1"/>
    <col min="15108" max="15108" width="9" style="6" hidden="1" customWidth="1"/>
    <col min="15109" max="15109" width="11.4444444444444" style="6" customWidth="1"/>
    <col min="15110" max="15110" width="10.0925925925926" style="6" customWidth="1"/>
    <col min="15111" max="15112" width="12.6388888888889" style="6" customWidth="1"/>
    <col min="15113" max="15113" width="10.0925925925926" style="6" customWidth="1"/>
    <col min="15114" max="15359" width="9" style="6"/>
    <col min="15360" max="15360" width="44.3518518518519" style="6" customWidth="1"/>
    <col min="15361" max="15361" width="13" style="6" customWidth="1"/>
    <col min="15362" max="15362" width="12.6388888888889" style="6" customWidth="1"/>
    <col min="15363" max="15363" width="10.0925925925926" style="6" customWidth="1"/>
    <col min="15364" max="15364" width="9" style="6" hidden="1" customWidth="1"/>
    <col min="15365" max="15365" width="11.4444444444444" style="6" customWidth="1"/>
    <col min="15366" max="15366" width="10.0925925925926" style="6" customWidth="1"/>
    <col min="15367" max="15368" width="12.6388888888889" style="6" customWidth="1"/>
    <col min="15369" max="15369" width="10.0925925925926" style="6" customWidth="1"/>
    <col min="15370" max="15615" width="9" style="6"/>
    <col min="15616" max="15616" width="44.3518518518519" style="6" customWidth="1"/>
    <col min="15617" max="15617" width="13" style="6" customWidth="1"/>
    <col min="15618" max="15618" width="12.6388888888889" style="6" customWidth="1"/>
    <col min="15619" max="15619" width="10.0925925925926" style="6" customWidth="1"/>
    <col min="15620" max="15620" width="9" style="6" hidden="1" customWidth="1"/>
    <col min="15621" max="15621" width="11.4444444444444" style="6" customWidth="1"/>
    <col min="15622" max="15622" width="10.0925925925926" style="6" customWidth="1"/>
    <col min="15623" max="15624" width="12.6388888888889" style="6" customWidth="1"/>
    <col min="15625" max="15625" width="10.0925925925926" style="6" customWidth="1"/>
    <col min="15626" max="15871" width="9" style="6"/>
    <col min="15872" max="15872" width="44.3518518518519" style="6" customWidth="1"/>
    <col min="15873" max="15873" width="13" style="6" customWidth="1"/>
    <col min="15874" max="15874" width="12.6388888888889" style="6" customWidth="1"/>
    <col min="15875" max="15875" width="10.0925925925926" style="6" customWidth="1"/>
    <col min="15876" max="15876" width="9" style="6" hidden="1" customWidth="1"/>
    <col min="15877" max="15877" width="11.4444444444444" style="6" customWidth="1"/>
    <col min="15878" max="15878" width="10.0925925925926" style="6" customWidth="1"/>
    <col min="15879" max="15880" width="12.6388888888889" style="6" customWidth="1"/>
    <col min="15881" max="15881" width="10.0925925925926" style="6" customWidth="1"/>
    <col min="15882" max="16127" width="9" style="6"/>
    <col min="16128" max="16128" width="9.25925925925926" style="6" customWidth="1"/>
    <col min="16129" max="16129" width="13" style="6" customWidth="1"/>
    <col min="16130" max="16130" width="12.6388888888889" style="6" customWidth="1"/>
    <col min="16131" max="16131" width="10.0925925925926" style="6" customWidth="1"/>
    <col min="16132" max="16132" width="9" style="6" hidden="1" customWidth="1"/>
    <col min="16133" max="16133" width="11.4444444444444" style="6" customWidth="1"/>
    <col min="16134" max="16134" width="10.0925925925926" style="6" customWidth="1"/>
    <col min="16135" max="16136" width="12.6388888888889" style="6" customWidth="1"/>
    <col min="16137" max="16137" width="10.0925925925926" style="6" customWidth="1"/>
    <col min="16138" max="16384" width="9" style="6"/>
  </cols>
  <sheetData>
    <row r="1" s="1" customFormat="1" ht="39" customHeight="1" spans="1:12">
      <c r="A1" s="7" t="s">
        <v>36</v>
      </c>
      <c r="B1" s="7"/>
      <c r="C1" s="7"/>
      <c r="D1" s="7"/>
      <c r="E1" s="7"/>
      <c r="F1" s="7"/>
      <c r="G1" s="7"/>
      <c r="H1" s="7"/>
      <c r="I1" s="7"/>
      <c r="J1" s="22" t="s">
        <v>769</v>
      </c>
      <c r="K1" s="22"/>
      <c r="L1" s="22"/>
    </row>
    <row r="2" s="1" customFormat="1" ht="16" customHeight="1" spans="1:9">
      <c r="A2" s="4"/>
      <c r="B2" s="4"/>
      <c r="C2" s="4"/>
      <c r="D2" s="4"/>
      <c r="E2" s="4"/>
      <c r="F2" s="4"/>
      <c r="G2" s="4"/>
      <c r="H2" s="8" t="s">
        <v>770</v>
      </c>
      <c r="I2" s="8"/>
    </row>
    <row r="3" s="2" customFormat="1" ht="16" customHeight="1" spans="1:9">
      <c r="A3" s="9" t="s">
        <v>771</v>
      </c>
      <c r="B3" s="10" t="s">
        <v>41</v>
      </c>
      <c r="C3" s="11"/>
      <c r="D3" s="11"/>
      <c r="E3" s="11"/>
      <c r="F3" s="12"/>
      <c r="G3" s="9" t="s">
        <v>42</v>
      </c>
      <c r="H3" s="9"/>
      <c r="I3" s="9"/>
    </row>
    <row r="4" s="2" customFormat="1" ht="16" customHeight="1" spans="1:10">
      <c r="A4" s="9"/>
      <c r="B4" s="9" t="s">
        <v>43</v>
      </c>
      <c r="C4" s="9" t="s">
        <v>44</v>
      </c>
      <c r="D4" s="9" t="s">
        <v>45</v>
      </c>
      <c r="E4" s="9" t="s">
        <v>46</v>
      </c>
      <c r="F4" s="9"/>
      <c r="G4" s="13" t="s">
        <v>47</v>
      </c>
      <c r="H4" s="9" t="s">
        <v>48</v>
      </c>
      <c r="I4" s="9"/>
      <c r="J4" s="23" t="s">
        <v>772</v>
      </c>
    </row>
    <row r="5" s="2" customFormat="1" ht="16" customHeight="1" spans="1:10">
      <c r="A5" s="9"/>
      <c r="B5" s="9"/>
      <c r="C5" s="9"/>
      <c r="D5" s="9"/>
      <c r="E5" s="9" t="s">
        <v>49</v>
      </c>
      <c r="F5" s="9" t="s">
        <v>50</v>
      </c>
      <c r="G5" s="13"/>
      <c r="H5" s="9" t="s">
        <v>49</v>
      </c>
      <c r="I5" s="9" t="s">
        <v>50</v>
      </c>
      <c r="J5" s="9" t="s">
        <v>773</v>
      </c>
    </row>
    <row r="6" s="3" customFormat="1" ht="28" customHeight="1" spans="1:10">
      <c r="A6" s="14" t="s">
        <v>774</v>
      </c>
      <c r="B6" s="15">
        <v>1786</v>
      </c>
      <c r="C6" s="15">
        <v>1460</v>
      </c>
      <c r="D6" s="16">
        <v>81.7469204927212</v>
      </c>
      <c r="E6" s="15">
        <v>70</v>
      </c>
      <c r="F6" s="16">
        <v>5.03597122302158</v>
      </c>
      <c r="G6" s="15">
        <v>1642</v>
      </c>
      <c r="H6" s="15">
        <v>182</v>
      </c>
      <c r="I6" s="16">
        <v>12.4657534246575</v>
      </c>
      <c r="J6" s="15">
        <f>J7+J8</f>
        <v>1390</v>
      </c>
    </row>
    <row r="7" s="1" customFormat="1" ht="28" customHeight="1" spans="1:10">
      <c r="A7" s="17" t="s">
        <v>775</v>
      </c>
      <c r="B7" s="18">
        <v>326</v>
      </c>
      <c r="C7" s="18">
        <v>323</v>
      </c>
      <c r="D7" s="19">
        <v>99.079754601227</v>
      </c>
      <c r="E7" s="18">
        <v>34</v>
      </c>
      <c r="F7" s="19">
        <v>11.7647058823529</v>
      </c>
      <c r="G7" s="18">
        <v>409</v>
      </c>
      <c r="H7" s="18">
        <v>86</v>
      </c>
      <c r="I7" s="19">
        <v>26.625386996904</v>
      </c>
      <c r="J7" s="24">
        <v>289</v>
      </c>
    </row>
    <row r="8" s="1" customFormat="1" ht="28" customHeight="1" spans="1:10">
      <c r="A8" s="17" t="s">
        <v>776</v>
      </c>
      <c r="B8" s="18">
        <v>1460</v>
      </c>
      <c r="C8" s="18">
        <v>1137</v>
      </c>
      <c r="D8" s="19">
        <v>77.8767123287671</v>
      </c>
      <c r="E8" s="18">
        <v>36</v>
      </c>
      <c r="F8" s="19">
        <v>3.26975476839237</v>
      </c>
      <c r="G8" s="18">
        <v>1233</v>
      </c>
      <c r="H8" s="18">
        <v>96</v>
      </c>
      <c r="I8" s="19">
        <v>8.44327176781003</v>
      </c>
      <c r="J8" s="25">
        <v>1101</v>
      </c>
    </row>
    <row r="9" s="1" customFormat="1" ht="18" customHeight="1"/>
    <row r="10" s="1" customFormat="1" ht="18" customHeight="1"/>
    <row r="11" s="1" customFormat="1" ht="18" customHeight="1"/>
    <row r="12" s="1" customFormat="1" ht="14.4"/>
    <row r="13" s="1" customFormat="1" ht="18" customHeight="1"/>
    <row r="14" s="1" customFormat="1" ht="18" customHeight="1"/>
    <row r="15" s="1" customFormat="1" ht="18" customHeight="1"/>
    <row r="16" s="1" customFormat="1" ht="18" customHeight="1"/>
    <row r="17" s="1" customFormat="1" ht="18" customHeight="1"/>
    <row r="18" s="1" customFormat="1" ht="18" customHeight="1"/>
    <row r="19" s="1" customFormat="1" ht="18" customHeight="1"/>
    <row r="20" s="1" customFormat="1" ht="18" customHeight="1"/>
    <row r="21" s="1" customFormat="1" ht="18" customHeight="1"/>
    <row r="22" s="1" customFormat="1" ht="18" customHeight="1"/>
    <row r="23" s="1" customFormat="1" ht="18" customHeight="1"/>
    <row r="24" s="1" customFormat="1" ht="18" customHeight="1"/>
    <row r="25" s="1" customFormat="1" ht="18" customHeight="1"/>
    <row r="26" s="1" customFormat="1" ht="18" customHeight="1"/>
    <row r="27" s="1" customFormat="1" ht="18" customHeight="1"/>
    <row r="28" s="1" customFormat="1" ht="18" customHeight="1"/>
    <row r="29" s="1" customFormat="1" ht="18" customHeight="1"/>
    <row r="30" s="1" customFormat="1" ht="18" customHeight="1"/>
    <row r="31" s="1" customFormat="1" ht="18" customHeight="1"/>
    <row r="32" s="1" customFormat="1" ht="18" customHeight="1"/>
    <row r="33" s="1" customFormat="1" ht="18" customHeight="1"/>
    <row r="34" s="1" customFormat="1" ht="14.4"/>
    <row r="35" s="1" customFormat="1" ht="18" customHeight="1"/>
    <row r="36" s="1" customFormat="1" ht="18" customHeight="1"/>
    <row r="37" s="1" customFormat="1" ht="18" customHeight="1"/>
    <row r="38" s="1" customFormat="1" ht="18" customHeight="1"/>
    <row r="39" s="1" customFormat="1" ht="18" customHeight="1"/>
    <row r="40" s="1" customFormat="1" ht="18" customHeight="1"/>
    <row r="41" s="1" customFormat="1" ht="18" customHeight="1"/>
    <row r="42" s="1" customFormat="1" ht="18" customHeight="1"/>
    <row r="43" s="1" customFormat="1" ht="18" customHeight="1"/>
    <row r="44" s="1" customFormat="1" ht="18" customHeight="1"/>
    <row r="45" s="1" customFormat="1" ht="18" customHeight="1"/>
    <row r="46" s="1" customFormat="1" ht="18" customHeight="1"/>
    <row r="47" s="1" customFormat="1" ht="18" customHeight="1"/>
    <row r="48" s="1" customFormat="1" ht="24" customHeight="1"/>
    <row r="49" s="1" customFormat="1" ht="24" customHeight="1"/>
    <row r="50" s="1" customFormat="1" ht="24" customHeight="1"/>
    <row r="51" s="1" customFormat="1" ht="24" customHeight="1"/>
    <row r="52" s="1" customFormat="1" ht="24" customHeight="1"/>
    <row r="53" s="1" customFormat="1" ht="24" customHeight="1"/>
    <row r="54" s="1" customFormat="1" ht="24" customHeight="1"/>
    <row r="55" s="1" customFormat="1" ht="24" customHeight="1"/>
    <row r="56" s="1" customFormat="1" ht="24" customHeight="1"/>
    <row r="57" s="1" customFormat="1" ht="24" customHeight="1"/>
    <row r="58" s="1" customFormat="1" ht="24" customHeight="1"/>
    <row r="59" s="1" customFormat="1" ht="24" customHeight="1"/>
    <row r="60" s="1" customFormat="1" ht="24" customHeight="1"/>
    <row r="61" s="1" customFormat="1" ht="24" customHeight="1"/>
    <row r="62" s="1" customFormat="1" ht="14.4"/>
    <row r="63" s="1" customFormat="1" ht="14.4"/>
    <row r="64" s="1" customFormat="1" ht="14.4"/>
    <row r="65" s="1" customFormat="1" ht="14.4"/>
    <row r="66" s="1" customFormat="1" ht="14.4"/>
    <row r="67" s="1" customFormat="1" ht="14.4"/>
    <row r="68" s="1" customFormat="1" ht="14.4"/>
    <row r="69" s="1" customFormat="1" ht="14.4"/>
    <row r="70" s="1" customFormat="1" ht="14.4"/>
    <row r="71" s="1" customFormat="1" ht="14.4"/>
    <row r="72" s="1" customFormat="1" ht="14.4"/>
    <row r="73" s="1" customFormat="1" ht="14.4"/>
    <row r="74" s="1" customFormat="1" ht="14.4"/>
    <row r="75" s="1" customFormat="1" ht="14.4"/>
    <row r="76" s="1" customFormat="1" ht="14.4"/>
    <row r="77" s="1" customFormat="1" ht="14.4"/>
    <row r="78" s="1" customFormat="1" ht="14.4"/>
    <row r="79" s="1" customFormat="1" ht="14.4"/>
    <row r="80" s="1" customFormat="1" ht="14.4"/>
    <row r="81" s="1" customFormat="1" ht="14.4"/>
    <row r="82" s="1" customFormat="1" ht="14.4"/>
    <row r="83" s="1" customFormat="1" ht="14.4"/>
    <row r="84" s="1" customFormat="1" ht="14.4"/>
    <row r="85" s="1" customFormat="1" ht="14.4"/>
    <row r="86" s="1" customFormat="1" ht="14.4"/>
    <row r="87" s="1" customFormat="1" ht="14.4"/>
    <row r="88" s="1" customFormat="1" ht="14.4"/>
    <row r="89" s="1" customFormat="1" ht="14.4"/>
    <row r="90" s="1" customFormat="1" ht="14.4"/>
    <row r="91" s="1" customFormat="1" ht="14.4"/>
    <row r="92" s="1" customFormat="1" ht="14.4"/>
    <row r="93" s="1" customFormat="1" ht="14.4"/>
    <row r="94" s="1" customFormat="1" ht="14.4"/>
    <row r="95" s="1" customFormat="1" ht="14.4"/>
    <row r="96" s="1" customFormat="1" ht="14.4"/>
    <row r="97" s="1" customFormat="1" ht="14.4"/>
    <row r="98" s="1" customFormat="1" ht="14.4"/>
    <row r="99" s="1" customFormat="1" ht="14.4"/>
    <row r="100" s="1" customFormat="1" ht="14.4"/>
    <row r="101" s="1" customFormat="1" ht="14.4"/>
    <row r="102" s="1" customFormat="1" ht="14.4"/>
    <row r="103" s="1" customFormat="1" ht="14.4"/>
    <row r="104" s="1" customFormat="1" ht="14.4"/>
    <row r="105" s="1" customFormat="1" ht="14.4"/>
    <row r="106" s="1" customFormat="1" ht="14.4"/>
    <row r="107" s="1" customFormat="1" ht="14.4"/>
    <row r="108" s="1" customFormat="1" ht="14.4"/>
    <row r="109" s="1" customFormat="1" ht="14.4"/>
    <row r="110" s="1" customFormat="1" ht="14.4"/>
    <row r="111" s="1" customFormat="1" ht="14.4"/>
    <row r="112" s="1" customFormat="1" ht="14.4"/>
    <row r="113" s="1" customFormat="1" ht="14.4"/>
    <row r="114" s="1" customFormat="1" ht="14.4"/>
    <row r="115" s="1" customFormat="1" ht="14.4"/>
    <row r="116" s="1" customFormat="1" ht="14.4"/>
    <row r="117" s="1" customFormat="1" ht="14.4"/>
    <row r="118" s="1" customFormat="1" ht="14.4"/>
    <row r="119" s="1" customFormat="1" ht="14.4"/>
    <row r="120" s="1" customFormat="1" ht="14.4"/>
    <row r="121" s="1" customFormat="1" ht="14.4"/>
    <row r="122" s="1" customFormat="1" ht="14.4"/>
    <row r="123" s="1" customFormat="1" ht="14.4"/>
    <row r="124" s="1" customFormat="1" ht="14.4"/>
    <row r="125" s="1" customFormat="1" ht="14.4"/>
    <row r="126" s="1" customFormat="1" ht="14.4"/>
    <row r="127" s="1" customFormat="1" ht="14.4"/>
    <row r="128" s="1" customFormat="1" ht="14.4"/>
    <row r="129" s="1" customFormat="1" ht="14.4"/>
    <row r="130" s="1" customFormat="1" ht="14.4"/>
    <row r="131" s="1" customFormat="1" ht="14.4"/>
    <row r="132" s="1" customFormat="1" ht="14.4"/>
    <row r="133" s="1" customFormat="1" ht="14.4"/>
    <row r="134" s="1" customFormat="1" ht="14.4"/>
    <row r="135" s="1" customFormat="1" ht="14.4"/>
    <row r="136" s="1" customFormat="1" ht="14.4"/>
    <row r="137" s="1" customFormat="1" ht="14.4"/>
    <row r="138" s="1" customFormat="1" ht="14.4"/>
    <row r="139" s="1" customFormat="1" ht="14.4"/>
    <row r="140" s="1" customFormat="1" ht="14.4"/>
    <row r="141" s="1" customFormat="1" ht="14.4"/>
    <row r="142" s="1" customFormat="1" ht="14.4"/>
    <row r="143" s="1" customFormat="1" ht="14.4"/>
    <row r="144" s="1" customFormat="1" ht="14.4"/>
    <row r="145" s="1" customFormat="1" ht="14.4"/>
    <row r="146" s="1" customFormat="1" ht="14.4"/>
    <row r="147" s="1" customFormat="1" ht="14.4"/>
    <row r="148" s="1" customFormat="1" ht="14.4"/>
    <row r="149" s="1" customFormat="1" ht="14.4"/>
    <row r="150" s="1" customFormat="1" ht="14.4"/>
    <row r="151" s="1" customFormat="1" ht="14.4"/>
    <row r="152" s="1" customFormat="1" ht="14.4"/>
    <row r="153" s="1" customFormat="1" ht="14.4"/>
    <row r="154" s="1" customFormat="1" ht="14.4"/>
    <row r="155" s="1" customFormat="1" ht="14.4"/>
    <row r="156" s="1" customFormat="1" ht="14.4"/>
    <row r="157" s="1" customFormat="1" ht="14.4"/>
    <row r="158" s="1" customFormat="1" ht="14.4"/>
    <row r="159" s="1" customFormat="1" ht="14.4"/>
    <row r="160" s="1" customFormat="1" ht="14.4"/>
    <row r="161" s="1" customFormat="1" ht="14.4"/>
    <row r="162" s="1" customFormat="1" ht="14.4"/>
    <row r="163" s="1" customFormat="1" ht="14.4"/>
    <row r="164" s="1" customFormat="1" ht="14.4"/>
    <row r="165" s="1" customFormat="1" ht="14.4"/>
    <row r="166" s="1" customFormat="1" ht="14.4"/>
    <row r="167" s="1" customFormat="1" ht="14.4"/>
    <row r="168" s="1" customFormat="1" ht="14.4"/>
    <row r="169" s="1" customFormat="1" ht="14.4"/>
    <row r="170" s="1" customFormat="1" ht="14.4"/>
    <row r="171" s="1" customFormat="1" ht="14.4"/>
    <row r="172" s="1" customFormat="1" ht="14.4"/>
    <row r="173" s="1" customFormat="1" ht="14.4"/>
    <row r="174" s="1" customFormat="1" ht="14.4"/>
    <row r="175" s="1" customFormat="1" ht="14.4"/>
    <row r="176" s="1" customFormat="1" ht="14.4"/>
    <row r="177" s="1" customFormat="1" ht="14.4"/>
    <row r="178" s="1" customFormat="1" ht="14.4"/>
    <row r="179" s="1" customFormat="1" ht="14.4"/>
    <row r="180" s="1" customFormat="1" ht="14.4"/>
    <row r="181" s="1" customFormat="1" ht="14.4"/>
    <row r="182" s="1" customFormat="1" ht="14.4"/>
    <row r="183" s="1" customFormat="1" ht="14.4"/>
    <row r="184" s="1" customFormat="1" ht="14.4"/>
    <row r="185" s="1" customFormat="1" ht="14.4"/>
    <row r="186" s="1" customFormat="1" ht="14.4"/>
    <row r="187" s="1" customFormat="1" ht="14.4"/>
    <row r="188" s="1" customFormat="1" ht="14.4"/>
    <row r="189" s="1" customFormat="1" ht="14.4"/>
    <row r="190" s="1" customFormat="1" ht="14.4"/>
    <row r="191" s="1" customFormat="1" ht="14.4"/>
    <row r="192" s="1" customFormat="1" ht="14.4"/>
    <row r="193" s="1" customFormat="1" ht="14.4"/>
    <row r="194" s="1" customFormat="1" ht="14.4"/>
    <row r="195" s="1" customFormat="1" ht="14.4"/>
    <row r="196" s="1" customFormat="1" ht="14.4"/>
    <row r="197" s="1" customFormat="1" ht="14.4"/>
    <row r="198" s="1" customFormat="1" ht="14.4"/>
    <row r="199" s="1" customFormat="1" ht="14.4"/>
    <row r="200" s="1" customFormat="1" ht="14.4"/>
    <row r="201" s="1" customFormat="1" ht="14.4"/>
    <row r="202" s="1" customFormat="1" ht="14.4"/>
    <row r="203" s="1" customFormat="1" ht="14.4"/>
    <row r="204" s="1" customFormat="1" ht="14.4"/>
    <row r="205" s="1" customFormat="1" ht="14.4"/>
    <row r="206" s="1" customFormat="1" ht="14.4"/>
    <row r="207" s="1" customFormat="1" ht="14.4"/>
    <row r="208" s="1" customFormat="1" ht="14.4"/>
    <row r="209" s="1" customFormat="1" ht="14.4"/>
    <row r="210" s="1" customFormat="1" ht="14.4"/>
    <row r="211" s="1" customFormat="1" ht="14.4"/>
    <row r="212" s="1" customFormat="1" ht="14.4"/>
    <row r="213" s="1" customFormat="1" ht="14.4"/>
    <row r="214" s="1" customFormat="1" ht="14.4"/>
    <row r="215" s="1" customFormat="1" ht="14.4"/>
    <row r="216" s="1" customFormat="1" ht="14.4"/>
    <row r="217" s="1" customFormat="1" ht="14.4"/>
    <row r="218" s="1" customFormat="1" ht="14.4"/>
    <row r="219" s="1" customFormat="1" ht="14.4"/>
    <row r="220" s="1" customFormat="1" ht="14.4"/>
    <row r="221" s="1" customFormat="1" ht="14.4"/>
    <row r="222" s="1" customFormat="1" ht="14.4"/>
    <row r="223" s="1" customFormat="1" ht="14.4"/>
    <row r="224" s="1" customFormat="1" ht="14.4"/>
    <row r="225" s="1" customFormat="1" ht="14.4"/>
    <row r="226" s="1" customFormat="1" ht="14.4"/>
    <row r="227" s="1" customFormat="1" ht="14.4"/>
    <row r="228" s="1" customFormat="1" ht="14.4"/>
    <row r="229" s="1" customFormat="1" ht="14.4"/>
    <row r="230" s="1" customFormat="1" ht="14.4"/>
    <row r="231" s="1" customFormat="1" ht="14.4"/>
    <row r="232" s="1" customFormat="1" ht="14.4"/>
    <row r="233" s="1" customFormat="1" ht="14.4"/>
    <row r="234" s="1" customFormat="1" ht="14.4"/>
    <row r="235" s="1" customFormat="1" ht="14.4"/>
    <row r="236" s="1" customFormat="1" ht="14.4"/>
    <row r="237" s="1" customFormat="1" ht="14.4"/>
    <row r="238" s="1" customFormat="1" ht="14.4"/>
    <row r="239" s="1" customFormat="1" ht="14.4"/>
    <row r="240" s="1" customFormat="1" ht="14.4"/>
    <row r="241" s="1" customFormat="1" ht="14.4"/>
    <row r="242" s="1" customFormat="1" ht="14.4"/>
    <row r="243" s="1" customFormat="1" ht="14.4"/>
    <row r="244" s="1" customFormat="1" ht="14.4"/>
    <row r="245" s="1" customFormat="1" ht="14.4"/>
    <row r="246" s="1" customFormat="1" ht="14.4"/>
    <row r="247" s="1" customFormat="1" ht="14.4"/>
    <row r="248" s="1" customFormat="1" ht="14.4"/>
    <row r="249" s="1" customFormat="1" ht="14.4"/>
    <row r="250" s="1" customFormat="1" ht="14.4"/>
    <row r="251" s="1" customFormat="1" ht="14.4"/>
    <row r="252" s="1" customFormat="1" ht="14.4"/>
    <row r="253" s="1" customFormat="1" ht="14.4"/>
    <row r="254" s="1" customFormat="1" ht="14.4"/>
    <row r="255" s="1" customFormat="1" ht="14.4"/>
    <row r="256" s="1" customFormat="1" ht="14.4"/>
    <row r="257" s="1" customFormat="1" ht="14.4"/>
    <row r="258" s="1" customFormat="1" ht="14.4"/>
    <row r="259" s="1" customFormat="1" ht="14.4"/>
    <row r="260" s="1" customFormat="1" ht="14.4"/>
    <row r="261" s="1" customFormat="1" ht="14.4"/>
    <row r="262" s="1" customFormat="1" ht="14.4"/>
    <row r="263" s="1" customFormat="1" ht="14.4"/>
    <row r="264" s="1" customFormat="1" ht="14.4"/>
    <row r="265" s="1" customFormat="1" ht="14.4"/>
    <row r="266" s="1" customFormat="1" ht="14.4"/>
    <row r="267" s="1" customFormat="1" ht="14.4"/>
    <row r="268" s="1" customFormat="1" ht="14.4"/>
    <row r="269" s="1" customFormat="1" ht="14.4"/>
    <row r="270" s="1" customFormat="1" ht="14.4"/>
    <row r="271" s="1" customFormat="1" ht="14.4"/>
    <row r="272" s="1" customFormat="1" ht="14.4"/>
    <row r="273" s="1" customFormat="1" ht="14.4"/>
    <row r="274" s="1" customFormat="1" ht="14.4"/>
    <row r="275" s="1" customFormat="1" ht="14.4"/>
    <row r="276" s="1" customFormat="1" ht="14.4"/>
    <row r="277" s="1" customFormat="1" ht="14.4"/>
    <row r="278" s="1" customFormat="1" ht="14.4"/>
    <row r="279" s="1" customFormat="1" ht="14.4"/>
    <row r="280" s="1" customFormat="1" ht="14.4"/>
    <row r="281" s="1" customFormat="1" ht="14.4"/>
    <row r="282" s="1" customFormat="1" ht="14.4"/>
    <row r="283" s="1" customFormat="1" ht="14.4"/>
    <row r="284" s="1" customFormat="1" ht="14.4"/>
    <row r="285" s="1" customFormat="1" ht="14.4"/>
    <row r="286" s="1" customFormat="1" ht="14.4"/>
    <row r="287" s="1" customFormat="1" ht="14.4"/>
    <row r="288" s="1" customFormat="1" ht="14.4"/>
    <row r="289" s="1" customFormat="1" ht="14.4"/>
    <row r="290" s="1" customFormat="1" ht="14.4"/>
    <row r="291" s="1" customFormat="1" ht="14.4"/>
    <row r="292" s="1" customFormat="1" ht="14.4"/>
    <row r="293" s="1" customFormat="1" ht="14.4"/>
    <row r="294" s="1" customFormat="1" ht="14.4"/>
    <row r="295" s="1" customFormat="1" ht="14.4"/>
    <row r="296" s="1" customFormat="1" ht="14.4"/>
    <row r="297" s="1" customFormat="1" ht="14.4"/>
    <row r="298" s="1" customFormat="1" ht="14.4"/>
    <row r="299" s="1" customFormat="1" ht="14.4"/>
    <row r="300" s="1" customFormat="1" ht="14.4"/>
    <row r="301" s="1" customFormat="1" ht="14.4"/>
    <row r="302" s="1" customFormat="1" ht="14.4"/>
    <row r="303" s="1" customFormat="1" ht="14.4"/>
    <row r="304" s="1" customFormat="1" ht="14.4"/>
    <row r="305" s="1" customFormat="1" ht="14.4"/>
    <row r="306" s="1" customFormat="1" ht="14.4"/>
    <row r="307" s="1" customFormat="1" ht="14.4"/>
    <row r="308" s="1" customFormat="1" ht="14.4"/>
    <row r="309" s="1" customFormat="1" ht="14.4"/>
    <row r="310" s="1" customFormat="1" ht="14.4"/>
    <row r="311" s="1" customFormat="1" ht="14.4"/>
    <row r="312" s="1" customFormat="1" ht="14.4"/>
    <row r="313" s="1" customFormat="1" ht="14.4"/>
    <row r="314" s="1" customFormat="1" ht="14.4"/>
    <row r="315" s="1" customFormat="1" ht="14.4"/>
    <row r="316" s="1" customFormat="1" ht="14.4"/>
    <row r="317" s="1" customFormat="1" ht="14.4"/>
    <row r="318" s="1" customFormat="1" ht="14.4"/>
    <row r="319" s="1" customFormat="1" ht="14.4"/>
    <row r="320" s="1" customFormat="1" ht="14.4"/>
    <row r="321" s="1" customFormat="1" ht="14.4"/>
    <row r="322" s="1" customFormat="1" ht="14.4"/>
    <row r="323" s="1" customFormat="1" ht="14.4"/>
    <row r="324" s="1" customFormat="1" ht="14.4"/>
    <row r="325" s="1" customFormat="1" ht="14.4"/>
    <row r="326" s="1" customFormat="1" ht="14.4"/>
    <row r="327" s="1" customFormat="1" ht="14.4"/>
    <row r="328" s="1" customFormat="1" ht="14.4"/>
    <row r="329" s="1" customFormat="1" ht="14.4"/>
    <row r="330" s="1" customFormat="1" ht="14.4"/>
    <row r="331" s="1" customFormat="1" ht="14.4"/>
    <row r="332" s="1" customFormat="1" ht="14.4"/>
    <row r="333" s="1" customFormat="1" ht="14.4"/>
    <row r="334" s="1" customFormat="1" ht="14.4"/>
    <row r="335" s="1" customFormat="1" ht="14.4"/>
    <row r="336" s="1" customFormat="1" ht="14.4"/>
    <row r="337" s="1" customFormat="1" ht="14.4"/>
    <row r="338" s="1" customFormat="1" ht="14.4"/>
    <row r="339" s="1" customFormat="1" ht="14.4"/>
    <row r="340" s="1" customFormat="1" ht="14.4"/>
    <row r="341" s="1" customFormat="1" ht="14.4"/>
    <row r="342" s="1" customFormat="1" ht="14.4"/>
    <row r="343" s="1" customFormat="1" ht="14.4"/>
    <row r="344" s="1" customFormat="1" ht="14.4"/>
    <row r="345" s="1" customFormat="1" ht="14.4"/>
    <row r="346" s="1" customFormat="1" ht="14.4"/>
    <row r="347" s="1" customFormat="1" ht="14.4"/>
    <row r="348" s="1" customFormat="1" ht="14.4"/>
    <row r="349" s="1" customFormat="1" ht="14.4"/>
    <row r="350" s="1" customFormat="1" ht="14.4"/>
    <row r="351" s="1" customFormat="1" ht="14.4"/>
    <row r="352" s="1" customFormat="1" ht="14.4"/>
    <row r="353" s="1" customFormat="1" ht="14.4"/>
    <row r="354" s="1" customFormat="1" ht="14.4"/>
    <row r="355" s="1" customFormat="1" ht="14.4"/>
    <row r="356" s="1" customFormat="1" ht="14.4"/>
    <row r="357" s="1" customFormat="1" ht="14.4"/>
    <row r="358" s="1" customFormat="1" ht="14.4"/>
    <row r="359" s="1" customFormat="1" ht="14.4"/>
    <row r="360" s="1" customFormat="1" ht="14.4"/>
    <row r="361" s="1" customFormat="1" ht="14.4"/>
    <row r="362" s="1" customFormat="1" ht="14.4"/>
    <row r="363" s="1" customFormat="1" ht="14.4"/>
    <row r="364" s="1" customFormat="1" ht="14.4"/>
    <row r="365" s="1" customFormat="1" ht="14.4"/>
    <row r="366" s="1" customFormat="1" ht="14.4"/>
    <row r="367" s="1" customFormat="1" ht="14.4"/>
    <row r="368" s="1" customFormat="1" ht="14.4"/>
    <row r="369" s="1" customFormat="1" ht="14.4"/>
    <row r="370" s="1" customFormat="1" ht="14.4"/>
    <row r="371" s="1" customFormat="1" ht="14.4"/>
    <row r="372" s="1" customFormat="1" ht="14.4"/>
    <row r="373" s="1" customFormat="1" ht="14.4"/>
    <row r="374" s="1" customFormat="1" ht="14.4"/>
    <row r="375" s="1" customFormat="1" ht="14.4"/>
    <row r="376" s="1" customFormat="1" ht="14.4"/>
    <row r="377" s="1" customFormat="1" ht="14.4"/>
    <row r="378" s="1" customFormat="1" ht="14.4"/>
    <row r="379" s="1" customFormat="1" ht="14.4"/>
    <row r="380" s="1" customFormat="1" ht="14.4"/>
    <row r="381" s="1" customFormat="1" ht="14.4"/>
    <row r="382" s="1" customFormat="1" ht="14.4"/>
    <row r="383" s="1" customFormat="1" ht="14.4"/>
    <row r="384" s="1" customFormat="1" ht="14.4"/>
    <row r="385" s="1" customFormat="1" ht="14.4"/>
    <row r="386" s="1" customFormat="1" ht="14.4"/>
    <row r="387" s="1" customFormat="1" ht="14.4"/>
    <row r="388" s="1" customFormat="1" ht="14.4"/>
    <row r="389" s="1" customFormat="1" ht="14.4"/>
    <row r="390" s="1" customFormat="1" ht="14.4"/>
    <row r="391" s="1" customFormat="1" ht="14.4"/>
    <row r="392" s="1" customFormat="1" ht="14.4"/>
    <row r="393" s="1" customFormat="1" ht="14.4"/>
    <row r="394" s="1" customFormat="1" ht="14.4"/>
    <row r="395" s="1" customFormat="1" ht="14.4"/>
    <row r="396" s="1" customFormat="1" ht="14.4"/>
    <row r="397" s="1" customFormat="1" ht="14.4"/>
    <row r="398" s="1" customFormat="1" ht="14.4"/>
    <row r="399" s="1" customFormat="1" ht="14.4"/>
    <row r="400" s="1" customFormat="1" ht="14.4"/>
    <row r="401" s="1" customFormat="1" ht="14.4"/>
    <row r="402" s="1" customFormat="1" ht="14.4"/>
    <row r="403" s="1" customFormat="1" ht="14.4"/>
    <row r="404" s="1" customFormat="1" ht="14.4"/>
    <row r="405" s="1" customFormat="1" ht="14.4"/>
    <row r="406" s="1" customFormat="1" ht="14.4"/>
    <row r="407" s="1" customFormat="1" ht="14.4"/>
    <row r="408" s="1" customFormat="1" ht="14.4"/>
    <row r="409" s="1" customFormat="1" ht="14.4"/>
    <row r="410" s="1" customFormat="1" ht="14.4"/>
    <row r="411" s="1" customFormat="1" ht="14.4"/>
    <row r="412" s="1" customFormat="1" ht="14.4"/>
    <row r="413" s="1" customFormat="1" ht="14.4"/>
    <row r="414" s="1" customFormat="1" ht="14.4"/>
    <row r="415" s="1" customFormat="1" ht="14.4"/>
    <row r="416" s="1" customFormat="1" ht="14.4"/>
    <row r="417" s="1" customFormat="1" ht="14.4"/>
    <row r="418" s="1" customFormat="1" ht="14.4"/>
    <row r="419" s="1" customFormat="1" ht="14.4"/>
    <row r="420" s="1" customFormat="1" ht="14.4"/>
    <row r="421" s="1" customFormat="1" ht="14.4"/>
    <row r="422" s="1" customFormat="1" ht="14.4"/>
    <row r="423" s="1" customFormat="1" ht="14.4"/>
    <row r="424" s="1" customFormat="1" ht="14.4"/>
    <row r="425" s="1" customFormat="1" ht="14.4"/>
    <row r="426" s="1" customFormat="1" ht="14.4"/>
    <row r="427" s="1" customFormat="1" ht="14.4"/>
    <row r="428" s="1" customFormat="1" ht="14.4"/>
    <row r="429" s="1" customFormat="1" ht="14.4"/>
    <row r="430" s="1" customFormat="1" ht="14.4"/>
    <row r="431" s="1" customFormat="1" ht="14.4"/>
    <row r="432" s="1" customFormat="1" ht="14.4"/>
    <row r="433" s="1" customFormat="1" ht="14.4"/>
    <row r="434" s="1" customFormat="1" ht="14.4"/>
    <row r="435" s="1" customFormat="1" ht="14.4"/>
    <row r="436" s="1" customFormat="1" ht="14.4"/>
    <row r="437" s="1" customFormat="1" ht="14.4"/>
    <row r="438" s="1" customFormat="1" ht="14.4"/>
    <row r="439" s="1" customFormat="1" ht="14.4"/>
    <row r="440" s="1" customFormat="1" ht="14.4"/>
    <row r="441" s="1" customFormat="1" ht="14.4"/>
    <row r="442" s="1" customFormat="1" ht="14.4"/>
    <row r="443" s="1" customFormat="1" ht="14.4"/>
    <row r="444" s="1" customFormat="1" ht="14.4"/>
    <row r="445" s="1" customFormat="1" ht="14.4"/>
    <row r="446" s="1" customFormat="1" ht="14.4"/>
    <row r="447" s="1" customFormat="1" ht="14.4"/>
    <row r="448" s="1" customFormat="1" ht="14.4"/>
    <row r="449" s="1" customFormat="1" ht="14.4"/>
    <row r="450" s="1" customFormat="1" ht="14.4"/>
    <row r="451" s="1" customFormat="1" ht="14.4"/>
    <row r="452" s="1" customFormat="1" ht="14.4"/>
    <row r="453" s="1" customFormat="1" ht="14.4"/>
    <row r="454" s="1" customFormat="1" ht="14.4"/>
    <row r="455" s="1" customFormat="1" ht="14.4"/>
    <row r="456" s="1" customFormat="1" ht="14.4"/>
    <row r="457" s="1" customFormat="1" ht="14.4"/>
    <row r="458" s="1" customFormat="1" ht="14.4"/>
    <row r="459" s="1" customFormat="1" ht="14.4"/>
    <row r="460" s="1" customFormat="1" ht="14.4"/>
    <row r="461" s="1" customFormat="1" ht="14.4"/>
    <row r="462" s="1" customFormat="1" ht="14.4"/>
    <row r="463" s="1" customFormat="1" ht="14.4"/>
    <row r="464" s="1" customFormat="1" ht="14.4"/>
    <row r="465" s="1" customFormat="1" ht="14.4"/>
    <row r="466" s="1" customFormat="1" ht="14.4"/>
    <row r="467" s="1" customFormat="1" ht="14.4"/>
    <row r="468" s="1" customFormat="1" ht="14.4"/>
    <row r="469" s="1" customFormat="1" ht="14.4"/>
    <row r="470" s="1" customFormat="1" ht="14.4"/>
    <row r="471" s="1" customFormat="1" ht="14.4"/>
    <row r="472" s="1" customFormat="1" ht="14.4"/>
    <row r="473" s="1" customFormat="1" ht="14.4"/>
    <row r="474" s="1" customFormat="1" ht="14.4"/>
    <row r="475" s="1" customFormat="1" ht="14.4"/>
    <row r="476" s="1" customFormat="1" ht="14.4"/>
    <row r="477" s="1" customFormat="1" ht="14.4"/>
    <row r="478" s="1" customFormat="1" ht="14.4"/>
    <row r="479" s="1" customFormat="1" ht="14.4"/>
    <row r="480" s="1" customFormat="1" ht="14.4"/>
    <row r="481" s="1" customFormat="1" ht="14.4"/>
    <row r="482" s="1" customFormat="1" ht="14.4"/>
    <row r="483" s="1" customFormat="1" ht="14.4"/>
    <row r="484" s="1" customFormat="1" ht="14.4"/>
    <row r="485" s="1" customFormat="1" ht="14.4"/>
    <row r="486" s="1" customFormat="1" ht="14.4"/>
    <row r="487" s="1" customFormat="1" ht="14.4"/>
    <row r="488" s="1" customFormat="1" ht="14.4"/>
    <row r="489" s="1" customFormat="1" ht="14.4"/>
    <row r="490" s="1" customFormat="1" ht="14.4"/>
    <row r="491" s="1" customFormat="1" ht="14.4"/>
    <row r="492" s="1" customFormat="1" ht="14.4"/>
    <row r="493" s="1" customFormat="1" ht="14.4"/>
    <row r="494" s="1" customFormat="1" ht="14.4"/>
    <row r="495" s="1" customFormat="1" ht="14.4"/>
    <row r="496" s="1" customFormat="1" ht="14.4"/>
    <row r="497" s="1" customFormat="1" ht="14.4"/>
    <row r="498" s="1" customFormat="1" ht="14.4"/>
    <row r="499" s="1" customFormat="1" ht="14.4"/>
    <row r="500" s="1" customFormat="1" ht="14.4"/>
    <row r="501" s="1" customFormat="1" ht="14.4"/>
    <row r="502" s="1" customFormat="1" ht="14.4"/>
    <row r="503" s="1" customFormat="1" ht="14.4"/>
    <row r="504" s="1" customFormat="1" ht="14.4"/>
    <row r="505" s="1" customFormat="1" ht="14.4"/>
    <row r="506" s="1" customFormat="1" ht="14.4"/>
    <row r="507" s="1" customFormat="1" ht="14.4"/>
    <row r="508" s="1" customFormat="1" ht="14.4"/>
    <row r="509" s="1" customFormat="1" ht="14.4"/>
    <row r="510" s="1" customFormat="1" ht="14.4"/>
    <row r="511" s="1" customFormat="1" ht="14.4"/>
    <row r="512" s="1" customFormat="1" ht="14.4"/>
    <row r="513" s="1" customFormat="1" ht="14.4"/>
    <row r="514" s="1" customFormat="1" ht="14.4"/>
    <row r="515" s="1" customFormat="1" ht="14.4"/>
    <row r="516" s="1" customFormat="1" ht="14.4"/>
    <row r="517" s="1" customFormat="1" ht="14.4"/>
    <row r="518" s="1" customFormat="1" ht="14.4"/>
    <row r="519" s="1" customFormat="1" ht="14.4"/>
    <row r="520" s="1" customFormat="1" ht="14.4"/>
    <row r="521" s="1" customFormat="1" ht="14.4"/>
    <row r="522" s="1" customFormat="1" ht="14.4"/>
    <row r="523" s="1" customFormat="1" ht="14.4"/>
    <row r="524" s="1" customFormat="1" ht="14.4"/>
    <row r="525" s="1" customFormat="1" ht="14.4"/>
    <row r="526" s="1" customFormat="1" ht="14.4"/>
    <row r="527" s="1" customFormat="1" ht="14.4"/>
    <row r="528" s="1" customFormat="1" ht="14.4"/>
    <row r="529" s="1" customFormat="1" ht="14.4"/>
    <row r="530" s="1" customFormat="1" ht="14.4"/>
    <row r="531" s="1" customFormat="1" ht="14.4"/>
    <row r="532" s="1" customFormat="1" ht="14.4"/>
    <row r="533" s="1" customFormat="1" ht="14.4"/>
    <row r="534" s="1" customFormat="1" ht="14.4"/>
    <row r="535" s="1" customFormat="1" ht="14.4"/>
    <row r="536" s="1" customFormat="1" ht="14.4"/>
    <row r="537" s="1" customFormat="1" ht="14.4"/>
    <row r="538" s="1" customFormat="1" ht="14.4"/>
    <row r="539" s="1" customFormat="1" ht="14.4"/>
    <row r="540" s="1" customFormat="1" ht="14.4"/>
    <row r="541" s="1" customFormat="1" ht="14.4"/>
    <row r="542" s="1" customFormat="1" ht="14.4"/>
    <row r="543" s="1" customFormat="1" ht="14.4"/>
    <row r="544" s="1" customFormat="1" ht="14.4"/>
    <row r="545" s="1" customFormat="1" ht="14.4"/>
    <row r="546" s="1" customFormat="1" ht="14.4"/>
    <row r="547" s="1" customFormat="1" ht="14.4"/>
    <row r="548" s="1" customFormat="1" ht="14.4"/>
    <row r="549" s="1" customFormat="1" ht="14.4"/>
    <row r="550" s="1" customFormat="1" ht="14.4"/>
    <row r="551" s="1" customFormat="1" ht="14.4"/>
    <row r="552" s="1" customFormat="1" ht="14.4"/>
    <row r="553" s="1" customFormat="1" ht="14.4"/>
    <row r="554" s="1" customFormat="1" ht="14.4"/>
    <row r="555" s="1" customFormat="1" ht="14.4"/>
    <row r="556" s="1" customFormat="1" ht="14.4"/>
    <row r="557" s="1" customFormat="1" ht="14.4"/>
    <row r="558" s="1" customFormat="1" ht="14.4"/>
    <row r="559" s="1" customFormat="1" ht="14.4"/>
    <row r="560" s="1" customFormat="1" ht="14.4"/>
    <row r="561" s="1" customFormat="1" ht="14.4"/>
    <row r="562" s="1" customFormat="1" ht="14.4"/>
    <row r="563" s="1" customFormat="1" ht="14.4"/>
    <row r="564" s="1" customFormat="1" ht="14.4"/>
    <row r="565" s="1" customFormat="1" ht="14.4"/>
    <row r="566" s="1" customFormat="1" ht="14.4"/>
    <row r="567" s="1" customFormat="1" ht="14.4"/>
    <row r="568" s="1" customFormat="1" ht="14.4"/>
    <row r="569" s="1" customFormat="1" ht="14.4"/>
    <row r="570" s="1" customFormat="1" ht="14.4"/>
    <row r="571" s="1" customFormat="1" ht="14.4"/>
    <row r="572" s="1" customFormat="1" ht="14.4"/>
    <row r="573" s="1" customFormat="1" ht="14.4"/>
    <row r="574" s="1" customFormat="1" ht="14.4"/>
    <row r="575" s="1" customFormat="1" ht="14.4"/>
    <row r="576" s="1" customFormat="1" ht="14.4"/>
    <row r="577" s="1" customFormat="1" ht="14.4"/>
    <row r="578" s="1" customFormat="1" ht="14.4"/>
    <row r="579" s="1" customFormat="1" ht="14.4"/>
    <row r="580" s="1" customFormat="1" ht="14.4"/>
    <row r="581" s="1" customFormat="1" ht="14.4"/>
    <row r="582" s="1" customFormat="1" ht="14.4"/>
    <row r="583" s="1" customFormat="1" ht="14.4"/>
    <row r="584" s="1" customFormat="1" ht="14.4"/>
    <row r="585" s="1" customFormat="1" ht="14.4"/>
    <row r="586" s="1" customFormat="1" ht="14.4"/>
    <row r="587" s="1" customFormat="1" ht="14.4"/>
    <row r="588" s="1" customFormat="1" ht="14.4"/>
    <row r="589" s="1" customFormat="1" ht="14.4"/>
    <row r="590" s="1" customFormat="1" ht="14.4"/>
    <row r="591" s="1" customFormat="1" ht="14.4"/>
    <row r="592" s="1" customFormat="1" ht="14.4"/>
    <row r="593" s="1" customFormat="1" ht="14.4"/>
    <row r="594" s="1" customFormat="1" ht="14.4"/>
    <row r="595" s="1" customFormat="1" ht="14.4"/>
    <row r="596" s="1" customFormat="1" ht="14.4"/>
    <row r="597" s="1" customFormat="1" ht="14.4"/>
    <row r="598" s="1" customFormat="1" ht="14.4"/>
    <row r="599" s="1" customFormat="1" ht="14.4"/>
    <row r="600" s="1" customFormat="1" ht="14.4"/>
    <row r="601" s="1" customFormat="1" ht="14.4"/>
    <row r="602" s="1" customFormat="1" ht="14.4"/>
    <row r="603" s="1" customFormat="1" ht="14.4"/>
    <row r="604" s="1" customFormat="1" ht="14.4"/>
    <row r="605" s="1" customFormat="1" ht="14.4"/>
    <row r="606" s="1" customFormat="1" ht="14.4"/>
    <row r="607" s="1" customFormat="1" ht="14.4"/>
    <row r="608" s="1" customFormat="1" ht="14.4"/>
    <row r="609" s="1" customFormat="1" ht="14.4"/>
    <row r="610" s="1" customFormat="1" ht="14.4"/>
    <row r="611" s="1" customFormat="1" ht="14.4"/>
    <row r="612" s="1" customFormat="1" ht="14.4"/>
    <row r="613" s="1" customFormat="1" ht="14.4"/>
    <row r="614" s="1" customFormat="1" ht="14.4"/>
    <row r="615" s="1" customFormat="1" ht="14.4"/>
    <row r="616" s="1" customFormat="1" ht="14.4"/>
    <row r="617" s="1" customFormat="1" ht="14.4"/>
    <row r="618" s="1" customFormat="1" ht="14.4"/>
    <row r="619" s="1" customFormat="1" ht="14.4"/>
    <row r="620" s="1" customFormat="1" ht="14.4"/>
    <row r="621" s="1" customFormat="1" ht="14.4"/>
    <row r="622" s="1" customFormat="1" ht="14.4"/>
    <row r="623" s="1" customFormat="1" ht="14.4"/>
    <row r="624" s="1" customFormat="1" ht="14.4"/>
    <row r="625" s="1" customFormat="1" ht="14.4"/>
    <row r="626" s="1" customFormat="1" ht="14.4"/>
    <row r="627" s="1" customFormat="1" ht="14.4"/>
    <row r="628" s="1" customFormat="1" ht="14.4"/>
    <row r="629" s="1" customFormat="1" ht="14.4"/>
    <row r="630" s="1" customFormat="1" ht="14.4"/>
    <row r="631" s="1" customFormat="1" ht="14.4"/>
    <row r="632" s="1" customFormat="1" ht="14.4"/>
    <row r="633" s="1" customFormat="1" ht="14.4"/>
    <row r="634" s="1" customFormat="1" ht="14.4"/>
    <row r="635" s="1" customFormat="1" ht="14.4"/>
    <row r="636" s="1" customFormat="1" ht="14.4"/>
    <row r="637" s="1" customFormat="1" ht="14.4"/>
    <row r="638" s="1" customFormat="1" ht="14.4"/>
    <row r="639" s="1" customFormat="1" ht="14.4"/>
    <row r="640" s="1" customFormat="1" ht="14.4"/>
    <row r="641" s="1" customFormat="1" ht="14.4"/>
    <row r="642" s="1" customFormat="1" ht="14.4"/>
    <row r="643" s="1" customFormat="1" ht="14.4"/>
    <row r="644" s="1" customFormat="1" ht="14.4"/>
    <row r="645" s="1" customFormat="1" ht="14.4"/>
    <row r="646" s="1" customFormat="1" ht="14.4"/>
    <row r="647" s="1" customFormat="1" ht="14.4"/>
    <row r="648" s="1" customFormat="1" ht="14.4"/>
    <row r="649" s="1" customFormat="1" ht="14.4"/>
    <row r="650" s="1" customFormat="1" ht="14.4"/>
    <row r="651" s="1" customFormat="1" ht="14.4"/>
    <row r="652" s="1" customFormat="1" ht="14.4"/>
    <row r="653" s="1" customFormat="1" ht="14.4"/>
    <row r="654" s="1" customFormat="1" ht="14.4"/>
    <row r="655" s="1" customFormat="1" ht="14.4"/>
    <row r="656" s="1" customFormat="1" ht="14.4"/>
    <row r="657" s="1" customFormat="1" ht="14.4"/>
    <row r="658" s="1" customFormat="1" ht="14.4"/>
    <row r="659" s="1" customFormat="1" ht="14.4"/>
    <row r="660" s="1" customFormat="1" ht="14.4"/>
    <row r="661" s="1" customFormat="1" ht="14.4"/>
    <row r="662" s="1" customFormat="1" ht="14.4"/>
    <row r="663" s="1" customFormat="1" ht="14.4"/>
    <row r="664" s="1" customFormat="1" ht="14.4"/>
    <row r="665" s="1" customFormat="1" ht="14.4"/>
    <row r="666" s="1" customFormat="1" ht="14.4"/>
    <row r="667" s="1" customFormat="1" ht="14.4"/>
    <row r="668" s="1" customFormat="1" ht="14.4"/>
    <row r="669" s="1" customFormat="1" ht="14.4"/>
    <row r="670" s="1" customFormat="1" ht="14.4"/>
    <row r="671" s="1" customFormat="1" ht="14.4"/>
    <row r="672" s="1" customFormat="1" ht="14.4"/>
    <row r="673" s="1" customFormat="1" ht="14.4"/>
    <row r="674" s="1" customFormat="1" ht="14.4"/>
    <row r="675" s="1" customFormat="1" ht="14.4"/>
    <row r="676" s="1" customFormat="1" ht="14.4"/>
    <row r="677" s="1" customFormat="1" ht="14.4"/>
    <row r="678" s="1" customFormat="1" ht="14.4"/>
    <row r="679" s="1" customFormat="1" ht="14.4"/>
    <row r="680" s="1" customFormat="1" ht="14.4"/>
    <row r="681" s="1" customFormat="1" ht="14.4"/>
    <row r="682" s="1" customFormat="1" ht="14.4"/>
    <row r="683" s="1" customFormat="1" ht="14.4"/>
    <row r="684" s="1" customFormat="1" ht="14.4"/>
    <row r="685" s="1" customFormat="1" ht="14.4"/>
    <row r="686" s="1" customFormat="1" ht="14.4"/>
    <row r="687" s="1" customFormat="1" ht="14.4"/>
    <row r="688" s="1" customFormat="1" ht="14.4"/>
    <row r="689" s="1" customFormat="1" ht="14.4"/>
    <row r="690" s="1" customFormat="1" ht="14.4"/>
    <row r="691" s="1" customFormat="1" ht="14.4"/>
    <row r="692" s="1" customFormat="1" ht="14.4"/>
    <row r="693" s="1" customFormat="1" ht="14.4"/>
    <row r="694" s="1" customFormat="1" ht="14.4"/>
    <row r="695" s="1" customFormat="1" ht="14.4"/>
    <row r="696" s="1" customFormat="1" ht="14.4"/>
    <row r="697" s="1" customFormat="1" ht="14.4"/>
    <row r="698" s="1" customFormat="1" ht="14.4"/>
    <row r="699" s="1" customFormat="1" ht="14.4"/>
    <row r="700" s="1" customFormat="1" ht="14.4"/>
    <row r="701" s="1" customFormat="1" ht="14.4"/>
    <row r="702" s="1" customFormat="1" ht="14.4"/>
    <row r="703" s="1" customFormat="1" ht="14.4"/>
    <row r="704" s="1" customFormat="1" ht="14.4"/>
    <row r="705" s="1" customFormat="1" ht="14.4"/>
    <row r="706" s="1" customFormat="1" ht="14.4"/>
    <row r="707" s="1" customFormat="1" ht="14.4"/>
    <row r="708" s="1" customFormat="1" ht="14.4"/>
    <row r="709" s="1" customFormat="1" ht="14.4"/>
    <row r="710" s="1" customFormat="1" ht="14.4"/>
    <row r="711" s="1" customFormat="1" ht="14.4"/>
    <row r="712" s="1" customFormat="1" ht="14.4"/>
    <row r="713" s="1" customFormat="1" ht="14.4"/>
    <row r="714" s="1" customFormat="1" ht="14.4"/>
    <row r="715" s="1" customFormat="1" ht="14.4"/>
    <row r="716" s="1" customFormat="1" ht="14.4"/>
    <row r="717" s="1" customFormat="1" ht="14.4"/>
    <row r="718" s="1" customFormat="1" ht="14.4"/>
    <row r="719" s="1" customFormat="1" ht="14.4"/>
    <row r="720" s="1" customFormat="1" ht="14.4"/>
    <row r="721" s="1" customFormat="1" ht="14.4"/>
    <row r="722" s="1" customFormat="1" ht="14.4"/>
    <row r="723" s="1" customFormat="1" ht="14.4"/>
    <row r="724" s="1" customFormat="1" ht="14.4"/>
    <row r="725" s="1" customFormat="1" ht="14.4"/>
    <row r="726" s="1" customFormat="1" ht="14.4"/>
    <row r="727" s="1" customFormat="1" ht="14.4"/>
    <row r="728" s="1" customFormat="1" ht="14.4"/>
    <row r="729" s="1" customFormat="1" ht="14.4"/>
    <row r="730" s="1" customFormat="1" ht="14.4"/>
    <row r="731" s="1" customFormat="1" ht="14.4"/>
    <row r="732" s="1" customFormat="1" ht="14.4"/>
    <row r="733" s="1" customFormat="1" ht="14.4"/>
    <row r="734" s="1" customFormat="1" ht="14.4"/>
    <row r="735" s="1" customFormat="1" ht="14.4"/>
    <row r="736" s="1" customFormat="1" ht="14.4"/>
    <row r="737" s="1" customFormat="1" ht="14.4"/>
    <row r="738" s="1" customFormat="1" ht="14.4"/>
    <row r="739" s="1" customFormat="1" ht="14.4"/>
    <row r="740" s="1" customFormat="1" ht="14.4"/>
    <row r="741" s="1" customFormat="1" ht="14.4"/>
    <row r="742" s="1" customFormat="1" ht="14.4"/>
    <row r="743" s="1" customFormat="1" ht="14.4"/>
    <row r="744" s="1" customFormat="1" ht="14.4"/>
    <row r="745" s="1" customFormat="1" ht="14.4"/>
    <row r="746" s="1" customFormat="1" ht="14.4"/>
    <row r="747" s="1" customFormat="1" ht="14.4"/>
    <row r="748" s="1" customFormat="1" ht="14.4"/>
    <row r="749" s="1" customFormat="1" ht="14.4"/>
    <row r="750" s="1" customFormat="1" ht="14.4"/>
    <row r="751" s="1" customFormat="1" ht="14.4"/>
    <row r="752" s="1" customFormat="1" ht="14.4"/>
    <row r="753" s="1" customFormat="1" ht="14.4"/>
    <row r="754" s="1" customFormat="1" ht="14.4"/>
    <row r="755" s="1" customFormat="1" ht="14.4"/>
    <row r="756" s="1" customFormat="1" ht="14.4"/>
    <row r="757" s="1" customFormat="1" ht="14.4"/>
    <row r="758" s="1" customFormat="1" ht="14.4"/>
    <row r="759" s="1" customFormat="1" ht="14.4"/>
    <row r="760" s="1" customFormat="1" ht="14.4"/>
    <row r="761" s="1" customFormat="1" ht="14.4"/>
    <row r="762" s="1" customFormat="1" ht="14.4"/>
    <row r="763" s="1" customFormat="1" ht="14.4"/>
    <row r="764" s="1" customFormat="1" ht="14.4"/>
    <row r="765" s="1" customFormat="1" ht="14.4"/>
    <row r="766" s="1" customFormat="1" ht="14.4"/>
    <row r="767" s="1" customFormat="1" ht="14.4"/>
    <row r="768" s="1" customFormat="1" ht="14.4"/>
    <row r="769" s="1" customFormat="1" ht="14.4"/>
    <row r="770" s="1" customFormat="1" ht="14.4"/>
    <row r="771" s="1" customFormat="1" ht="14.4"/>
    <row r="772" s="1" customFormat="1" ht="14.4"/>
    <row r="773" s="1" customFormat="1" ht="14.4"/>
    <row r="774" s="1" customFormat="1" ht="14.4"/>
    <row r="775" s="1" customFormat="1" ht="14.4"/>
    <row r="776" s="1" customFormat="1" ht="14.4"/>
    <row r="777" s="1" customFormat="1" ht="14.4"/>
    <row r="778" s="1" customFormat="1" ht="14.4"/>
    <row r="779" s="1" customFormat="1" ht="14.4"/>
    <row r="780" s="1" customFormat="1" ht="14.4"/>
    <row r="781" s="1" customFormat="1" ht="14.4"/>
    <row r="782" s="1" customFormat="1" ht="14.4"/>
    <row r="783" s="1" customFormat="1" ht="14.4"/>
    <row r="784" s="1" customFormat="1" ht="14.4"/>
    <row r="785" s="1" customFormat="1" ht="14.4"/>
    <row r="786" s="1" customFormat="1" ht="14.4"/>
    <row r="787" s="1" customFormat="1" ht="14.4"/>
    <row r="788" s="1" customFormat="1" ht="14.4"/>
    <row r="789" s="1" customFormat="1" ht="14.4"/>
    <row r="790" s="1" customFormat="1" ht="14.4"/>
    <row r="791" s="1" customFormat="1" ht="14.4"/>
    <row r="792" s="1" customFormat="1" ht="14.4"/>
    <row r="793" s="1" customFormat="1" ht="14.4"/>
    <row r="794" s="1" customFormat="1" ht="14.4"/>
    <row r="795" s="1" customFormat="1" ht="14.4"/>
    <row r="796" s="1" customFormat="1" ht="14.4"/>
    <row r="797" s="1" customFormat="1" ht="14.4"/>
    <row r="798" s="1" customFormat="1" ht="14.4"/>
    <row r="799" s="1" customFormat="1" ht="14.4"/>
    <row r="800" s="1" customFormat="1" ht="14.4"/>
    <row r="801" s="1" customFormat="1" ht="14.4"/>
    <row r="802" s="1" customFormat="1" ht="14.4"/>
    <row r="803" s="1" customFormat="1" ht="14.4"/>
    <row r="804" s="1" customFormat="1" ht="14.4"/>
    <row r="805" s="1" customFormat="1" ht="14.4"/>
    <row r="806" s="1" customFormat="1" ht="14.4"/>
    <row r="807" s="1" customFormat="1" ht="14.4"/>
    <row r="808" s="1" customFormat="1" ht="14.4"/>
    <row r="809" s="1" customFormat="1" ht="14.4"/>
    <row r="810" s="1" customFormat="1" ht="14.4"/>
    <row r="811" s="1" customFormat="1" ht="14.4"/>
    <row r="812" s="1" customFormat="1" ht="14.4"/>
    <row r="813" s="1" customFormat="1" ht="14.4"/>
    <row r="814" s="1" customFormat="1" ht="14.4"/>
    <row r="815" s="1" customFormat="1" ht="14.4"/>
    <row r="816" s="1" customFormat="1" ht="14.4"/>
    <row r="817" s="1" customFormat="1" ht="14.4"/>
    <row r="818" s="1" customFormat="1" ht="14.4"/>
    <row r="819" s="1" customFormat="1" ht="14.4"/>
    <row r="820" s="1" customFormat="1" ht="14.4"/>
    <row r="821" s="1" customFormat="1" ht="14.4"/>
    <row r="822" s="1" customFormat="1" ht="14.4"/>
    <row r="823" s="1" customFormat="1" ht="14.4"/>
    <row r="824" s="1" customFormat="1" ht="14.4"/>
    <row r="825" s="1" customFormat="1" ht="14.4"/>
    <row r="826" s="1" customFormat="1" ht="14.4"/>
    <row r="827" s="1" customFormat="1" ht="14.4"/>
    <row r="828" s="1" customFormat="1" ht="14.4"/>
    <row r="829" s="1" customFormat="1" ht="14.4"/>
    <row r="830" s="1" customFormat="1" ht="14.4"/>
    <row r="831" s="1" customFormat="1" ht="14.4"/>
    <row r="832" s="1" customFormat="1" ht="14.4"/>
    <row r="833" s="1" customFormat="1" ht="14.4"/>
    <row r="834" s="1" customFormat="1" ht="14.4"/>
    <row r="835" s="1" customFormat="1" ht="14.4"/>
    <row r="836" s="1" customFormat="1" ht="14.4"/>
    <row r="837" s="1" customFormat="1" ht="14.4"/>
    <row r="838" s="1" customFormat="1" ht="14.4"/>
    <row r="839" s="1" customFormat="1" ht="14.4"/>
    <row r="840" s="1" customFormat="1" ht="14.4"/>
    <row r="841" s="1" customFormat="1" ht="14.4"/>
    <row r="842" s="1" customFormat="1" ht="14.4"/>
    <row r="843" s="1" customFormat="1" ht="14.4"/>
    <row r="844" s="1" customFormat="1" ht="14.4"/>
    <row r="845" s="1" customFormat="1" ht="14.4"/>
    <row r="846" s="1" customFormat="1" ht="14.4"/>
    <row r="847" s="1" customFormat="1" ht="14.4"/>
    <row r="848" s="1" customFormat="1" ht="14.4"/>
    <row r="849" s="1" customFormat="1" ht="14.4"/>
    <row r="850" s="1" customFormat="1" ht="14.4"/>
    <row r="851" s="1" customFormat="1" ht="14.4"/>
    <row r="852" s="1" customFormat="1" ht="14.4"/>
    <row r="853" s="1" customFormat="1" ht="14.4"/>
    <row r="854" s="1" customFormat="1" ht="14.4"/>
    <row r="855" s="1" customFormat="1" ht="14.4"/>
    <row r="856" s="1" customFormat="1" ht="14.4"/>
    <row r="857" s="1" customFormat="1" ht="14.4"/>
    <row r="858" s="1" customFormat="1" ht="14.4"/>
    <row r="859" s="1" customFormat="1" ht="14.4"/>
    <row r="860" s="1" customFormat="1" ht="14.4"/>
    <row r="861" s="1" customFormat="1" ht="14.4"/>
    <row r="862" s="1" customFormat="1" ht="14.4"/>
    <row r="863" s="1" customFormat="1" ht="14.4"/>
    <row r="864" s="1" customFormat="1" ht="14.4"/>
    <row r="865" s="1" customFormat="1" ht="14.4"/>
    <row r="866" s="1" customFormat="1" ht="14.4"/>
    <row r="867" s="1" customFormat="1" ht="14.4"/>
    <row r="868" s="1" customFormat="1" ht="14.4"/>
    <row r="869" s="1" customFormat="1" ht="14.4"/>
    <row r="870" s="1" customFormat="1" ht="14.4"/>
    <row r="871" s="1" customFormat="1" ht="14.4"/>
    <row r="872" s="1" customFormat="1" ht="14.4"/>
    <row r="873" s="1" customFormat="1" ht="14.4"/>
    <row r="874" s="1" customFormat="1" ht="14.4"/>
    <row r="875" s="1" customFormat="1" ht="14.4"/>
    <row r="876" s="1" customFormat="1" ht="14.4"/>
    <row r="877" s="1" customFormat="1" ht="14.4"/>
    <row r="878" s="1" customFormat="1" ht="14.4"/>
    <row r="879" s="1" customFormat="1" ht="14.4"/>
    <row r="880" s="1" customFormat="1" ht="14.4"/>
    <row r="881" s="1" customFormat="1" ht="14.4"/>
    <row r="882" s="1" customFormat="1" ht="14.4"/>
    <row r="883" s="1" customFormat="1" ht="14.4"/>
    <row r="884" s="1" customFormat="1" ht="14.4"/>
    <row r="885" s="1" customFormat="1" ht="14.4"/>
    <row r="886" s="1" customFormat="1" ht="14.4"/>
    <row r="887" s="1" customFormat="1" ht="14.4"/>
    <row r="888" s="1" customFormat="1" ht="14.4"/>
    <row r="889" s="1" customFormat="1" ht="14.4"/>
    <row r="890" s="1" customFormat="1" ht="14.4"/>
    <row r="891" s="1" customFormat="1" ht="14.4"/>
    <row r="892" s="1" customFormat="1" ht="14.4"/>
    <row r="893" s="1" customFormat="1" ht="14.4"/>
    <row r="894" s="1" customFormat="1" ht="14.4"/>
    <row r="895" s="1" customFormat="1" ht="14.4"/>
    <row r="896" s="1" customFormat="1" ht="14.4"/>
    <row r="897" s="1" customFormat="1" ht="14.4"/>
    <row r="898" s="1" customFormat="1" ht="14.4"/>
    <row r="899" s="1" customFormat="1" ht="14.4"/>
    <row r="900" s="1" customFormat="1" ht="14.4"/>
    <row r="901" s="1" customFormat="1" ht="14.4"/>
    <row r="902" s="1" customFormat="1" ht="14.4"/>
    <row r="903" s="1" customFormat="1" ht="14.4"/>
    <row r="904" s="1" customFormat="1" ht="14.4"/>
    <row r="905" s="1" customFormat="1" ht="14.4"/>
    <row r="906" s="1" customFormat="1" ht="14.4"/>
    <row r="907" s="1" customFormat="1" ht="14.4"/>
    <row r="908" s="1" customFormat="1" ht="14.4"/>
    <row r="909" s="1" customFormat="1" ht="14.4"/>
    <row r="910" s="1" customFormat="1" ht="14.4"/>
    <row r="911" s="1" customFormat="1" ht="14.4"/>
    <row r="912" s="1" customFormat="1" ht="14.4"/>
    <row r="913" s="1" customFormat="1" ht="14.4"/>
    <row r="914" s="1" customFormat="1" ht="14.4"/>
    <row r="915" s="1" customFormat="1" ht="14.4"/>
    <row r="916" s="1" customFormat="1" ht="14.4"/>
    <row r="917" s="1" customFormat="1" ht="14.4"/>
    <row r="918" s="1" customFormat="1" ht="14.4"/>
    <row r="919" s="1" customFormat="1" ht="14.4"/>
    <row r="920" s="1" customFormat="1" ht="14.4"/>
    <row r="921" s="1" customFormat="1" ht="14.4"/>
    <row r="922" s="1" customFormat="1" ht="14.4"/>
    <row r="923" s="1" customFormat="1" ht="14.4"/>
    <row r="924" s="1" customFormat="1" ht="14.4"/>
    <row r="925" s="1" customFormat="1" ht="14.4"/>
    <row r="926" s="1" customFormat="1" ht="14.4"/>
    <row r="927" s="1" customFormat="1" ht="14.4"/>
    <row r="928" s="1" customFormat="1" ht="14.4"/>
    <row r="929" s="1" customFormat="1" ht="14.4"/>
    <row r="930" s="1" customFormat="1" ht="14.4"/>
    <row r="931" s="1" customFormat="1" ht="14.4"/>
    <row r="932" s="1" customFormat="1" ht="14.4"/>
    <row r="933" s="1" customFormat="1" ht="14.4"/>
    <row r="934" s="1" customFormat="1" ht="14.4"/>
    <row r="935" s="1" customFormat="1" ht="14.4"/>
    <row r="936" s="1" customFormat="1" ht="14.4"/>
    <row r="937" s="1" customFormat="1" ht="14.4"/>
    <row r="938" s="1" customFormat="1" ht="14.4"/>
    <row r="939" s="1" customFormat="1" ht="14.4"/>
    <row r="940" s="1" customFormat="1" ht="14.4"/>
    <row r="941" s="1" customFormat="1" ht="14.4"/>
    <row r="942" s="1" customFormat="1" ht="14.4"/>
    <row r="943" s="1" customFormat="1" ht="14.4"/>
    <row r="944" s="1" customFormat="1" ht="14.4"/>
    <row r="945" s="1" customFormat="1" ht="14.4"/>
    <row r="946" s="1" customFormat="1" ht="14.4"/>
    <row r="947" s="1" customFormat="1" ht="14.4"/>
    <row r="948" s="1" customFormat="1" ht="14.4"/>
    <row r="949" s="1" customFormat="1" ht="14.4"/>
    <row r="950" s="1" customFormat="1" ht="14.4"/>
    <row r="951" s="1" customFormat="1" ht="14.4"/>
    <row r="952" s="1" customFormat="1" ht="14.4"/>
    <row r="953" s="1" customFormat="1" ht="14.4"/>
    <row r="954" s="1" customFormat="1" ht="14.4"/>
    <row r="955" s="1" customFormat="1" ht="14.4"/>
    <row r="956" s="1" customFormat="1" ht="14.4"/>
    <row r="957" s="1" customFormat="1" ht="14.4"/>
    <row r="958" s="1" customFormat="1" ht="14.4"/>
    <row r="959" s="1" customFormat="1" ht="14.4"/>
    <row r="960" s="1" customFormat="1" ht="14.4"/>
    <row r="961" s="1" customFormat="1" ht="14.4"/>
    <row r="962" s="1" customFormat="1" ht="14.4"/>
    <row r="963" s="1" customFormat="1" ht="14.4"/>
    <row r="964" s="1" customFormat="1" ht="14.4"/>
    <row r="965" s="1" customFormat="1" ht="14.4"/>
    <row r="966" s="1" customFormat="1" ht="14.4"/>
    <row r="967" s="1" customFormat="1" ht="14.4"/>
    <row r="968" s="1" customFormat="1" ht="14.4"/>
    <row r="969" s="1" customFormat="1" ht="14.4"/>
    <row r="970" s="1" customFormat="1" ht="14.4"/>
    <row r="971" s="1" customFormat="1" ht="14.4"/>
    <row r="972" s="1" customFormat="1" ht="14.4"/>
    <row r="973" s="1" customFormat="1" ht="14.4"/>
    <row r="974" s="1" customFormat="1" ht="14.4"/>
    <row r="975" s="1" customFormat="1" ht="14.4"/>
    <row r="976" s="1" customFormat="1" ht="14.4"/>
    <row r="977" s="1" customFormat="1" ht="14.4"/>
    <row r="978" s="1" customFormat="1" ht="14.4"/>
    <row r="979" s="1" customFormat="1" ht="14.4"/>
    <row r="980" s="1" customFormat="1" ht="14.4"/>
    <row r="981" s="1" customFormat="1" ht="14.4"/>
    <row r="982" s="1" customFormat="1" ht="14.4"/>
    <row r="983" s="1" customFormat="1" ht="14.4"/>
    <row r="984" s="1" customFormat="1" ht="14.4"/>
    <row r="985" s="1" customFormat="1" ht="14.4"/>
    <row r="986" s="1" customFormat="1" ht="14.4"/>
    <row r="987" s="1" customFormat="1" ht="14.4"/>
    <row r="988" s="1" customFormat="1" ht="14.4"/>
    <row r="989" s="1" customFormat="1" ht="14.4"/>
    <row r="990" s="1" customFormat="1" ht="14.4"/>
    <row r="991" s="1" customFormat="1" ht="14.4"/>
    <row r="992" s="1" customFormat="1" ht="14.4"/>
    <row r="993" s="1" customFormat="1" ht="14.4"/>
    <row r="994" s="1" customFormat="1" ht="14.4"/>
    <row r="995" s="1" customFormat="1" ht="14.4"/>
    <row r="996" s="1" customFormat="1" ht="14.4"/>
    <row r="997" s="1" customFormat="1" ht="14.4"/>
    <row r="998" s="1" customFormat="1" ht="14.4"/>
    <row r="999" s="1" customFormat="1" ht="14.4"/>
    <row r="1000" s="1" customFormat="1" ht="14.4"/>
    <row r="1001" s="1" customFormat="1" ht="14.4"/>
    <row r="1002" s="1" customFormat="1" ht="14.4"/>
    <row r="1003" s="1" customFormat="1" ht="14.4"/>
    <row r="1004" s="1" customFormat="1" ht="14.4"/>
    <row r="1005" s="1" customFormat="1" ht="14.4"/>
    <row r="1006" s="1" customFormat="1" ht="14.4"/>
    <row r="1007" s="1" customFormat="1" ht="14.4"/>
    <row r="1008" s="1" customFormat="1" ht="14.4"/>
    <row r="1009" s="1" customFormat="1" ht="14.4"/>
    <row r="1010" s="1" customFormat="1" ht="14.4"/>
    <row r="1011" s="1" customFormat="1" ht="14.4"/>
    <row r="1012" s="1" customFormat="1" ht="14.4"/>
    <row r="1013" s="1" customFormat="1" ht="14.4"/>
    <row r="1014" s="1" customFormat="1" ht="14.4"/>
    <row r="1015" s="1" customFormat="1" ht="14.4"/>
    <row r="1016" s="1" customFormat="1" ht="14.4"/>
    <row r="1017" s="1" customFormat="1" ht="14.4"/>
    <row r="1018" s="1" customFormat="1" ht="14.4"/>
    <row r="1019" s="1" customFormat="1" ht="14.4"/>
    <row r="1020" s="1" customFormat="1" ht="14.4"/>
    <row r="1021" s="1" customFormat="1" ht="14.4"/>
    <row r="1022" s="1" customFormat="1" ht="14.4"/>
    <row r="1023" s="1" customFormat="1" ht="14.4"/>
    <row r="1024" s="1" customFormat="1" ht="14.4"/>
    <row r="1025" s="1" customFormat="1" ht="14.4"/>
    <row r="1026" s="1" customFormat="1" ht="14.4"/>
    <row r="1027" s="1" customFormat="1" ht="14.4"/>
    <row r="1028" s="1" customFormat="1" ht="14.4"/>
    <row r="1029" s="1" customFormat="1" ht="14.4"/>
    <row r="1030" s="1" customFormat="1" ht="14.4"/>
    <row r="1031" s="1" customFormat="1" ht="14.4"/>
    <row r="1032" s="1" customFormat="1" ht="14.4"/>
    <row r="1033" s="1" customFormat="1" ht="14.4"/>
    <row r="1034" s="1" customFormat="1" ht="14.4"/>
    <row r="1035" s="1" customFormat="1" ht="14.4"/>
    <row r="1036" s="1" customFormat="1" ht="14.4"/>
    <row r="1037" s="1" customFormat="1" ht="14.4"/>
    <row r="1038" s="1" customFormat="1" ht="14.4"/>
    <row r="1039" s="1" customFormat="1" ht="14.4"/>
    <row r="1040" s="1" customFormat="1" ht="14.4"/>
    <row r="1041" s="1" customFormat="1" ht="14.4"/>
    <row r="1042" s="1" customFormat="1" ht="14.4"/>
    <row r="1043" s="1" customFormat="1" ht="14.4"/>
    <row r="1044" s="1" customFormat="1" ht="14.4"/>
    <row r="1045" s="1" customFormat="1" ht="14.4"/>
    <row r="1046" s="1" customFormat="1" ht="14.4"/>
    <row r="1047" s="1" customFormat="1" ht="14.4"/>
    <row r="1048" s="1" customFormat="1" ht="14.4"/>
    <row r="1049" s="1" customFormat="1" ht="14.4"/>
    <row r="1050" s="1" customFormat="1" ht="14.4"/>
    <row r="1051" s="1" customFormat="1" ht="14.4"/>
    <row r="1052" s="1" customFormat="1" ht="14.4"/>
    <row r="1053" s="1" customFormat="1" ht="14.4"/>
    <row r="1054" s="1" customFormat="1" ht="14.4"/>
    <row r="1055" s="1" customFormat="1" ht="14.4"/>
    <row r="1056" s="1" customFormat="1" ht="14.4"/>
    <row r="1057" s="1" customFormat="1" ht="14.4"/>
    <row r="1058" s="1" customFormat="1" ht="14.4"/>
    <row r="1059" s="1" customFormat="1" ht="14.4"/>
    <row r="1060" s="1" customFormat="1" ht="14.4"/>
    <row r="1061" s="1" customFormat="1" ht="14.4"/>
    <row r="1062" s="1" customFormat="1" ht="14.4"/>
    <row r="1063" s="1" customFormat="1" ht="14.4"/>
    <row r="1064" s="1" customFormat="1" ht="14.4"/>
    <row r="1065" s="1" customFormat="1" ht="14.4"/>
    <row r="1066" s="1" customFormat="1" ht="14.4"/>
    <row r="1067" s="1" customFormat="1" ht="14.4"/>
    <row r="1068" s="1" customFormat="1" ht="14.4"/>
    <row r="1069" s="1" customFormat="1" ht="14.4"/>
    <row r="1070" s="1" customFormat="1" ht="14.4"/>
    <row r="1071" s="1" customFormat="1" ht="14.4"/>
    <row r="1072" s="1" customFormat="1" ht="14.4"/>
    <row r="1073" s="1" customFormat="1" ht="14.4"/>
    <row r="1074" s="1" customFormat="1" ht="14.4"/>
    <row r="1075" s="1" customFormat="1" ht="14.4"/>
    <row r="1076" s="1" customFormat="1" ht="14.4"/>
    <row r="1077" s="1" customFormat="1" ht="14.4"/>
    <row r="1078" s="1" customFormat="1" ht="14.4"/>
    <row r="1079" s="1" customFormat="1" ht="14.4"/>
    <row r="1080" s="1" customFormat="1" ht="14.4"/>
    <row r="1081" s="1" customFormat="1" ht="14.4"/>
    <row r="1082" s="1" customFormat="1" ht="14.4"/>
    <row r="1083" s="1" customFormat="1" ht="14.4"/>
    <row r="1084" s="1" customFormat="1" ht="14.4"/>
    <row r="1085" s="1" customFormat="1" ht="14.4"/>
    <row r="1086" s="1" customFormat="1" ht="14.4"/>
    <row r="1087" s="1" customFormat="1" ht="14.4"/>
    <row r="1088" s="1" customFormat="1" ht="14.4"/>
    <row r="1089" s="1" customFormat="1" ht="14.4"/>
    <row r="1090" s="1" customFormat="1" ht="14.4"/>
    <row r="1091" s="1" customFormat="1" ht="14.4"/>
    <row r="1092" s="1" customFormat="1" ht="14.4"/>
    <row r="1093" s="1" customFormat="1" ht="14.4"/>
    <row r="1094" s="1" customFormat="1" ht="14.4"/>
    <row r="1095" s="1" customFormat="1" ht="14.4"/>
    <row r="1096" s="1" customFormat="1" ht="14.4"/>
    <row r="1097" s="1" customFormat="1" ht="14.4"/>
    <row r="1098" s="1" customFormat="1" ht="14.4"/>
    <row r="1099" s="1" customFormat="1" ht="14.4"/>
    <row r="1100" s="1" customFormat="1" ht="14.4"/>
    <row r="1101" s="1" customFormat="1" ht="14.4"/>
    <row r="1102" s="1" customFormat="1" ht="14.4"/>
    <row r="1103" s="1" customFormat="1" ht="14.4"/>
    <row r="1104" s="1" customFormat="1" ht="14.4"/>
    <row r="1105" s="1" customFormat="1" ht="14.4"/>
    <row r="1106" s="1" customFormat="1" ht="14.4"/>
    <row r="1107" s="1" customFormat="1" ht="14.4"/>
    <row r="1108" s="1" customFormat="1" ht="14.4"/>
    <row r="1109" s="1" customFormat="1" ht="14.4"/>
    <row r="1110" s="1" customFormat="1" ht="14.4"/>
    <row r="1111" s="1" customFormat="1" ht="14.4"/>
    <row r="1112" s="1" customFormat="1" ht="14.4"/>
    <row r="1113" s="1" customFormat="1" ht="14.4"/>
    <row r="1114" s="1" customFormat="1" ht="14.4"/>
    <row r="1115" s="1" customFormat="1" ht="14.4"/>
    <row r="1116" s="1" customFormat="1" ht="14.4"/>
    <row r="1117" s="1" customFormat="1" ht="14.4"/>
    <row r="1118" s="1" customFormat="1" ht="14.4"/>
    <row r="1119" s="1" customFormat="1" ht="14.4"/>
    <row r="1120" s="1" customFormat="1" ht="14.4"/>
    <row r="1121" s="1" customFormat="1" ht="14.4"/>
    <row r="1122" s="1" customFormat="1" ht="14.4"/>
    <row r="1123" s="1" customFormat="1" ht="14.4"/>
    <row r="1124" s="1" customFormat="1" ht="14.4"/>
    <row r="1125" s="1" customFormat="1" ht="14.4"/>
    <row r="1126" s="1" customFormat="1" ht="14.4"/>
    <row r="1127" s="1" customFormat="1" ht="14.4"/>
    <row r="1128" s="1" customFormat="1" ht="14.4"/>
    <row r="1129" s="1" customFormat="1" ht="14.4"/>
    <row r="1130" s="1" customFormat="1" ht="14.4"/>
    <row r="1131" s="1" customFormat="1" ht="14.4"/>
    <row r="1132" s="1" customFormat="1" ht="14.4"/>
    <row r="1133" s="1" customFormat="1" ht="14.4"/>
    <row r="1134" s="1" customFormat="1" ht="14.4"/>
    <row r="1135" s="1" customFormat="1" ht="14.4"/>
    <row r="1136" s="1" customFormat="1" ht="14.4"/>
    <row r="1137" s="1" customFormat="1" ht="14.4"/>
    <row r="1138" s="1" customFormat="1" ht="14.4"/>
    <row r="1139" s="1" customFormat="1" ht="14.4"/>
    <row r="1140" s="1" customFormat="1" ht="14.4"/>
    <row r="1141" s="1" customFormat="1" ht="14.4"/>
    <row r="1142" s="1" customFormat="1" ht="14.4"/>
    <row r="1143" s="1" customFormat="1" ht="14.4"/>
    <row r="1144" s="1" customFormat="1" ht="14.4"/>
    <row r="1145" s="1" customFormat="1" ht="14.4"/>
    <row r="1146" s="1" customFormat="1" ht="14.4"/>
    <row r="1147" s="1" customFormat="1" ht="14.4"/>
    <row r="1148" s="1" customFormat="1" ht="14.4"/>
    <row r="1149" s="1" customFormat="1" ht="14.4"/>
    <row r="1150" s="1" customFormat="1" ht="14.4"/>
    <row r="1151" s="1" customFormat="1" ht="14.4"/>
    <row r="1152" s="1" customFormat="1" ht="14.4"/>
    <row r="1153" s="1" customFormat="1" ht="14.4"/>
    <row r="1154" s="1" customFormat="1" ht="14.4"/>
    <row r="1155" s="1" customFormat="1" ht="14.4"/>
    <row r="1156" s="1" customFormat="1" ht="14.4"/>
    <row r="1157" s="1" customFormat="1" ht="14.4"/>
    <row r="1158" s="1" customFormat="1" ht="14.4"/>
    <row r="1159" s="1" customFormat="1" ht="14.4"/>
    <row r="1160" s="1" customFormat="1" ht="14.4"/>
    <row r="1161" s="1" customFormat="1" ht="14.4"/>
    <row r="1162" s="1" customFormat="1" ht="14.4"/>
    <row r="1163" s="1" customFormat="1" ht="14.4"/>
    <row r="1164" s="1" customFormat="1" ht="14.4"/>
    <row r="1165" s="1" customFormat="1" ht="14.4"/>
    <row r="1166" s="1" customFormat="1" ht="14.4"/>
    <row r="1167" s="1" customFormat="1" ht="14.4"/>
    <row r="1168" s="1" customFormat="1" ht="14.4"/>
    <row r="1169" s="1" customFormat="1" ht="14.4"/>
    <row r="1170" s="1" customFormat="1" ht="14.4"/>
    <row r="1171" s="1" customFormat="1" ht="14.4"/>
    <row r="1172" s="1" customFormat="1" ht="14.4"/>
    <row r="1173" s="1" customFormat="1" ht="14.4"/>
    <row r="1174" s="1" customFormat="1" ht="14.4"/>
    <row r="1175" s="1" customFormat="1" ht="14.4"/>
    <row r="1176" s="1" customFormat="1" ht="14.4"/>
    <row r="1177" s="1" customFormat="1" ht="14.4"/>
    <row r="1178" s="1" customFormat="1" ht="14.4"/>
    <row r="1179" s="1" customFormat="1" ht="14.4"/>
    <row r="1180" s="1" customFormat="1" ht="14.4"/>
    <row r="1181" s="1" customFormat="1" ht="14.4"/>
    <row r="1182" s="1" customFormat="1" ht="14.4"/>
    <row r="1183" s="1" customFormat="1" ht="14.4"/>
    <row r="1184" s="1" customFormat="1" ht="14.4"/>
    <row r="1185" s="1" customFormat="1" ht="14.4"/>
    <row r="1186" s="1" customFormat="1" ht="14.4"/>
    <row r="1187" s="1" customFormat="1" ht="14.4"/>
    <row r="1188" s="1" customFormat="1" ht="14.4"/>
    <row r="1189" s="1" customFormat="1" ht="14.4"/>
    <row r="1190" s="1" customFormat="1" ht="14.4"/>
    <row r="1191" s="1" customFormat="1" ht="14.4"/>
    <row r="1192" s="1" customFormat="1" ht="14.4"/>
    <row r="1193" s="1" customFormat="1" ht="14.4"/>
    <row r="1194" s="1" customFormat="1" ht="14.4"/>
    <row r="1195" s="1" customFormat="1" ht="14.4"/>
    <row r="1196" s="1" customFormat="1" ht="14.4"/>
    <row r="1197" s="1" customFormat="1" ht="14.4"/>
    <row r="1198" s="1" customFormat="1" ht="14.4"/>
    <row r="1199" s="1" customFormat="1" ht="14.4"/>
    <row r="1200" s="1" customFormat="1" ht="14.4"/>
    <row r="1201" s="1" customFormat="1" ht="14.4"/>
    <row r="1202" s="1" customFormat="1" ht="14.4"/>
    <row r="1203" s="1" customFormat="1" ht="14.4"/>
    <row r="1204" s="1" customFormat="1" ht="14.4"/>
    <row r="1205" s="1" customFormat="1" ht="14.4"/>
    <row r="1206" s="1" customFormat="1" ht="14.4"/>
    <row r="1207" s="1" customFormat="1" ht="14.4"/>
    <row r="1208" s="1" customFormat="1" ht="14.4"/>
    <row r="1209" s="1" customFormat="1" ht="14.4"/>
    <row r="1210" s="1" customFormat="1" ht="14.4"/>
    <row r="1211" s="1" customFormat="1" ht="14.4"/>
    <row r="1212" s="1" customFormat="1" ht="14.4"/>
    <row r="1213" s="1" customFormat="1" ht="14.4"/>
    <row r="1214" s="1" customFormat="1" ht="14.4"/>
    <row r="1215" s="1" customFormat="1" ht="14.4"/>
    <row r="1216" s="1" customFormat="1" ht="14.4"/>
    <row r="1217" s="1" customFormat="1" ht="14.4"/>
    <row r="1218" s="1" customFormat="1" ht="14.4"/>
    <row r="1219" s="1" customFormat="1" ht="14.4"/>
    <row r="1220" s="1" customFormat="1" ht="14.4"/>
    <row r="1221" s="1" customFormat="1" ht="14.4"/>
    <row r="1222" s="1" customFormat="1" ht="14.4"/>
    <row r="1223" s="1" customFormat="1" ht="14.4"/>
    <row r="1224" s="1" customFormat="1" ht="14.4"/>
    <row r="1225" s="1" customFormat="1" ht="14.4"/>
    <row r="1226" s="1" customFormat="1" ht="14.4"/>
    <row r="1227" s="1" customFormat="1" ht="14.4"/>
    <row r="1228" s="1" customFormat="1" ht="14.4"/>
    <row r="1229" s="1" customFormat="1" ht="14.4"/>
    <row r="1230" s="1" customFormat="1" ht="14.4"/>
    <row r="1231" s="1" customFormat="1" ht="14.4"/>
    <row r="1232" s="1" customFormat="1" ht="14.4"/>
    <row r="1233" s="1" customFormat="1" ht="14.4"/>
    <row r="1234" s="1" customFormat="1" ht="14.4"/>
    <row r="1235" s="1" customFormat="1" ht="14.4"/>
    <row r="1236" s="1" customFormat="1" ht="14.4"/>
    <row r="1237" s="1" customFormat="1" ht="14.4"/>
    <row r="1238" s="1" customFormat="1" ht="14.4"/>
    <row r="1239" s="1" customFormat="1" ht="14.4"/>
    <row r="1240" s="1" customFormat="1" ht="14.4"/>
    <row r="1241" s="1" customFormat="1" ht="14.4"/>
    <row r="1242" s="1" customFormat="1" ht="14.4"/>
    <row r="1243" s="1" customFormat="1" ht="14.4"/>
    <row r="1244" s="1" customFormat="1" ht="14.4"/>
    <row r="1245" s="1" customFormat="1" ht="14.4"/>
    <row r="1246" s="1" customFormat="1" ht="14.4"/>
    <row r="1247" s="1" customFormat="1" ht="14.4"/>
    <row r="1248" s="1" customFormat="1" ht="14.4"/>
    <row r="1249" s="1" customFormat="1" ht="14.4"/>
    <row r="1250" s="1" customFormat="1" ht="14.4"/>
    <row r="1251" s="1" customFormat="1" ht="14.4"/>
    <row r="1252" s="1" customFormat="1" ht="14.4"/>
    <row r="1253" s="1" customFormat="1" ht="14.4"/>
    <row r="1254" s="1" customFormat="1" ht="14.4"/>
    <row r="1255" s="1" customFormat="1" ht="14.4"/>
    <row r="1256" s="1" customFormat="1" ht="14.4"/>
    <row r="1257" s="1" customFormat="1" ht="14.4"/>
    <row r="1258" s="1" customFormat="1" ht="14.4"/>
    <row r="1259" s="1" customFormat="1" ht="14.4"/>
    <row r="1260" s="1" customFormat="1" ht="14.4"/>
    <row r="1261" s="1" customFormat="1" ht="14.4"/>
    <row r="1262" s="1" customFormat="1" ht="14.4"/>
    <row r="1263" s="1" customFormat="1" ht="14.4"/>
    <row r="1264" s="1" customFormat="1" ht="14.4"/>
    <row r="1265" s="1" customFormat="1" ht="14.4"/>
    <row r="1266" s="1" customFormat="1" ht="14.4"/>
    <row r="1267" s="1" customFormat="1" ht="14.4"/>
    <row r="1268" s="1" customFormat="1" ht="14.4"/>
    <row r="1269" s="1" customFormat="1" ht="14.4"/>
    <row r="1270" s="1" customFormat="1" ht="14.4"/>
    <row r="1271" s="1" customFormat="1" ht="14.4"/>
    <row r="1272" s="1" customFormat="1" ht="14.4"/>
    <row r="1273" s="1" customFormat="1" ht="14.4"/>
    <row r="1274" s="1" customFormat="1" ht="14.4"/>
    <row r="1275" s="1" customFormat="1" ht="14.4"/>
    <row r="1276" s="1" customFormat="1" ht="14.4"/>
    <row r="1277" s="1" customFormat="1" ht="14.4"/>
    <row r="1278" s="1" customFormat="1" ht="14.4"/>
    <row r="1279" s="1" customFormat="1" ht="14.4"/>
    <row r="1280" s="1" customFormat="1" ht="14.4"/>
    <row r="1281" s="1" customFormat="1" ht="14.4"/>
    <row r="1282" s="1" customFormat="1" ht="14.4"/>
    <row r="1283" s="1" customFormat="1" ht="14.4"/>
    <row r="1284" s="1" customFormat="1" ht="14.4"/>
    <row r="1285" s="1" customFormat="1" ht="14.4"/>
    <row r="1286" s="1" customFormat="1" ht="14.4"/>
    <row r="1287" s="1" customFormat="1" ht="14.4"/>
    <row r="1288" s="1" customFormat="1" ht="14.4"/>
    <row r="1289" s="1" customFormat="1" ht="14.4"/>
    <row r="1290" s="1" customFormat="1" ht="14.4"/>
    <row r="1291" s="1" customFormat="1" ht="14.4"/>
    <row r="1292" s="1" customFormat="1" ht="14.4"/>
    <row r="1293" s="1" customFormat="1" ht="14.4"/>
    <row r="1294" s="1" customFormat="1" ht="14.4"/>
    <row r="1295" s="1" customFormat="1" ht="14.4"/>
    <row r="1296" s="1" customFormat="1" ht="14.4"/>
    <row r="1297" s="1" customFormat="1" ht="14.4"/>
    <row r="1298" s="1" customFormat="1" ht="14.4"/>
    <row r="1299" s="1" customFormat="1" ht="14.4"/>
    <row r="1300" s="1" customFormat="1" ht="14.4"/>
    <row r="1301" s="1" customFormat="1" ht="14.4"/>
    <row r="1302" s="1" customFormat="1" ht="14.4"/>
    <row r="1303" s="1" customFormat="1" ht="14.4"/>
    <row r="1304" s="1" customFormat="1" ht="14.4"/>
    <row r="1305" s="1" customFormat="1" ht="14.4"/>
    <row r="1306" s="1" customFormat="1" ht="14.4"/>
    <row r="1307" s="1" customFormat="1" ht="14.4"/>
    <row r="1308" s="1" customFormat="1" ht="14.4"/>
    <row r="1309" s="1" customFormat="1" ht="14.4"/>
    <row r="1310" s="1" customFormat="1" ht="14.4"/>
    <row r="1311" s="1" customFormat="1" ht="14.4"/>
    <row r="1312" s="1" customFormat="1" ht="14.4"/>
    <row r="1313" s="1" customFormat="1" ht="14.4"/>
    <row r="1314" s="1" customFormat="1" ht="14.4"/>
    <row r="1315" s="1" customFormat="1" ht="14.4"/>
    <row r="1316" s="1" customFormat="1" ht="14.4"/>
    <row r="1317" s="1" customFormat="1" ht="14.4"/>
    <row r="1318" s="1" customFormat="1" ht="14.4"/>
    <row r="1319" s="1" customFormat="1" ht="14.4"/>
    <row r="1320" s="1" customFormat="1" ht="14.4"/>
    <row r="1321" s="1" customFormat="1" ht="14.4"/>
    <row r="1322" s="1" customFormat="1" ht="14.4"/>
    <row r="1323" s="1" customFormat="1" ht="14.4"/>
    <row r="1324" s="1" customFormat="1" ht="14.4"/>
    <row r="1325" s="1" customFormat="1" ht="14.4"/>
    <row r="1326" s="1" customFormat="1" ht="14.4"/>
    <row r="1327" s="1" customFormat="1" ht="14.4"/>
    <row r="1328" s="1" customFormat="1" ht="14.4"/>
    <row r="1329" s="1" customFormat="1" ht="14.4"/>
    <row r="1330" s="1" customFormat="1" ht="14.4"/>
    <row r="1331" s="1" customFormat="1" ht="14.4"/>
    <row r="1332" s="1" customFormat="1" ht="14.4"/>
    <row r="1333" s="1" customFormat="1" ht="14.4"/>
    <row r="1334" s="1" customFormat="1" ht="14.4"/>
    <row r="1335" s="1" customFormat="1" ht="14.4"/>
    <row r="1336" s="1" customFormat="1" ht="14.4"/>
    <row r="1337" s="1" customFormat="1" ht="14.4"/>
    <row r="1338" s="1" customFormat="1" ht="14.4"/>
    <row r="1339" s="1" customFormat="1" ht="14.4"/>
    <row r="1340" s="1" customFormat="1" ht="14.4"/>
    <row r="1341" s="1" customFormat="1" ht="14.4"/>
    <row r="1342" s="1" customFormat="1" ht="14.4"/>
    <row r="1343" s="1" customFormat="1" ht="14.4"/>
    <row r="1344" s="1" customFormat="1" ht="14.4"/>
    <row r="1345" s="1" customFormat="1" ht="14.4"/>
    <row r="1346" s="1" customFormat="1" ht="14.4"/>
    <row r="1347" s="1" customFormat="1" ht="14.4"/>
    <row r="1348" s="1" customFormat="1" ht="14.4"/>
    <row r="1349" s="1" customFormat="1" ht="14.4"/>
    <row r="1350" s="1" customFormat="1" ht="14.4"/>
    <row r="1351" s="1" customFormat="1" ht="14.4"/>
    <row r="1352" s="1" customFormat="1" ht="14.4"/>
    <row r="1353" s="1" customFormat="1" ht="14.4"/>
    <row r="1354" s="1" customFormat="1" ht="14.4"/>
    <row r="1355" s="1" customFormat="1" ht="14.4"/>
    <row r="1356" s="1" customFormat="1" ht="14.4"/>
    <row r="1357" s="1" customFormat="1" ht="14.4"/>
    <row r="1358" s="1" customFormat="1" ht="14.4"/>
    <row r="1359" s="1" customFormat="1" ht="14.4"/>
    <row r="1360" s="1" customFormat="1" ht="14.4"/>
    <row r="1361" s="1" customFormat="1" ht="14.4"/>
    <row r="1362" s="1" customFormat="1" ht="14.4"/>
    <row r="1363" s="1" customFormat="1" ht="14.4"/>
    <row r="1364" s="1" customFormat="1" ht="14.4"/>
    <row r="1365" s="1" customFormat="1" ht="14.4"/>
    <row r="1366" s="1" customFormat="1" ht="14.4"/>
    <row r="1367" s="1" customFormat="1" ht="14.4"/>
    <row r="1368" s="1" customFormat="1" ht="14.4"/>
    <row r="1369" s="1" customFormat="1" ht="14.4"/>
    <row r="1370" s="1" customFormat="1" ht="14.4"/>
    <row r="1371" s="1" customFormat="1" ht="14.4"/>
    <row r="1372" s="1" customFormat="1" ht="14.4"/>
    <row r="1373" s="1" customFormat="1" ht="14.4"/>
    <row r="1374" s="1" customFormat="1" ht="14.4"/>
    <row r="1375" s="1" customFormat="1" ht="14.4"/>
    <row r="1376" s="1" customFormat="1" ht="14.4"/>
    <row r="1377" s="1" customFormat="1" ht="14.4"/>
    <row r="1378" s="1" customFormat="1" ht="14.4"/>
    <row r="1379" s="1" customFormat="1" ht="14.4"/>
    <row r="1380" s="1" customFormat="1" ht="14.4"/>
    <row r="1381" s="1" customFormat="1" ht="14.4"/>
    <row r="1382" s="1" customFormat="1" ht="14.4"/>
    <row r="1383" s="1" customFormat="1" ht="14.4"/>
    <row r="1384" s="1" customFormat="1" ht="14.4"/>
    <row r="1385" s="1" customFormat="1" ht="14.4"/>
    <row r="1386" s="1" customFormat="1" ht="14.4"/>
    <row r="1387" s="1" customFormat="1" ht="14.4"/>
    <row r="1388" s="1" customFormat="1" ht="14.4"/>
    <row r="1389" s="1" customFormat="1" ht="14.4"/>
    <row r="1390" s="1" customFormat="1" ht="14.4"/>
    <row r="1391" s="1" customFormat="1" ht="14.4"/>
    <row r="1392" s="1" customFormat="1" ht="14.4"/>
    <row r="1393" s="1" customFormat="1" ht="14.4"/>
    <row r="1394" s="1" customFormat="1" ht="14.4"/>
    <row r="1395" s="1" customFormat="1" ht="14.4"/>
    <row r="1396" s="1" customFormat="1" ht="14.4"/>
    <row r="1397" s="1" customFormat="1" ht="14.4"/>
    <row r="1398" s="1" customFormat="1" ht="14.4"/>
    <row r="1399" s="1" customFormat="1" ht="14.4"/>
    <row r="1400" s="1" customFormat="1" ht="14.4"/>
    <row r="1401" s="1" customFormat="1" ht="14.4"/>
    <row r="1402" s="1" customFormat="1" ht="14.4"/>
    <row r="1403" s="1" customFormat="1" ht="14.4"/>
    <row r="1404" s="1" customFormat="1" ht="14.4"/>
    <row r="1405" s="1" customFormat="1" ht="14.4"/>
    <row r="1406" s="1" customFormat="1" ht="14.4"/>
    <row r="1407" s="1" customFormat="1" ht="14.4"/>
    <row r="1408" s="1" customFormat="1" ht="14.4"/>
    <row r="1409" s="1" customFormat="1" ht="14.4"/>
    <row r="1410" s="1" customFormat="1" ht="14.4"/>
    <row r="1411" s="1" customFormat="1" ht="14.4"/>
    <row r="1412" s="1" customFormat="1" ht="14.4"/>
    <row r="1413" s="1" customFormat="1" ht="14.4"/>
    <row r="1414" s="1" customFormat="1" ht="14.4"/>
    <row r="1415" s="1" customFormat="1" ht="14.4"/>
    <row r="1416" s="1" customFormat="1" ht="14.4"/>
    <row r="1417" s="1" customFormat="1" ht="14.4"/>
    <row r="1418" s="1" customFormat="1" ht="14.4"/>
    <row r="1419" s="1" customFormat="1" ht="14.4"/>
    <row r="1420" s="1" customFormat="1" ht="14.4"/>
    <row r="1421" s="1" customFormat="1" ht="14.4"/>
    <row r="1422" s="1" customFormat="1" ht="14.4"/>
    <row r="1423" s="1" customFormat="1" ht="14.4"/>
    <row r="1424" s="1" customFormat="1" ht="14.4"/>
    <row r="1425" s="1" customFormat="1" ht="14.4"/>
    <row r="1426" s="1" customFormat="1" ht="14.4"/>
    <row r="1427" s="1" customFormat="1" ht="14.4"/>
    <row r="1428" s="1" customFormat="1" ht="14.4"/>
    <row r="1429" s="1" customFormat="1" ht="14.4"/>
    <row r="1430" s="1" customFormat="1" ht="14.4"/>
    <row r="1431" s="1" customFormat="1" ht="14.4"/>
    <row r="1432" s="1" customFormat="1" ht="14.4"/>
    <row r="1433" s="1" customFormat="1" ht="14.4"/>
    <row r="1434" s="1" customFormat="1" ht="14.4"/>
    <row r="1435" s="1" customFormat="1" ht="14.4"/>
    <row r="1436" s="1" customFormat="1" ht="14.4"/>
    <row r="1437" s="1" customFormat="1" ht="14.4"/>
    <row r="1438" s="1" customFormat="1" ht="14.4"/>
    <row r="1439" s="1" customFormat="1" ht="14.4"/>
    <row r="1440" s="1" customFormat="1" ht="14.4"/>
    <row r="1441" s="1" customFormat="1" ht="14.4"/>
    <row r="1442" s="1" customFormat="1" ht="14.4"/>
    <row r="1443" s="1" customFormat="1" ht="14.4"/>
    <row r="1444" s="1" customFormat="1" ht="14.4"/>
    <row r="1445" s="1" customFormat="1" ht="14.4"/>
    <row r="1446" s="1" customFormat="1" ht="14.4"/>
    <row r="1447" s="1" customFormat="1" ht="14.4"/>
    <row r="1448" s="1" customFormat="1" ht="14.4"/>
    <row r="1449" s="1" customFormat="1" ht="14.4"/>
    <row r="1450" s="1" customFormat="1" ht="14.4"/>
    <row r="1451" s="1" customFormat="1" ht="14.4"/>
    <row r="1452" s="1" customFormat="1" ht="14.4"/>
    <row r="1453" s="1" customFormat="1" ht="14.4"/>
    <row r="1454" s="1" customFormat="1" ht="14.4"/>
    <row r="1455" s="1" customFormat="1" ht="14.4"/>
    <row r="1456" s="1" customFormat="1" ht="14.4"/>
    <row r="1457" s="1" customFormat="1" ht="14.4"/>
    <row r="1458" s="1" customFormat="1" ht="14.4"/>
    <row r="1459" s="1" customFormat="1" ht="14.4"/>
    <row r="1460" s="1" customFormat="1" ht="14.4"/>
    <row r="1461" s="1" customFormat="1" ht="14.4"/>
    <row r="1462" s="1" customFormat="1" ht="14.4"/>
    <row r="1463" s="1" customFormat="1" ht="14.4"/>
    <row r="1464" s="1" customFormat="1" ht="14.4"/>
    <row r="1465" s="1" customFormat="1" ht="14.4"/>
    <row r="1466" s="1" customFormat="1" ht="14.4"/>
    <row r="1467" s="1" customFormat="1" ht="14.4"/>
    <row r="1468" s="1" customFormat="1" ht="14.4"/>
    <row r="1469" s="1" customFormat="1" ht="14.4"/>
    <row r="1470" s="1" customFormat="1" ht="14.4"/>
    <row r="1471" s="1" customFormat="1" ht="14.4"/>
    <row r="1472" s="1" customFormat="1" ht="14.4"/>
    <row r="1473" s="1" customFormat="1" ht="14.4"/>
    <row r="1474" s="1" customFormat="1" ht="14.4"/>
    <row r="1475" s="1" customFormat="1" ht="14.4"/>
    <row r="1476" s="1" customFormat="1" ht="14.4"/>
    <row r="1477" s="1" customFormat="1" ht="14.4"/>
    <row r="1478" s="1" customFormat="1" ht="14.4"/>
    <row r="1479" s="1" customFormat="1" ht="14.4"/>
    <row r="1480" s="1" customFormat="1" ht="14.4"/>
    <row r="1481" s="1" customFormat="1" ht="14.4"/>
    <row r="1482" s="1" customFormat="1" ht="14.4"/>
    <row r="1483" s="1" customFormat="1" ht="14.4"/>
    <row r="1484" s="1" customFormat="1" ht="14.4"/>
    <row r="1485" s="1" customFormat="1" ht="14.4"/>
    <row r="1486" s="1" customFormat="1" ht="14.4"/>
    <row r="1487" s="1" customFormat="1" ht="14.4"/>
    <row r="1488" s="1" customFormat="1" ht="14.4"/>
    <row r="1489" s="1" customFormat="1" ht="14.4"/>
    <row r="1490" s="1" customFormat="1" ht="14.4"/>
    <row r="1491" s="1" customFormat="1" ht="14.4"/>
    <row r="1492" s="1" customFormat="1" ht="14.4"/>
    <row r="1493" s="1" customFormat="1" ht="14.4"/>
    <row r="1494" s="1" customFormat="1" ht="14.4"/>
    <row r="1495" s="1" customFormat="1" ht="14.4"/>
    <row r="1496" s="1" customFormat="1" ht="14.4"/>
    <row r="1497" s="1" customFormat="1" ht="14.4"/>
    <row r="1498" s="1" customFormat="1" ht="14.4"/>
    <row r="1499" s="1" customFormat="1" ht="14.4"/>
    <row r="1500" s="1" customFormat="1" ht="14.4"/>
    <row r="1501" s="1" customFormat="1" ht="14.4"/>
    <row r="1502" s="1" customFormat="1" ht="14.4"/>
    <row r="1503" s="1" customFormat="1" ht="14.4"/>
    <row r="1504" s="1" customFormat="1" ht="14.4"/>
    <row r="1505" s="1" customFormat="1" ht="14.4"/>
    <row r="1506" s="1" customFormat="1" ht="14.4"/>
    <row r="1507" s="1" customFormat="1" ht="14.4"/>
    <row r="1508" s="1" customFormat="1" ht="14.4"/>
    <row r="1509" s="1" customFormat="1" ht="14.4"/>
    <row r="1510" s="1" customFormat="1" ht="14.4"/>
    <row r="1511" s="1" customFormat="1" ht="14.4"/>
    <row r="1512" s="1" customFormat="1" ht="14.4"/>
    <row r="1513" s="1" customFormat="1" ht="14.4"/>
    <row r="1514" s="1" customFormat="1" ht="14.4"/>
    <row r="1515" s="1" customFormat="1" ht="14.4"/>
    <row r="1516" s="1" customFormat="1" ht="14.4"/>
    <row r="1517" s="1" customFormat="1" ht="14.4"/>
    <row r="1518" s="1" customFormat="1" ht="14.4"/>
    <row r="1519" s="1" customFormat="1" ht="14.4"/>
    <row r="1520" s="1" customFormat="1" ht="14.4"/>
    <row r="1521" s="1" customFormat="1" ht="14.4"/>
    <row r="1522" s="1" customFormat="1" ht="14.4"/>
    <row r="1523" s="1" customFormat="1" ht="14.4"/>
    <row r="1524" s="1" customFormat="1" ht="14.4"/>
    <row r="1525" s="1" customFormat="1" ht="14.4"/>
    <row r="1526" s="1" customFormat="1" ht="14.4"/>
    <row r="1527" s="1" customFormat="1" ht="14.4"/>
    <row r="1528" s="1" customFormat="1" ht="14.4"/>
    <row r="1529" s="1" customFormat="1" ht="14.4"/>
    <row r="1530" s="1" customFormat="1" ht="14.4"/>
    <row r="1531" s="1" customFormat="1" ht="14.4"/>
    <row r="1532" s="1" customFormat="1" ht="14.4"/>
    <row r="1533" s="1" customFormat="1" ht="14.4"/>
    <row r="1534" s="1" customFormat="1" ht="14.4"/>
    <row r="1535" s="1" customFormat="1" ht="14.4"/>
    <row r="1536" s="1" customFormat="1" ht="14.4"/>
    <row r="1537" s="1" customFormat="1" ht="14.4"/>
    <row r="1538" s="1" customFormat="1" ht="14.4"/>
    <row r="1539" s="1" customFormat="1" ht="14.4"/>
    <row r="1540" s="1" customFormat="1" ht="14.4"/>
    <row r="1541" s="1" customFormat="1" ht="14.4"/>
    <row r="1542" s="1" customFormat="1" ht="14.4"/>
    <row r="1543" s="1" customFormat="1" ht="14.4"/>
    <row r="1544" s="1" customFormat="1" ht="14.4"/>
    <row r="1545" s="1" customFormat="1" ht="14.4"/>
    <row r="1546" s="1" customFormat="1" ht="14.4"/>
    <row r="1547" s="1" customFormat="1" ht="14.4"/>
    <row r="1548" s="1" customFormat="1" ht="14.4"/>
    <row r="1549" s="1" customFormat="1" ht="14.4"/>
    <row r="1550" s="1" customFormat="1" ht="14.4"/>
    <row r="1551" s="1" customFormat="1" ht="14.4"/>
    <row r="1552" s="1" customFormat="1" ht="14.4"/>
    <row r="1553" s="1" customFormat="1" ht="14.4"/>
    <row r="1554" s="1" customFormat="1" ht="14.4"/>
    <row r="1555" s="1" customFormat="1" ht="14.4"/>
    <row r="1556" s="1" customFormat="1" ht="14.4"/>
    <row r="1557" s="1" customFormat="1" ht="14.4"/>
    <row r="1558" s="1" customFormat="1" ht="14.4"/>
    <row r="1559" s="1" customFormat="1" ht="14.4"/>
    <row r="1560" s="1" customFormat="1" ht="14.4"/>
    <row r="1561" s="1" customFormat="1" ht="14.4"/>
    <row r="1562" s="1" customFormat="1" ht="14.4"/>
    <row r="1563" s="1" customFormat="1" ht="14.4"/>
    <row r="1564" s="1" customFormat="1" ht="14.4"/>
    <row r="1565" s="1" customFormat="1" ht="14.4"/>
    <row r="1566" s="1" customFormat="1" ht="14.4"/>
    <row r="1567" s="1" customFormat="1" ht="14.4"/>
    <row r="1568" s="1" customFormat="1" ht="14.4"/>
    <row r="1569" s="1" customFormat="1" ht="14.4"/>
    <row r="1570" s="1" customFormat="1" ht="14.4"/>
    <row r="1571" s="1" customFormat="1" ht="14.4"/>
    <row r="1572" s="1" customFormat="1" ht="14.4"/>
    <row r="1573" s="1" customFormat="1" ht="14.4"/>
    <row r="1574" s="1" customFormat="1" ht="14.4"/>
    <row r="1575" s="1" customFormat="1" ht="14.4"/>
    <row r="1576" s="1" customFormat="1" ht="14.4"/>
    <row r="1577" s="1" customFormat="1" ht="14.4"/>
    <row r="1578" s="1" customFormat="1" ht="14.4"/>
    <row r="1579" s="1" customFormat="1" ht="14.4"/>
    <row r="1580" s="1" customFormat="1" ht="14.4"/>
    <row r="1581" s="1" customFormat="1" ht="14.4"/>
    <row r="1582" s="1" customFormat="1" ht="14.4"/>
    <row r="1583" s="1" customFormat="1" ht="14.4"/>
    <row r="1584" s="1" customFormat="1" ht="14.4"/>
    <row r="1585" s="1" customFormat="1" ht="14.4"/>
    <row r="1586" s="1" customFormat="1" ht="14.4"/>
    <row r="1587" s="1" customFormat="1" ht="14.4"/>
    <row r="1588" s="1" customFormat="1" ht="14.4"/>
    <row r="1589" s="1" customFormat="1" ht="14.4"/>
    <row r="1590" s="1" customFormat="1" ht="14.4"/>
    <row r="1591" s="1" customFormat="1" ht="14.4"/>
    <row r="1592" s="1" customFormat="1" ht="14.4"/>
    <row r="1593" s="1" customFormat="1" ht="14.4"/>
    <row r="1594" s="1" customFormat="1" ht="14.4"/>
    <row r="1595" s="1" customFormat="1" ht="14.4"/>
    <row r="1596" s="1" customFormat="1" ht="14.4"/>
    <row r="1597" s="1" customFormat="1" ht="14.4"/>
    <row r="1598" s="1" customFormat="1" ht="14.4"/>
    <row r="1599" s="1" customFormat="1" ht="14.4"/>
    <row r="1600" s="1" customFormat="1" ht="14.4"/>
    <row r="1601" s="1" customFormat="1" ht="14.4"/>
    <row r="1602" s="1" customFormat="1" ht="14.4"/>
    <row r="1603" s="1" customFormat="1" ht="14.4"/>
    <row r="1604" s="1" customFormat="1" ht="14.4"/>
    <row r="1605" s="1" customFormat="1" ht="14.4"/>
    <row r="1606" s="1" customFormat="1" ht="14.4"/>
    <row r="1607" s="1" customFormat="1" ht="14.4"/>
    <row r="1608" s="1" customFormat="1" ht="14.4"/>
    <row r="1609" s="1" customFormat="1" ht="14.4"/>
    <row r="1610" s="1" customFormat="1" ht="14.4"/>
    <row r="1611" s="1" customFormat="1" ht="14.4"/>
    <row r="1612" s="1" customFormat="1" ht="14.4"/>
    <row r="1613" s="1" customFormat="1" ht="14.4"/>
    <row r="1614" s="1" customFormat="1" ht="14.4"/>
    <row r="1615" s="1" customFormat="1" ht="14.4"/>
    <row r="1616" s="1" customFormat="1" ht="14.4"/>
    <row r="1617" s="1" customFormat="1" ht="14.4"/>
    <row r="1618" s="1" customFormat="1" ht="14.4"/>
    <row r="1619" s="1" customFormat="1" ht="14.4"/>
    <row r="1620" s="1" customFormat="1" ht="14.4"/>
    <row r="1621" s="1" customFormat="1" ht="14.4"/>
    <row r="1622" s="1" customFormat="1" ht="14.4"/>
    <row r="1623" s="1" customFormat="1" ht="14.4"/>
    <row r="1624" s="1" customFormat="1" ht="14.4"/>
    <row r="1625" s="1" customFormat="1" ht="14.4"/>
    <row r="1626" s="1" customFormat="1" ht="14.4"/>
    <row r="1627" s="1" customFormat="1" ht="14.4"/>
    <row r="1628" s="1" customFormat="1" ht="14.4"/>
    <row r="1629" s="1" customFormat="1" ht="14.4"/>
    <row r="1630" s="1" customFormat="1" ht="14.4"/>
    <row r="1631" s="1" customFormat="1" ht="14.4"/>
    <row r="1632" s="1" customFormat="1" ht="14.4"/>
    <row r="1633" s="1" customFormat="1" ht="14.4"/>
    <row r="1634" s="1" customFormat="1" ht="14.4"/>
    <row r="1635" s="1" customFormat="1" ht="14.4"/>
    <row r="1636" s="1" customFormat="1" ht="14.4"/>
    <row r="1637" s="1" customFormat="1" ht="14.4"/>
    <row r="1638" s="1" customFormat="1" ht="14.4"/>
    <row r="1639" s="1" customFormat="1" ht="14.4"/>
    <row r="1640" s="1" customFormat="1" ht="14.4"/>
    <row r="1641" s="1" customFormat="1" ht="14.4"/>
    <row r="1642" s="1" customFormat="1" ht="14.4"/>
    <row r="1643" s="1" customFormat="1" ht="14.4"/>
    <row r="1644" s="1" customFormat="1" ht="14.4"/>
    <row r="1645" s="1" customFormat="1" ht="14.4"/>
    <row r="1646" s="1" customFormat="1" ht="14.4"/>
    <row r="1647" s="1" customFormat="1" ht="14.4"/>
    <row r="1648" s="1" customFormat="1" ht="14.4"/>
    <row r="1649" s="1" customFormat="1" ht="14.4"/>
    <row r="1650" s="1" customFormat="1" ht="14.4"/>
    <row r="1651" s="1" customFormat="1" ht="14.4"/>
    <row r="1652" s="1" customFormat="1" ht="14.4"/>
    <row r="1653" s="1" customFormat="1" ht="14.4"/>
    <row r="1654" s="1" customFormat="1" ht="14.4"/>
    <row r="1655" s="1" customFormat="1" ht="14.4"/>
    <row r="1656" s="1" customFormat="1" ht="14.4"/>
    <row r="1657" s="1" customFormat="1" ht="14.4"/>
    <row r="1658" s="1" customFormat="1" ht="14.4"/>
    <row r="1659" s="1" customFormat="1" ht="14.4"/>
    <row r="1660" s="1" customFormat="1" ht="14.4"/>
    <row r="1661" s="1" customFormat="1" ht="14.4"/>
    <row r="1662" s="1" customFormat="1" ht="14.4"/>
    <row r="1663" s="1" customFormat="1" ht="14.4"/>
    <row r="1664" s="1" customFormat="1" ht="14.4"/>
    <row r="1665" s="1" customFormat="1" ht="14.4"/>
    <row r="1666" s="1" customFormat="1" ht="14.4"/>
    <row r="1667" s="1" customFormat="1" ht="14.4"/>
    <row r="1668" s="1" customFormat="1" ht="14.4"/>
    <row r="1669" s="1" customFormat="1" ht="14.4"/>
    <row r="1670" s="1" customFormat="1" ht="14.4"/>
    <row r="1671" s="1" customFormat="1" ht="14.4"/>
    <row r="1672" s="1" customFormat="1" ht="14.4"/>
    <row r="1673" s="1" customFormat="1" ht="14.4"/>
    <row r="1674" s="1" customFormat="1" ht="14.4"/>
    <row r="1675" s="1" customFormat="1" ht="14.4"/>
    <row r="1676" s="1" customFormat="1" ht="14.4"/>
    <row r="1677" s="1" customFormat="1" ht="14.4"/>
    <row r="1678" s="1" customFormat="1" ht="14.4"/>
    <row r="1679" s="1" customFormat="1" ht="14.4"/>
    <row r="1680" s="1" customFormat="1" ht="14.4"/>
    <row r="1681" s="1" customFormat="1" ht="14.4"/>
    <row r="1682" s="1" customFormat="1" ht="14.4"/>
    <row r="1683" s="1" customFormat="1" ht="14.4"/>
    <row r="1684" s="1" customFormat="1" ht="14.4"/>
    <row r="1685" s="1" customFormat="1" ht="14.4"/>
    <row r="1686" s="1" customFormat="1" ht="14.4"/>
    <row r="1687" s="1" customFormat="1" ht="14.4"/>
    <row r="1688" s="1" customFormat="1" ht="14.4"/>
    <row r="1689" s="1" customFormat="1" ht="14.4"/>
    <row r="1690" s="1" customFormat="1" ht="14.4"/>
    <row r="1691" s="1" customFormat="1" ht="14.4"/>
    <row r="1692" s="1" customFormat="1" ht="14.4"/>
    <row r="1693" s="1" customFormat="1" ht="14.4"/>
    <row r="1694" s="1" customFormat="1" ht="14.4"/>
    <row r="1695" s="1" customFormat="1" ht="14.4"/>
    <row r="1696" s="1" customFormat="1" ht="14.4"/>
    <row r="1697" s="1" customFormat="1" ht="14.4"/>
    <row r="1698" s="1" customFormat="1" ht="14.4"/>
    <row r="1699" s="1" customFormat="1" ht="14.4"/>
    <row r="1700" s="1" customFormat="1" ht="14.4"/>
    <row r="1701" s="1" customFormat="1" ht="14.4"/>
    <row r="1702" s="1" customFormat="1" ht="14.4"/>
    <row r="1703" s="1" customFormat="1" ht="14.4"/>
    <row r="1704" s="1" customFormat="1" ht="14.4"/>
    <row r="1705" s="1" customFormat="1" ht="14.4"/>
    <row r="1706" s="1" customFormat="1" ht="14.4"/>
    <row r="1707" s="1" customFormat="1" ht="14.4"/>
    <row r="1708" s="1" customFormat="1" ht="14.4"/>
    <row r="1709" s="1" customFormat="1" ht="14.4"/>
    <row r="1710" s="1" customFormat="1" ht="14.4"/>
    <row r="1711" s="1" customFormat="1" ht="14.4"/>
    <row r="1712" s="1" customFormat="1" ht="14.4"/>
    <row r="1713" s="1" customFormat="1" ht="14.4"/>
    <row r="1714" s="1" customFormat="1" ht="14.4"/>
    <row r="1715" s="1" customFormat="1" ht="14.4"/>
    <row r="1716" s="1" customFormat="1" ht="14.4"/>
    <row r="1717" s="1" customFormat="1" ht="14.4"/>
    <row r="1718" s="1" customFormat="1" ht="14.4"/>
    <row r="1719" s="1" customFormat="1" ht="14.4"/>
    <row r="1720" s="1" customFormat="1" ht="14.4"/>
    <row r="1721" s="1" customFormat="1" ht="14.4"/>
    <row r="1722" s="1" customFormat="1" ht="14.4"/>
    <row r="1723" s="1" customFormat="1" ht="14.4"/>
    <row r="1724" s="1" customFormat="1" ht="14.4"/>
    <row r="1725" s="1" customFormat="1" ht="14.4"/>
    <row r="1726" s="1" customFormat="1" ht="14.4"/>
    <row r="1727" s="1" customFormat="1" ht="14.4"/>
    <row r="1728" s="1" customFormat="1" ht="14.4"/>
    <row r="1729" s="1" customFormat="1" ht="14.4"/>
    <row r="1730" s="1" customFormat="1" ht="14.4"/>
    <row r="1731" s="1" customFormat="1" ht="14.4"/>
    <row r="1732" s="1" customFormat="1" ht="14.4"/>
    <row r="1733" s="1" customFormat="1" ht="14.4"/>
    <row r="1734" s="1" customFormat="1" ht="14.4"/>
    <row r="1735" s="1" customFormat="1" ht="14.4"/>
    <row r="1736" s="1" customFormat="1" ht="14.4"/>
    <row r="1737" s="1" customFormat="1" ht="14.4"/>
    <row r="1738" s="1" customFormat="1" ht="14.4"/>
    <row r="1739" s="1" customFormat="1" ht="14.4"/>
    <row r="1740" s="1" customFormat="1" ht="14.4"/>
    <row r="1741" s="1" customFormat="1" ht="14.4"/>
    <row r="1742" s="1" customFormat="1" ht="14.4"/>
    <row r="1743" s="1" customFormat="1" ht="14.4"/>
    <row r="1744" s="1" customFormat="1" ht="14.4"/>
    <row r="1745" s="1" customFormat="1" ht="14.4"/>
    <row r="1746" s="1" customFormat="1" ht="14.4"/>
    <row r="1747" s="1" customFormat="1" ht="14.4"/>
    <row r="1748" s="1" customFormat="1" ht="14.4"/>
    <row r="1749" s="1" customFormat="1" ht="14.4"/>
    <row r="1750" s="1" customFormat="1" ht="14.4"/>
    <row r="1751" s="1" customFormat="1" ht="14.4"/>
    <row r="1752" s="1" customFormat="1" ht="14.4"/>
    <row r="1753" s="1" customFormat="1" ht="14.4"/>
    <row r="1754" s="1" customFormat="1" ht="14.4"/>
    <row r="1755" s="1" customFormat="1" ht="14.4"/>
    <row r="1756" s="1" customFormat="1" ht="14.4"/>
    <row r="1757" s="1" customFormat="1" ht="14.4"/>
    <row r="1758" s="1" customFormat="1" ht="14.4"/>
    <row r="1759" s="1" customFormat="1" ht="14.4"/>
    <row r="1760" s="1" customFormat="1" ht="14.4"/>
    <row r="1761" s="1" customFormat="1" ht="14.4"/>
    <row r="1762" s="1" customFormat="1" ht="14.4"/>
    <row r="1763" s="1" customFormat="1" ht="14.4"/>
    <row r="1764" s="1" customFormat="1" ht="14.4"/>
    <row r="1765" s="1" customFormat="1" ht="14.4"/>
    <row r="1766" s="1" customFormat="1" ht="14.4"/>
    <row r="1767" s="1" customFormat="1" ht="14.4"/>
    <row r="1768" s="1" customFormat="1" ht="14.4"/>
    <row r="1769" s="1" customFormat="1" ht="14.4"/>
    <row r="1770" s="1" customFormat="1" ht="14.4"/>
    <row r="1771" s="1" customFormat="1" ht="14.4"/>
    <row r="1772" s="1" customFormat="1" ht="14.4"/>
    <row r="1773" s="1" customFormat="1" ht="14.4"/>
    <row r="1774" s="1" customFormat="1" ht="14.4"/>
    <row r="1775" s="1" customFormat="1" ht="14.4"/>
    <row r="1776" s="1" customFormat="1" ht="14.4"/>
    <row r="1777" s="1" customFormat="1" ht="14.4"/>
    <row r="1778" s="1" customFormat="1" ht="14.4"/>
    <row r="1779" s="1" customFormat="1" ht="14.4"/>
    <row r="1780" s="1" customFormat="1" ht="14.4"/>
    <row r="1781" s="1" customFormat="1" ht="14.4"/>
    <row r="1782" s="1" customFormat="1" ht="14.4"/>
    <row r="1783" s="1" customFormat="1" ht="14.4"/>
    <row r="1784" s="1" customFormat="1" ht="14.4"/>
    <row r="1785" s="1" customFormat="1" ht="14.4"/>
    <row r="1786" s="1" customFormat="1" ht="14.4"/>
    <row r="1787" s="1" customFormat="1" ht="14.4"/>
    <row r="1788" s="1" customFormat="1" ht="14.4"/>
    <row r="1789" s="1" customFormat="1" ht="14.4"/>
    <row r="1790" s="1" customFormat="1" ht="14.4"/>
    <row r="1791" s="1" customFormat="1" ht="14.4"/>
    <row r="1792" s="1" customFormat="1" ht="14.4"/>
    <row r="1793" s="1" customFormat="1" ht="14.4"/>
    <row r="1794" s="1" customFormat="1" ht="14.4"/>
    <row r="1795" s="1" customFormat="1" ht="14.4"/>
    <row r="1796" s="1" customFormat="1" ht="14.4"/>
    <row r="1797" s="1" customFormat="1" ht="14.4"/>
    <row r="1798" s="1" customFormat="1" ht="14.4"/>
    <row r="1799" s="1" customFormat="1" ht="14.4"/>
    <row r="1800" s="1" customFormat="1" ht="14.4"/>
    <row r="1801" s="1" customFormat="1" ht="14.4"/>
    <row r="1802" s="1" customFormat="1" ht="14.4"/>
    <row r="1803" s="1" customFormat="1" ht="14.4"/>
    <row r="1804" s="1" customFormat="1" ht="14.4"/>
    <row r="1805" s="1" customFormat="1" ht="14.4"/>
    <row r="1806" s="1" customFormat="1" ht="14.4"/>
    <row r="1807" s="1" customFormat="1" ht="14.4"/>
    <row r="1808" s="1" customFormat="1" ht="14.4"/>
    <row r="1809" s="1" customFormat="1" ht="14.4"/>
    <row r="1810" s="1" customFormat="1" ht="14.4"/>
    <row r="1811" s="1" customFormat="1" ht="14.4"/>
    <row r="1812" s="1" customFormat="1" ht="14.4"/>
    <row r="1813" s="1" customFormat="1" ht="14.4"/>
    <row r="1814" s="1" customFormat="1" ht="14.4"/>
    <row r="1815" s="1" customFormat="1" ht="14.4"/>
    <row r="1816" s="1" customFormat="1" ht="14.4"/>
    <row r="1817" s="1" customFormat="1" ht="14.4"/>
    <row r="1818" s="1" customFormat="1" ht="14.4"/>
    <row r="1819" s="1" customFormat="1" ht="14.4"/>
    <row r="1820" s="1" customFormat="1" ht="14.4"/>
    <row r="1821" s="1" customFormat="1" ht="14.4"/>
    <row r="1822" s="1" customFormat="1" ht="14.4"/>
    <row r="1823" s="1" customFormat="1" ht="14.4"/>
    <row r="1824" s="1" customFormat="1" ht="14.4"/>
    <row r="1825" s="1" customFormat="1" ht="14.4"/>
    <row r="1826" s="1" customFormat="1" ht="14.4"/>
    <row r="1827" s="1" customFormat="1" ht="14.4"/>
    <row r="1828" s="1" customFormat="1" ht="14.4"/>
    <row r="1829" s="1" customFormat="1" ht="14.4"/>
    <row r="1830" s="1" customFormat="1" ht="14.4"/>
    <row r="1831" s="1" customFormat="1" ht="14.4"/>
    <row r="1832" s="1" customFormat="1" ht="14.4"/>
    <row r="1833" s="1" customFormat="1" ht="14.4"/>
    <row r="1834" s="1" customFormat="1" ht="14.4"/>
    <row r="1835" s="1" customFormat="1" ht="14.4"/>
    <row r="1836" s="1" customFormat="1" ht="14.4"/>
    <row r="1837" s="1" customFormat="1" ht="14.4"/>
    <row r="1838" s="1" customFormat="1" ht="14.4"/>
    <row r="1839" s="1" customFormat="1" ht="14.4"/>
    <row r="1840" s="1" customFormat="1" ht="14.4"/>
    <row r="1841" s="1" customFormat="1" ht="14.4"/>
    <row r="1842" s="1" customFormat="1" ht="14.4"/>
    <row r="1843" s="1" customFormat="1" ht="14.4"/>
    <row r="1844" s="1" customFormat="1" ht="14.4"/>
    <row r="1845" s="1" customFormat="1" ht="14.4"/>
    <row r="1846" s="1" customFormat="1" ht="14.4"/>
    <row r="1847" s="1" customFormat="1" ht="14.4"/>
    <row r="1848" s="1" customFormat="1" ht="14.4"/>
    <row r="1849" s="1" customFormat="1" ht="14.4"/>
    <row r="1850" s="1" customFormat="1" ht="14.4"/>
    <row r="1851" s="1" customFormat="1" ht="14.4"/>
    <row r="1852" s="1" customFormat="1" ht="14.4"/>
    <row r="1853" s="1" customFormat="1" ht="14.4"/>
    <row r="1854" s="1" customFormat="1" ht="14.4"/>
    <row r="1855" s="1" customFormat="1" ht="14.4"/>
    <row r="1856" s="1" customFormat="1" ht="14.4"/>
    <row r="1857" s="1" customFormat="1" ht="14.4"/>
    <row r="1858" s="1" customFormat="1" ht="14.4"/>
    <row r="1859" s="1" customFormat="1" ht="14.4"/>
    <row r="1860" s="1" customFormat="1" ht="14.4"/>
    <row r="1861" s="1" customFormat="1" ht="14.4"/>
    <row r="1862" s="1" customFormat="1" ht="14.4"/>
    <row r="1863" s="1" customFormat="1" ht="14.4"/>
    <row r="1864" s="1" customFormat="1" ht="14.4"/>
    <row r="1865" s="1" customFormat="1" ht="14.4"/>
    <row r="1866" s="1" customFormat="1" ht="14.4"/>
    <row r="1867" s="1" customFormat="1" ht="14.4"/>
    <row r="1868" s="1" customFormat="1" ht="14.4"/>
    <row r="1869" s="1" customFormat="1" ht="14.4"/>
    <row r="1870" s="1" customFormat="1" ht="14.4"/>
    <row r="1871" s="1" customFormat="1" ht="14.4"/>
    <row r="1872" s="1" customFormat="1" ht="14.4"/>
    <row r="1873" s="1" customFormat="1" ht="14.4"/>
    <row r="1874" s="1" customFormat="1" ht="14.4"/>
    <row r="1875" s="1" customFormat="1" ht="14.4"/>
    <row r="1876" s="1" customFormat="1" ht="14.4"/>
    <row r="1877" s="1" customFormat="1" ht="14.4"/>
    <row r="1878" s="1" customFormat="1" ht="14.4"/>
    <row r="1879" s="1" customFormat="1" ht="14.4"/>
    <row r="1880" s="1" customFormat="1" ht="14.4"/>
    <row r="1881" s="1" customFormat="1" ht="14.4"/>
    <row r="1882" s="1" customFormat="1" ht="14.4"/>
    <row r="1883" s="1" customFormat="1" ht="14.4"/>
    <row r="1884" s="1" customFormat="1" ht="14.4"/>
    <row r="1885" s="1" customFormat="1" ht="14.4"/>
    <row r="1886" s="1" customFormat="1" ht="14.4"/>
    <row r="1887" s="1" customFormat="1" ht="14.4"/>
    <row r="1888" s="1" customFormat="1" ht="14.4"/>
    <row r="1889" s="1" customFormat="1" ht="14.4"/>
    <row r="1890" s="1" customFormat="1" ht="14.4"/>
    <row r="1891" s="1" customFormat="1" ht="14.4"/>
    <row r="1892" s="1" customFormat="1" ht="14.4"/>
    <row r="1893" s="1" customFormat="1" ht="14.4"/>
    <row r="1894" s="1" customFormat="1" ht="14.4"/>
    <row r="1895" s="1" customFormat="1" ht="14.4"/>
    <row r="1896" s="1" customFormat="1" ht="14.4"/>
    <row r="1897" s="1" customFormat="1" ht="14.4"/>
    <row r="1898" s="1" customFormat="1" ht="14.4"/>
    <row r="1899" s="1" customFormat="1" ht="14.4"/>
    <row r="1900" s="1" customFormat="1" ht="14.4"/>
    <row r="1901" s="1" customFormat="1" ht="14.4"/>
    <row r="1902" s="1" customFormat="1" ht="14.4"/>
    <row r="1903" s="1" customFormat="1" ht="14.4"/>
    <row r="1904" s="1" customFormat="1" ht="14.4"/>
    <row r="1905" s="1" customFormat="1" ht="14.4"/>
    <row r="1906" s="1" customFormat="1" ht="14.4"/>
    <row r="1907" s="1" customFormat="1" ht="14.4"/>
    <row r="1908" s="1" customFormat="1" ht="14.4"/>
    <row r="1909" s="1" customFormat="1" ht="14.4"/>
    <row r="1910" s="1" customFormat="1" ht="14.4"/>
    <row r="1911" s="1" customFormat="1" ht="14.4"/>
    <row r="1912" s="1" customFormat="1" ht="14.4"/>
    <row r="1913" s="1" customFormat="1" ht="14.4"/>
    <row r="1914" s="1" customFormat="1" ht="14.4"/>
    <row r="1915" s="1" customFormat="1" ht="14.4"/>
    <row r="1916" s="1" customFormat="1" ht="14.4"/>
    <row r="1917" s="1" customFormat="1" ht="14.4"/>
    <row r="1918" s="1" customFormat="1" ht="14.4"/>
    <row r="1919" s="1" customFormat="1" ht="14.4"/>
    <row r="1920" s="1" customFormat="1" ht="14.4"/>
    <row r="1921" s="1" customFormat="1" ht="14.4"/>
    <row r="1922" s="1" customFormat="1" ht="14.4"/>
    <row r="1923" s="1" customFormat="1" ht="14.4"/>
    <row r="1924" s="1" customFormat="1" ht="14.4"/>
    <row r="1925" s="1" customFormat="1" ht="14.4"/>
    <row r="1926" s="1" customFormat="1" ht="14.4"/>
    <row r="1927" s="1" customFormat="1" ht="14.4"/>
    <row r="1928" s="1" customFormat="1" ht="14.4"/>
    <row r="1929" s="1" customFormat="1" ht="14.4"/>
    <row r="1930" s="1" customFormat="1" ht="14.4"/>
    <row r="1931" s="1" customFormat="1" ht="14.4"/>
    <row r="1932" s="1" customFormat="1" ht="14.4"/>
    <row r="1933" s="1" customFormat="1" ht="14.4"/>
    <row r="1934" s="1" customFormat="1" ht="14.4"/>
    <row r="1935" s="1" customFormat="1" ht="14.4"/>
    <row r="1936" s="1" customFormat="1" ht="14.4"/>
    <row r="1937" s="1" customFormat="1" ht="14.4"/>
    <row r="1938" s="1" customFormat="1" ht="14.4"/>
    <row r="1939" s="1" customFormat="1" ht="14.4"/>
    <row r="1940" s="1" customFormat="1" ht="14.4"/>
    <row r="1941" s="1" customFormat="1" ht="14.4"/>
    <row r="1942" s="1" customFormat="1" ht="14.4"/>
    <row r="1943" s="1" customFormat="1" ht="14.4"/>
    <row r="1944" s="1" customFormat="1" ht="14.4"/>
    <row r="1945" s="1" customFormat="1" ht="14.4"/>
    <row r="1946" s="1" customFormat="1" ht="14.4"/>
    <row r="1947" s="1" customFormat="1" ht="14.4"/>
    <row r="1948" s="1" customFormat="1" ht="14.4"/>
    <row r="1949" s="1" customFormat="1" ht="14.4"/>
    <row r="1950" s="1" customFormat="1" ht="14.4"/>
    <row r="1951" s="1" customFormat="1" ht="14.4"/>
    <row r="1952" s="1" customFormat="1" ht="14.4"/>
    <row r="1953" s="1" customFormat="1" ht="14.4"/>
    <row r="1954" s="1" customFormat="1" ht="14.4"/>
    <row r="1955" s="1" customFormat="1" ht="14.4"/>
    <row r="1956" s="1" customFormat="1" ht="14.4"/>
    <row r="1957" s="1" customFormat="1" ht="14.4"/>
    <row r="1958" s="1" customFormat="1" ht="14.4"/>
    <row r="1959" s="1" customFormat="1" ht="14.4"/>
    <row r="1960" s="1" customFormat="1" ht="14.4"/>
    <row r="1961" s="1" customFormat="1" ht="14.4"/>
    <row r="1962" s="1" customFormat="1" ht="14.4"/>
    <row r="1963" s="1" customFormat="1" ht="14.4"/>
    <row r="1964" s="1" customFormat="1" ht="14.4"/>
    <row r="1965" s="1" customFormat="1" ht="14.4"/>
    <row r="1966" s="1" customFormat="1" ht="14.4"/>
    <row r="1967" s="1" customFormat="1" ht="14.4"/>
    <row r="1968" s="1" customFormat="1" ht="14.4"/>
    <row r="1969" s="1" customFormat="1" ht="14.4"/>
    <row r="1970" s="1" customFormat="1" ht="14.4"/>
    <row r="1971" s="1" customFormat="1" ht="14.4"/>
    <row r="1972" s="1" customFormat="1" ht="14.4"/>
    <row r="1973" s="1" customFormat="1" ht="14.4"/>
    <row r="1974" s="1" customFormat="1" ht="14.4"/>
    <row r="1975" s="1" customFormat="1" ht="14.4"/>
    <row r="1976" s="1" customFormat="1" ht="14.4"/>
    <row r="1977" s="1" customFormat="1" ht="14.4"/>
    <row r="1978" s="1" customFormat="1" ht="14.4"/>
    <row r="1979" s="1" customFormat="1" ht="14.4"/>
    <row r="1980" s="1" customFormat="1" ht="14.4"/>
    <row r="1981" s="1" customFormat="1" ht="14.4"/>
    <row r="1982" s="1" customFormat="1" ht="14.4"/>
    <row r="1983" s="1" customFormat="1" ht="14.4"/>
    <row r="1984" s="1" customFormat="1" ht="14.4"/>
    <row r="1985" s="1" customFormat="1" ht="14.4"/>
    <row r="1986" s="1" customFormat="1" ht="14.4"/>
    <row r="1987" s="1" customFormat="1" ht="14.4"/>
    <row r="1988" s="1" customFormat="1" ht="14.4"/>
    <row r="1989" s="1" customFormat="1" ht="14.4"/>
    <row r="1990" s="1" customFormat="1" ht="14.4"/>
    <row r="1991" s="1" customFormat="1" ht="14.4"/>
    <row r="1992" s="1" customFormat="1" ht="14.4"/>
    <row r="1993" s="1" customFormat="1" ht="14.4"/>
    <row r="1994" s="1" customFormat="1" ht="14.4"/>
    <row r="1995" s="1" customFormat="1" ht="14.4"/>
    <row r="1996" s="1" customFormat="1" ht="14.4"/>
    <row r="1997" s="1" customFormat="1" ht="14.4"/>
    <row r="1998" s="1" customFormat="1" ht="14.4"/>
    <row r="1999" s="1" customFormat="1" ht="14.4"/>
    <row r="2000" s="1" customFormat="1" ht="14.4"/>
    <row r="2001" s="1" customFormat="1" ht="14.4"/>
    <row r="2002" s="1" customFormat="1" ht="14.4"/>
    <row r="2003" s="1" customFormat="1" ht="14.4"/>
    <row r="2004" s="1" customFormat="1" ht="14.4"/>
    <row r="2005" s="1" customFormat="1" ht="14.4"/>
    <row r="2006" s="1" customFormat="1" ht="14.4"/>
    <row r="2007" s="1" customFormat="1" ht="14.4"/>
    <row r="2008" s="1" customFormat="1" ht="14.4"/>
    <row r="2009" s="1" customFormat="1" ht="14.4"/>
    <row r="2010" s="1" customFormat="1" ht="14.4"/>
    <row r="2011" s="1" customFormat="1" ht="14.4"/>
    <row r="2012" s="1" customFormat="1" ht="14.4"/>
    <row r="2013" s="1" customFormat="1" ht="14.4"/>
    <row r="2014" s="1" customFormat="1" ht="14.4"/>
    <row r="2015" s="1" customFormat="1" ht="14.4"/>
    <row r="2016" s="1" customFormat="1" ht="14.4"/>
    <row r="2017" s="1" customFormat="1" ht="14.4"/>
    <row r="2018" s="1" customFormat="1" ht="14.4"/>
    <row r="2019" s="1" customFormat="1" ht="14.4"/>
    <row r="2020" s="1" customFormat="1" ht="14.4"/>
    <row r="2021" s="1" customFormat="1" ht="14.4"/>
    <row r="2022" s="1" customFormat="1" ht="14.4"/>
    <row r="2023" s="1" customFormat="1" ht="14.4"/>
    <row r="2024" s="1" customFormat="1" ht="14.4"/>
    <row r="2025" s="1" customFormat="1" ht="14.4"/>
    <row r="2026" s="1" customFormat="1" ht="14.4"/>
    <row r="2027" s="1" customFormat="1" ht="14.4"/>
    <row r="2028" s="1" customFormat="1" ht="14.4"/>
    <row r="2029" s="1" customFormat="1" ht="14.4"/>
    <row r="2030" s="1" customFormat="1" ht="14.4"/>
    <row r="2031" s="1" customFormat="1" ht="14.4"/>
    <row r="2032" s="1" customFormat="1" ht="14.4"/>
    <row r="2033" s="1" customFormat="1" ht="14.4"/>
    <row r="2034" s="1" customFormat="1" ht="14.4"/>
    <row r="2035" s="1" customFormat="1" ht="14.4"/>
    <row r="2036" s="1" customFormat="1" ht="14.4"/>
    <row r="2037" s="1" customFormat="1" ht="14.4"/>
    <row r="2038" s="1" customFormat="1" ht="14.4"/>
    <row r="2039" s="1" customFormat="1" ht="14.4"/>
    <row r="2040" s="1" customFormat="1" ht="14.4"/>
    <row r="2041" s="1" customFormat="1" ht="14.4"/>
    <row r="2042" s="1" customFormat="1" ht="14.4"/>
    <row r="2043" s="1" customFormat="1" ht="14.4"/>
    <row r="2044" s="1" customFormat="1" ht="14.4"/>
    <row r="2045" s="1" customFormat="1" ht="14.4"/>
    <row r="2046" s="1" customFormat="1" ht="14.4"/>
    <row r="2047" s="1" customFormat="1" ht="14.4"/>
    <row r="2048" s="1" customFormat="1" ht="14.4"/>
    <row r="2049" s="1" customFormat="1" ht="14.4"/>
    <row r="2050" s="1" customFormat="1" ht="14.4"/>
    <row r="2051" s="1" customFormat="1" ht="14.4"/>
    <row r="2052" s="1" customFormat="1" ht="14.4"/>
    <row r="2053" s="1" customFormat="1" ht="14.4"/>
    <row r="2054" s="1" customFormat="1" ht="14.4"/>
    <row r="2055" s="1" customFormat="1" ht="14.4"/>
    <row r="2056" s="1" customFormat="1" ht="14.4"/>
    <row r="2057" s="1" customFormat="1" ht="14.4"/>
    <row r="2058" s="1" customFormat="1" ht="14.4"/>
    <row r="2059" s="1" customFormat="1" ht="14.4"/>
    <row r="2060" s="1" customFormat="1" ht="14.4"/>
    <row r="2061" s="1" customFormat="1" ht="14.4"/>
    <row r="2062" s="1" customFormat="1" ht="14.4"/>
    <row r="2063" s="1" customFormat="1" ht="14.4"/>
    <row r="2064" s="1" customFormat="1" ht="14.4"/>
    <row r="2065" s="1" customFormat="1" ht="14.4"/>
    <row r="2066" s="1" customFormat="1" ht="14.4"/>
    <row r="2067" s="1" customFormat="1" ht="14.4"/>
    <row r="2068" s="1" customFormat="1" ht="14.4"/>
    <row r="2069" s="1" customFormat="1" ht="14.4"/>
    <row r="2070" s="1" customFormat="1" ht="14.4"/>
    <row r="2071" s="1" customFormat="1" ht="14.4"/>
    <row r="2072" s="1" customFormat="1" ht="14.4"/>
    <row r="2073" s="1" customFormat="1" ht="14.4"/>
    <row r="2074" s="1" customFormat="1" ht="14.4"/>
    <row r="2075" s="1" customFormat="1" ht="14.4"/>
    <row r="2076" s="1" customFormat="1" ht="14.4"/>
    <row r="2077" s="1" customFormat="1" ht="14.4"/>
    <row r="2078" s="1" customFormat="1" ht="14.4"/>
    <row r="2079" s="1" customFormat="1" ht="14.4"/>
    <row r="2080" s="1" customFormat="1" ht="14.4"/>
    <row r="2081" s="1" customFormat="1" ht="14.4"/>
    <row r="2082" s="1" customFormat="1" ht="14.4"/>
    <row r="2083" s="1" customFormat="1" ht="14.4"/>
    <row r="2084" s="1" customFormat="1" ht="14.4"/>
    <row r="2085" s="1" customFormat="1" ht="14.4"/>
    <row r="2086" s="1" customFormat="1" ht="14.4"/>
    <row r="2087" s="1" customFormat="1" ht="14.4"/>
    <row r="2088" s="1" customFormat="1" ht="14.4"/>
    <row r="2089" s="1" customFormat="1" ht="14.4"/>
    <row r="2090" s="1" customFormat="1" ht="14.4"/>
    <row r="2091" s="1" customFormat="1" ht="14.4"/>
    <row r="2092" s="1" customFormat="1" ht="14.4"/>
    <row r="2093" s="1" customFormat="1" ht="14.4"/>
    <row r="2094" s="1" customFormat="1" ht="14.4"/>
    <row r="2095" s="1" customFormat="1" ht="14.4"/>
    <row r="2096" s="1" customFormat="1" ht="14.4"/>
    <row r="2097" s="1" customFormat="1" ht="14.4"/>
    <row r="2098" s="1" customFormat="1" ht="14.4"/>
    <row r="2099" s="1" customFormat="1" ht="14.4"/>
    <row r="2100" s="1" customFormat="1" ht="14.4"/>
    <row r="2101" s="1" customFormat="1" ht="14.4"/>
    <row r="2102" s="1" customFormat="1" ht="14.4"/>
    <row r="2103" s="1" customFormat="1" ht="14.4"/>
    <row r="2104" s="1" customFormat="1" ht="14.4"/>
    <row r="2105" s="1" customFormat="1" ht="14.4"/>
    <row r="2106" s="1" customFormat="1" ht="14.4"/>
    <row r="2107" s="1" customFormat="1" ht="14.4"/>
    <row r="2108" s="1" customFormat="1" ht="14.4"/>
    <row r="2109" s="1" customFormat="1" ht="14.4"/>
    <row r="2110" s="1" customFormat="1" ht="14.4"/>
    <row r="2111" s="1" customFormat="1" ht="14.4"/>
    <row r="2112" s="1" customFormat="1" ht="14.4"/>
    <row r="2113" s="1" customFormat="1" ht="14.4"/>
    <row r="2114" s="1" customFormat="1" ht="14.4"/>
    <row r="2115" s="1" customFormat="1" ht="14.4"/>
    <row r="2116" s="1" customFormat="1" ht="14.4"/>
    <row r="2117" s="1" customFormat="1" ht="14.4"/>
    <row r="2118" s="1" customFormat="1" ht="14.4"/>
    <row r="2119" s="1" customFormat="1" ht="14.4"/>
    <row r="2120" s="1" customFormat="1" ht="14.4"/>
    <row r="2121" s="1" customFormat="1" ht="14.4"/>
    <row r="2122" s="1" customFormat="1" ht="14.4"/>
    <row r="2123" s="1" customFormat="1" ht="14.4"/>
    <row r="2124" s="1" customFormat="1" ht="14.4"/>
    <row r="2125" s="1" customFormat="1" ht="14.4"/>
    <row r="2126" s="1" customFormat="1" ht="14.4"/>
    <row r="2127" s="1" customFormat="1" ht="14.4"/>
    <row r="2128" s="1" customFormat="1" ht="14.4"/>
    <row r="2129" s="1" customFormat="1" ht="14.4"/>
    <row r="2130" s="1" customFormat="1" ht="14.4"/>
    <row r="2131" s="1" customFormat="1" ht="14.4"/>
    <row r="2132" s="1" customFormat="1" ht="14.4"/>
    <row r="2133" s="1" customFormat="1" ht="14.4"/>
    <row r="2134" s="1" customFormat="1" ht="14.4"/>
    <row r="2135" s="1" customFormat="1" ht="14.4"/>
    <row r="2136" s="1" customFormat="1" ht="14.4"/>
    <row r="2137" s="1" customFormat="1" ht="14.4"/>
    <row r="2138" s="1" customFormat="1" ht="14.4"/>
    <row r="2139" s="1" customFormat="1" ht="14.4"/>
    <row r="2140" s="1" customFormat="1" ht="14.4"/>
    <row r="2141" s="1" customFormat="1" ht="14.4"/>
    <row r="2142" s="1" customFormat="1" ht="14.4"/>
    <row r="2143" s="1" customFormat="1" ht="14.4"/>
    <row r="2144" s="1" customFormat="1" ht="14.4"/>
    <row r="2145" s="1" customFormat="1" ht="14.4"/>
    <row r="2146" s="1" customFormat="1" ht="14.4"/>
    <row r="2147" s="1" customFormat="1" ht="14.4"/>
    <row r="2148" s="1" customFormat="1" ht="14.4"/>
    <row r="2149" s="1" customFormat="1" ht="14.4"/>
    <row r="2150" s="1" customFormat="1" ht="14.4"/>
    <row r="2151" s="1" customFormat="1" ht="14.4"/>
    <row r="2152" s="1" customFormat="1" ht="14.4"/>
    <row r="2153" s="1" customFormat="1" ht="14.4"/>
    <row r="2154" s="1" customFormat="1" ht="14.4"/>
    <row r="2155" s="1" customFormat="1" ht="14.4"/>
    <row r="2156" s="1" customFormat="1" ht="14.4"/>
    <row r="2157" s="1" customFormat="1" ht="14.4"/>
    <row r="2158" s="1" customFormat="1" ht="14.4"/>
    <row r="2159" s="1" customFormat="1" ht="14.4"/>
    <row r="2160" s="1" customFormat="1" ht="14.4"/>
    <row r="2161" s="1" customFormat="1" ht="14.4"/>
    <row r="2162" s="1" customFormat="1" ht="14.4"/>
    <row r="2163" s="1" customFormat="1" ht="14.4"/>
    <row r="2164" s="1" customFormat="1" ht="14.4"/>
    <row r="2165" s="1" customFormat="1" ht="14.4"/>
    <row r="2166" s="1" customFormat="1" ht="14.4"/>
    <row r="2167" s="1" customFormat="1" ht="14.4"/>
    <row r="2168" s="1" customFormat="1" ht="14.4"/>
    <row r="2169" s="1" customFormat="1" ht="14.4"/>
    <row r="2170" s="1" customFormat="1" ht="14.4"/>
    <row r="2171" s="1" customFormat="1" ht="14.4"/>
    <row r="2172" s="1" customFormat="1" ht="14.4"/>
    <row r="2173" s="1" customFormat="1" ht="14.4"/>
    <row r="2174" s="1" customFormat="1" ht="14.4"/>
    <row r="2175" s="1" customFormat="1" ht="14.4"/>
    <row r="2176" s="1" customFormat="1" ht="14.4"/>
    <row r="2177" s="1" customFormat="1" ht="14.4"/>
    <row r="2178" s="1" customFormat="1" ht="14.4"/>
    <row r="2179" s="1" customFormat="1" ht="14.4"/>
    <row r="2180" s="1" customFormat="1" ht="14.4"/>
    <row r="2181" s="1" customFormat="1" ht="14.4"/>
    <row r="2182" s="1" customFormat="1" ht="14.4"/>
    <row r="2183" s="1" customFormat="1" ht="14.4"/>
    <row r="2184" s="1" customFormat="1" ht="14.4"/>
    <row r="2185" s="1" customFormat="1" ht="14.4"/>
    <row r="2186" s="1" customFormat="1" ht="14.4"/>
    <row r="2187" s="1" customFormat="1" ht="14.4"/>
    <row r="2188" s="1" customFormat="1" ht="14.4"/>
    <row r="2189" s="1" customFormat="1" ht="14.4"/>
    <row r="2190" s="1" customFormat="1" ht="14.4"/>
    <row r="2191" s="1" customFormat="1" ht="14.4"/>
    <row r="2192" s="1" customFormat="1" ht="14.4"/>
    <row r="2193" s="1" customFormat="1" ht="14.4"/>
    <row r="2194" s="1" customFormat="1" ht="14.4"/>
    <row r="2195" s="1" customFormat="1" ht="14.4"/>
    <row r="2196" s="1" customFormat="1" ht="14.4"/>
    <row r="2197" s="1" customFormat="1" ht="14.4"/>
    <row r="2198" s="1" customFormat="1" ht="14.4"/>
    <row r="2199" s="1" customFormat="1" ht="14.4"/>
    <row r="2200" s="1" customFormat="1" ht="14.4"/>
    <row r="2201" s="1" customFormat="1" ht="14.4"/>
    <row r="2202" s="1" customFormat="1" ht="14.4"/>
    <row r="2203" s="1" customFormat="1" ht="14.4"/>
    <row r="2204" s="1" customFormat="1" ht="14.4"/>
    <row r="2205" s="1" customFormat="1" ht="14.4"/>
    <row r="2206" s="1" customFormat="1" ht="14.4"/>
    <row r="2207" s="1" customFormat="1" ht="14.4"/>
    <row r="2208" s="1" customFormat="1" ht="14.4"/>
    <row r="2209" s="1" customFormat="1" ht="14.4"/>
    <row r="2210" s="1" customFormat="1" ht="14.4"/>
    <row r="2211" s="1" customFormat="1" ht="14.4"/>
    <row r="2212" s="1" customFormat="1" ht="14.4"/>
    <row r="2213" s="1" customFormat="1" ht="14.4"/>
    <row r="2214" s="1" customFormat="1" ht="14.4"/>
    <row r="2215" s="1" customFormat="1" ht="14.4"/>
    <row r="2216" s="1" customFormat="1" ht="14.4"/>
    <row r="2217" s="1" customFormat="1" ht="14.4"/>
    <row r="2218" s="1" customFormat="1" ht="14.4"/>
    <row r="2219" s="1" customFormat="1" ht="14.4"/>
    <row r="2220" s="1" customFormat="1" ht="14.4"/>
    <row r="2221" s="1" customFormat="1" ht="14.4"/>
    <row r="2222" s="1" customFormat="1" ht="14.4"/>
    <row r="2223" s="1" customFormat="1" ht="14.4"/>
    <row r="2224" s="1" customFormat="1" ht="14.4"/>
    <row r="2225" s="1" customFormat="1" ht="14.4"/>
    <row r="2226" s="1" customFormat="1" ht="14.4"/>
    <row r="2227" s="1" customFormat="1" ht="14.4"/>
    <row r="2228" s="1" customFormat="1" ht="14.4"/>
    <row r="2229" s="1" customFormat="1" ht="14.4"/>
    <row r="2230" s="1" customFormat="1" ht="14.4"/>
    <row r="2231" s="1" customFormat="1" ht="14.4"/>
    <row r="2232" s="1" customFormat="1" ht="14.4"/>
    <row r="2233" s="1" customFormat="1" ht="14.4"/>
    <row r="2234" s="1" customFormat="1" ht="14.4"/>
    <row r="2235" s="1" customFormat="1" ht="14.4"/>
    <row r="2236" s="1" customFormat="1" ht="14.4"/>
    <row r="2237" s="1" customFormat="1" ht="14.4"/>
    <row r="2238" s="1" customFormat="1" ht="14.4"/>
    <row r="2239" s="1" customFormat="1" ht="14.4"/>
    <row r="2240" s="1" customFormat="1" ht="14.4"/>
    <row r="2241" s="1" customFormat="1" ht="14.4"/>
    <row r="2242" s="1" customFormat="1" ht="14.4"/>
    <row r="2243" s="1" customFormat="1" ht="14.4"/>
    <row r="2244" s="1" customFormat="1" ht="14.4"/>
    <row r="2245" s="1" customFormat="1" ht="14.4"/>
    <row r="2246" s="1" customFormat="1" ht="14.4"/>
    <row r="2247" s="1" customFormat="1" ht="14.4"/>
    <row r="2248" s="1" customFormat="1" ht="14.4"/>
    <row r="2249" s="1" customFormat="1" ht="14.4"/>
    <row r="2250" s="1" customFormat="1" ht="14.4"/>
    <row r="2251" s="1" customFormat="1" ht="14.4"/>
    <row r="2252" s="1" customFormat="1" ht="14.4"/>
    <row r="2253" s="1" customFormat="1" ht="14.4"/>
    <row r="2254" s="1" customFormat="1" ht="14.4"/>
    <row r="2255" s="1" customFormat="1" ht="14.4"/>
    <row r="2256" s="1" customFormat="1" ht="14.4"/>
    <row r="2257" s="1" customFormat="1" ht="14.4"/>
    <row r="2258" s="1" customFormat="1" ht="14.4"/>
    <row r="2259" s="1" customFormat="1" ht="14.4"/>
    <row r="2260" s="1" customFormat="1" ht="14.4"/>
    <row r="2261" s="1" customFormat="1" ht="14.4"/>
    <row r="2262" s="1" customFormat="1" ht="14.4"/>
    <row r="2263" s="1" customFormat="1" ht="14.4"/>
    <row r="2264" s="1" customFormat="1" ht="14.4"/>
    <row r="2265" s="1" customFormat="1" ht="14.4"/>
    <row r="2266" s="1" customFormat="1" ht="14.4"/>
    <row r="2267" s="1" customFormat="1" ht="14.4"/>
    <row r="2268" s="1" customFormat="1" ht="14.4"/>
    <row r="2269" s="1" customFormat="1" ht="14.4"/>
    <row r="2270" s="1" customFormat="1" ht="14.4"/>
    <row r="2271" s="1" customFormat="1" ht="14.4"/>
    <row r="2272" s="1" customFormat="1" ht="14.4"/>
    <row r="2273" s="1" customFormat="1" ht="14.4"/>
    <row r="2274" s="1" customFormat="1" ht="14.4"/>
    <row r="2275" s="1" customFormat="1" ht="14.4"/>
    <row r="2276" s="1" customFormat="1" ht="14.4"/>
    <row r="2277" s="1" customFormat="1" ht="14.4"/>
    <row r="2278" s="1" customFormat="1" ht="14.4"/>
    <row r="2279" s="1" customFormat="1" ht="14.4"/>
    <row r="2280" s="1" customFormat="1" ht="14.4"/>
    <row r="2281" s="1" customFormat="1" ht="14.4"/>
    <row r="2282" s="1" customFormat="1" ht="14.4"/>
    <row r="2283" s="1" customFormat="1" ht="14.4"/>
    <row r="2284" s="1" customFormat="1" ht="14.4"/>
    <row r="2285" s="1" customFormat="1" ht="14.4"/>
    <row r="2286" s="1" customFormat="1" ht="14.4"/>
    <row r="2287" s="1" customFormat="1" ht="14.4"/>
    <row r="2288" s="1" customFormat="1" ht="14.4"/>
    <row r="2289" s="1" customFormat="1" ht="14.4"/>
    <row r="2290" s="1" customFormat="1" ht="14.4"/>
    <row r="2291" s="1" customFormat="1" ht="14.4"/>
    <row r="2292" s="1" customFormat="1" ht="14.4"/>
    <row r="2293" s="1" customFormat="1" ht="14.4"/>
    <row r="2294" s="1" customFormat="1" ht="14.4"/>
    <row r="2295" s="1" customFormat="1" ht="14.4"/>
    <row r="2296" s="1" customFormat="1" ht="14.4"/>
    <row r="2297" s="1" customFormat="1" ht="14.4"/>
    <row r="2298" s="1" customFormat="1" ht="14.4"/>
    <row r="2299" s="1" customFormat="1" ht="14.4"/>
    <row r="2300" s="1" customFormat="1" ht="14.4"/>
    <row r="2301" s="1" customFormat="1" ht="14.4"/>
    <row r="2302" s="1" customFormat="1" ht="14.4"/>
    <row r="2303" s="1" customFormat="1" ht="14.4"/>
    <row r="2304" s="1" customFormat="1" ht="14.4"/>
    <row r="2305" s="1" customFormat="1" ht="14.4"/>
    <row r="2306" s="1" customFormat="1" ht="14.4"/>
    <row r="2307" s="1" customFormat="1" ht="14.4"/>
    <row r="2308" s="1" customFormat="1" ht="14.4"/>
    <row r="2309" s="1" customFormat="1" ht="14.4"/>
    <row r="2310" s="1" customFormat="1" ht="14.4"/>
    <row r="2311" s="1" customFormat="1" ht="14.4"/>
    <row r="2312" s="1" customFormat="1" ht="14.4"/>
    <row r="2313" s="1" customFormat="1" ht="14.4"/>
    <row r="2314" s="1" customFormat="1" ht="14.4"/>
    <row r="2315" s="1" customFormat="1" ht="14.4"/>
    <row r="2316" s="1" customFormat="1" ht="14.4"/>
    <row r="2317" s="1" customFormat="1" ht="14.4"/>
    <row r="2318" s="1" customFormat="1" ht="14.4"/>
    <row r="2319" s="1" customFormat="1" ht="14.4"/>
    <row r="2320" s="1" customFormat="1" ht="14.4"/>
    <row r="2321" s="1" customFormat="1" ht="14.4"/>
    <row r="2322" s="1" customFormat="1" ht="14.4"/>
    <row r="2323" s="1" customFormat="1" ht="14.4"/>
    <row r="2324" s="1" customFormat="1" ht="14.4"/>
    <row r="2325" s="1" customFormat="1" ht="14.4"/>
    <row r="2326" s="1" customFormat="1" ht="14.4"/>
    <row r="2327" s="1" customFormat="1" ht="14.4"/>
    <row r="2328" s="1" customFormat="1" ht="14.4"/>
    <row r="2329" s="1" customFormat="1" ht="14.4"/>
    <row r="2330" s="1" customFormat="1" ht="14.4"/>
    <row r="2331" s="1" customFormat="1" ht="14.4"/>
    <row r="2332" s="1" customFormat="1" ht="14.4"/>
    <row r="2333" s="1" customFormat="1" ht="14.4"/>
    <row r="2334" s="1" customFormat="1" ht="14.4"/>
    <row r="2335" s="1" customFormat="1" ht="14.4"/>
    <row r="2336" s="1" customFormat="1" ht="14.4"/>
    <row r="2337" s="1" customFormat="1" ht="14.4"/>
    <row r="2338" s="1" customFormat="1" ht="14.4"/>
    <row r="2339" s="1" customFormat="1" ht="14.4"/>
    <row r="2340" s="1" customFormat="1" ht="14.4"/>
    <row r="2341" s="1" customFormat="1" ht="14.4"/>
    <row r="2342" s="1" customFormat="1" ht="14.4"/>
    <row r="2343" s="1" customFormat="1" ht="14.4"/>
    <row r="2344" s="1" customFormat="1" ht="14.4"/>
    <row r="2345" s="1" customFormat="1" ht="14.4"/>
    <row r="2346" s="1" customFormat="1" ht="14.4"/>
    <row r="2347" s="1" customFormat="1" ht="14.4"/>
    <row r="2348" s="1" customFormat="1" ht="14.4"/>
    <row r="2349" s="1" customFormat="1" ht="14.4"/>
    <row r="2350" s="1" customFormat="1" ht="14.4"/>
    <row r="2351" s="1" customFormat="1" ht="14.4"/>
    <row r="2352" s="1" customFormat="1" ht="14.4"/>
    <row r="2353" s="1" customFormat="1" ht="14.4"/>
    <row r="2354" s="1" customFormat="1" ht="14.4"/>
    <row r="2355" s="1" customFormat="1" ht="14.4"/>
    <row r="2356" s="1" customFormat="1" ht="14.4"/>
    <row r="2357" s="1" customFormat="1" ht="14.4"/>
    <row r="2358" s="1" customFormat="1" ht="14.4"/>
    <row r="2359" s="1" customFormat="1" ht="14.4"/>
    <row r="2360" s="1" customFormat="1" ht="14.4"/>
    <row r="2361" s="1" customFormat="1" ht="14.4"/>
    <row r="2362" s="1" customFormat="1" ht="14.4"/>
    <row r="2363" s="1" customFormat="1" ht="14.4"/>
    <row r="2364" s="1" customFormat="1" ht="14.4"/>
    <row r="2365" s="1" customFormat="1" ht="14.4"/>
    <row r="2366" s="1" customFormat="1" ht="14.4"/>
    <row r="2367" s="1" customFormat="1" ht="14.4"/>
    <row r="2368" s="1" customFormat="1" ht="14.4"/>
    <row r="2369" s="1" customFormat="1" ht="14.4"/>
    <row r="2370" s="1" customFormat="1" ht="14.4"/>
    <row r="2371" s="1" customFormat="1" ht="14.4"/>
    <row r="2372" s="1" customFormat="1" ht="14.4"/>
    <row r="2373" s="1" customFormat="1" ht="14.4"/>
    <row r="2374" s="1" customFormat="1" ht="14.4"/>
    <row r="2375" s="1" customFormat="1" ht="14.4"/>
    <row r="2376" s="1" customFormat="1" ht="14.4"/>
    <row r="2377" s="1" customFormat="1" ht="14.4"/>
    <row r="2378" s="1" customFormat="1" ht="14.4"/>
    <row r="2379" s="1" customFormat="1" ht="14.4"/>
    <row r="2380" s="1" customFormat="1" ht="14.4"/>
    <row r="2381" s="1" customFormat="1" ht="14.4"/>
    <row r="2382" s="1" customFormat="1" ht="14.4"/>
    <row r="2383" s="1" customFormat="1" ht="14.4"/>
    <row r="2384" s="1" customFormat="1" ht="14.4"/>
    <row r="2385" s="1" customFormat="1" ht="14.4"/>
    <row r="2386" s="1" customFormat="1" ht="14.4"/>
    <row r="2387" s="1" customFormat="1" ht="14.4"/>
    <row r="2388" s="1" customFormat="1" ht="14.4"/>
    <row r="2389" s="1" customFormat="1" ht="14.4"/>
    <row r="2390" s="1" customFormat="1" ht="14.4"/>
    <row r="2391" s="1" customFormat="1" ht="14.4"/>
    <row r="2392" s="1" customFormat="1" ht="14.4"/>
    <row r="2393" s="1" customFormat="1" ht="14.4"/>
    <row r="2394" s="1" customFormat="1" ht="14.4"/>
    <row r="2395" s="1" customFormat="1" ht="14.4"/>
    <row r="2396" s="1" customFormat="1" ht="14.4"/>
    <row r="2397" s="1" customFormat="1" ht="14.4"/>
    <row r="2398" s="1" customFormat="1" ht="14.4"/>
    <row r="2399" s="1" customFormat="1" ht="14.4"/>
    <row r="2400" s="1" customFormat="1" ht="14.4"/>
    <row r="2401" s="1" customFormat="1" ht="14.4"/>
    <row r="2402" s="1" customFormat="1" ht="14.4"/>
    <row r="2403" s="1" customFormat="1" ht="14.4"/>
    <row r="2404" s="1" customFormat="1" ht="14.4"/>
    <row r="2405" s="1" customFormat="1" ht="14.4"/>
    <row r="2406" s="1" customFormat="1" ht="14.4"/>
    <row r="2407" s="1" customFormat="1" ht="14.4"/>
    <row r="2408" s="1" customFormat="1" ht="14.4"/>
    <row r="2409" s="1" customFormat="1" ht="14.4"/>
    <row r="2410" s="1" customFormat="1" ht="14.4"/>
    <row r="2411" s="1" customFormat="1" ht="14.4"/>
    <row r="2412" s="1" customFormat="1" ht="14.4"/>
    <row r="2413" s="1" customFormat="1" ht="14.4"/>
    <row r="2414" s="1" customFormat="1" ht="14.4"/>
    <row r="2415" s="1" customFormat="1" ht="14.4"/>
    <row r="2416" s="1" customFormat="1" ht="14.4"/>
    <row r="2417" s="1" customFormat="1" ht="14.4"/>
    <row r="2418" s="1" customFormat="1" ht="14.4"/>
    <row r="2419" s="1" customFormat="1" ht="14.4"/>
    <row r="2420" s="1" customFormat="1" ht="14.4"/>
    <row r="2421" s="1" customFormat="1" ht="14.4"/>
    <row r="2422" s="1" customFormat="1" ht="14.4"/>
    <row r="2423" s="1" customFormat="1" ht="14.4"/>
    <row r="2424" s="1" customFormat="1" ht="14.4"/>
    <row r="2425" s="1" customFormat="1" ht="14.4"/>
    <row r="2426" s="1" customFormat="1" ht="14.4"/>
    <row r="2427" s="1" customFormat="1" ht="14.4"/>
    <row r="2428" s="1" customFormat="1" ht="14.4"/>
    <row r="2429" s="1" customFormat="1" ht="14.4"/>
    <row r="2430" s="1" customFormat="1" ht="14.4"/>
    <row r="2431" s="1" customFormat="1" ht="14.4"/>
    <row r="2432" s="1" customFormat="1" ht="14.4"/>
    <row r="2433" s="1" customFormat="1" ht="14.4"/>
    <row r="2434" s="1" customFormat="1" ht="14.4"/>
    <row r="2435" s="1" customFormat="1" ht="14.4"/>
    <row r="2436" s="1" customFormat="1" ht="14.4"/>
    <row r="2437" s="1" customFormat="1" ht="14.4"/>
    <row r="2438" s="1" customFormat="1" ht="14.4"/>
    <row r="2439" s="1" customFormat="1" ht="14.4"/>
    <row r="2440" s="1" customFormat="1" ht="14.4"/>
    <row r="2441" s="1" customFormat="1" ht="14.4"/>
    <row r="2442" s="1" customFormat="1" ht="14.4"/>
    <row r="2443" s="1" customFormat="1" ht="14.4"/>
    <row r="2444" s="1" customFormat="1" ht="14.4"/>
    <row r="2445" s="1" customFormat="1" ht="14.4"/>
    <row r="2446" s="1" customFormat="1" ht="14.4"/>
    <row r="2447" s="1" customFormat="1" ht="14.4"/>
    <row r="2448" s="1" customFormat="1" ht="14.4"/>
    <row r="2449" s="1" customFormat="1" ht="14.4"/>
    <row r="2450" s="1" customFormat="1" ht="14.4"/>
    <row r="2451" s="1" customFormat="1" ht="14.4"/>
    <row r="2452" s="1" customFormat="1" ht="14.4"/>
    <row r="2453" s="1" customFormat="1" ht="14.4"/>
    <row r="2454" s="1" customFormat="1" ht="14.4"/>
    <row r="2455" s="1" customFormat="1" ht="14.4"/>
    <row r="2456" s="1" customFormat="1" ht="14.4"/>
    <row r="2457" s="1" customFormat="1" ht="14.4"/>
    <row r="2458" s="1" customFormat="1" ht="14.4"/>
    <row r="2459" s="1" customFormat="1" ht="14.4"/>
    <row r="2460" s="1" customFormat="1" ht="14.4"/>
    <row r="2461" s="1" customFormat="1" ht="14.4"/>
    <row r="2462" s="1" customFormat="1" ht="14.4"/>
    <row r="2463" s="1" customFormat="1" ht="14.4"/>
    <row r="2464" s="1" customFormat="1" ht="14.4"/>
    <row r="2465" s="1" customFormat="1" ht="14.4"/>
    <row r="2466" s="1" customFormat="1" ht="14.4"/>
    <row r="2467" s="1" customFormat="1" ht="14.4"/>
    <row r="2468" s="1" customFormat="1" ht="14.4"/>
    <row r="2469" s="1" customFormat="1" ht="14.4"/>
    <row r="2470" s="1" customFormat="1" ht="14.4"/>
    <row r="2471" s="1" customFormat="1" ht="14.4"/>
    <row r="2472" s="1" customFormat="1" ht="14.4"/>
    <row r="2473" s="1" customFormat="1" ht="14.4"/>
    <row r="2474" s="1" customFormat="1" ht="14.4"/>
    <row r="2475" s="1" customFormat="1" ht="14.4"/>
    <row r="2476" s="1" customFormat="1" ht="14.4"/>
    <row r="2477" s="1" customFormat="1" ht="14.4"/>
    <row r="2478" s="1" customFormat="1" ht="14.4"/>
    <row r="2479" s="1" customFormat="1" ht="14.4"/>
    <row r="2480" s="1" customFormat="1" ht="14.4"/>
    <row r="2481" s="1" customFormat="1" ht="14.4"/>
    <row r="2482" s="1" customFormat="1" ht="14.4"/>
    <row r="2483" s="1" customFormat="1" ht="14.4"/>
    <row r="2484" s="1" customFormat="1" ht="14.4"/>
    <row r="2485" s="1" customFormat="1" ht="14.4"/>
    <row r="2486" s="1" customFormat="1" ht="14.4"/>
    <row r="2487" s="1" customFormat="1" ht="14.4"/>
    <row r="2488" s="1" customFormat="1" ht="14.4"/>
    <row r="2489" s="1" customFormat="1" ht="14.4"/>
    <row r="2490" s="1" customFormat="1" ht="14.4"/>
    <row r="2491" s="1" customFormat="1" ht="14.4"/>
    <row r="2492" s="1" customFormat="1" ht="14.4"/>
    <row r="2493" s="1" customFormat="1" ht="14.4"/>
    <row r="2494" s="1" customFormat="1" ht="14.4"/>
    <row r="2495" s="1" customFormat="1" ht="14.4"/>
    <row r="2496" s="1" customFormat="1" ht="14.4"/>
    <row r="2497" s="1" customFormat="1" ht="14.4"/>
    <row r="2498" s="1" customFormat="1" ht="14.4"/>
    <row r="2499" s="1" customFormat="1" ht="14.4"/>
    <row r="2500" s="1" customFormat="1" ht="14.4"/>
    <row r="2501" s="1" customFormat="1" ht="14.4"/>
    <row r="2502" s="1" customFormat="1" ht="14.4"/>
    <row r="2503" s="1" customFormat="1" ht="14.4"/>
    <row r="2504" s="1" customFormat="1" ht="14.4"/>
    <row r="2505" s="1" customFormat="1" ht="14.4"/>
    <row r="2506" s="1" customFormat="1" ht="14.4"/>
    <row r="2507" s="1" customFormat="1" ht="14.4"/>
    <row r="2508" s="1" customFormat="1" ht="14.4"/>
    <row r="2509" s="1" customFormat="1" ht="14.4"/>
    <row r="2510" s="1" customFormat="1" ht="14.4"/>
    <row r="2511" s="1" customFormat="1" ht="14.4"/>
    <row r="2512" s="1" customFormat="1" ht="14.4"/>
    <row r="2513" s="1" customFormat="1" ht="14.4"/>
    <row r="2514" s="1" customFormat="1" ht="14.4"/>
    <row r="2515" s="1" customFormat="1" ht="14.4"/>
    <row r="2516" s="1" customFormat="1" ht="14.4"/>
    <row r="2517" s="1" customFormat="1" ht="14.4"/>
    <row r="2518" s="1" customFormat="1" ht="14.4"/>
    <row r="2519" s="1" customFormat="1" ht="14.4"/>
    <row r="2520" s="1" customFormat="1" ht="14.4"/>
    <row r="2521" s="1" customFormat="1" ht="14.4"/>
    <row r="2522" s="1" customFormat="1" ht="14.4"/>
    <row r="2523" s="1" customFormat="1" ht="14.4"/>
    <row r="2524" s="1" customFormat="1" ht="14.4"/>
    <row r="2525" s="1" customFormat="1" ht="14.4"/>
    <row r="2526" s="1" customFormat="1" ht="14.4"/>
    <row r="2527" s="1" customFormat="1" ht="14.4"/>
    <row r="2528" s="1" customFormat="1" ht="14.4"/>
    <row r="2529" s="1" customFormat="1" ht="14.4"/>
    <row r="2530" s="1" customFormat="1" ht="14.4"/>
    <row r="2531" s="1" customFormat="1" ht="14.4"/>
    <row r="2532" s="1" customFormat="1" ht="14.4"/>
    <row r="2533" s="1" customFormat="1" ht="14.4"/>
    <row r="2534" s="1" customFormat="1" ht="14.4"/>
    <row r="2535" s="1" customFormat="1" ht="14.4"/>
    <row r="2536" s="1" customFormat="1" ht="14.4"/>
    <row r="2537" s="1" customFormat="1" ht="14.4"/>
    <row r="2538" s="1" customFormat="1" ht="14.4"/>
    <row r="2539" s="1" customFormat="1" ht="14.4"/>
    <row r="2540" s="1" customFormat="1" ht="14.4"/>
    <row r="2541" s="1" customFormat="1" ht="14.4"/>
    <row r="2542" s="1" customFormat="1" ht="14.4"/>
    <row r="2543" s="1" customFormat="1" ht="14.4"/>
    <row r="2544" s="1" customFormat="1" ht="14.4"/>
    <row r="2545" s="1" customFormat="1" ht="14.4"/>
    <row r="2546" s="1" customFormat="1" ht="14.4"/>
    <row r="2547" s="1" customFormat="1" ht="14.4"/>
    <row r="2548" s="1" customFormat="1" ht="14.4"/>
    <row r="2549" s="1" customFormat="1" ht="14.4"/>
    <row r="2550" s="1" customFormat="1" ht="14.4"/>
    <row r="2551" s="1" customFormat="1" ht="14.4"/>
    <row r="2552" s="1" customFormat="1" ht="14.4"/>
    <row r="2553" s="1" customFormat="1" ht="14.4"/>
    <row r="2554" s="1" customFormat="1" ht="14.4"/>
    <row r="2555" s="1" customFormat="1" ht="14.4"/>
    <row r="2556" s="1" customFormat="1" ht="14.4"/>
    <row r="2557" s="1" customFormat="1" ht="14.4"/>
    <row r="2558" s="1" customFormat="1" ht="14.4"/>
    <row r="2559" s="1" customFormat="1" ht="14.4"/>
    <row r="2560" s="1" customFormat="1" ht="14.4"/>
    <row r="2561" s="1" customFormat="1" ht="14.4"/>
    <row r="2562" s="1" customFormat="1" ht="14.4"/>
    <row r="2563" s="1" customFormat="1" ht="14.4"/>
    <row r="2564" s="1" customFormat="1" ht="14.4"/>
    <row r="2565" s="1" customFormat="1" ht="14.4"/>
    <row r="2566" s="1" customFormat="1" ht="14.4"/>
    <row r="2567" s="1" customFormat="1" ht="14.4"/>
    <row r="2568" s="1" customFormat="1" ht="14.4"/>
    <row r="2569" s="1" customFormat="1" ht="14.4"/>
    <row r="2570" s="1" customFormat="1" ht="14.4"/>
    <row r="2571" s="1" customFormat="1" ht="14.4"/>
    <row r="2572" s="1" customFormat="1" ht="14.4"/>
    <row r="2573" s="1" customFormat="1" ht="14.4"/>
    <row r="2574" s="1" customFormat="1" ht="14.4"/>
    <row r="2575" s="1" customFormat="1" ht="14.4"/>
    <row r="2576" s="1" customFormat="1" ht="14.4"/>
    <row r="2577" s="1" customFormat="1" ht="14.4"/>
    <row r="2578" s="1" customFormat="1" ht="14.4"/>
    <row r="2579" s="1" customFormat="1" ht="14.4"/>
    <row r="2580" s="1" customFormat="1" ht="14.4"/>
    <row r="2581" s="1" customFormat="1" ht="14.4"/>
    <row r="2582" s="1" customFormat="1" ht="14.4"/>
    <row r="2583" s="1" customFormat="1" ht="14.4"/>
    <row r="2584" s="1" customFormat="1" ht="14.4"/>
    <row r="2585" s="1" customFormat="1" ht="14.4"/>
    <row r="2586" s="1" customFormat="1" ht="14.4"/>
    <row r="2587" s="1" customFormat="1" ht="14.4"/>
    <row r="2588" s="1" customFormat="1" ht="14.4"/>
    <row r="2589" s="1" customFormat="1" ht="14.4"/>
    <row r="2590" s="1" customFormat="1" ht="14.4"/>
    <row r="2591" s="1" customFormat="1" ht="14.4"/>
    <row r="2592" s="1" customFormat="1" ht="14.4"/>
    <row r="2593" s="1" customFormat="1" ht="14.4"/>
    <row r="2594" s="1" customFormat="1" ht="14.4"/>
    <row r="2595" s="1" customFormat="1" ht="14.4"/>
    <row r="2596" s="1" customFormat="1" ht="14.4"/>
    <row r="2597" s="1" customFormat="1" ht="14.4"/>
    <row r="2598" s="1" customFormat="1" ht="14.4"/>
    <row r="2599" s="1" customFormat="1" ht="14.4"/>
    <row r="2600" s="1" customFormat="1" ht="14.4"/>
    <row r="2601" s="1" customFormat="1" ht="14.4"/>
    <row r="2602" s="1" customFormat="1" ht="14.4"/>
    <row r="2603" s="1" customFormat="1" ht="14.4"/>
    <row r="2604" s="1" customFormat="1" ht="14.4"/>
    <row r="2605" s="1" customFormat="1" ht="14.4"/>
    <row r="2606" s="1" customFormat="1" ht="14.4"/>
    <row r="2607" s="1" customFormat="1" ht="14.4"/>
    <row r="2608" s="1" customFormat="1" ht="14.4"/>
    <row r="2609" s="1" customFormat="1" ht="14.4"/>
    <row r="2610" s="1" customFormat="1" ht="14.4"/>
    <row r="2611" s="1" customFormat="1" ht="14.4"/>
    <row r="2612" s="1" customFormat="1" ht="14.4"/>
    <row r="2613" s="1" customFormat="1" ht="14.4"/>
    <row r="2614" s="1" customFormat="1" ht="14.4"/>
    <row r="2615" s="1" customFormat="1" ht="14.4"/>
    <row r="2616" s="1" customFormat="1" ht="14.4"/>
    <row r="2617" s="1" customFormat="1" ht="14.4"/>
    <row r="2618" s="1" customFormat="1" ht="14.4"/>
    <row r="2619" s="1" customFormat="1" ht="14.4"/>
    <row r="2620" s="1" customFormat="1" ht="14.4"/>
    <row r="2621" s="1" customFormat="1" ht="14.4"/>
    <row r="2622" s="1" customFormat="1" ht="14.4"/>
    <row r="2623" s="1" customFormat="1" ht="14.4"/>
    <row r="2624" s="1" customFormat="1" ht="14.4"/>
    <row r="2625" s="1" customFormat="1" ht="14.4"/>
    <row r="2626" s="1" customFormat="1" ht="14.4"/>
    <row r="2627" s="1" customFormat="1" ht="14.4"/>
    <row r="2628" s="1" customFormat="1" ht="14.4"/>
    <row r="2629" s="1" customFormat="1" ht="14.4"/>
    <row r="2630" s="1" customFormat="1" ht="14.4"/>
    <row r="2631" s="1" customFormat="1" ht="14.4"/>
    <row r="2632" s="1" customFormat="1" ht="14.4"/>
    <row r="2633" s="1" customFormat="1" ht="14.4"/>
    <row r="2634" s="1" customFormat="1" ht="14.4"/>
    <row r="2635" s="1" customFormat="1" ht="14.4"/>
    <row r="2636" s="1" customFormat="1" ht="14.4"/>
    <row r="2637" s="1" customFormat="1" ht="14.4"/>
    <row r="2638" s="1" customFormat="1" ht="14.4"/>
    <row r="2639" s="1" customFormat="1" ht="14.4"/>
    <row r="2640" s="1" customFormat="1" ht="14.4"/>
    <row r="2641" s="1" customFormat="1" ht="14.4"/>
    <row r="2642" s="1" customFormat="1" ht="14.4"/>
    <row r="2643" s="1" customFormat="1" ht="14.4"/>
    <row r="2644" s="1" customFormat="1" ht="14.4"/>
    <row r="2645" s="1" customFormat="1" ht="14.4"/>
    <row r="2646" s="1" customFormat="1" ht="14.4"/>
    <row r="2647" s="1" customFormat="1" ht="14.4"/>
    <row r="2648" s="1" customFormat="1" ht="14.4"/>
    <row r="2649" s="1" customFormat="1" ht="14.4"/>
    <row r="2650" s="1" customFormat="1" ht="14.4"/>
    <row r="2651" s="1" customFormat="1" ht="14.4"/>
    <row r="2652" s="1" customFormat="1" ht="14.4"/>
    <row r="2653" s="1" customFormat="1" ht="14.4"/>
    <row r="2654" s="1" customFormat="1" ht="14.4"/>
    <row r="2655" s="1" customFormat="1" ht="14.4"/>
    <row r="2656" s="1" customFormat="1" ht="14.4"/>
    <row r="2657" s="1" customFormat="1" ht="14.4"/>
    <row r="2658" s="1" customFormat="1" ht="14.4"/>
    <row r="2659" s="1" customFormat="1" ht="14.4"/>
    <row r="2660" s="1" customFormat="1" ht="14.4"/>
    <row r="2661" s="1" customFormat="1" ht="14.4"/>
    <row r="2662" s="1" customFormat="1" ht="14.4"/>
    <row r="2663" s="1" customFormat="1" ht="14.4"/>
    <row r="2664" s="1" customFormat="1" ht="14.4"/>
    <row r="2665" s="1" customFormat="1" ht="14.4"/>
    <row r="2666" s="1" customFormat="1" ht="14.4"/>
    <row r="2667" s="1" customFormat="1" ht="14.4"/>
    <row r="2668" s="1" customFormat="1" ht="14.4"/>
    <row r="2669" s="1" customFormat="1" ht="14.4"/>
    <row r="2670" s="1" customFormat="1" ht="14.4"/>
    <row r="2671" s="1" customFormat="1" ht="14.4"/>
    <row r="2672" s="1" customFormat="1" ht="14.4"/>
    <row r="2673" s="1" customFormat="1" ht="14.4"/>
    <row r="2674" s="1" customFormat="1" ht="14.4"/>
    <row r="2675" s="1" customFormat="1" ht="14.4"/>
    <row r="2676" s="1" customFormat="1" ht="14.4"/>
    <row r="2677" s="1" customFormat="1" ht="14.4"/>
    <row r="2678" s="1" customFormat="1" ht="14.4"/>
    <row r="2679" s="1" customFormat="1" ht="14.4"/>
    <row r="2680" s="1" customFormat="1" ht="14.4"/>
    <row r="2681" s="1" customFormat="1" ht="14.4"/>
    <row r="2682" s="1" customFormat="1" ht="14.4"/>
    <row r="2683" s="1" customFormat="1" ht="14.4"/>
    <row r="2684" s="1" customFormat="1" ht="14.4"/>
    <row r="2685" s="1" customFormat="1" ht="14.4"/>
    <row r="2686" s="1" customFormat="1" ht="14.4"/>
    <row r="2687" s="1" customFormat="1" ht="14.4"/>
    <row r="2688" s="1" customFormat="1" ht="14.4"/>
    <row r="2689" s="1" customFormat="1" ht="14.4"/>
    <row r="2690" s="1" customFormat="1" ht="14.4"/>
    <row r="2691" s="1" customFormat="1" ht="14.4"/>
    <row r="2692" s="1" customFormat="1" ht="14.4"/>
    <row r="2693" s="1" customFormat="1" ht="14.4"/>
    <row r="2694" s="1" customFormat="1" ht="14.4"/>
    <row r="2695" s="1" customFormat="1" ht="14.4"/>
    <row r="2696" s="1" customFormat="1" ht="14.4"/>
    <row r="2697" s="1" customFormat="1" ht="14.4"/>
    <row r="2698" s="1" customFormat="1" ht="14.4"/>
    <row r="2699" s="1" customFormat="1" ht="14.4"/>
    <row r="2700" s="1" customFormat="1" ht="14.4"/>
    <row r="2701" s="1" customFormat="1" ht="14.4"/>
    <row r="2702" s="1" customFormat="1" ht="14.4"/>
    <row r="2703" s="1" customFormat="1" ht="14.4"/>
    <row r="2704" s="1" customFormat="1" ht="14.4"/>
    <row r="2705" s="1" customFormat="1" ht="14.4"/>
    <row r="2706" s="1" customFormat="1" ht="14.4"/>
    <row r="2707" s="1" customFormat="1" ht="14.4"/>
    <row r="2708" s="1" customFormat="1" ht="14.4"/>
    <row r="2709" s="1" customFormat="1" ht="14.4"/>
    <row r="2710" s="1" customFormat="1" ht="14.4"/>
    <row r="2711" s="1" customFormat="1" ht="14.4"/>
    <row r="2712" s="1" customFormat="1" ht="14.4"/>
    <row r="2713" s="1" customFormat="1" ht="14.4"/>
    <row r="2714" s="1" customFormat="1" ht="14.4"/>
    <row r="2715" s="1" customFormat="1" ht="14.4"/>
    <row r="2716" s="1" customFormat="1" ht="14.4"/>
    <row r="2717" s="1" customFormat="1" ht="14.4"/>
    <row r="2718" s="1" customFormat="1" ht="14.4"/>
    <row r="2719" s="1" customFormat="1" ht="14.4"/>
    <row r="2720" s="1" customFormat="1" ht="14.4"/>
    <row r="2721" s="1" customFormat="1" ht="14.4"/>
    <row r="2722" s="1" customFormat="1" ht="14.4"/>
    <row r="2723" s="1" customFormat="1" ht="14.4"/>
    <row r="2724" s="1" customFormat="1" ht="14.4"/>
    <row r="2725" s="1" customFormat="1" ht="14.4"/>
    <row r="2726" s="1" customFormat="1" ht="14.4"/>
    <row r="2727" s="1" customFormat="1" ht="14.4"/>
    <row r="2728" s="1" customFormat="1" ht="14.4"/>
    <row r="2729" s="1" customFormat="1" ht="14.4"/>
    <row r="2730" s="1" customFormat="1" ht="14.4"/>
    <row r="2731" s="1" customFormat="1" ht="14.4"/>
    <row r="2732" s="1" customFormat="1" ht="14.4"/>
    <row r="2733" s="1" customFormat="1" ht="14.4"/>
    <row r="2734" s="1" customFormat="1" ht="14.4"/>
    <row r="2735" s="1" customFormat="1" ht="14.4"/>
    <row r="2736" s="1" customFormat="1" ht="14.4"/>
    <row r="2737" s="1" customFormat="1" ht="14.4"/>
    <row r="2738" s="1" customFormat="1" ht="14.4"/>
    <row r="2739" s="1" customFormat="1" ht="14.4"/>
    <row r="2740" s="1" customFormat="1" ht="14.4"/>
    <row r="2741" s="1" customFormat="1" ht="14.4"/>
    <row r="2742" s="1" customFormat="1" ht="14.4"/>
    <row r="2743" s="1" customFormat="1" ht="14.4"/>
    <row r="2744" s="1" customFormat="1" ht="14.4"/>
    <row r="2745" s="1" customFormat="1" ht="14.4"/>
    <row r="2746" s="1" customFormat="1" ht="14.4"/>
    <row r="2747" s="1" customFormat="1" ht="14.4"/>
    <row r="2748" s="1" customFormat="1" ht="14.4"/>
    <row r="2749" s="1" customFormat="1" ht="14.4"/>
    <row r="2750" s="1" customFormat="1" ht="14.4"/>
    <row r="2751" s="1" customFormat="1" ht="14.4"/>
    <row r="2752" s="1" customFormat="1" ht="14.4"/>
    <row r="2753" s="1" customFormat="1" ht="14.4"/>
    <row r="2754" s="1" customFormat="1" ht="14.4"/>
    <row r="2755" s="1" customFormat="1" ht="14.4"/>
    <row r="2756" s="1" customFormat="1" ht="14.4"/>
    <row r="2757" s="1" customFormat="1" ht="14.4"/>
    <row r="2758" s="1" customFormat="1" ht="14.4"/>
    <row r="2759" s="1" customFormat="1" ht="14.4"/>
    <row r="2760" s="1" customFormat="1" ht="14.4"/>
    <row r="2761" s="1" customFormat="1" ht="14.4"/>
    <row r="2762" s="1" customFormat="1" ht="14.4"/>
    <row r="2763" s="1" customFormat="1" ht="14.4"/>
    <row r="2764" s="1" customFormat="1" ht="14.4"/>
    <row r="2765" s="1" customFormat="1" ht="14.4"/>
    <row r="2766" s="1" customFormat="1" ht="14.4"/>
    <row r="2767" s="1" customFormat="1" ht="14.4"/>
    <row r="2768" s="1" customFormat="1" ht="14.4"/>
    <row r="2769" s="1" customFormat="1" ht="14.4"/>
    <row r="2770" s="1" customFormat="1" ht="14.4"/>
    <row r="2771" s="1" customFormat="1" ht="14.4"/>
    <row r="2772" s="1" customFormat="1" ht="14.4"/>
    <row r="2773" s="1" customFormat="1" ht="14.4"/>
    <row r="2774" s="1" customFormat="1" ht="14.4"/>
    <row r="2775" s="1" customFormat="1" ht="14.4"/>
    <row r="2776" s="1" customFormat="1" ht="14.4"/>
    <row r="2777" s="1" customFormat="1" ht="14.4"/>
    <row r="2778" s="1" customFormat="1" ht="14.4"/>
    <row r="2779" s="1" customFormat="1" ht="14.4"/>
    <row r="2780" s="1" customFormat="1" ht="14.4"/>
    <row r="2781" s="1" customFormat="1" ht="14.4"/>
    <row r="2782" s="1" customFormat="1" ht="14.4"/>
    <row r="2783" s="1" customFormat="1" ht="14.4"/>
    <row r="2784" s="1" customFormat="1" ht="14.4"/>
    <row r="2785" s="1" customFormat="1" ht="14.4"/>
    <row r="2786" s="1" customFormat="1" ht="14.4"/>
    <row r="2787" s="1" customFormat="1" ht="14.4"/>
    <row r="2788" s="1" customFormat="1" ht="14.4"/>
    <row r="2789" s="1" customFormat="1" ht="14.4"/>
    <row r="2790" s="1" customFormat="1" ht="14.4"/>
    <row r="2791" s="1" customFormat="1" ht="14.4"/>
    <row r="2792" s="1" customFormat="1" ht="14.4"/>
    <row r="2793" s="1" customFormat="1" ht="14.4"/>
    <row r="2794" s="1" customFormat="1" ht="14.4"/>
    <row r="2795" s="1" customFormat="1" ht="14.4"/>
    <row r="2796" s="1" customFormat="1" ht="14.4"/>
    <row r="2797" s="1" customFormat="1" ht="14.4"/>
    <row r="2798" s="1" customFormat="1" ht="14.4"/>
    <row r="2799" s="1" customFormat="1" ht="14.4"/>
    <row r="2800" s="1" customFormat="1" ht="14.4"/>
    <row r="2801" s="1" customFormat="1" ht="14.4"/>
    <row r="2802" s="1" customFormat="1" ht="14.4"/>
    <row r="2803" s="1" customFormat="1" ht="14.4"/>
    <row r="2804" s="1" customFormat="1" ht="14.4"/>
    <row r="2805" s="1" customFormat="1" ht="14.4"/>
    <row r="2806" s="1" customFormat="1" ht="14.4"/>
    <row r="2807" s="1" customFormat="1" ht="14.4"/>
    <row r="2808" s="1" customFormat="1" ht="14.4"/>
    <row r="2809" s="1" customFormat="1" ht="14.4"/>
    <row r="2810" s="1" customFormat="1" ht="14.4"/>
    <row r="2811" s="1" customFormat="1" ht="14.4"/>
    <row r="2812" s="1" customFormat="1" ht="14.4"/>
    <row r="2813" s="1" customFormat="1" ht="14.4"/>
    <row r="2814" s="1" customFormat="1" ht="14.4"/>
    <row r="2815" s="1" customFormat="1" ht="14.4"/>
    <row r="2816" s="1" customFormat="1" ht="14.4"/>
    <row r="2817" s="1" customFormat="1" ht="14.4"/>
    <row r="2818" s="1" customFormat="1" ht="14.4"/>
    <row r="2819" s="1" customFormat="1" ht="14.4"/>
    <row r="2820" s="1" customFormat="1" ht="14.4"/>
    <row r="2821" s="1" customFormat="1" ht="14.4"/>
    <row r="2822" s="1" customFormat="1" ht="14.4"/>
    <row r="2823" s="1" customFormat="1" ht="14.4"/>
    <row r="2824" s="1" customFormat="1" ht="14.4"/>
    <row r="2825" s="1" customFormat="1" ht="14.4"/>
    <row r="2826" s="1" customFormat="1" ht="14.4"/>
    <row r="2827" s="1" customFormat="1" ht="14.4"/>
    <row r="2828" s="1" customFormat="1" ht="14.4"/>
    <row r="2829" s="1" customFormat="1" ht="14.4"/>
    <row r="2830" s="1" customFormat="1" ht="14.4"/>
    <row r="2831" s="1" customFormat="1" ht="14.4"/>
    <row r="2832" s="1" customFormat="1" ht="14.4"/>
    <row r="2833" s="1" customFormat="1" ht="14.4"/>
    <row r="2834" s="1" customFormat="1" ht="14.4"/>
    <row r="2835" s="1" customFormat="1" ht="14.4"/>
    <row r="2836" s="1" customFormat="1" ht="14.4"/>
    <row r="2837" s="1" customFormat="1" ht="14.4"/>
    <row r="2838" s="1" customFormat="1" ht="14.4"/>
    <row r="2839" s="1" customFormat="1" ht="14.4"/>
    <row r="2840" s="1" customFormat="1" ht="14.4"/>
    <row r="2841" s="1" customFormat="1" ht="14.4"/>
    <row r="2842" s="1" customFormat="1" ht="14.4"/>
    <row r="2843" s="1" customFormat="1" ht="14.4"/>
    <row r="2844" s="1" customFormat="1" ht="14.4"/>
    <row r="2845" s="1" customFormat="1" ht="14.4"/>
    <row r="2846" s="1" customFormat="1" ht="14.4"/>
    <row r="2847" s="1" customFormat="1" ht="14.4"/>
    <row r="2848" s="1" customFormat="1" ht="14.4"/>
    <row r="2849" s="1" customFormat="1" ht="14.4"/>
    <row r="2850" s="1" customFormat="1" ht="14.4"/>
    <row r="2851" s="1" customFormat="1" ht="14.4"/>
    <row r="2852" s="1" customFormat="1" ht="14.4"/>
    <row r="2853" s="1" customFormat="1" ht="14.4"/>
    <row r="2854" s="1" customFormat="1" ht="14.4"/>
    <row r="2855" s="1" customFormat="1" ht="14.4"/>
    <row r="2856" s="1" customFormat="1" ht="14.4"/>
    <row r="2857" s="1" customFormat="1" ht="14.4"/>
    <row r="2858" s="1" customFormat="1" ht="14.4"/>
    <row r="2859" s="1" customFormat="1" ht="14.4"/>
    <row r="2860" s="1" customFormat="1" ht="14.4"/>
    <row r="2861" s="1" customFormat="1" ht="14.4"/>
    <row r="2862" s="1" customFormat="1" ht="14.4"/>
    <row r="2863" s="1" customFormat="1" ht="14.4"/>
    <row r="2864" s="1" customFormat="1" ht="14.4"/>
    <row r="2865" s="1" customFormat="1" ht="14.4"/>
    <row r="2866" s="1" customFormat="1" ht="14.4"/>
    <row r="2867" s="1" customFormat="1" ht="14.4"/>
    <row r="2868" s="1" customFormat="1" ht="14.4"/>
    <row r="2869" s="1" customFormat="1" ht="14.4"/>
    <row r="2870" s="1" customFormat="1" ht="14.4"/>
    <row r="2871" s="1" customFormat="1" ht="14.4"/>
    <row r="2872" s="1" customFormat="1" ht="14.4"/>
    <row r="2873" s="1" customFormat="1" ht="14.4"/>
    <row r="2874" s="1" customFormat="1" ht="14.4"/>
    <row r="2875" s="1" customFormat="1" ht="14.4"/>
    <row r="2876" s="1" customFormat="1" ht="14.4"/>
    <row r="2877" s="1" customFormat="1" ht="14.4"/>
    <row r="2878" s="1" customFormat="1" ht="14.4"/>
    <row r="2879" s="1" customFormat="1" ht="14.4"/>
    <row r="2880" s="1" customFormat="1" ht="14.4"/>
    <row r="2881" s="1" customFormat="1" ht="14.4"/>
    <row r="2882" s="1" customFormat="1" ht="14.4"/>
    <row r="2883" s="1" customFormat="1" ht="14.4"/>
    <row r="2884" s="1" customFormat="1" ht="14.4"/>
    <row r="2885" s="1" customFormat="1" ht="14.4"/>
    <row r="2886" s="1" customFormat="1" ht="14.4"/>
    <row r="2887" s="1" customFormat="1" ht="14.4"/>
    <row r="2888" s="1" customFormat="1" ht="14.4"/>
    <row r="2889" s="1" customFormat="1" ht="14.4"/>
    <row r="2890" s="1" customFormat="1" ht="14.4"/>
    <row r="2891" s="1" customFormat="1" ht="14.4"/>
    <row r="2892" s="1" customFormat="1" ht="14.4"/>
    <row r="2893" s="1" customFormat="1" ht="14.4"/>
    <row r="2894" s="1" customFormat="1" ht="14.4"/>
    <row r="2895" s="1" customFormat="1" ht="14.4"/>
    <row r="2896" s="1" customFormat="1" ht="14.4"/>
    <row r="2897" s="1" customFormat="1" ht="14.4"/>
    <row r="2898" s="1" customFormat="1" ht="14.4"/>
    <row r="2899" s="1" customFormat="1" ht="14.4"/>
    <row r="2900" s="1" customFormat="1" ht="14.4"/>
    <row r="2901" s="1" customFormat="1" ht="14.4"/>
    <row r="2902" s="1" customFormat="1" ht="14.4"/>
    <row r="2903" s="1" customFormat="1" ht="14.4"/>
    <row r="2904" s="1" customFormat="1" ht="14.4"/>
    <row r="2905" s="1" customFormat="1" ht="14.4"/>
    <row r="2906" s="1" customFormat="1" ht="14.4"/>
    <row r="2907" s="1" customFormat="1" ht="14.4"/>
    <row r="2908" s="1" customFormat="1" ht="14.4"/>
    <row r="2909" s="1" customFormat="1" ht="14.4"/>
    <row r="2910" s="1" customFormat="1" ht="14.4"/>
    <row r="2911" s="1" customFormat="1" ht="14.4"/>
    <row r="2912" s="1" customFormat="1" ht="14.4"/>
    <row r="2913" s="1" customFormat="1" ht="14.4"/>
    <row r="2914" s="1" customFormat="1" ht="14.4"/>
    <row r="2915" s="1" customFormat="1" ht="14.4"/>
    <row r="2916" s="1" customFormat="1" ht="14.4"/>
    <row r="2917" s="1" customFormat="1" ht="14.4"/>
    <row r="2918" s="1" customFormat="1" ht="14.4"/>
    <row r="2919" s="1" customFormat="1" ht="14.4"/>
    <row r="2920" s="1" customFormat="1" ht="14.4"/>
    <row r="2921" s="1" customFormat="1" ht="14.4"/>
    <row r="2922" s="1" customFormat="1" ht="14.4"/>
    <row r="2923" s="1" customFormat="1" ht="14.4"/>
    <row r="2924" s="1" customFormat="1" ht="14.4"/>
    <row r="2925" s="1" customFormat="1" ht="14.4"/>
    <row r="2926" s="1" customFormat="1" ht="14.4"/>
    <row r="2927" s="1" customFormat="1" ht="14.4"/>
    <row r="2928" s="1" customFormat="1" ht="14.4"/>
    <row r="2929" s="1" customFormat="1" ht="14.4"/>
    <row r="2930" s="1" customFormat="1" ht="14.4"/>
    <row r="2931" s="1" customFormat="1" ht="14.4"/>
    <row r="2932" s="1" customFormat="1" ht="14.4"/>
    <row r="2933" s="1" customFormat="1" ht="14.4"/>
    <row r="2934" s="1" customFormat="1" ht="14.4"/>
    <row r="2935" s="1" customFormat="1" ht="14.4"/>
    <row r="2936" s="1" customFormat="1" ht="14.4"/>
    <row r="2937" s="1" customFormat="1" ht="14.4"/>
    <row r="2938" s="1" customFormat="1" ht="14.4"/>
    <row r="2939" s="1" customFormat="1" ht="14.4"/>
    <row r="2940" s="1" customFormat="1" ht="14.4"/>
    <row r="2941" s="1" customFormat="1" ht="14.4"/>
    <row r="2942" s="1" customFormat="1" ht="14.4"/>
    <row r="2943" s="1" customFormat="1" ht="14.4"/>
    <row r="2944" s="1" customFormat="1" ht="14.4"/>
    <row r="2945" s="1" customFormat="1" ht="14.4"/>
    <row r="2946" s="1" customFormat="1" ht="14.4"/>
    <row r="2947" s="1" customFormat="1" ht="14.4"/>
    <row r="2948" s="1" customFormat="1" ht="14.4"/>
    <row r="2949" s="1" customFormat="1" ht="14.4"/>
    <row r="2950" s="1" customFormat="1" ht="14.4"/>
    <row r="2951" s="1" customFormat="1" ht="14.4"/>
    <row r="2952" s="1" customFormat="1" ht="14.4"/>
    <row r="2953" s="1" customFormat="1" ht="14.4"/>
    <row r="2954" s="1" customFormat="1" ht="14.4"/>
    <row r="2955" s="1" customFormat="1" ht="14.4"/>
    <row r="2956" s="1" customFormat="1" ht="14.4"/>
    <row r="2957" s="1" customFormat="1" ht="14.4"/>
    <row r="2958" s="1" customFormat="1" ht="14.4"/>
    <row r="2959" s="1" customFormat="1" ht="14.4"/>
    <row r="2960" s="1" customFormat="1" ht="14.4"/>
    <row r="2961" s="1" customFormat="1" ht="14.4"/>
    <row r="2962" s="1" customFormat="1" ht="14.4"/>
    <row r="2963" s="1" customFormat="1" ht="14.4"/>
    <row r="2964" s="1" customFormat="1" ht="14.4"/>
    <row r="2965" s="1" customFormat="1" ht="14.4"/>
    <row r="2966" s="1" customFormat="1" ht="14.4"/>
    <row r="2967" s="1" customFormat="1" ht="14.4"/>
    <row r="2968" s="1" customFormat="1" ht="14.4"/>
    <row r="2969" s="1" customFormat="1" ht="14.4"/>
    <row r="2970" s="1" customFormat="1" ht="14.4"/>
    <row r="2971" s="1" customFormat="1" ht="14.4"/>
    <row r="2972" s="1" customFormat="1" ht="14.4"/>
    <row r="2973" s="1" customFormat="1" ht="14.4"/>
    <row r="2974" s="1" customFormat="1" ht="14.4"/>
    <row r="2975" s="1" customFormat="1" ht="14.4"/>
    <row r="2976" s="1" customFormat="1" ht="14.4"/>
    <row r="2977" s="1" customFormat="1" ht="14.4"/>
    <row r="2978" s="1" customFormat="1" ht="14.4"/>
    <row r="2979" s="1" customFormat="1" ht="14.4"/>
    <row r="2980" s="1" customFormat="1" ht="14.4"/>
    <row r="2981" s="1" customFormat="1" ht="14.4"/>
    <row r="2982" s="1" customFormat="1" ht="14.4"/>
    <row r="2983" s="1" customFormat="1" ht="14.4"/>
    <row r="2984" s="1" customFormat="1" ht="14.4"/>
    <row r="2985" s="1" customFormat="1" ht="14.4"/>
    <row r="2986" s="1" customFormat="1" ht="14.4"/>
    <row r="2987" s="1" customFormat="1" ht="14.4"/>
    <row r="2988" s="1" customFormat="1" ht="14.4"/>
    <row r="2989" s="1" customFormat="1" ht="14.4"/>
    <row r="2990" s="1" customFormat="1" ht="14.4"/>
    <row r="2991" s="1" customFormat="1" ht="14.4"/>
    <row r="2992" s="1" customFormat="1" ht="14.4"/>
    <row r="2993" s="1" customFormat="1" ht="14.4"/>
    <row r="2994" s="1" customFormat="1" ht="14.4"/>
    <row r="2995" s="1" customFormat="1" ht="14.4"/>
    <row r="2996" s="1" customFormat="1" ht="14.4"/>
    <row r="2997" s="1" customFormat="1" ht="14.4"/>
    <row r="2998" s="1" customFormat="1" ht="14.4"/>
    <row r="2999" s="1" customFormat="1" ht="14.4"/>
    <row r="3000" s="1" customFormat="1" ht="14.4"/>
    <row r="3001" s="1" customFormat="1" ht="14.4"/>
    <row r="3002" s="1" customFormat="1" ht="14.4"/>
    <row r="3003" s="1" customFormat="1" ht="14.4"/>
    <row r="3004" s="1" customFormat="1" ht="14.4"/>
    <row r="3005" s="1" customFormat="1" ht="14.4"/>
    <row r="3006" s="1" customFormat="1" ht="14.4"/>
    <row r="3007" s="1" customFormat="1" ht="14.4"/>
    <row r="3008" s="1" customFormat="1" ht="14.4"/>
    <row r="3009" s="1" customFormat="1" ht="14.4"/>
    <row r="3010" s="1" customFormat="1" ht="14.4"/>
    <row r="3011" s="1" customFormat="1" ht="14.4"/>
    <row r="3012" s="1" customFormat="1" ht="14.4"/>
    <row r="3013" s="1" customFormat="1" ht="14.4"/>
    <row r="3014" s="1" customFormat="1" ht="14.4"/>
    <row r="3015" s="1" customFormat="1" ht="14.4"/>
    <row r="3016" s="1" customFormat="1" ht="14.4"/>
    <row r="3017" s="1" customFormat="1" ht="14.4"/>
    <row r="3018" s="1" customFormat="1" ht="14.4"/>
    <row r="3019" s="1" customFormat="1" ht="14.4"/>
    <row r="3020" s="1" customFormat="1" ht="14.4"/>
    <row r="3021" s="1" customFormat="1" ht="14.4"/>
    <row r="3022" s="1" customFormat="1" ht="14.4"/>
    <row r="3023" s="1" customFormat="1" ht="14.4"/>
    <row r="3024" s="1" customFormat="1" ht="14.4"/>
    <row r="3025" s="1" customFormat="1" ht="14.4"/>
    <row r="3026" s="1" customFormat="1" ht="14.4"/>
    <row r="3027" s="1" customFormat="1" ht="14.4"/>
    <row r="3028" s="1" customFormat="1" ht="14.4"/>
    <row r="3029" s="1" customFormat="1" ht="14.4"/>
    <row r="3030" s="1" customFormat="1" ht="14.4"/>
    <row r="3031" s="1" customFormat="1" ht="14.4"/>
    <row r="3032" s="1" customFormat="1" ht="14.4"/>
    <row r="3033" s="1" customFormat="1" ht="14.4"/>
    <row r="3034" s="1" customFormat="1" ht="14.4"/>
    <row r="3035" s="1" customFormat="1" ht="14.4"/>
    <row r="3036" s="1" customFormat="1" ht="14.4"/>
    <row r="3037" s="1" customFormat="1" ht="14.4"/>
    <row r="3038" s="1" customFormat="1" ht="14.4"/>
    <row r="3039" s="1" customFormat="1" ht="14.4"/>
    <row r="3040" s="1" customFormat="1" ht="14.4"/>
    <row r="3041" s="1" customFormat="1" ht="14.4"/>
    <row r="3042" s="1" customFormat="1" ht="14.4"/>
    <row r="3043" s="1" customFormat="1" ht="14.4"/>
    <row r="3044" s="1" customFormat="1" ht="14.4"/>
    <row r="3045" s="1" customFormat="1" ht="14.4"/>
    <row r="3046" s="1" customFormat="1" ht="14.4"/>
    <row r="3047" s="1" customFormat="1" ht="14.4"/>
    <row r="3048" s="1" customFormat="1" ht="14.4"/>
    <row r="3049" s="1" customFormat="1" ht="14.4"/>
    <row r="3050" s="1" customFormat="1" ht="14.4"/>
    <row r="3051" s="1" customFormat="1" ht="14.4"/>
    <row r="3052" s="1" customFormat="1" ht="14.4"/>
    <row r="3053" s="1" customFormat="1" ht="14.4"/>
    <row r="3054" s="1" customFormat="1" ht="14.4"/>
    <row r="3055" s="1" customFormat="1" ht="14.4"/>
    <row r="3056" s="1" customFormat="1" ht="14.4"/>
    <row r="3057" s="1" customFormat="1" ht="14.4"/>
    <row r="3058" s="1" customFormat="1" ht="14.4"/>
    <row r="3059" s="1" customFormat="1" ht="14.4"/>
    <row r="3060" s="1" customFormat="1" ht="14.4"/>
    <row r="3061" s="1" customFormat="1" ht="14.4"/>
    <row r="3062" s="1" customFormat="1" ht="14.4"/>
    <row r="3063" s="1" customFormat="1" ht="14.4"/>
    <row r="3064" s="1" customFormat="1" ht="14.4"/>
    <row r="3065" s="1" customFormat="1" ht="14.4"/>
    <row r="3066" s="1" customFormat="1" ht="14.4"/>
    <row r="3067" s="1" customFormat="1" ht="14.4"/>
    <row r="3068" s="1" customFormat="1" ht="14.4"/>
    <row r="3069" s="1" customFormat="1" ht="14.4"/>
    <row r="3070" s="1" customFormat="1" ht="14.4"/>
    <row r="3071" s="1" customFormat="1" ht="14.4"/>
    <row r="3072" s="1" customFormat="1" ht="14.4"/>
    <row r="3073" s="1" customFormat="1" ht="14.4"/>
    <row r="3074" s="1" customFormat="1" ht="14.4"/>
    <row r="3075" s="1" customFormat="1" ht="14.4"/>
    <row r="3076" s="1" customFormat="1" ht="14.4"/>
    <row r="3077" s="1" customFormat="1" ht="14.4"/>
    <row r="3078" s="1" customFormat="1" ht="14.4"/>
    <row r="3079" s="1" customFormat="1" ht="14.4"/>
    <row r="3080" s="1" customFormat="1" ht="14.4"/>
    <row r="3081" s="1" customFormat="1" ht="14.4"/>
    <row r="3082" s="1" customFormat="1" ht="14.4"/>
    <row r="3083" s="1" customFormat="1" ht="14.4"/>
    <row r="3084" s="1" customFormat="1" ht="14.4"/>
    <row r="3085" s="1" customFormat="1" ht="14.4"/>
    <row r="3086" s="1" customFormat="1" ht="14.4"/>
    <row r="3087" s="1" customFormat="1" ht="14.4"/>
    <row r="3088" s="1" customFormat="1" ht="14.4"/>
    <row r="3089" s="1" customFormat="1" ht="14.4"/>
    <row r="3090" s="1" customFormat="1" ht="14.4"/>
    <row r="3091" s="1" customFormat="1" ht="14.4"/>
    <row r="3092" s="1" customFormat="1" ht="14.4"/>
    <row r="3093" s="1" customFormat="1" ht="14.4"/>
    <row r="3094" s="1" customFormat="1" ht="14.4"/>
    <row r="3095" s="1" customFormat="1" ht="14.4"/>
    <row r="3096" s="1" customFormat="1" ht="14.4"/>
    <row r="3097" s="1" customFormat="1" ht="14.4"/>
    <row r="3098" s="1" customFormat="1" ht="14.4"/>
    <row r="3099" s="1" customFormat="1" ht="14.4"/>
    <row r="3100" s="1" customFormat="1" ht="14.4"/>
    <row r="3101" s="1" customFormat="1" ht="14.4"/>
    <row r="3102" s="1" customFormat="1" ht="14.4"/>
    <row r="3103" s="1" customFormat="1" ht="14.4"/>
    <row r="3104" s="1" customFormat="1" ht="14.4"/>
    <row r="3105" s="1" customFormat="1" ht="14.4"/>
    <row r="3106" s="1" customFormat="1" ht="14.4"/>
    <row r="3107" s="1" customFormat="1" ht="14.4"/>
    <row r="3108" s="1" customFormat="1" ht="14.4"/>
    <row r="3109" s="1" customFormat="1" ht="14.4"/>
    <row r="3110" s="1" customFormat="1" ht="14.4"/>
    <row r="3111" s="1" customFormat="1" ht="14.4"/>
    <row r="3112" s="1" customFormat="1" ht="14.4"/>
    <row r="3113" s="1" customFormat="1" ht="14.4"/>
    <row r="3114" s="1" customFormat="1" ht="14.4"/>
    <row r="3115" s="1" customFormat="1" ht="14.4"/>
    <row r="3116" s="1" customFormat="1" ht="14.4"/>
    <row r="3117" s="1" customFormat="1" ht="14.4"/>
    <row r="3118" s="1" customFormat="1" ht="14.4"/>
    <row r="3119" s="1" customFormat="1" ht="14.4"/>
    <row r="3120" s="1" customFormat="1" ht="14.4"/>
    <row r="3121" s="1" customFormat="1" ht="14.4"/>
    <row r="3122" s="1" customFormat="1" ht="14.4"/>
    <row r="3123" s="1" customFormat="1" ht="14.4"/>
    <row r="3124" s="1" customFormat="1" ht="14.4"/>
    <row r="3125" s="1" customFormat="1" ht="14.4"/>
    <row r="3126" s="1" customFormat="1" ht="14.4"/>
    <row r="3127" s="1" customFormat="1" ht="14.4"/>
    <row r="3128" s="1" customFormat="1" ht="14.4"/>
    <row r="3129" s="1" customFormat="1" ht="14.4"/>
    <row r="3130" s="1" customFormat="1" ht="14.4"/>
    <row r="3131" s="1" customFormat="1" ht="14.4"/>
    <row r="3132" s="1" customFormat="1" ht="14.4"/>
    <row r="3133" s="1" customFormat="1" ht="14.4"/>
    <row r="3134" s="1" customFormat="1" ht="14.4"/>
    <row r="3135" s="1" customFormat="1" ht="14.4"/>
    <row r="3136" s="1" customFormat="1" ht="14.4"/>
    <row r="3137" s="1" customFormat="1" ht="14.4"/>
    <row r="3138" s="1" customFormat="1" ht="14.4"/>
    <row r="3139" s="1" customFormat="1" ht="14.4"/>
    <row r="3140" s="1" customFormat="1" ht="14.4"/>
    <row r="3141" s="1" customFormat="1" ht="14.4"/>
    <row r="3142" s="1" customFormat="1" ht="14.4"/>
    <row r="3143" s="1" customFormat="1" ht="14.4"/>
    <row r="3144" s="1" customFormat="1" ht="14.4"/>
    <row r="3145" s="1" customFormat="1" ht="14.4"/>
    <row r="3146" s="1" customFormat="1" ht="14.4"/>
    <row r="3147" s="1" customFormat="1" ht="14.4"/>
    <row r="3148" s="1" customFormat="1" ht="14.4"/>
    <row r="3149" s="1" customFormat="1" ht="14.4"/>
    <row r="3150" s="1" customFormat="1" ht="14.4"/>
    <row r="3151" s="1" customFormat="1" ht="14.4"/>
    <row r="3152" s="1" customFormat="1" ht="14.4"/>
    <row r="3153" s="1" customFormat="1" ht="14.4"/>
    <row r="3154" s="1" customFormat="1" ht="14.4"/>
    <row r="3155" s="1" customFormat="1" ht="14.4"/>
    <row r="3156" s="1" customFormat="1" ht="14.4"/>
    <row r="3157" s="1" customFormat="1" ht="14.4"/>
    <row r="3158" s="1" customFormat="1" ht="14.4"/>
    <row r="3159" s="1" customFormat="1" ht="14.4"/>
    <row r="3160" s="1" customFormat="1" ht="14.4"/>
    <row r="3161" s="1" customFormat="1" ht="14.4"/>
    <row r="3162" s="1" customFormat="1" ht="14.4"/>
    <row r="3163" s="1" customFormat="1" ht="14.4"/>
    <row r="3164" s="1" customFormat="1" ht="14.4"/>
    <row r="3165" s="1" customFormat="1" ht="14.4"/>
    <row r="3166" s="1" customFormat="1" ht="14.4"/>
    <row r="3167" s="1" customFormat="1" ht="14.4"/>
    <row r="3168" s="1" customFormat="1" ht="14.4"/>
    <row r="3169" s="1" customFormat="1" ht="14.4"/>
    <row r="3170" s="1" customFormat="1" ht="14.4"/>
    <row r="3171" s="1" customFormat="1" ht="14.4"/>
    <row r="3172" s="1" customFormat="1" ht="14.4"/>
    <row r="3173" s="1" customFormat="1" ht="14.4"/>
    <row r="3174" s="1" customFormat="1" ht="14.4"/>
    <row r="3175" s="1" customFormat="1" ht="14.4"/>
    <row r="3176" s="1" customFormat="1" ht="14.4"/>
    <row r="3177" s="1" customFormat="1" ht="14.4"/>
    <row r="3178" s="1" customFormat="1" ht="14.4"/>
    <row r="3179" s="1" customFormat="1" ht="14.4"/>
    <row r="3180" s="1" customFormat="1" ht="14.4"/>
    <row r="3181" s="1" customFormat="1" ht="14.4"/>
    <row r="3182" s="1" customFormat="1" ht="14.4"/>
    <row r="3183" s="1" customFormat="1" ht="14.4"/>
    <row r="3184" s="1" customFormat="1" ht="14.4"/>
    <row r="3185" s="1" customFormat="1" ht="14.4"/>
    <row r="3186" s="1" customFormat="1" ht="14.4"/>
    <row r="3187" s="1" customFormat="1" ht="14.4"/>
    <row r="3188" s="1" customFormat="1" ht="14.4"/>
    <row r="3189" s="1" customFormat="1" ht="14.4"/>
    <row r="3190" s="1" customFormat="1" ht="14.4"/>
    <row r="3191" s="1" customFormat="1" ht="14.4"/>
    <row r="3192" s="1" customFormat="1" ht="14.4"/>
    <row r="3193" s="1" customFormat="1" ht="14.4"/>
    <row r="3194" s="1" customFormat="1" ht="14.4"/>
    <row r="3195" s="1" customFormat="1" ht="14.4"/>
    <row r="3196" s="1" customFormat="1" ht="14.4"/>
    <row r="3197" s="1" customFormat="1" ht="14.4"/>
    <row r="3198" s="1" customFormat="1" ht="14.4"/>
    <row r="3199" s="1" customFormat="1" ht="14.4"/>
    <row r="3200" s="1" customFormat="1" ht="14.4"/>
    <row r="3201" s="1" customFormat="1" ht="14.4"/>
    <row r="3202" s="1" customFormat="1" ht="14.4"/>
    <row r="3203" s="1" customFormat="1" ht="14.4"/>
    <row r="3204" s="1" customFormat="1" ht="14.4"/>
    <row r="3205" s="1" customFormat="1" ht="14.4"/>
    <row r="3206" s="1" customFormat="1" ht="14.4"/>
    <row r="3207" s="1" customFormat="1" ht="14.4"/>
    <row r="3208" s="1" customFormat="1" ht="14.4"/>
    <row r="3209" s="1" customFormat="1" ht="14.4"/>
    <row r="3210" s="1" customFormat="1" ht="14.4"/>
    <row r="3211" s="1" customFormat="1" ht="14.4"/>
    <row r="3212" s="1" customFormat="1" ht="14.4"/>
    <row r="3213" s="1" customFormat="1" ht="14.4"/>
    <row r="3214" s="1" customFormat="1" ht="14.4"/>
    <row r="3215" s="1" customFormat="1" ht="14.4"/>
    <row r="3216" s="1" customFormat="1" ht="14.4"/>
    <row r="3217" s="1" customFormat="1" ht="14.4"/>
    <row r="3218" s="1" customFormat="1" ht="14.4"/>
    <row r="3219" s="1" customFormat="1" ht="14.4"/>
    <row r="3220" s="1" customFormat="1" ht="14.4"/>
    <row r="3221" s="1" customFormat="1" ht="14.4"/>
    <row r="3222" s="1" customFormat="1" ht="14.4"/>
    <row r="3223" s="1" customFormat="1" ht="14.4"/>
    <row r="3224" s="1" customFormat="1" ht="14.4"/>
    <row r="3225" s="1" customFormat="1" ht="14.4"/>
    <row r="3226" s="1" customFormat="1" ht="14.4"/>
    <row r="3227" s="1" customFormat="1" ht="14.4"/>
    <row r="3228" s="1" customFormat="1" ht="14.4"/>
    <row r="3229" s="1" customFormat="1" ht="14.4"/>
    <row r="3230" s="1" customFormat="1" ht="14.4"/>
    <row r="3231" s="1" customFormat="1" ht="14.4"/>
    <row r="3232" s="1" customFormat="1" ht="14.4"/>
    <row r="3233" s="1" customFormat="1" ht="14.4"/>
    <row r="3234" s="1" customFormat="1" ht="14.4"/>
    <row r="3235" s="1" customFormat="1" ht="14.4"/>
    <row r="3236" s="1" customFormat="1" ht="14.4"/>
    <row r="3237" s="1" customFormat="1" ht="14.4"/>
    <row r="3238" s="1" customFormat="1" ht="14.4"/>
    <row r="3239" s="1" customFormat="1" ht="14.4"/>
    <row r="3240" s="1" customFormat="1" ht="14.4"/>
    <row r="3241" s="1" customFormat="1" ht="14.4"/>
    <row r="3242" s="1" customFormat="1" ht="14.4"/>
    <row r="3243" s="1" customFormat="1" ht="14.4"/>
    <row r="3244" s="1" customFormat="1" ht="14.4"/>
    <row r="3245" s="1" customFormat="1" ht="14.4"/>
    <row r="3246" s="1" customFormat="1" ht="14.4"/>
    <row r="3247" s="1" customFormat="1" ht="14.4"/>
    <row r="3248" s="1" customFormat="1" ht="14.4"/>
    <row r="3249" s="1" customFormat="1" ht="14.4"/>
    <row r="3250" s="1" customFormat="1" ht="14.4"/>
    <row r="3251" s="1" customFormat="1" ht="14.4"/>
    <row r="3252" s="1" customFormat="1" ht="14.4"/>
    <row r="3253" s="1" customFormat="1" ht="14.4"/>
    <row r="3254" s="1" customFormat="1" ht="14.4"/>
    <row r="3255" s="1" customFormat="1" ht="14.4"/>
    <row r="3256" s="1" customFormat="1" ht="14.4"/>
    <row r="3257" s="1" customFormat="1" ht="14.4"/>
    <row r="3258" s="1" customFormat="1" ht="14.4"/>
    <row r="3259" s="1" customFormat="1" ht="14.4"/>
    <row r="3260" s="1" customFormat="1" ht="14.4"/>
    <row r="3261" s="1" customFormat="1" ht="14.4"/>
    <row r="3262" s="1" customFormat="1" ht="14.4"/>
    <row r="3263" s="1" customFormat="1" ht="14.4"/>
    <row r="3264" s="1" customFormat="1" ht="14.4"/>
    <row r="3265" s="1" customFormat="1" ht="14.4"/>
    <row r="3266" s="1" customFormat="1" ht="14.4"/>
    <row r="3267" s="1" customFormat="1" ht="14.4"/>
    <row r="3268" s="1" customFormat="1" ht="14.4"/>
    <row r="3269" s="1" customFormat="1" ht="14.4"/>
    <row r="3270" s="1" customFormat="1" ht="14.4"/>
    <row r="3271" s="1" customFormat="1" ht="14.4"/>
    <row r="3272" s="1" customFormat="1" ht="14.4"/>
    <row r="3273" s="1" customFormat="1" ht="14.4"/>
    <row r="3274" s="1" customFormat="1" ht="14.4"/>
    <row r="3275" s="1" customFormat="1" ht="14.4"/>
    <row r="3276" s="1" customFormat="1" ht="14.4"/>
    <row r="3277" s="1" customFormat="1" ht="14.4"/>
    <row r="3278" s="1" customFormat="1" ht="14.4"/>
    <row r="3279" s="1" customFormat="1" ht="14.4"/>
    <row r="3280" s="1" customFormat="1" ht="14.4"/>
    <row r="3281" s="1" customFormat="1" ht="14.4"/>
    <row r="3282" s="1" customFormat="1" ht="14.4"/>
    <row r="3283" s="1" customFormat="1" ht="14.4"/>
    <row r="3284" s="1" customFormat="1" ht="14.4"/>
    <row r="3285" s="1" customFormat="1" ht="14.4"/>
    <row r="3286" s="1" customFormat="1" ht="14.4"/>
    <row r="3287" s="1" customFormat="1" ht="14.4"/>
    <row r="3288" s="1" customFormat="1" ht="14.4"/>
    <row r="3289" s="1" customFormat="1" ht="14.4"/>
    <row r="3290" s="1" customFormat="1" ht="14.4"/>
    <row r="3291" s="1" customFormat="1" ht="14.4"/>
    <row r="3292" s="1" customFormat="1" ht="14.4"/>
    <row r="3293" s="1" customFormat="1" ht="14.4"/>
    <row r="3294" s="1" customFormat="1" ht="14.4"/>
    <row r="3295" s="1" customFormat="1" ht="14.4"/>
    <row r="3296" s="1" customFormat="1" ht="14.4"/>
    <row r="3297" s="1" customFormat="1" ht="14.4"/>
    <row r="3298" s="1" customFormat="1" ht="14.4"/>
    <row r="3299" s="1" customFormat="1" ht="14.4"/>
    <row r="3300" s="1" customFormat="1" ht="14.4"/>
    <row r="3301" s="1" customFormat="1" ht="14.4"/>
    <row r="3302" s="1" customFormat="1" ht="14.4"/>
    <row r="3303" s="1" customFormat="1" ht="14.4"/>
    <row r="3304" s="1" customFormat="1" ht="14.4"/>
    <row r="3305" s="1" customFormat="1" ht="14.4"/>
    <row r="3306" s="1" customFormat="1" ht="14.4"/>
    <row r="3307" s="1" customFormat="1" ht="14.4"/>
    <row r="3308" s="1" customFormat="1" ht="14.4"/>
    <row r="3309" s="1" customFormat="1" ht="14.4"/>
    <row r="3310" s="1" customFormat="1" ht="14.4"/>
    <row r="3311" s="1" customFormat="1" ht="14.4"/>
    <row r="3312" s="1" customFormat="1" ht="14.4"/>
    <row r="3313" s="1" customFormat="1" ht="14.4"/>
    <row r="3314" s="1" customFormat="1" ht="14.4"/>
    <row r="3315" s="1" customFormat="1" ht="14.4"/>
    <row r="3316" s="1" customFormat="1" ht="14.4"/>
    <row r="3317" s="1" customFormat="1" ht="14.4"/>
    <row r="3318" s="1" customFormat="1" ht="14.4"/>
    <row r="3319" s="1" customFormat="1" ht="14.4"/>
    <row r="3320" s="1" customFormat="1" ht="14.4"/>
    <row r="3321" s="1" customFormat="1" ht="14.4"/>
    <row r="3322" s="1" customFormat="1" ht="14.4"/>
    <row r="3323" s="1" customFormat="1" ht="14.4"/>
    <row r="3324" s="1" customFormat="1" ht="14.4"/>
    <row r="3325" s="1" customFormat="1" ht="14.4"/>
    <row r="3326" s="1" customFormat="1" ht="14.4"/>
    <row r="3327" s="1" customFormat="1" ht="14.4"/>
    <row r="3328" s="1" customFormat="1" ht="14.4"/>
    <row r="3329" s="1" customFormat="1" ht="14.4"/>
    <row r="3330" s="1" customFormat="1" ht="14.4"/>
    <row r="3331" s="1" customFormat="1" ht="14.4"/>
    <row r="3332" s="1" customFormat="1" ht="14.4"/>
    <row r="3333" s="1" customFormat="1" ht="14.4"/>
    <row r="3334" s="1" customFormat="1" ht="14.4"/>
    <row r="3335" s="1" customFormat="1" ht="14.4"/>
    <row r="3336" s="1" customFormat="1" ht="14.4"/>
    <row r="3337" s="1" customFormat="1" ht="14.4"/>
    <row r="3338" s="1" customFormat="1" ht="14.4"/>
    <row r="3339" s="1" customFormat="1" ht="14.4"/>
    <row r="3340" s="1" customFormat="1" ht="14.4"/>
    <row r="3341" s="1" customFormat="1" ht="14.4"/>
    <row r="3342" s="1" customFormat="1" ht="14.4"/>
    <row r="3343" s="1" customFormat="1" ht="14.4"/>
    <row r="3344" s="1" customFormat="1" ht="14.4"/>
    <row r="3345" s="1" customFormat="1" ht="14.4"/>
    <row r="3346" s="1" customFormat="1" ht="14.4"/>
    <row r="3347" s="1" customFormat="1" ht="14.4"/>
    <row r="3348" s="1" customFormat="1" ht="14.4"/>
    <row r="3349" s="1" customFormat="1" ht="14.4"/>
    <row r="3350" s="1" customFormat="1" ht="14.4"/>
    <row r="3351" s="1" customFormat="1" ht="14.4"/>
    <row r="3352" s="1" customFormat="1" ht="14.4"/>
    <row r="3353" s="1" customFormat="1" ht="14.4"/>
    <row r="3354" s="1" customFormat="1" ht="14.4"/>
    <row r="3355" s="1" customFormat="1" ht="14.4"/>
    <row r="3356" s="1" customFormat="1" ht="14.4"/>
    <row r="3357" s="1" customFormat="1" ht="14.4"/>
    <row r="3358" s="1" customFormat="1" ht="14.4"/>
    <row r="3359" s="1" customFormat="1" ht="14.4"/>
    <row r="3360" s="1" customFormat="1" ht="14.4"/>
    <row r="3361" s="1" customFormat="1" ht="14.4"/>
    <row r="3362" s="1" customFormat="1" ht="14.4"/>
    <row r="3363" s="1" customFormat="1" ht="14.4"/>
    <row r="3364" s="1" customFormat="1" ht="14.4"/>
    <row r="3365" s="1" customFormat="1" ht="14.4"/>
    <row r="3366" s="1" customFormat="1" ht="14.4"/>
    <row r="3367" s="1" customFormat="1" ht="14.4"/>
    <row r="3368" s="1" customFormat="1" ht="14.4"/>
    <row r="3369" s="1" customFormat="1" ht="14.4"/>
    <row r="3370" s="1" customFormat="1" ht="14.4"/>
    <row r="3371" s="1" customFormat="1" ht="14.4"/>
    <row r="3372" s="1" customFormat="1" ht="14.4"/>
    <row r="3373" s="1" customFormat="1" ht="14.4"/>
    <row r="3374" s="1" customFormat="1" ht="14.4"/>
    <row r="3375" s="1" customFormat="1" ht="14.4"/>
    <row r="3376" s="1" customFormat="1" ht="14.4"/>
    <row r="3377" s="1" customFormat="1" ht="14.4"/>
    <row r="3378" s="1" customFormat="1" ht="14.4"/>
    <row r="3379" s="1" customFormat="1" ht="14.4"/>
    <row r="3380" s="1" customFormat="1" ht="14.4"/>
    <row r="3381" s="1" customFormat="1" ht="14.4"/>
    <row r="3382" s="1" customFormat="1" ht="14.4"/>
    <row r="3383" s="1" customFormat="1" ht="14.4"/>
    <row r="3384" s="1" customFormat="1" ht="14.4"/>
    <row r="3385" s="1" customFormat="1" ht="14.4"/>
    <row r="3386" s="1" customFormat="1" ht="14.4"/>
    <row r="3387" s="1" customFormat="1" ht="14.4"/>
    <row r="3388" s="1" customFormat="1" ht="14.4"/>
    <row r="3389" s="1" customFormat="1" ht="14.4"/>
    <row r="3390" s="1" customFormat="1" ht="14.4"/>
    <row r="3391" s="1" customFormat="1" ht="14.4"/>
    <row r="3392" s="1" customFormat="1" ht="14.4"/>
    <row r="3393" s="1" customFormat="1" ht="14.4"/>
    <row r="3394" s="1" customFormat="1" ht="14.4"/>
    <row r="3395" s="1" customFormat="1" ht="14.4"/>
    <row r="3396" s="1" customFormat="1" ht="14.4"/>
    <row r="3397" s="1" customFormat="1" ht="14.4"/>
    <row r="3398" s="1" customFormat="1" ht="14.4"/>
    <row r="3399" s="1" customFormat="1" ht="14.4"/>
    <row r="3400" s="1" customFormat="1" ht="14.4"/>
    <row r="3401" s="1" customFormat="1" ht="14.4"/>
    <row r="3402" s="1" customFormat="1" ht="14.4"/>
    <row r="3403" s="1" customFormat="1" ht="14.4"/>
    <row r="3404" s="1" customFormat="1" ht="14.4"/>
    <row r="3405" s="1" customFormat="1" ht="14.4"/>
    <row r="3406" s="1" customFormat="1" ht="14.4"/>
    <row r="3407" s="1" customFormat="1" ht="14.4"/>
    <row r="3408" s="1" customFormat="1" ht="14.4"/>
    <row r="3409" s="1" customFormat="1" ht="14.4"/>
    <row r="3410" s="1" customFormat="1" ht="14.4"/>
    <row r="3411" s="1" customFormat="1" ht="14.4"/>
    <row r="3412" s="1" customFormat="1" ht="14.4"/>
    <row r="3413" s="1" customFormat="1" ht="14.4"/>
    <row r="3414" s="1" customFormat="1" ht="14.4"/>
    <row r="3415" s="1" customFormat="1" ht="14.4"/>
    <row r="3416" s="1" customFormat="1" ht="14.4"/>
    <row r="3417" s="1" customFormat="1" ht="14.4"/>
    <row r="3418" s="1" customFormat="1" ht="14.4"/>
    <row r="3419" s="1" customFormat="1" ht="14.4"/>
    <row r="3420" s="1" customFormat="1" ht="14.4"/>
    <row r="3421" s="1" customFormat="1" ht="14.4"/>
    <row r="3422" s="1" customFormat="1" ht="14.4"/>
    <row r="3423" s="1" customFormat="1" ht="14.4"/>
    <row r="3424" s="1" customFormat="1" ht="14.4"/>
    <row r="3425" s="1" customFormat="1" ht="14.4"/>
    <row r="3426" s="1" customFormat="1" ht="14.4"/>
    <row r="3427" s="1" customFormat="1" ht="14.4"/>
    <row r="3428" s="1" customFormat="1" ht="14.4"/>
    <row r="3429" s="1" customFormat="1" ht="14.4"/>
    <row r="3430" s="1" customFormat="1" ht="14.4"/>
    <row r="3431" s="1" customFormat="1" ht="14.4"/>
    <row r="3432" s="1" customFormat="1" ht="14.4"/>
    <row r="3433" s="1" customFormat="1" ht="14.4"/>
    <row r="3434" s="1" customFormat="1" ht="14.4"/>
    <row r="3435" s="1" customFormat="1" ht="14.4"/>
    <row r="3436" s="1" customFormat="1" ht="14.4"/>
    <row r="3437" s="1" customFormat="1" ht="14.4"/>
    <row r="3438" s="1" customFormat="1" ht="14.4"/>
    <row r="3439" s="1" customFormat="1" ht="14.4"/>
    <row r="3440" s="1" customFormat="1" ht="14.4"/>
    <row r="3441" s="1" customFormat="1" ht="14.4"/>
    <row r="3442" s="1" customFormat="1" ht="14.4"/>
    <row r="3443" s="1" customFormat="1" ht="14.4"/>
    <row r="3444" s="1" customFormat="1" ht="14.4"/>
    <row r="3445" s="1" customFormat="1" ht="14.4"/>
    <row r="3446" s="1" customFormat="1" ht="14.4"/>
    <row r="3447" s="1" customFormat="1" ht="14.4"/>
    <row r="3448" s="1" customFormat="1" ht="14.4"/>
    <row r="3449" s="1" customFormat="1" ht="14.4"/>
    <row r="3450" s="1" customFormat="1" ht="14.4"/>
    <row r="3451" s="1" customFormat="1" ht="14.4"/>
    <row r="3452" s="1" customFormat="1" ht="14.4"/>
    <row r="3453" s="1" customFormat="1" ht="14.4"/>
    <row r="3454" s="1" customFormat="1" ht="14.4"/>
    <row r="3455" s="1" customFormat="1" ht="14.4"/>
    <row r="3456" s="1" customFormat="1" ht="14.4"/>
    <row r="3457" s="1" customFormat="1" ht="14.4"/>
    <row r="3458" s="1" customFormat="1" ht="14.4"/>
    <row r="3459" s="1" customFormat="1" ht="14.4"/>
    <row r="3460" s="1" customFormat="1" ht="14.4"/>
    <row r="3461" s="1" customFormat="1" ht="14.4"/>
    <row r="3462" s="1" customFormat="1" ht="14.4"/>
    <row r="3463" s="1" customFormat="1" ht="14.4"/>
    <row r="3464" s="1" customFormat="1" ht="14.4"/>
    <row r="3465" s="1" customFormat="1" ht="14.4"/>
    <row r="3466" s="1" customFormat="1" ht="14.4"/>
    <row r="3467" s="1" customFormat="1" ht="14.4"/>
    <row r="3468" s="1" customFormat="1" ht="14.4"/>
    <row r="3469" s="1" customFormat="1" ht="14.4"/>
    <row r="3470" s="1" customFormat="1" ht="14.4"/>
    <row r="3471" s="1" customFormat="1" ht="14.4"/>
    <row r="3472" s="1" customFormat="1" ht="14.4"/>
    <row r="3473" s="1" customFormat="1" ht="14.4"/>
    <row r="3474" s="1" customFormat="1" ht="14.4"/>
    <row r="3475" s="1" customFormat="1" ht="14.4"/>
    <row r="3476" s="1" customFormat="1" ht="14.4"/>
    <row r="3477" s="1" customFormat="1" ht="14.4"/>
    <row r="3478" s="1" customFormat="1" ht="14.4"/>
    <row r="3479" s="1" customFormat="1" ht="14.4"/>
    <row r="3480" s="1" customFormat="1" ht="14.4"/>
    <row r="3481" s="1" customFormat="1" ht="14.4"/>
    <row r="3482" s="1" customFormat="1" ht="14.4"/>
    <row r="3483" s="1" customFormat="1" ht="14.4"/>
    <row r="3484" s="1" customFormat="1" ht="14.4"/>
    <row r="3485" s="1" customFormat="1" ht="14.4"/>
    <row r="3486" s="1" customFormat="1" ht="14.4"/>
    <row r="3487" s="1" customFormat="1" ht="14.4"/>
    <row r="3488" s="1" customFormat="1" ht="14.4"/>
    <row r="3489" s="1" customFormat="1" ht="14.4"/>
    <row r="3490" s="1" customFormat="1" ht="14.4"/>
    <row r="3491" s="1" customFormat="1" ht="14.4"/>
    <row r="3492" s="1" customFormat="1" ht="14.4"/>
    <row r="3493" s="1" customFormat="1" ht="14.4"/>
    <row r="3494" s="1" customFormat="1" ht="14.4"/>
    <row r="3495" s="1" customFormat="1" ht="14.4"/>
    <row r="3496" s="1" customFormat="1" ht="14.4"/>
    <row r="3497" s="1" customFormat="1" ht="14.4"/>
    <row r="3498" s="1" customFormat="1" ht="14.4"/>
    <row r="3499" s="1" customFormat="1" ht="14.4"/>
    <row r="3500" s="1" customFormat="1" ht="14.4"/>
    <row r="3501" s="1" customFormat="1" ht="14.4"/>
    <row r="3502" s="1" customFormat="1" ht="14.4"/>
    <row r="3503" s="1" customFormat="1" ht="14.4"/>
    <row r="3504" s="1" customFormat="1" ht="14.4"/>
    <row r="3505" s="1" customFormat="1" ht="14.4"/>
    <row r="3506" s="1" customFormat="1" ht="14.4"/>
    <row r="3507" s="1" customFormat="1" ht="14.4"/>
    <row r="3508" s="1" customFormat="1" ht="14.4"/>
    <row r="3509" s="1" customFormat="1" ht="14.4"/>
    <row r="3510" s="1" customFormat="1" ht="14.4"/>
    <row r="3511" s="1" customFormat="1" ht="14.4"/>
    <row r="3512" s="1" customFormat="1" ht="14.4"/>
    <row r="3513" s="1" customFormat="1" ht="14.4"/>
    <row r="3514" s="1" customFormat="1" ht="14.4"/>
    <row r="3515" s="1" customFormat="1" ht="14.4"/>
    <row r="3516" s="1" customFormat="1" ht="14.4"/>
    <row r="3517" s="1" customFormat="1" ht="14.4"/>
    <row r="3518" s="1" customFormat="1" ht="14.4"/>
    <row r="3519" s="1" customFormat="1" ht="14.4"/>
    <row r="3520" s="1" customFormat="1" ht="14.4"/>
    <row r="3521" s="1" customFormat="1" ht="14.4"/>
    <row r="3522" s="1" customFormat="1" ht="14.4"/>
    <row r="3523" s="1" customFormat="1" ht="14.4"/>
    <row r="3524" s="1" customFormat="1" ht="14.4"/>
    <row r="3525" s="1" customFormat="1" ht="14.4"/>
    <row r="3526" s="1" customFormat="1" ht="14.4"/>
    <row r="3527" s="1" customFormat="1" ht="14.4"/>
    <row r="3528" s="1" customFormat="1" ht="14.4"/>
    <row r="3529" s="1" customFormat="1" ht="14.4"/>
    <row r="3530" s="1" customFormat="1" ht="14.4"/>
    <row r="3531" s="1" customFormat="1" ht="14.4"/>
    <row r="3532" s="1" customFormat="1" ht="14.4"/>
    <row r="3533" s="1" customFormat="1" ht="14.4"/>
    <row r="3534" s="1" customFormat="1" ht="14.4"/>
    <row r="3535" s="1" customFormat="1" ht="14.4"/>
    <row r="3536" s="1" customFormat="1" ht="14.4"/>
    <row r="3537" s="1" customFormat="1" ht="14.4"/>
    <row r="3538" s="1" customFormat="1" ht="14.4"/>
    <row r="3539" s="1" customFormat="1" ht="14.4"/>
    <row r="3540" s="1" customFormat="1" ht="14.4"/>
    <row r="3541" s="1" customFormat="1" ht="14.4"/>
    <row r="3542" s="1" customFormat="1" ht="14.4"/>
    <row r="3543" s="1" customFormat="1" ht="14.4"/>
    <row r="3544" s="1" customFormat="1" ht="14.4"/>
    <row r="3545" s="1" customFormat="1" ht="14.4"/>
    <row r="3546" s="1" customFormat="1" ht="14.4"/>
    <row r="3547" s="1" customFormat="1" ht="14.4"/>
    <row r="3548" s="1" customFormat="1" ht="14.4"/>
    <row r="3549" s="1" customFormat="1" ht="14.4"/>
    <row r="3550" s="1" customFormat="1" ht="14.4"/>
    <row r="3551" s="1" customFormat="1" ht="14.4"/>
    <row r="3552" s="1" customFormat="1" ht="14.4"/>
    <row r="3553" s="1" customFormat="1" ht="14.4"/>
    <row r="3554" s="1" customFormat="1" ht="14.4"/>
    <row r="3555" s="1" customFormat="1" ht="14.4"/>
    <row r="3556" s="1" customFormat="1" ht="14.4"/>
    <row r="3557" s="1" customFormat="1" ht="14.4"/>
    <row r="3558" s="1" customFormat="1" ht="14.4"/>
    <row r="3559" s="1" customFormat="1" ht="14.4"/>
    <row r="3560" s="1" customFormat="1" ht="14.4"/>
    <row r="3561" s="1" customFormat="1" ht="14.4"/>
    <row r="3562" s="1" customFormat="1" ht="14.4"/>
    <row r="3563" s="1" customFormat="1" ht="14.4"/>
    <row r="3564" s="1" customFormat="1" ht="14.4"/>
    <row r="3565" s="1" customFormat="1" ht="14.4"/>
    <row r="3566" s="1" customFormat="1" ht="14.4"/>
    <row r="3567" s="1" customFormat="1" ht="14.4"/>
    <row r="3568" s="1" customFormat="1" ht="14.4"/>
    <row r="3569" s="1" customFormat="1" ht="14.4"/>
    <row r="3570" s="1" customFormat="1" ht="14.4"/>
    <row r="3571" s="1" customFormat="1" ht="14.4"/>
    <row r="3572" s="1" customFormat="1" ht="14.4"/>
    <row r="3573" s="1" customFormat="1" ht="14.4"/>
    <row r="3574" s="1" customFormat="1" ht="14.4"/>
    <row r="3575" s="1" customFormat="1" ht="14.4"/>
    <row r="3576" s="1" customFormat="1" ht="14.4"/>
    <row r="3577" s="1" customFormat="1" ht="14.4"/>
    <row r="3578" s="1" customFormat="1" ht="14.4"/>
    <row r="3579" s="1" customFormat="1" ht="14.4"/>
    <row r="3580" s="1" customFormat="1" ht="14.4"/>
    <row r="3581" s="1" customFormat="1" ht="14.4"/>
    <row r="3582" s="1" customFormat="1" ht="14.4"/>
    <row r="3583" s="1" customFormat="1" ht="14.4"/>
    <row r="3584" s="1" customFormat="1" ht="14.4"/>
    <row r="3585" s="1" customFormat="1" ht="14.4"/>
    <row r="3586" s="1" customFormat="1" ht="14.4"/>
    <row r="3587" s="1" customFormat="1" ht="14.4"/>
    <row r="3588" s="1" customFormat="1" ht="14.4"/>
    <row r="3589" s="1" customFormat="1" ht="14.4"/>
    <row r="3590" s="1" customFormat="1" ht="14.4"/>
    <row r="3591" s="1" customFormat="1" ht="14.4"/>
    <row r="3592" s="1" customFormat="1" ht="14.4"/>
    <row r="3593" s="1" customFormat="1" ht="14.4"/>
    <row r="3594" s="1" customFormat="1" ht="14.4"/>
    <row r="3595" s="1" customFormat="1" ht="14.4"/>
    <row r="3596" s="1" customFormat="1" ht="14.4"/>
    <row r="3597" s="1" customFormat="1" ht="14.4"/>
    <row r="3598" s="1" customFormat="1" ht="14.4"/>
    <row r="3599" s="1" customFormat="1" ht="14.4"/>
    <row r="3600" s="1" customFormat="1" ht="14.4"/>
    <row r="3601" s="1" customFormat="1" ht="14.4"/>
    <row r="3602" s="1" customFormat="1" ht="14.4"/>
    <row r="3603" s="1" customFormat="1" ht="14.4"/>
    <row r="3604" s="1" customFormat="1" ht="14.4"/>
    <row r="3605" s="1" customFormat="1" ht="14.4"/>
    <row r="3606" s="1" customFormat="1" ht="14.4"/>
    <row r="3607" s="1" customFormat="1" ht="14.4"/>
    <row r="3608" s="1" customFormat="1" ht="14.4"/>
    <row r="3609" s="1" customFormat="1" ht="14.4"/>
    <row r="3610" s="1" customFormat="1" ht="14.4"/>
    <row r="3611" s="1" customFormat="1" ht="14.4"/>
    <row r="3612" s="1" customFormat="1" ht="14.4"/>
    <row r="3613" s="1" customFormat="1" ht="14.4"/>
    <row r="3614" s="1" customFormat="1" ht="14.4"/>
    <row r="3615" s="1" customFormat="1" ht="14.4"/>
    <row r="3616" s="1" customFormat="1" ht="14.4"/>
    <row r="3617" s="1" customFormat="1" ht="14.4"/>
    <row r="3618" s="1" customFormat="1" ht="14.4"/>
    <row r="3619" s="1" customFormat="1" ht="14.4"/>
    <row r="3620" s="1" customFormat="1" ht="14.4"/>
    <row r="3621" s="1" customFormat="1" ht="14.4"/>
    <row r="3622" s="1" customFormat="1" ht="14.4"/>
    <row r="3623" s="1" customFormat="1" ht="14.4"/>
    <row r="3624" s="1" customFormat="1" ht="14.4"/>
    <row r="3625" s="1" customFormat="1" ht="14.4"/>
    <row r="3626" s="1" customFormat="1" ht="14.4"/>
    <row r="3627" s="1" customFormat="1" ht="14.4"/>
    <row r="3628" s="1" customFormat="1" ht="14.4"/>
    <row r="3629" s="1" customFormat="1" ht="14.4"/>
    <row r="3630" s="1" customFormat="1" ht="14.4"/>
    <row r="3631" s="1" customFormat="1" ht="14.4"/>
    <row r="3632" s="1" customFormat="1" ht="14.4"/>
    <row r="3633" s="1" customFormat="1" ht="14.4"/>
    <row r="3634" s="1" customFormat="1" ht="14.4"/>
    <row r="3635" s="1" customFormat="1" ht="14.4"/>
    <row r="3636" s="1" customFormat="1" ht="14.4"/>
    <row r="3637" s="1" customFormat="1" ht="14.4"/>
    <row r="3638" s="1" customFormat="1" ht="14.4"/>
    <row r="3639" s="1" customFormat="1" ht="14.4"/>
    <row r="3640" s="1" customFormat="1" ht="14.4"/>
    <row r="3641" s="1" customFormat="1" ht="14.4"/>
    <row r="3642" s="1" customFormat="1" ht="14.4"/>
    <row r="3643" s="1" customFormat="1" ht="14.4"/>
    <row r="3644" s="1" customFormat="1" ht="14.4"/>
    <row r="3645" s="1" customFormat="1" ht="14.4"/>
    <row r="3646" s="1" customFormat="1" ht="14.4"/>
    <row r="3647" s="1" customFormat="1" ht="14.4"/>
    <row r="3648" s="1" customFormat="1" ht="14.4"/>
    <row r="3649" s="1" customFormat="1" ht="14.4"/>
    <row r="3650" s="1" customFormat="1" ht="14.4"/>
    <row r="3651" s="1" customFormat="1" ht="14.4"/>
    <row r="3652" s="1" customFormat="1" ht="14.4"/>
    <row r="3653" s="1" customFormat="1" ht="14.4"/>
    <row r="3654" s="1" customFormat="1" ht="14.4"/>
    <row r="3655" s="1" customFormat="1" ht="14.4"/>
    <row r="3656" s="1" customFormat="1" ht="14.4"/>
    <row r="3657" s="1" customFormat="1" ht="14.4"/>
    <row r="3658" s="1" customFormat="1" ht="14.4"/>
    <row r="3659" s="1" customFormat="1" ht="14.4"/>
    <row r="3660" s="1" customFormat="1" ht="14.4"/>
    <row r="3661" s="1" customFormat="1" ht="14.4"/>
    <row r="3662" s="1" customFormat="1" ht="14.4"/>
    <row r="3663" s="1" customFormat="1" ht="14.4"/>
    <row r="3664" s="1" customFormat="1" ht="14.4"/>
    <row r="3665" s="1" customFormat="1" ht="14.4"/>
    <row r="3666" s="1" customFormat="1" ht="14.4"/>
    <row r="3667" s="1" customFormat="1" ht="14.4"/>
    <row r="3668" s="1" customFormat="1" ht="14.4"/>
    <row r="3669" s="1" customFormat="1" ht="14.4"/>
    <row r="3670" s="1" customFormat="1" ht="14.4"/>
    <row r="3671" s="1" customFormat="1" ht="14.4"/>
    <row r="3672" s="1" customFormat="1" ht="14.4"/>
    <row r="3673" s="1" customFormat="1" ht="14.4"/>
    <row r="3674" s="1" customFormat="1" ht="14.4"/>
    <row r="3675" s="1" customFormat="1" ht="14.4"/>
    <row r="3676" s="1" customFormat="1" ht="14.4"/>
    <row r="3677" s="1" customFormat="1" ht="14.4"/>
    <row r="3678" s="1" customFormat="1" ht="14.4"/>
    <row r="3679" s="1" customFormat="1" ht="14.4"/>
    <row r="3680" s="1" customFormat="1" ht="14.4"/>
    <row r="3681" s="1" customFormat="1" ht="14.4"/>
    <row r="3682" s="1" customFormat="1" ht="14.4"/>
    <row r="3683" s="1" customFormat="1" ht="14.4"/>
    <row r="3684" s="1" customFormat="1" ht="14.4"/>
    <row r="3685" s="1" customFormat="1" ht="14.4"/>
    <row r="3686" s="1" customFormat="1" ht="14.4"/>
    <row r="3687" s="1" customFormat="1" ht="14.4"/>
    <row r="3688" s="1" customFormat="1" ht="14.4"/>
    <row r="3689" s="1" customFormat="1" ht="14.4"/>
    <row r="3690" s="1" customFormat="1" ht="14.4"/>
    <row r="3691" s="1" customFormat="1" ht="14.4"/>
    <row r="3692" s="1" customFormat="1" ht="14.4"/>
    <row r="3693" s="1" customFormat="1" ht="14.4"/>
    <row r="3694" s="1" customFormat="1" ht="14.4"/>
    <row r="3695" s="1" customFormat="1" ht="14.4"/>
    <row r="3696" s="1" customFormat="1" ht="14.4"/>
    <row r="3697" s="1" customFormat="1" ht="14.4"/>
    <row r="3698" s="1" customFormat="1" ht="14.4"/>
    <row r="3699" s="1" customFormat="1" ht="14.4"/>
    <row r="3700" s="1" customFormat="1" ht="14.4"/>
    <row r="3701" s="1" customFormat="1" ht="14.4"/>
    <row r="3702" s="1" customFormat="1" ht="14.4"/>
    <row r="3703" s="1" customFormat="1" ht="14.4"/>
    <row r="3704" s="1" customFormat="1" ht="14.4"/>
    <row r="3705" s="1" customFormat="1" ht="14.4"/>
    <row r="3706" s="1" customFormat="1" ht="14.4"/>
    <row r="3707" s="1" customFormat="1" ht="14.4"/>
    <row r="3708" s="1" customFormat="1" ht="14.4"/>
    <row r="3709" s="1" customFormat="1" ht="14.4"/>
    <row r="3710" s="1" customFormat="1" ht="14.4"/>
    <row r="3711" s="1" customFormat="1" ht="14.4"/>
    <row r="3712" s="1" customFormat="1" ht="14.4"/>
    <row r="3713" s="1" customFormat="1" ht="14.4"/>
    <row r="3714" s="1" customFormat="1" ht="14.4"/>
    <row r="3715" s="1" customFormat="1" ht="14.4"/>
    <row r="3716" s="1" customFormat="1" ht="14.4"/>
    <row r="3717" s="1" customFormat="1" ht="14.4"/>
    <row r="3718" s="1" customFormat="1" ht="14.4"/>
    <row r="3719" s="1" customFormat="1" ht="14.4"/>
    <row r="3720" s="1" customFormat="1" ht="14.4"/>
    <row r="3721" s="1" customFormat="1" ht="14.4"/>
    <row r="3722" s="1" customFormat="1" ht="14.4"/>
    <row r="3723" s="1" customFormat="1" ht="14.4"/>
    <row r="3724" s="1" customFormat="1" ht="14.4"/>
    <row r="3725" s="1" customFormat="1" ht="14.4"/>
    <row r="3726" s="1" customFormat="1" ht="14.4"/>
    <row r="3727" s="1" customFormat="1" ht="14.4"/>
    <row r="3728" s="1" customFormat="1" ht="14.4"/>
    <row r="3729" s="1" customFormat="1" ht="14.4"/>
    <row r="3730" s="1" customFormat="1" ht="14.4"/>
    <row r="3731" s="1" customFormat="1" ht="14.4"/>
    <row r="3732" s="1" customFormat="1" ht="14.4"/>
    <row r="3733" s="1" customFormat="1" ht="14.4"/>
    <row r="3734" s="1" customFormat="1" ht="14.4"/>
    <row r="3735" s="1" customFormat="1" ht="14.4"/>
    <row r="3736" s="1" customFormat="1" ht="14.4"/>
    <row r="3737" s="1" customFormat="1" ht="14.4"/>
    <row r="3738" s="1" customFormat="1" ht="14.4"/>
    <row r="3739" s="1" customFormat="1" ht="14.4"/>
    <row r="3740" s="1" customFormat="1" ht="14.4"/>
    <row r="3741" s="1" customFormat="1" ht="14.4"/>
    <row r="3742" s="1" customFormat="1" ht="14.4"/>
    <row r="3743" s="1" customFormat="1" ht="14.4"/>
    <row r="3744" s="1" customFormat="1" ht="14.4"/>
    <row r="3745" s="1" customFormat="1" ht="14.4"/>
    <row r="3746" s="1" customFormat="1" ht="14.4"/>
    <row r="3747" s="1" customFormat="1" ht="14.4"/>
    <row r="3748" s="1" customFormat="1" ht="14.4"/>
    <row r="3749" s="1" customFormat="1" ht="14.4"/>
    <row r="3750" s="1" customFormat="1" ht="14.4"/>
    <row r="3751" s="1" customFormat="1" ht="14.4"/>
    <row r="3752" s="1" customFormat="1" ht="14.4"/>
    <row r="3753" s="1" customFormat="1" ht="14.4"/>
    <row r="3754" s="1" customFormat="1" ht="14.4"/>
    <row r="3755" s="1" customFormat="1" ht="14.4"/>
    <row r="3756" s="1" customFormat="1" ht="14.4"/>
    <row r="3757" s="1" customFormat="1" ht="14.4"/>
    <row r="3758" s="1" customFormat="1" ht="14.4"/>
    <row r="3759" s="1" customFormat="1" ht="14.4"/>
    <row r="3760" s="1" customFormat="1" ht="14.4"/>
    <row r="3761" s="1" customFormat="1" ht="14.4"/>
    <row r="3762" s="1" customFormat="1" ht="14.4"/>
    <row r="3763" s="1" customFormat="1" ht="14.4"/>
    <row r="3764" s="1" customFormat="1" ht="14.4"/>
    <row r="3765" s="1" customFormat="1" ht="14.4"/>
    <row r="3766" s="1" customFormat="1" ht="14.4"/>
    <row r="3767" s="1" customFormat="1" ht="14.4"/>
    <row r="3768" s="1" customFormat="1" ht="14.4"/>
    <row r="3769" s="1" customFormat="1" ht="14.4"/>
    <row r="3770" s="1" customFormat="1" ht="14.4"/>
    <row r="3771" s="1" customFormat="1" ht="14.4"/>
    <row r="3772" s="1" customFormat="1" ht="14.4"/>
    <row r="3773" s="1" customFormat="1" ht="14.4"/>
    <row r="3774" s="1" customFormat="1" ht="14.4"/>
    <row r="3775" s="1" customFormat="1" ht="14.4"/>
    <row r="3776" s="1" customFormat="1" ht="14.4"/>
    <row r="3777" s="1" customFormat="1" ht="14.4"/>
    <row r="3778" s="1" customFormat="1" ht="14.4"/>
    <row r="3779" s="1" customFormat="1" ht="14.4"/>
    <row r="3780" s="1" customFormat="1" ht="14.4"/>
    <row r="3781" s="1" customFormat="1" ht="14.4"/>
    <row r="3782" s="1" customFormat="1" ht="14.4"/>
    <row r="3783" s="1" customFormat="1" ht="14.4"/>
    <row r="3784" s="1" customFormat="1" ht="14.4"/>
    <row r="3785" s="1" customFormat="1" ht="14.4"/>
    <row r="3786" s="1" customFormat="1" ht="14.4"/>
    <row r="3787" s="1" customFormat="1" ht="14.4"/>
    <row r="3788" s="1" customFormat="1" ht="14.4"/>
    <row r="3789" s="1" customFormat="1" ht="14.4"/>
    <row r="3790" s="1" customFormat="1" ht="14.4"/>
    <row r="3791" s="1" customFormat="1" ht="14.4"/>
    <row r="3792" s="1" customFormat="1" ht="14.4"/>
    <row r="3793" s="1" customFormat="1" ht="14.4"/>
    <row r="3794" s="1" customFormat="1" ht="14.4"/>
    <row r="3795" s="1" customFormat="1" ht="14.4"/>
    <row r="3796" s="1" customFormat="1" ht="14.4"/>
    <row r="3797" s="1" customFormat="1" ht="14.4"/>
    <row r="3798" s="1" customFormat="1" ht="14.4"/>
    <row r="3799" s="1" customFormat="1" ht="14.4"/>
    <row r="3800" s="1" customFormat="1" ht="14.4"/>
    <row r="3801" s="1" customFormat="1" ht="14.4"/>
    <row r="3802" s="1" customFormat="1" ht="14.4"/>
    <row r="3803" s="1" customFormat="1" ht="14.4"/>
    <row r="3804" s="1" customFormat="1" ht="14.4"/>
    <row r="3805" s="1" customFormat="1" ht="14.4"/>
    <row r="3806" s="1" customFormat="1" ht="14.4"/>
    <row r="3807" s="1" customFormat="1" ht="14.4"/>
    <row r="3808" s="1" customFormat="1" ht="14.4"/>
    <row r="3809" s="1" customFormat="1" ht="14.4"/>
    <row r="3810" s="1" customFormat="1" ht="14.4"/>
    <row r="3811" s="1" customFormat="1" ht="14.4"/>
    <row r="3812" s="1" customFormat="1" ht="14.4"/>
    <row r="3813" s="1" customFormat="1" ht="14.4"/>
    <row r="3814" s="1" customFormat="1" ht="14.4"/>
    <row r="3815" s="1" customFormat="1" ht="14.4"/>
    <row r="3816" s="1" customFormat="1" ht="14.4"/>
    <row r="3817" s="1" customFormat="1" ht="14.4"/>
    <row r="3818" s="1" customFormat="1" ht="14.4"/>
    <row r="3819" s="1" customFormat="1" ht="14.4"/>
    <row r="3820" s="1" customFormat="1" ht="14.4"/>
    <row r="3821" s="1" customFormat="1" ht="14.4"/>
    <row r="3822" s="1" customFormat="1" ht="14.4"/>
    <row r="3823" s="1" customFormat="1" ht="14.4"/>
    <row r="3824" s="1" customFormat="1" ht="14.4"/>
    <row r="3825" s="1" customFormat="1" ht="14.4"/>
    <row r="3826" s="1" customFormat="1" ht="14.4"/>
    <row r="3827" s="1" customFormat="1" ht="14.4"/>
    <row r="3828" s="1" customFormat="1" ht="14.4"/>
    <row r="3829" s="1" customFormat="1" ht="14.4"/>
    <row r="3830" s="1" customFormat="1" ht="14.4"/>
    <row r="3831" s="1" customFormat="1" ht="14.4"/>
    <row r="3832" s="1" customFormat="1" ht="14.4"/>
    <row r="3833" s="1" customFormat="1" ht="14.4"/>
    <row r="3834" s="1" customFormat="1" ht="14.4"/>
    <row r="3835" s="1" customFormat="1" ht="14.4"/>
    <row r="3836" s="1" customFormat="1" ht="14.4"/>
    <row r="3837" s="1" customFormat="1" ht="14.4"/>
    <row r="3838" s="1" customFormat="1" ht="14.4"/>
    <row r="3839" s="1" customFormat="1" ht="14.4"/>
    <row r="3840" s="1" customFormat="1" ht="14.4"/>
    <row r="3841" s="1" customFormat="1" ht="14.4"/>
    <row r="3842" s="1" customFormat="1" ht="14.4"/>
    <row r="3843" s="1" customFormat="1" ht="14.4"/>
    <row r="3844" s="1" customFormat="1" ht="14.4"/>
    <row r="3845" s="1" customFormat="1" ht="14.4"/>
    <row r="3846" s="1" customFormat="1" ht="14.4"/>
    <row r="3847" s="1" customFormat="1" ht="14.4"/>
    <row r="3848" s="1" customFormat="1" ht="14.4"/>
    <row r="3849" s="1" customFormat="1" ht="14.4"/>
    <row r="3850" s="1" customFormat="1" ht="14.4"/>
    <row r="3851" s="1" customFormat="1" ht="14.4"/>
    <row r="3852" s="1" customFormat="1" ht="14.4"/>
    <row r="3853" s="1" customFormat="1" ht="14.4"/>
    <row r="3854" s="1" customFormat="1" ht="14.4"/>
    <row r="3855" s="1" customFormat="1" ht="14.4"/>
    <row r="3856" s="1" customFormat="1" ht="14.4"/>
    <row r="3857" s="1" customFormat="1" ht="14.4"/>
    <row r="3858" s="1" customFormat="1" ht="14.4"/>
    <row r="3859" s="1" customFormat="1" ht="14.4"/>
    <row r="3860" s="1" customFormat="1" ht="14.4"/>
    <row r="3861" s="1" customFormat="1" ht="14.4"/>
    <row r="3862" s="1" customFormat="1" ht="14.4"/>
    <row r="3863" s="1" customFormat="1" ht="14.4"/>
    <row r="3864" s="1" customFormat="1" ht="14.4"/>
    <row r="3865" s="1" customFormat="1" ht="14.4"/>
    <row r="3866" s="1" customFormat="1" ht="14.4"/>
    <row r="3867" s="1" customFormat="1" ht="14.4"/>
    <row r="3868" s="1" customFormat="1" ht="14.4"/>
    <row r="3869" s="1" customFormat="1" ht="14.4"/>
    <row r="3870" s="1" customFormat="1" ht="14.4"/>
    <row r="3871" s="1" customFormat="1" ht="14.4"/>
    <row r="3872" s="1" customFormat="1" ht="14.4"/>
    <row r="3873" s="1" customFormat="1" ht="14.4"/>
    <row r="3874" s="1" customFormat="1" ht="14.4"/>
    <row r="3875" s="1" customFormat="1" ht="14.4"/>
    <row r="3876" s="1" customFormat="1" ht="14.4"/>
    <row r="3877" s="1" customFormat="1" ht="14.4"/>
    <row r="3878" s="1" customFormat="1" ht="14.4"/>
    <row r="3879" s="1" customFormat="1" ht="14.4"/>
    <row r="3880" s="1" customFormat="1" ht="14.4"/>
    <row r="3881" s="1" customFormat="1" ht="14.4"/>
    <row r="3882" s="1" customFormat="1" ht="14.4"/>
    <row r="3883" s="1" customFormat="1" ht="14.4"/>
    <row r="3884" s="1" customFormat="1" ht="14.4"/>
    <row r="3885" s="1" customFormat="1" ht="14.4"/>
    <row r="3886" s="1" customFormat="1" ht="14.4"/>
    <row r="3887" s="1" customFormat="1" ht="14.4"/>
    <row r="3888" s="1" customFormat="1" ht="14.4"/>
    <row r="3889" s="1" customFormat="1" ht="14.4"/>
    <row r="3890" s="1" customFormat="1" ht="14.4"/>
    <row r="3891" s="1" customFormat="1" ht="14.4"/>
    <row r="3892" s="1" customFormat="1" ht="14.4"/>
    <row r="3893" s="1" customFormat="1" ht="14.4"/>
    <row r="3894" s="1" customFormat="1" ht="14.4"/>
    <row r="3895" s="1" customFormat="1" ht="14.4"/>
    <row r="3896" s="1" customFormat="1" ht="14.4"/>
    <row r="3897" s="1" customFormat="1" ht="14.4"/>
    <row r="3898" s="1" customFormat="1" ht="14.4"/>
    <row r="3899" s="1" customFormat="1" ht="14.4"/>
    <row r="3900" s="1" customFormat="1" ht="14.4"/>
    <row r="3901" s="1" customFormat="1" ht="14.4"/>
    <row r="3902" s="1" customFormat="1" ht="14.4"/>
    <row r="3903" s="1" customFormat="1" ht="14.4"/>
    <row r="3904" s="1" customFormat="1" ht="14.4"/>
    <row r="3905" s="1" customFormat="1" ht="14.4"/>
    <row r="3906" s="1" customFormat="1" ht="14.4"/>
    <row r="3907" s="1" customFormat="1" ht="14.4"/>
    <row r="3908" s="1" customFormat="1" ht="14.4"/>
    <row r="3909" s="1" customFormat="1" ht="14.4"/>
    <row r="3910" s="1" customFormat="1" ht="14.4"/>
    <row r="3911" s="1" customFormat="1" ht="14.4"/>
    <row r="3912" s="1" customFormat="1" ht="14.4"/>
    <row r="3913" s="1" customFormat="1" ht="14.4"/>
    <row r="3914" s="1" customFormat="1" ht="14.4"/>
    <row r="3915" s="1" customFormat="1" ht="14.4"/>
    <row r="3916" s="1" customFormat="1" ht="14.4"/>
    <row r="3917" s="1" customFormat="1" ht="14.4"/>
    <row r="3918" s="1" customFormat="1" ht="14.4"/>
    <row r="3919" s="1" customFormat="1" ht="14.4"/>
    <row r="3920" s="1" customFormat="1" ht="14.4"/>
    <row r="3921" s="1" customFormat="1" ht="14.4"/>
    <row r="3922" s="1" customFormat="1" ht="14.4"/>
    <row r="3923" s="1" customFormat="1" ht="14.4"/>
    <row r="3924" s="1" customFormat="1" ht="14.4"/>
    <row r="3925" s="1" customFormat="1" ht="14.4"/>
    <row r="3926" s="1" customFormat="1" ht="14.4"/>
    <row r="3927" s="1" customFormat="1" ht="14.4"/>
    <row r="3928" s="1" customFormat="1" ht="14.4"/>
    <row r="3929" s="1" customFormat="1" ht="14.4"/>
    <row r="3930" s="1" customFormat="1" ht="14.4"/>
    <row r="3931" s="1" customFormat="1" ht="14.4"/>
    <row r="3932" s="1" customFormat="1" ht="14.4"/>
    <row r="3933" s="1" customFormat="1" ht="14.4"/>
    <row r="3934" s="1" customFormat="1" ht="14.4"/>
    <row r="3935" s="1" customFormat="1" ht="14.4"/>
    <row r="3936" s="1" customFormat="1" ht="14.4"/>
    <row r="3937" s="1" customFormat="1" ht="14.4"/>
    <row r="3938" s="1" customFormat="1" ht="14.4"/>
    <row r="3939" s="1" customFormat="1" ht="14.4"/>
    <row r="3940" s="1" customFormat="1" ht="14.4"/>
    <row r="3941" s="1" customFormat="1" ht="14.4"/>
    <row r="3942" s="1" customFormat="1" ht="14.4"/>
    <row r="3943" s="1" customFormat="1" ht="14.4"/>
    <row r="3944" s="1" customFormat="1" ht="14.4"/>
    <row r="3945" s="1" customFormat="1" ht="14.4"/>
    <row r="3946" s="1" customFormat="1" ht="14.4"/>
    <row r="3947" s="1" customFormat="1" ht="14.4"/>
    <row r="3948" s="1" customFormat="1" ht="14.4"/>
    <row r="3949" s="1" customFormat="1" ht="14.4"/>
    <row r="3950" s="1" customFormat="1" ht="14.4"/>
    <row r="3951" s="1" customFormat="1" ht="14.4"/>
    <row r="3952" s="1" customFormat="1" ht="14.4"/>
    <row r="3953" s="1" customFormat="1" ht="14.4"/>
    <row r="3954" s="1" customFormat="1" ht="14.4"/>
    <row r="3955" s="1" customFormat="1" ht="14.4"/>
    <row r="3956" s="1" customFormat="1" ht="14.4"/>
    <row r="3957" s="1" customFormat="1" ht="14.4"/>
    <row r="3958" s="1" customFormat="1" ht="14.4"/>
    <row r="3959" s="1" customFormat="1" ht="14.4"/>
    <row r="3960" s="1" customFormat="1" ht="14.4"/>
    <row r="3961" s="1" customFormat="1" ht="14.4"/>
    <row r="3962" s="1" customFormat="1" ht="14.4"/>
    <row r="3963" s="1" customFormat="1" ht="14.4"/>
    <row r="3964" s="1" customFormat="1" ht="14.4"/>
    <row r="3965" s="1" customFormat="1" ht="14.4"/>
    <row r="3966" s="1" customFormat="1" ht="14.4"/>
    <row r="3967" s="1" customFormat="1" ht="14.4"/>
    <row r="3968" s="1" customFormat="1" ht="14.4"/>
    <row r="3969" s="1" customFormat="1" ht="14.4"/>
    <row r="3970" s="1" customFormat="1" ht="14.4"/>
    <row r="3971" s="1" customFormat="1" ht="14.4"/>
    <row r="3972" s="1" customFormat="1" ht="14.4"/>
    <row r="3973" s="1" customFormat="1" ht="14.4"/>
    <row r="3974" s="1" customFormat="1" ht="14.4"/>
    <row r="3975" s="1" customFormat="1" ht="14.4"/>
    <row r="3976" s="1" customFormat="1" ht="14.4"/>
    <row r="3977" s="1" customFormat="1" ht="14.4"/>
    <row r="3978" s="1" customFormat="1" ht="14.4"/>
    <row r="3979" s="1" customFormat="1" ht="14.4"/>
    <row r="3980" s="1" customFormat="1" ht="14.4"/>
    <row r="3981" s="1" customFormat="1" ht="14.4"/>
    <row r="3982" s="1" customFormat="1" ht="14.4"/>
    <row r="3983" s="1" customFormat="1" ht="14.4"/>
    <row r="3984" s="1" customFormat="1" ht="14.4"/>
    <row r="3985" s="1" customFormat="1" ht="14.4"/>
    <row r="3986" s="1" customFormat="1" ht="14.4"/>
    <row r="3987" s="1" customFormat="1" ht="14.4"/>
    <row r="3988" s="1" customFormat="1" ht="14.4"/>
    <row r="3989" s="1" customFormat="1" ht="14.4"/>
    <row r="3990" s="1" customFormat="1" ht="14.4"/>
    <row r="3991" s="1" customFormat="1" ht="14.4"/>
    <row r="3992" s="1" customFormat="1" ht="14.4"/>
    <row r="3993" s="1" customFormat="1" ht="14.4"/>
    <row r="3994" s="1" customFormat="1" ht="14.4"/>
    <row r="3995" s="1" customFormat="1" ht="14.4"/>
    <row r="3996" s="1" customFormat="1" ht="14.4"/>
    <row r="3997" s="1" customFormat="1" ht="14.4"/>
    <row r="3998" s="1" customFormat="1" ht="14.4"/>
    <row r="3999" s="1" customFormat="1" ht="14.4"/>
    <row r="4000" s="1" customFormat="1" ht="14.4"/>
    <row r="4001" s="1" customFormat="1" ht="14.4"/>
    <row r="4002" s="1" customFormat="1" ht="14.4"/>
    <row r="4003" s="1" customFormat="1" ht="14.4"/>
    <row r="4004" s="1" customFormat="1" ht="14.4"/>
    <row r="4005" s="1" customFormat="1" ht="14.4"/>
    <row r="4006" s="1" customFormat="1" ht="14.4"/>
    <row r="4007" s="1" customFormat="1" ht="14.4"/>
    <row r="4008" s="1" customFormat="1" ht="14.4"/>
    <row r="4009" s="1" customFormat="1" ht="14.4"/>
    <row r="4010" s="1" customFormat="1" ht="14.4"/>
    <row r="4011" s="1" customFormat="1" ht="14.4"/>
    <row r="4012" s="1" customFormat="1" ht="14.4"/>
    <row r="4013" s="1" customFormat="1" ht="14.4"/>
    <row r="4014" s="1" customFormat="1" ht="14.4"/>
    <row r="4015" s="1" customFormat="1" ht="14.4"/>
    <row r="4016" s="1" customFormat="1" ht="14.4"/>
    <row r="4017" s="1" customFormat="1" ht="14.4"/>
    <row r="4018" s="1" customFormat="1" ht="14.4"/>
    <row r="4019" s="1" customFormat="1" ht="14.4"/>
    <row r="4020" s="1" customFormat="1" ht="14.4"/>
    <row r="4021" s="1" customFormat="1" ht="14.4"/>
    <row r="4022" s="1" customFormat="1" ht="14.4"/>
    <row r="4023" s="1" customFormat="1" ht="14.4"/>
    <row r="4024" s="1" customFormat="1" ht="14.4"/>
    <row r="4025" s="1" customFormat="1" ht="14.4"/>
    <row r="4026" s="1" customFormat="1" ht="14.4"/>
    <row r="4027" s="1" customFormat="1" ht="14.4"/>
    <row r="4028" s="1" customFormat="1" ht="14.4"/>
    <row r="4029" s="1" customFormat="1" ht="14.4"/>
    <row r="4030" s="1" customFormat="1" ht="14.4"/>
    <row r="4031" s="1" customFormat="1" ht="14.4"/>
    <row r="4032" s="1" customFormat="1" ht="14.4"/>
    <row r="4033" s="1" customFormat="1" ht="14.4"/>
    <row r="4034" s="1" customFormat="1" ht="14.4"/>
    <row r="4035" s="1" customFormat="1" ht="14.4"/>
    <row r="4036" s="1" customFormat="1" ht="14.4"/>
    <row r="4037" s="1" customFormat="1" ht="14.4"/>
    <row r="4038" s="1" customFormat="1" ht="14.4"/>
    <row r="4039" s="1" customFormat="1" ht="14.4"/>
    <row r="4040" s="1" customFormat="1" ht="14.4"/>
    <row r="4041" s="1" customFormat="1" ht="14.4"/>
    <row r="4042" s="1" customFormat="1" ht="14.4"/>
    <row r="4043" s="1" customFormat="1" ht="14.4"/>
    <row r="4044" s="1" customFormat="1" ht="14.4"/>
    <row r="4045" s="1" customFormat="1" ht="14.4"/>
    <row r="4046" s="1" customFormat="1" ht="14.4"/>
    <row r="4047" s="1" customFormat="1" ht="14.4"/>
    <row r="4048" s="1" customFormat="1" ht="14.4"/>
    <row r="4049" s="1" customFormat="1" ht="14.4"/>
    <row r="4050" s="1" customFormat="1" ht="14.4"/>
    <row r="4051" s="1" customFormat="1" ht="14.4"/>
    <row r="4052" s="1" customFormat="1" ht="14.4"/>
    <row r="4053" s="1" customFormat="1" ht="14.4"/>
    <row r="4054" s="1" customFormat="1" ht="14.4"/>
    <row r="4055" s="1" customFormat="1" ht="14.4"/>
    <row r="4056" s="1" customFormat="1" ht="14.4"/>
    <row r="4057" s="1" customFormat="1" ht="14.4"/>
    <row r="4058" s="1" customFormat="1" ht="14.4"/>
    <row r="4059" s="1" customFormat="1" ht="14.4"/>
    <row r="4060" s="1" customFormat="1" ht="14.4"/>
    <row r="4061" s="1" customFormat="1" ht="14.4"/>
    <row r="4062" s="1" customFormat="1" ht="14.4"/>
    <row r="4063" s="1" customFormat="1" ht="14.4"/>
    <row r="4064" s="1" customFormat="1" ht="14.4"/>
    <row r="4065" s="1" customFormat="1" ht="14.4"/>
    <row r="4066" s="1" customFormat="1" ht="14.4"/>
    <row r="4067" s="1" customFormat="1" ht="14.4"/>
    <row r="4068" s="1" customFormat="1" ht="14.4"/>
    <row r="4069" s="1" customFormat="1" ht="14.4"/>
    <row r="4070" s="1" customFormat="1" ht="14.4"/>
    <row r="4071" s="1" customFormat="1" ht="14.4"/>
    <row r="4072" s="1" customFormat="1" ht="14.4"/>
    <row r="4073" s="1" customFormat="1" ht="14.4"/>
    <row r="4074" s="1" customFormat="1" ht="14.4"/>
    <row r="4075" s="1" customFormat="1" ht="14.4"/>
    <row r="4076" s="1" customFormat="1" ht="14.4"/>
    <row r="4077" s="1" customFormat="1" ht="14.4"/>
    <row r="4078" s="1" customFormat="1" ht="14.4"/>
    <row r="4079" s="1" customFormat="1" ht="14.4"/>
    <row r="4080" s="1" customFormat="1" ht="14.4"/>
    <row r="4081" s="1" customFormat="1" ht="14.4"/>
    <row r="4082" s="1" customFormat="1" ht="14.4"/>
    <row r="4083" s="1" customFormat="1" ht="14.4"/>
    <row r="4084" s="1" customFormat="1" ht="14.4"/>
    <row r="4085" s="1" customFormat="1" ht="14.4"/>
    <row r="4086" s="1" customFormat="1" ht="14.4"/>
    <row r="4087" s="1" customFormat="1" ht="14.4"/>
    <row r="4088" s="1" customFormat="1" ht="14.4"/>
    <row r="4089" s="1" customFormat="1" ht="14.4"/>
    <row r="4090" s="1" customFormat="1" ht="14.4"/>
    <row r="4091" s="1" customFormat="1" ht="14.4"/>
    <row r="4092" s="1" customFormat="1" ht="14.4"/>
    <row r="4093" s="1" customFormat="1" ht="14.4"/>
    <row r="4094" s="1" customFormat="1" ht="14.4"/>
    <row r="4095" s="1" customFormat="1" ht="14.4"/>
    <row r="4096" s="1" customFormat="1" ht="14.4"/>
    <row r="4097" s="1" customFormat="1" ht="14.4"/>
    <row r="4098" s="1" customFormat="1" ht="14.4"/>
    <row r="4099" s="1" customFormat="1" ht="14.4"/>
    <row r="4100" s="1" customFormat="1" ht="14.4"/>
    <row r="4101" s="1" customFormat="1" ht="14.4"/>
    <row r="4102" s="1" customFormat="1" ht="14.4"/>
    <row r="4103" s="1" customFormat="1" ht="14.4"/>
    <row r="4104" s="1" customFormat="1" ht="14.4"/>
    <row r="4105" s="1" customFormat="1" ht="14.4"/>
    <row r="4106" s="1" customFormat="1" ht="14.4"/>
    <row r="4107" s="1" customFormat="1" ht="14.4"/>
    <row r="4108" s="1" customFormat="1" ht="14.4"/>
    <row r="4109" s="1" customFormat="1" ht="14.4"/>
    <row r="4110" s="1" customFormat="1" ht="14.4"/>
    <row r="4111" s="1" customFormat="1" ht="14.4"/>
    <row r="4112" s="1" customFormat="1" ht="14.4"/>
    <row r="4113" s="1" customFormat="1" ht="14.4"/>
    <row r="4114" s="1" customFormat="1" ht="14.4"/>
    <row r="4115" s="1" customFormat="1" ht="14.4"/>
    <row r="4116" s="1" customFormat="1" ht="14.4"/>
    <row r="4117" s="1" customFormat="1" ht="14.4"/>
    <row r="4118" s="1" customFormat="1" ht="14.4"/>
    <row r="4119" s="1" customFormat="1" ht="14.4"/>
    <row r="4120" s="1" customFormat="1" ht="14.4"/>
    <row r="4121" s="1" customFormat="1" ht="14.4"/>
    <row r="4122" s="1" customFormat="1" ht="14.4"/>
    <row r="4123" s="1" customFormat="1" ht="14.4"/>
    <row r="4124" s="1" customFormat="1" ht="14.4"/>
    <row r="4125" s="1" customFormat="1" ht="14.4"/>
    <row r="4126" s="1" customFormat="1" ht="14.4"/>
    <row r="4127" s="1" customFormat="1" ht="14.4"/>
    <row r="4128" s="1" customFormat="1" ht="14.4"/>
    <row r="4129" s="1" customFormat="1" ht="14.4"/>
    <row r="4130" s="1" customFormat="1" ht="14.4"/>
    <row r="4131" s="1" customFormat="1" ht="14.4"/>
    <row r="4132" s="1" customFormat="1" ht="14.4"/>
    <row r="4133" s="1" customFormat="1" ht="14.4"/>
    <row r="4134" s="1" customFormat="1" ht="14.4"/>
    <row r="4135" s="1" customFormat="1" ht="14.4"/>
    <row r="4136" s="1" customFormat="1" ht="14.4"/>
    <row r="4137" s="1" customFormat="1" ht="14.4"/>
    <row r="4138" s="1" customFormat="1" ht="14.4"/>
    <row r="4139" s="1" customFormat="1" ht="14.4"/>
    <row r="4140" s="1" customFormat="1" ht="14.4"/>
    <row r="4141" s="1" customFormat="1" ht="14.4"/>
    <row r="4142" s="1" customFormat="1" ht="14.4"/>
    <row r="4143" s="1" customFormat="1" ht="14.4"/>
    <row r="4144" s="1" customFormat="1" ht="14.4"/>
    <row r="4145" s="1" customFormat="1" ht="14.4"/>
    <row r="4146" s="1" customFormat="1" ht="14.4"/>
    <row r="4147" s="1" customFormat="1" ht="14.4"/>
    <row r="4148" s="1" customFormat="1" ht="14.4"/>
    <row r="4149" s="1" customFormat="1" ht="14.4"/>
    <row r="4150" s="1" customFormat="1" ht="14.4"/>
    <row r="4151" s="1" customFormat="1" ht="14.4"/>
    <row r="4152" s="1" customFormat="1" ht="14.4"/>
    <row r="4153" s="1" customFormat="1" ht="14.4"/>
    <row r="4154" s="1" customFormat="1" ht="14.4"/>
    <row r="4155" s="1" customFormat="1" ht="14.4"/>
    <row r="4156" s="1" customFormat="1" ht="14.4"/>
    <row r="4157" s="1" customFormat="1" ht="14.4"/>
    <row r="4158" s="1" customFormat="1" ht="14.4"/>
    <row r="4159" s="1" customFormat="1" ht="14.4"/>
    <row r="4160" s="1" customFormat="1" ht="14.4"/>
    <row r="4161" s="1" customFormat="1" ht="14.4"/>
    <row r="4162" s="1" customFormat="1" ht="14.4"/>
    <row r="4163" s="1" customFormat="1" ht="14.4"/>
    <row r="4164" s="1" customFormat="1" ht="14.4"/>
    <row r="4165" s="1" customFormat="1" ht="14.4"/>
    <row r="4166" s="1" customFormat="1" ht="14.4"/>
    <row r="4167" s="1" customFormat="1" ht="14.4"/>
    <row r="4168" s="1" customFormat="1" ht="14.4"/>
    <row r="4169" s="1" customFormat="1" ht="14.4"/>
    <row r="4170" s="1" customFormat="1" ht="14.4"/>
    <row r="4171" s="1" customFormat="1" ht="14.4"/>
    <row r="4172" s="1" customFormat="1" ht="14.4"/>
    <row r="4173" s="1" customFormat="1" ht="14.4"/>
    <row r="4174" s="1" customFormat="1" ht="14.4"/>
    <row r="4175" s="1" customFormat="1" ht="14.4"/>
    <row r="4176" s="1" customFormat="1" ht="14.4"/>
    <row r="4177" s="1" customFormat="1" ht="14.4"/>
    <row r="4178" s="1" customFormat="1" ht="14.4"/>
    <row r="4179" s="1" customFormat="1" ht="14.4"/>
    <row r="4180" s="1" customFormat="1" ht="14.4"/>
    <row r="4181" s="1" customFormat="1" ht="14.4"/>
    <row r="4182" s="1" customFormat="1" ht="14.4"/>
    <row r="4183" s="1" customFormat="1" ht="14.4"/>
    <row r="4184" s="1" customFormat="1" ht="14.4"/>
    <row r="4185" s="1" customFormat="1" ht="14.4"/>
    <row r="4186" s="1" customFormat="1" ht="14.4"/>
    <row r="4187" s="1" customFormat="1" ht="14.4"/>
    <row r="4188" s="1" customFormat="1" ht="14.4"/>
    <row r="4189" s="1" customFormat="1" ht="14.4"/>
    <row r="4190" s="1" customFormat="1" ht="14.4"/>
    <row r="4191" s="1" customFormat="1" ht="14.4"/>
    <row r="4192" s="1" customFormat="1" ht="14.4"/>
    <row r="4193" s="1" customFormat="1" ht="14.4"/>
    <row r="4194" s="1" customFormat="1" ht="14.4"/>
    <row r="4195" s="1" customFormat="1" ht="14.4"/>
    <row r="4196" s="1" customFormat="1" ht="14.4"/>
    <row r="4197" s="1" customFormat="1" ht="14.4"/>
    <row r="4198" s="1" customFormat="1" ht="14.4"/>
    <row r="4199" s="1" customFormat="1" ht="14.4"/>
    <row r="4200" s="1" customFormat="1" ht="14.4"/>
    <row r="4201" s="1" customFormat="1" ht="14.4"/>
    <row r="4202" s="1" customFormat="1" ht="14.4"/>
    <row r="4203" s="1" customFormat="1" ht="14.4"/>
    <row r="4204" s="1" customFormat="1" ht="14.4"/>
    <row r="4205" s="1" customFormat="1" ht="14.4"/>
    <row r="4206" s="1" customFormat="1" ht="14.4"/>
    <row r="4207" s="1" customFormat="1" ht="14.4"/>
    <row r="4208" s="1" customFormat="1" ht="14.4"/>
    <row r="4209" s="1" customFormat="1" ht="14.4"/>
    <row r="4210" s="1" customFormat="1" ht="14.4"/>
    <row r="4211" s="1" customFormat="1" ht="14.4"/>
    <row r="4212" s="1" customFormat="1" ht="14.4"/>
    <row r="4213" s="1" customFormat="1" ht="14.4"/>
    <row r="4214" s="1" customFormat="1" ht="14.4"/>
    <row r="4215" s="1" customFormat="1" ht="14.4"/>
    <row r="4216" s="1" customFormat="1" ht="14.4"/>
    <row r="4217" s="1" customFormat="1" ht="14.4"/>
    <row r="4218" s="1" customFormat="1" ht="14.4"/>
    <row r="4219" s="1" customFormat="1" ht="14.4"/>
    <row r="4220" s="1" customFormat="1" ht="14.4"/>
    <row r="4221" s="1" customFormat="1" ht="14.4"/>
    <row r="4222" s="1" customFormat="1" ht="14.4"/>
    <row r="4223" s="1" customFormat="1" ht="14.4"/>
    <row r="4224" s="1" customFormat="1" ht="14.4"/>
    <row r="4225" s="1" customFormat="1" ht="14.4"/>
    <row r="4226" s="1" customFormat="1" ht="14.4"/>
    <row r="4227" s="1" customFormat="1" ht="14.4"/>
    <row r="4228" s="1" customFormat="1" ht="14.4"/>
    <row r="4229" s="1" customFormat="1" ht="14.4"/>
    <row r="4230" s="1" customFormat="1" ht="14.4"/>
    <row r="4231" s="1" customFormat="1" ht="14.4"/>
    <row r="4232" s="1" customFormat="1" ht="14.4"/>
    <row r="4233" s="1" customFormat="1" ht="14.4"/>
    <row r="4234" s="1" customFormat="1" ht="14.4"/>
    <row r="4235" s="1" customFormat="1" ht="14.4"/>
    <row r="4236" s="1" customFormat="1" ht="14.4"/>
    <row r="4237" s="1" customFormat="1" ht="14.4"/>
    <row r="4238" s="1" customFormat="1" ht="14.4"/>
    <row r="4239" s="1" customFormat="1" ht="14.4"/>
    <row r="4240" s="1" customFormat="1" ht="14.4"/>
    <row r="4241" s="1" customFormat="1" ht="14.4"/>
    <row r="4242" s="1" customFormat="1" ht="14.4"/>
    <row r="4243" s="1" customFormat="1" ht="14.4"/>
    <row r="4244" s="1" customFormat="1" ht="14.4"/>
    <row r="4245" s="1" customFormat="1" ht="14.4"/>
    <row r="4246" s="1" customFormat="1" ht="14.4"/>
    <row r="4247" s="1" customFormat="1" ht="14.4"/>
    <row r="4248" s="1" customFormat="1" ht="14.4"/>
    <row r="4249" s="1" customFormat="1" ht="14.4"/>
    <row r="4250" s="1" customFormat="1" ht="14.4"/>
    <row r="4251" s="1" customFormat="1" ht="14.4"/>
    <row r="4252" s="1" customFormat="1" ht="14.4"/>
    <row r="4253" s="1" customFormat="1" ht="14.4"/>
    <row r="4254" s="1" customFormat="1" ht="14.4"/>
    <row r="4255" s="1" customFormat="1" ht="14.4"/>
    <row r="4256" s="1" customFormat="1" ht="14.4"/>
    <row r="4257" s="1" customFormat="1" ht="14.4"/>
    <row r="4258" s="1" customFormat="1" ht="14.4"/>
    <row r="4259" s="1" customFormat="1" ht="14.4"/>
    <row r="4260" s="1" customFormat="1" ht="14.4"/>
    <row r="4261" s="1" customFormat="1" ht="14.4"/>
    <row r="4262" s="1" customFormat="1" ht="14.4"/>
    <row r="4263" s="1" customFormat="1" ht="14.4"/>
    <row r="4264" s="1" customFormat="1" ht="14.4"/>
    <row r="4265" s="1" customFormat="1" ht="14.4"/>
    <row r="4266" s="1" customFormat="1" ht="14.4"/>
    <row r="4267" s="1" customFormat="1" ht="14.4"/>
    <row r="4268" s="1" customFormat="1" ht="14.4"/>
    <row r="4269" s="1" customFormat="1" ht="14.4"/>
    <row r="4270" s="1" customFormat="1" ht="14.4"/>
    <row r="4271" s="1" customFormat="1" ht="14.4"/>
    <row r="4272" s="1" customFormat="1" ht="14.4"/>
    <row r="4273" s="1" customFormat="1" ht="14.4"/>
    <row r="4274" s="1" customFormat="1" ht="14.4"/>
    <row r="4275" s="1" customFormat="1" ht="14.4"/>
    <row r="4276" s="1" customFormat="1" ht="14.4"/>
    <row r="4277" s="1" customFormat="1" ht="14.4"/>
    <row r="4278" s="1" customFormat="1" ht="14.4"/>
    <row r="4279" s="1" customFormat="1" ht="14.4"/>
    <row r="4280" s="1" customFormat="1" ht="14.4"/>
    <row r="4281" s="1" customFormat="1" ht="14.4"/>
    <row r="4282" s="1" customFormat="1" ht="14.4"/>
    <row r="4283" s="1" customFormat="1" ht="14.4"/>
    <row r="4284" s="1" customFormat="1" ht="14.4"/>
    <row r="4285" s="1" customFormat="1" ht="14.4"/>
    <row r="4286" s="1" customFormat="1" ht="14.4"/>
    <row r="4287" s="1" customFormat="1" ht="14.4"/>
    <row r="4288" s="1" customFormat="1" ht="14.4"/>
    <row r="4289" s="1" customFormat="1" ht="14.4"/>
    <row r="4290" s="1" customFormat="1" ht="14.4"/>
    <row r="4291" s="1" customFormat="1" ht="14.4"/>
    <row r="4292" s="1" customFormat="1" ht="14.4"/>
    <row r="4293" s="1" customFormat="1" ht="14.4"/>
    <row r="4294" s="1" customFormat="1" ht="14.4"/>
    <row r="4295" s="1" customFormat="1" ht="14.4"/>
    <row r="4296" s="1" customFormat="1" ht="14.4"/>
    <row r="4297" s="1" customFormat="1" ht="14.4"/>
    <row r="4298" s="1" customFormat="1" ht="14.4"/>
    <row r="4299" s="1" customFormat="1" ht="14.4"/>
    <row r="4300" s="1" customFormat="1" ht="14.4"/>
    <row r="4301" s="1" customFormat="1" ht="14.4"/>
    <row r="4302" s="1" customFormat="1" ht="14.4"/>
    <row r="4303" s="1" customFormat="1" ht="14.4"/>
    <row r="4304" s="1" customFormat="1" ht="14.4"/>
    <row r="4305" s="1" customFormat="1" ht="14.4"/>
    <row r="4306" s="1" customFormat="1" ht="14.4"/>
    <row r="4307" s="1" customFormat="1" ht="14.4"/>
    <row r="4308" s="1" customFormat="1" ht="14.4"/>
    <row r="4309" s="1" customFormat="1" ht="14.4"/>
    <row r="4310" s="1" customFormat="1" ht="14.4"/>
    <row r="4311" s="1" customFormat="1" ht="14.4"/>
    <row r="4312" s="1" customFormat="1" ht="14.4"/>
    <row r="4313" s="1" customFormat="1" ht="14.4"/>
    <row r="4314" s="1" customFormat="1" ht="14.4"/>
    <row r="4315" s="1" customFormat="1" ht="14.4"/>
    <row r="4316" s="1" customFormat="1" ht="14.4"/>
    <row r="4317" s="1" customFormat="1" ht="14.4"/>
    <row r="4318" s="1" customFormat="1" ht="14.4"/>
    <row r="4319" s="1" customFormat="1" ht="14.4"/>
    <row r="4320" s="1" customFormat="1" ht="14.4"/>
    <row r="4321" s="1" customFormat="1" ht="14.4"/>
    <row r="4322" s="1" customFormat="1" ht="14.4"/>
    <row r="4323" s="1" customFormat="1" ht="14.4"/>
    <row r="4324" s="1" customFormat="1" ht="14.4"/>
    <row r="4325" s="1" customFormat="1" ht="14.4"/>
    <row r="4326" s="1" customFormat="1" ht="14.4"/>
    <row r="4327" s="1" customFormat="1" ht="14.4"/>
    <row r="4328" s="1" customFormat="1" ht="14.4"/>
    <row r="4329" s="1" customFormat="1" ht="14.4"/>
    <row r="4330" s="1" customFormat="1" ht="14.4"/>
    <row r="4331" s="1" customFormat="1" ht="14.4"/>
    <row r="4332" s="1" customFormat="1" ht="14.4"/>
    <row r="4333" s="1" customFormat="1" ht="14.4"/>
    <row r="4334" s="1" customFormat="1" ht="14.4"/>
    <row r="4335" s="1" customFormat="1" ht="14.4"/>
    <row r="4336" s="1" customFormat="1" ht="14.4"/>
    <row r="4337" s="1" customFormat="1" ht="14.4"/>
    <row r="4338" s="1" customFormat="1" ht="14.4"/>
    <row r="4339" s="1" customFormat="1" ht="14.4"/>
    <row r="4340" s="1" customFormat="1" ht="14.4"/>
    <row r="4341" s="1" customFormat="1" ht="14.4"/>
    <row r="4342" s="1" customFormat="1" ht="14.4"/>
    <row r="4343" s="1" customFormat="1" ht="14.4"/>
    <row r="4344" s="1" customFormat="1" ht="14.4"/>
    <row r="4345" s="1" customFormat="1" ht="14.4"/>
    <row r="4346" s="1" customFormat="1" ht="14.4"/>
    <row r="4347" s="1" customFormat="1" ht="14.4"/>
    <row r="4348" s="1" customFormat="1" ht="14.4"/>
    <row r="4349" s="1" customFormat="1" ht="14.4"/>
    <row r="4350" s="1" customFormat="1" ht="14.4"/>
    <row r="4351" s="1" customFormat="1" ht="14.4"/>
    <row r="4352" s="1" customFormat="1" ht="14.4"/>
    <row r="4353" s="1" customFormat="1" ht="14.4"/>
    <row r="4354" s="1" customFormat="1" ht="14.4"/>
    <row r="4355" s="1" customFormat="1" ht="14.4"/>
    <row r="4356" s="1" customFormat="1" ht="14.4"/>
    <row r="4357" s="1" customFormat="1" ht="14.4"/>
    <row r="4358" s="1" customFormat="1" ht="14.4"/>
    <row r="4359" s="1" customFormat="1" ht="14.4"/>
    <row r="4360" s="1" customFormat="1" ht="14.4"/>
    <row r="4361" s="1" customFormat="1" ht="14.4"/>
    <row r="4362" s="1" customFormat="1" ht="14.4"/>
    <row r="4363" s="1" customFormat="1" ht="14.4"/>
    <row r="4364" s="1" customFormat="1" ht="14.4"/>
    <row r="4365" s="1" customFormat="1" ht="14.4"/>
    <row r="4366" s="1" customFormat="1" ht="14.4"/>
    <row r="4367" s="1" customFormat="1" ht="14.4"/>
    <row r="4368" s="1" customFormat="1" ht="14.4"/>
    <row r="4369" s="1" customFormat="1" ht="14.4"/>
    <row r="4370" s="1" customFormat="1" ht="14.4"/>
    <row r="4371" s="1" customFormat="1" ht="14.4"/>
    <row r="4372" s="1" customFormat="1" ht="14.4"/>
    <row r="4373" s="1" customFormat="1" ht="14.4"/>
    <row r="4374" s="1" customFormat="1" ht="14.4"/>
    <row r="4375" s="1" customFormat="1" ht="14.4"/>
    <row r="4376" s="1" customFormat="1" ht="14.4"/>
    <row r="4377" s="1" customFormat="1" ht="14.4"/>
    <row r="4378" s="1" customFormat="1" ht="14.4"/>
    <row r="4379" s="1" customFormat="1" ht="14.4"/>
    <row r="4380" s="1" customFormat="1" ht="14.4"/>
    <row r="4381" s="1" customFormat="1" ht="14.4"/>
    <row r="4382" s="1" customFormat="1" ht="14.4"/>
    <row r="4383" s="1" customFormat="1" ht="14.4"/>
    <row r="4384" s="1" customFormat="1" ht="14.4"/>
    <row r="4385" s="1" customFormat="1" ht="14.4"/>
    <row r="4386" s="1" customFormat="1" ht="14.4"/>
    <row r="4387" s="1" customFormat="1" ht="14.4"/>
    <row r="4388" s="1" customFormat="1" ht="14.4"/>
    <row r="4389" s="1" customFormat="1" ht="14.4"/>
    <row r="4390" s="1" customFormat="1" ht="14.4"/>
    <row r="4391" s="1" customFormat="1" ht="14.4"/>
    <row r="4392" s="1" customFormat="1" ht="14.4"/>
    <row r="4393" s="1" customFormat="1" ht="14.4"/>
    <row r="4394" s="1" customFormat="1" ht="14.4"/>
    <row r="4395" s="1" customFormat="1" ht="14.4"/>
    <row r="4396" s="1" customFormat="1" ht="14.4"/>
    <row r="4397" s="1" customFormat="1" ht="14.4"/>
    <row r="4398" s="1" customFormat="1" ht="14.4"/>
    <row r="4399" s="1" customFormat="1" ht="14.4"/>
    <row r="4400" s="1" customFormat="1" ht="14.4"/>
    <row r="4401" s="1" customFormat="1" ht="14.4"/>
    <row r="4402" s="1" customFormat="1" ht="14.4"/>
    <row r="4403" s="1" customFormat="1" ht="14.4"/>
    <row r="4404" s="1" customFormat="1" ht="14.4"/>
    <row r="4405" s="1" customFormat="1" ht="14.4"/>
    <row r="4406" s="1" customFormat="1" ht="14.4"/>
    <row r="4407" s="1" customFormat="1" ht="14.4"/>
    <row r="4408" s="1" customFormat="1" ht="14.4"/>
    <row r="4409" s="1" customFormat="1" ht="14.4"/>
    <row r="4410" s="1" customFormat="1" ht="14.4"/>
    <row r="4411" s="1" customFormat="1" ht="14.4"/>
    <row r="4412" s="1" customFormat="1" ht="14.4"/>
    <row r="4413" s="1" customFormat="1" ht="14.4"/>
    <row r="4414" s="1" customFormat="1" ht="14.4"/>
    <row r="4415" s="1" customFormat="1" ht="14.4"/>
    <row r="4416" s="1" customFormat="1" ht="14.4"/>
    <row r="4417" s="1" customFormat="1" ht="14.4"/>
    <row r="4418" s="1" customFormat="1" ht="14.4"/>
    <row r="4419" s="1" customFormat="1" ht="14.4"/>
    <row r="4420" s="1" customFormat="1" ht="14.4"/>
    <row r="4421" s="1" customFormat="1" ht="14.4"/>
    <row r="4422" s="1" customFormat="1" ht="14.4"/>
    <row r="4423" s="1" customFormat="1" ht="14.4"/>
    <row r="4424" s="1" customFormat="1" ht="14.4"/>
    <row r="4425" s="1" customFormat="1" ht="14.4"/>
    <row r="4426" s="1" customFormat="1" ht="14.4"/>
    <row r="4427" s="1" customFormat="1" ht="14.4"/>
    <row r="4428" s="1" customFormat="1" ht="14.4"/>
    <row r="4429" s="1" customFormat="1" ht="14.4"/>
    <row r="4430" s="1" customFormat="1" ht="14.4"/>
    <row r="4431" s="1" customFormat="1" ht="14.4"/>
    <row r="4432" s="1" customFormat="1" ht="14.4"/>
    <row r="4433" s="1" customFormat="1" ht="14.4"/>
    <row r="4434" s="1" customFormat="1" ht="14.4"/>
    <row r="4435" s="1" customFormat="1" ht="14.4"/>
    <row r="4436" s="1" customFormat="1" ht="14.4"/>
    <row r="4437" s="1" customFormat="1" ht="14.4"/>
    <row r="4438" s="1" customFormat="1" ht="14.4"/>
    <row r="4439" s="1" customFormat="1" ht="14.4"/>
    <row r="4440" s="1" customFormat="1" ht="14.4"/>
    <row r="4441" s="1" customFormat="1" ht="14.4"/>
    <row r="4442" s="1" customFormat="1" ht="14.4"/>
    <row r="4443" s="1" customFormat="1" ht="14.4"/>
    <row r="4444" s="1" customFormat="1" ht="14.4"/>
    <row r="4445" s="1" customFormat="1" ht="14.4"/>
    <row r="4446" s="1" customFormat="1" ht="14.4"/>
    <row r="4447" s="1" customFormat="1" ht="14.4"/>
    <row r="4448" s="1" customFormat="1" ht="14.4"/>
    <row r="4449" s="1" customFormat="1" ht="14.4"/>
    <row r="4450" s="1" customFormat="1" ht="14.4"/>
    <row r="4451" s="1" customFormat="1" ht="14.4"/>
    <row r="4452" s="1" customFormat="1" ht="14.4"/>
    <row r="4453" s="1" customFormat="1" ht="14.4"/>
    <row r="4454" s="1" customFormat="1" ht="14.4"/>
    <row r="4455" s="1" customFormat="1" ht="14.4"/>
    <row r="4456" s="1" customFormat="1" ht="14.4"/>
    <row r="4457" s="1" customFormat="1" ht="14.4"/>
    <row r="4458" s="1" customFormat="1" ht="14.4"/>
    <row r="4459" s="1" customFormat="1" ht="14.4"/>
    <row r="4460" s="1" customFormat="1" ht="14.4"/>
    <row r="4461" s="1" customFormat="1" ht="14.4"/>
    <row r="4462" s="1" customFormat="1" ht="14.4"/>
    <row r="4463" s="1" customFormat="1" ht="14.4"/>
    <row r="4464" s="1" customFormat="1" ht="14.4"/>
    <row r="4465" s="1" customFormat="1" ht="14.4"/>
    <row r="4466" s="1" customFormat="1" ht="14.4"/>
    <row r="4467" s="1" customFormat="1" ht="14.4"/>
    <row r="4468" s="1" customFormat="1" ht="14.4"/>
    <row r="4469" s="1" customFormat="1" ht="14.4"/>
    <row r="4470" s="1" customFormat="1" ht="14.4"/>
    <row r="4471" s="1" customFormat="1" ht="14.4"/>
    <row r="4472" s="1" customFormat="1" ht="14.4"/>
    <row r="4473" s="1" customFormat="1" ht="14.4"/>
    <row r="4474" s="1" customFormat="1" ht="14.4"/>
    <row r="4475" s="1" customFormat="1" ht="14.4"/>
    <row r="4476" s="1" customFormat="1" ht="14.4"/>
    <row r="4477" s="1" customFormat="1" ht="14.4"/>
    <row r="4478" s="1" customFormat="1" ht="14.4"/>
    <row r="4479" s="1" customFormat="1" ht="14.4"/>
    <row r="4480" s="1" customFormat="1" ht="14.4"/>
    <row r="4481" s="1" customFormat="1" ht="14.4"/>
    <row r="4482" s="1" customFormat="1" ht="14.4"/>
    <row r="4483" s="1" customFormat="1" ht="14.4"/>
    <row r="4484" s="1" customFormat="1" ht="14.4"/>
    <row r="4485" s="1" customFormat="1" ht="14.4"/>
    <row r="4486" s="1" customFormat="1" ht="14.4"/>
    <row r="4487" s="1" customFormat="1" ht="14.4"/>
    <row r="4488" s="1" customFormat="1" ht="14.4"/>
    <row r="4489" s="1" customFormat="1" ht="14.4"/>
    <row r="4490" s="1" customFormat="1" ht="14.4"/>
    <row r="4491" s="1" customFormat="1" ht="14.4"/>
    <row r="4492" s="1" customFormat="1" ht="14.4"/>
    <row r="4493" s="1" customFormat="1" ht="14.4"/>
    <row r="4494" s="1" customFormat="1" ht="14.4"/>
    <row r="4495" s="1" customFormat="1" ht="14.4"/>
    <row r="4496" s="1" customFormat="1" ht="14.4"/>
    <row r="4497" s="1" customFormat="1" ht="14.4"/>
    <row r="4498" s="1" customFormat="1" ht="14.4"/>
    <row r="4499" s="1" customFormat="1" ht="14.4"/>
    <row r="4500" s="1" customFormat="1" ht="14.4"/>
    <row r="4501" s="1" customFormat="1" ht="14.4"/>
    <row r="4502" s="1" customFormat="1" ht="14.4"/>
    <row r="4503" s="1" customFormat="1" ht="14.4"/>
    <row r="4504" s="1" customFormat="1" ht="14.4"/>
    <row r="4505" s="1" customFormat="1" ht="14.4"/>
    <row r="4506" s="1" customFormat="1" ht="14.4"/>
    <row r="4507" s="1" customFormat="1" ht="14.4"/>
    <row r="4508" s="1" customFormat="1" ht="14.4"/>
    <row r="4509" s="1" customFormat="1" ht="14.4"/>
    <row r="4510" s="1" customFormat="1" ht="14.4"/>
    <row r="4511" s="1" customFormat="1" ht="14.4"/>
    <row r="4512" s="1" customFormat="1" ht="14.4"/>
    <row r="4513" s="1" customFormat="1" ht="14.4"/>
    <row r="4514" s="1" customFormat="1" ht="14.4"/>
    <row r="4515" s="1" customFormat="1" ht="14.4"/>
    <row r="4516" s="1" customFormat="1" ht="14.4"/>
    <row r="4517" s="1" customFormat="1" ht="14.4"/>
    <row r="4518" s="1" customFormat="1" ht="14.4"/>
    <row r="4519" s="1" customFormat="1" ht="14.4"/>
    <row r="4520" s="1" customFormat="1" ht="14.4"/>
    <row r="4521" s="1" customFormat="1" ht="14.4"/>
    <row r="4522" s="1" customFormat="1" ht="14.4"/>
    <row r="4523" s="1" customFormat="1" ht="14.4"/>
    <row r="4524" s="1" customFormat="1" ht="14.4"/>
    <row r="4525" s="1" customFormat="1" ht="14.4"/>
    <row r="4526" s="1" customFormat="1" ht="14.4"/>
    <row r="4527" s="1" customFormat="1" ht="14.4"/>
    <row r="4528" s="1" customFormat="1" ht="14.4"/>
    <row r="4529" s="1" customFormat="1" ht="14.4"/>
    <row r="4530" s="1" customFormat="1" ht="14.4"/>
    <row r="4531" s="1" customFormat="1" ht="14.4"/>
    <row r="4532" s="1" customFormat="1" ht="14.4"/>
    <row r="4533" s="1" customFormat="1" ht="14.4"/>
    <row r="4534" s="1" customFormat="1" ht="14.4"/>
    <row r="4535" s="1" customFormat="1" ht="14.4"/>
    <row r="4536" s="1" customFormat="1" ht="14.4"/>
    <row r="4537" s="1" customFormat="1" ht="14.4"/>
    <row r="4538" s="1" customFormat="1" ht="14.4"/>
    <row r="4539" s="1" customFormat="1" ht="14.4"/>
    <row r="4540" s="1" customFormat="1" ht="14.4"/>
    <row r="4541" s="1" customFormat="1" ht="14.4"/>
    <row r="4542" s="1" customFormat="1" ht="14.4"/>
    <row r="4543" s="1" customFormat="1" ht="14.4"/>
    <row r="4544" s="1" customFormat="1" ht="14.4"/>
    <row r="4545" s="1" customFormat="1" ht="14.4"/>
    <row r="4546" s="1" customFormat="1" ht="14.4"/>
    <row r="4547" s="1" customFormat="1" ht="14.4"/>
    <row r="4548" s="1" customFormat="1" ht="14.4"/>
    <row r="4549" s="1" customFormat="1" ht="14.4"/>
    <row r="4550" s="1" customFormat="1" ht="14.4"/>
    <row r="4551" s="1" customFormat="1" ht="14.4"/>
    <row r="4552" s="1" customFormat="1" ht="14.4"/>
    <row r="4553" s="1" customFormat="1" ht="14.4"/>
    <row r="4554" s="1" customFormat="1" ht="14.4"/>
    <row r="4555" s="1" customFormat="1" ht="14.4"/>
    <row r="4556" s="1" customFormat="1" ht="14.4"/>
    <row r="4557" s="1" customFormat="1" ht="14.4"/>
    <row r="4558" s="1" customFormat="1" ht="14.4"/>
    <row r="4559" s="1" customFormat="1" ht="14.4"/>
    <row r="4560" s="1" customFormat="1" ht="14.4"/>
    <row r="4561" s="1" customFormat="1" ht="14.4"/>
    <row r="4562" s="1" customFormat="1" ht="14.4"/>
    <row r="4563" s="1" customFormat="1" ht="14.4"/>
    <row r="4564" s="1" customFormat="1" ht="14.4"/>
    <row r="4565" s="1" customFormat="1" ht="14.4"/>
    <row r="4566" s="1" customFormat="1" ht="14.4"/>
    <row r="4567" s="1" customFormat="1" ht="14.4"/>
    <row r="4568" s="1" customFormat="1" ht="14.4"/>
    <row r="4569" s="1" customFormat="1" ht="14.4"/>
    <row r="4570" s="1" customFormat="1" ht="14.4"/>
    <row r="4571" s="1" customFormat="1" ht="14.4"/>
    <row r="4572" s="1" customFormat="1" ht="14.4"/>
    <row r="4573" s="1" customFormat="1" ht="14.4"/>
    <row r="4574" s="1" customFormat="1" ht="14.4"/>
    <row r="4575" s="1" customFormat="1" ht="14.4"/>
    <row r="4576" s="1" customFormat="1" ht="14.4"/>
    <row r="4577" s="1" customFormat="1" ht="14.4"/>
    <row r="4578" s="1" customFormat="1" ht="14.4"/>
    <row r="4579" s="1" customFormat="1" ht="14.4"/>
    <row r="4580" s="1" customFormat="1" ht="14.4"/>
    <row r="4581" s="1" customFormat="1" ht="14.4"/>
    <row r="4582" s="1" customFormat="1" ht="14.4"/>
    <row r="4583" s="1" customFormat="1" ht="14.4"/>
    <row r="4584" s="1" customFormat="1" ht="14.4"/>
    <row r="4585" s="1" customFormat="1" ht="14.4"/>
    <row r="4586" s="1" customFormat="1" ht="14.4"/>
    <row r="4587" s="1" customFormat="1" ht="14.4"/>
    <row r="4588" s="1" customFormat="1" ht="14.4"/>
    <row r="4589" s="1" customFormat="1" ht="14.4"/>
    <row r="4590" s="1" customFormat="1" ht="14.4"/>
    <row r="4591" s="1" customFormat="1" ht="14.4"/>
    <row r="4592" s="1" customFormat="1" ht="14.4"/>
    <row r="4593" s="1" customFormat="1" ht="14.4"/>
    <row r="4594" s="1" customFormat="1" ht="14.4"/>
    <row r="4595" s="1" customFormat="1" ht="14.4"/>
    <row r="4596" s="1" customFormat="1" ht="14.4"/>
    <row r="4597" s="1" customFormat="1" ht="14.4"/>
    <row r="4598" s="1" customFormat="1" ht="14.4"/>
    <row r="4599" s="1" customFormat="1" ht="14.4"/>
    <row r="4600" s="1" customFormat="1" ht="14.4"/>
    <row r="4601" s="1" customFormat="1" ht="14.4"/>
    <row r="4602" s="1" customFormat="1" ht="14.4"/>
    <row r="4603" s="1" customFormat="1" ht="14.4"/>
    <row r="4604" s="1" customFormat="1" ht="14.4"/>
    <row r="4605" s="1" customFormat="1" ht="14.4"/>
    <row r="4606" s="1" customFormat="1" ht="14.4"/>
    <row r="4607" s="1" customFormat="1" ht="14.4"/>
    <row r="4608" s="1" customFormat="1" ht="14.4"/>
    <row r="4609" s="1" customFormat="1" ht="14.4"/>
    <row r="4610" s="1" customFormat="1" ht="14.4"/>
    <row r="4611" s="1" customFormat="1" ht="14.4"/>
    <row r="4612" s="1" customFormat="1" ht="14.4"/>
    <row r="4613" s="1" customFormat="1" ht="14.4"/>
    <row r="4614" s="1" customFormat="1" ht="14.4"/>
    <row r="4615" s="1" customFormat="1" ht="14.4"/>
    <row r="4616" s="1" customFormat="1" ht="14.4"/>
    <row r="4617" s="1" customFormat="1" ht="14.4"/>
    <row r="4618" s="1" customFormat="1" ht="14.4"/>
    <row r="4619" s="1" customFormat="1" ht="14.4"/>
    <row r="4620" s="1" customFormat="1" ht="14.4"/>
    <row r="4621" s="1" customFormat="1" ht="14.4"/>
    <row r="4622" s="1" customFormat="1" ht="14.4"/>
    <row r="4623" s="1" customFormat="1" ht="14.4"/>
    <row r="4624" s="1" customFormat="1" ht="14.4"/>
    <row r="4625" s="1" customFormat="1" ht="14.4"/>
    <row r="4626" s="1" customFormat="1" ht="14.4"/>
    <row r="4627" s="1" customFormat="1" ht="14.4"/>
    <row r="4628" s="1" customFormat="1" ht="14.4"/>
    <row r="4629" s="1" customFormat="1" ht="14.4"/>
    <row r="4630" s="1" customFormat="1" ht="14.4"/>
    <row r="4631" s="1" customFormat="1" ht="14.4"/>
    <row r="4632" s="1" customFormat="1" ht="14.4"/>
    <row r="4633" s="1" customFormat="1" ht="14.4"/>
    <row r="4634" s="1" customFormat="1" ht="14.4"/>
    <row r="4635" s="1" customFormat="1" ht="14.4"/>
    <row r="4636" s="1" customFormat="1" ht="14.4"/>
    <row r="4637" s="1" customFormat="1" ht="14.4"/>
    <row r="4638" s="1" customFormat="1" ht="14.4"/>
    <row r="4639" s="1" customFormat="1" ht="14.4"/>
    <row r="4640" s="1" customFormat="1" ht="14.4"/>
    <row r="4641" s="1" customFormat="1" ht="14.4"/>
    <row r="4642" s="1" customFormat="1" ht="14.4"/>
    <row r="4643" s="1" customFormat="1" ht="14.4"/>
    <row r="4644" s="1" customFormat="1" ht="14.4"/>
    <row r="4645" s="1" customFormat="1" ht="14.4"/>
    <row r="4646" s="1" customFormat="1" ht="14.4"/>
    <row r="4647" s="1" customFormat="1" ht="14.4"/>
    <row r="4648" s="1" customFormat="1" ht="14.4"/>
    <row r="4649" s="1" customFormat="1" ht="14.4"/>
    <row r="4650" s="1" customFormat="1" ht="14.4"/>
    <row r="4651" s="1" customFormat="1" ht="14.4"/>
    <row r="4652" s="1" customFormat="1" ht="14.4"/>
    <row r="4653" s="1" customFormat="1" ht="14.4"/>
    <row r="4654" s="1" customFormat="1" ht="14.4"/>
    <row r="4655" s="1" customFormat="1" ht="14.4"/>
    <row r="4656" s="1" customFormat="1" ht="14.4"/>
    <row r="4657" s="1" customFormat="1" ht="14.4"/>
    <row r="4658" s="1" customFormat="1" ht="14.4"/>
    <row r="4659" s="1" customFormat="1" ht="14.4"/>
    <row r="4660" s="1" customFormat="1" ht="14.4"/>
    <row r="4661" s="1" customFormat="1" ht="14.4"/>
    <row r="4662" s="1" customFormat="1" ht="14.4"/>
    <row r="4663" s="1" customFormat="1" ht="14.4"/>
    <row r="4664" s="1" customFormat="1" ht="14.4"/>
    <row r="4665" s="1" customFormat="1" ht="14.4"/>
    <row r="4666" s="1" customFormat="1" ht="14.4"/>
    <row r="4667" s="1" customFormat="1" ht="14.4"/>
    <row r="4668" s="1" customFormat="1" ht="14.4"/>
    <row r="4669" s="1" customFormat="1" ht="14.4"/>
    <row r="4670" s="1" customFormat="1" ht="14.4"/>
    <row r="4671" s="1" customFormat="1" ht="14.4"/>
    <row r="4672" s="1" customFormat="1" ht="14.4"/>
    <row r="4673" s="1" customFormat="1" ht="14.4"/>
    <row r="4674" s="1" customFormat="1" ht="14.4"/>
    <row r="4675" s="1" customFormat="1" ht="14.4"/>
    <row r="4676" s="1" customFormat="1" ht="14.4"/>
    <row r="4677" s="1" customFormat="1" ht="14.4"/>
    <row r="4678" s="1" customFormat="1" ht="14.4"/>
    <row r="4679" s="1" customFormat="1" ht="14.4"/>
    <row r="4680" s="1" customFormat="1" ht="14.4"/>
    <row r="4681" s="1" customFormat="1" ht="14.4"/>
    <row r="4682" s="1" customFormat="1" ht="14.4"/>
    <row r="4683" s="1" customFormat="1" ht="14.4"/>
    <row r="4684" s="1" customFormat="1" ht="14.4"/>
    <row r="4685" s="1" customFormat="1" ht="14.4"/>
    <row r="4686" s="1" customFormat="1" ht="14.4"/>
    <row r="4687" s="1" customFormat="1" ht="14.4"/>
    <row r="4688" s="1" customFormat="1" ht="14.4"/>
    <row r="4689" s="1" customFormat="1" ht="14.4"/>
    <row r="4690" s="1" customFormat="1" ht="14.4"/>
    <row r="4691" s="1" customFormat="1" ht="14.4"/>
    <row r="4692" s="1" customFormat="1" ht="14.4"/>
    <row r="4693" s="1" customFormat="1" ht="14.4"/>
    <row r="4694" s="1" customFormat="1" ht="14.4"/>
    <row r="4695" s="1" customFormat="1" ht="14.4"/>
    <row r="4696" s="1" customFormat="1" ht="14.4"/>
    <row r="4697" s="1" customFormat="1" ht="14.4"/>
    <row r="4698" s="1" customFormat="1" ht="14.4"/>
    <row r="4699" s="1" customFormat="1" ht="14.4"/>
    <row r="4700" s="1" customFormat="1" ht="14.4"/>
    <row r="4701" s="1" customFormat="1" ht="14.4"/>
    <row r="4702" s="1" customFormat="1" ht="14.4"/>
    <row r="4703" s="1" customFormat="1" ht="14.4"/>
    <row r="4704" s="1" customFormat="1" ht="14.4"/>
    <row r="4705" s="1" customFormat="1" ht="14.4"/>
    <row r="4706" s="1" customFormat="1" ht="14.4"/>
    <row r="4707" s="1" customFormat="1" ht="14.4"/>
    <row r="4708" s="1" customFormat="1" ht="14.4"/>
    <row r="4709" s="1" customFormat="1" ht="14.4"/>
    <row r="4710" s="1" customFormat="1" ht="14.4"/>
    <row r="4711" s="1" customFormat="1" ht="14.4"/>
    <row r="4712" s="1" customFormat="1" ht="14.4"/>
    <row r="4713" s="1" customFormat="1" ht="14.4"/>
    <row r="4714" s="1" customFormat="1" ht="14.4"/>
    <row r="4715" s="1" customFormat="1" ht="14.4"/>
    <row r="4716" s="1" customFormat="1" ht="14.4"/>
    <row r="4717" s="1" customFormat="1" ht="14.4"/>
    <row r="4718" s="1" customFormat="1" ht="14.4"/>
    <row r="4719" s="1" customFormat="1" ht="14.4"/>
    <row r="4720" s="1" customFormat="1" ht="14.4"/>
    <row r="4721" s="1" customFormat="1" ht="14.4"/>
    <row r="4722" s="1" customFormat="1" ht="14.4"/>
    <row r="4723" s="1" customFormat="1" ht="14.4"/>
    <row r="4724" s="1" customFormat="1" ht="14.4"/>
    <row r="4725" s="1" customFormat="1" ht="14.4"/>
    <row r="4726" s="1" customFormat="1" ht="14.4"/>
    <row r="4727" s="1" customFormat="1" ht="14.4"/>
    <row r="4728" s="1" customFormat="1" ht="14.4"/>
    <row r="4729" s="1" customFormat="1" ht="14.4"/>
    <row r="4730" s="1" customFormat="1" ht="14.4"/>
    <row r="4731" s="1" customFormat="1" ht="14.4"/>
    <row r="4732" s="1" customFormat="1" ht="14.4"/>
    <row r="4733" s="1" customFormat="1" ht="14.4"/>
    <row r="4734" s="1" customFormat="1" ht="14.4"/>
    <row r="4735" s="1" customFormat="1" ht="14.4"/>
    <row r="4736" s="1" customFormat="1" ht="14.4"/>
    <row r="4737" s="1" customFormat="1" ht="14.4"/>
    <row r="4738" s="1" customFormat="1" ht="14.4"/>
    <row r="4739" s="1" customFormat="1" ht="14.4"/>
    <row r="4740" s="1" customFormat="1" ht="14.4"/>
    <row r="4741" s="1" customFormat="1" ht="14.4"/>
    <row r="4742" s="1" customFormat="1" ht="14.4"/>
    <row r="4743" s="1" customFormat="1" ht="14.4"/>
    <row r="4744" s="1" customFormat="1" ht="14.4"/>
    <row r="4745" s="1" customFormat="1" ht="14.4"/>
    <row r="4746" s="1" customFormat="1" ht="14.4"/>
    <row r="4747" s="1" customFormat="1" ht="14.4"/>
    <row r="4748" s="1" customFormat="1" ht="14.4"/>
    <row r="4749" s="1" customFormat="1" ht="14.4"/>
    <row r="4750" s="1" customFormat="1" ht="14.4"/>
    <row r="4751" s="1" customFormat="1" ht="14.4"/>
    <row r="4752" s="1" customFormat="1" ht="14.4"/>
    <row r="4753" s="1" customFormat="1" ht="14.4"/>
    <row r="4754" s="1" customFormat="1" ht="14.4"/>
    <row r="4755" s="1" customFormat="1" ht="14.4"/>
    <row r="4756" s="1" customFormat="1" ht="14.4"/>
    <row r="4757" s="1" customFormat="1" ht="14.4"/>
    <row r="4758" s="1" customFormat="1" ht="14.4"/>
    <row r="4759" s="1" customFormat="1" ht="14.4"/>
    <row r="4760" s="1" customFormat="1" ht="14.4"/>
    <row r="4761" s="1" customFormat="1" ht="14.4"/>
    <row r="4762" s="1" customFormat="1" ht="14.4"/>
    <row r="4763" s="1" customFormat="1" ht="14.4"/>
    <row r="4764" s="1" customFormat="1" ht="14.4"/>
    <row r="4765" s="1" customFormat="1" ht="14.4"/>
    <row r="4766" s="1" customFormat="1" ht="14.4"/>
    <row r="4767" s="1" customFormat="1" ht="14.4"/>
    <row r="4768" s="1" customFormat="1" ht="14.4"/>
    <row r="4769" s="1" customFormat="1" ht="14.4"/>
    <row r="4770" s="1" customFormat="1" ht="14.4"/>
    <row r="4771" s="1" customFormat="1" ht="14.4"/>
    <row r="4772" s="1" customFormat="1" ht="14.4"/>
    <row r="4773" s="1" customFormat="1" ht="14.4"/>
    <row r="4774" s="1" customFormat="1" ht="14.4"/>
    <row r="4775" s="1" customFormat="1" ht="14.4"/>
    <row r="4776" s="1" customFormat="1" ht="14.4"/>
    <row r="4777" s="1" customFormat="1" ht="14.4"/>
    <row r="4778" s="1" customFormat="1" ht="14.4"/>
    <row r="4779" s="1" customFormat="1" ht="14.4"/>
    <row r="4780" s="1" customFormat="1" ht="14.4"/>
    <row r="4781" s="1" customFormat="1" ht="14.4"/>
    <row r="4782" s="1" customFormat="1" ht="14.4"/>
    <row r="4783" s="1" customFormat="1" ht="14.4"/>
    <row r="4784" s="1" customFormat="1" ht="14.4"/>
    <row r="4785" s="1" customFormat="1" ht="14.4"/>
    <row r="4786" s="1" customFormat="1" ht="14.4"/>
    <row r="4787" s="1" customFormat="1" ht="14.4"/>
    <row r="4788" s="1" customFormat="1" ht="14.4"/>
    <row r="4789" s="1" customFormat="1" ht="14.4"/>
    <row r="4790" s="1" customFormat="1" ht="14.4"/>
    <row r="4791" s="1" customFormat="1" ht="14.4"/>
    <row r="4792" s="1" customFormat="1" ht="14.4"/>
    <row r="4793" s="1" customFormat="1" ht="14.4"/>
    <row r="4794" s="1" customFormat="1" ht="14.4"/>
    <row r="4795" s="1" customFormat="1" ht="14.4"/>
    <row r="4796" s="1" customFormat="1" ht="14.4"/>
    <row r="4797" s="1" customFormat="1" ht="14.4"/>
    <row r="4798" s="1" customFormat="1" ht="14.4"/>
    <row r="4799" s="1" customFormat="1" ht="14.4"/>
    <row r="4800" s="1" customFormat="1" ht="14.4"/>
    <row r="4801" s="1" customFormat="1" ht="14.4"/>
    <row r="4802" s="1" customFormat="1" ht="14.4"/>
    <row r="4803" s="1" customFormat="1" ht="14.4"/>
    <row r="4804" s="1" customFormat="1" ht="14.4"/>
    <row r="4805" s="1" customFormat="1" ht="14.4"/>
    <row r="4806" s="1" customFormat="1" ht="14.4"/>
    <row r="4807" s="1" customFormat="1" ht="14.4"/>
    <row r="4808" s="1" customFormat="1" ht="14.4"/>
    <row r="4809" s="1" customFormat="1" ht="14.4"/>
    <row r="4810" s="1" customFormat="1" ht="14.4"/>
    <row r="4811" s="1" customFormat="1" ht="14.4"/>
    <row r="4812" s="1" customFormat="1" ht="14.4"/>
    <row r="4813" s="1" customFormat="1" ht="14.4"/>
    <row r="4814" s="1" customFormat="1" ht="14.4"/>
    <row r="4815" s="1" customFormat="1" ht="14.4"/>
    <row r="4816" s="1" customFormat="1" ht="14.4"/>
    <row r="4817" s="1" customFormat="1" ht="14.4"/>
    <row r="4818" s="1" customFormat="1" ht="14.4"/>
    <row r="4819" s="1" customFormat="1" ht="14.4"/>
    <row r="4820" s="1" customFormat="1" ht="14.4"/>
    <row r="4821" s="1" customFormat="1" ht="14.4"/>
    <row r="4822" s="1" customFormat="1" ht="14.4"/>
    <row r="4823" s="1" customFormat="1" ht="14.4"/>
    <row r="4824" s="1" customFormat="1" ht="14.4"/>
    <row r="4825" s="1" customFormat="1" ht="14.4"/>
    <row r="4826" s="1" customFormat="1" ht="14.4"/>
    <row r="4827" s="1" customFormat="1" ht="14.4"/>
    <row r="4828" s="1" customFormat="1" ht="14.4"/>
    <row r="4829" s="1" customFormat="1" ht="14.4"/>
    <row r="4830" s="1" customFormat="1" ht="14.4"/>
    <row r="4831" s="1" customFormat="1" ht="14.4"/>
    <row r="4832" s="1" customFormat="1" ht="14.4"/>
    <row r="4833" s="1" customFormat="1" ht="14.4"/>
    <row r="4834" s="1" customFormat="1" ht="14.4"/>
    <row r="4835" s="1" customFormat="1" ht="14.4"/>
    <row r="4836" s="1" customFormat="1" ht="14.4"/>
    <row r="4837" s="1" customFormat="1" ht="14.4"/>
    <row r="4838" s="1" customFormat="1" ht="14.4"/>
    <row r="4839" s="1" customFormat="1" ht="14.4"/>
    <row r="4840" s="1" customFormat="1" ht="14.4"/>
    <row r="4841" s="1" customFormat="1" ht="14.4"/>
    <row r="4842" s="1" customFormat="1" ht="14.4"/>
    <row r="4843" s="1" customFormat="1" ht="14.4"/>
    <row r="4844" s="1" customFormat="1" ht="14.4"/>
    <row r="4845" s="1" customFormat="1" ht="14.4"/>
    <row r="4846" s="1" customFormat="1" ht="14.4"/>
    <row r="4847" s="1" customFormat="1" ht="14.4"/>
    <row r="4848" s="1" customFormat="1" ht="14.4"/>
    <row r="4849" s="1" customFormat="1" ht="14.4"/>
    <row r="4850" s="1" customFormat="1" ht="14.4"/>
    <row r="4851" s="1" customFormat="1" ht="14.4"/>
    <row r="4852" s="1" customFormat="1" ht="14.4"/>
    <row r="4853" s="1" customFormat="1" ht="14.4"/>
    <row r="4854" s="1" customFormat="1" ht="14.4"/>
    <row r="4855" s="1" customFormat="1" ht="14.4"/>
    <row r="4856" s="1" customFormat="1" ht="14.4"/>
    <row r="4857" s="1" customFormat="1" ht="14.4"/>
    <row r="4858" s="1" customFormat="1" ht="14.4"/>
    <row r="4859" s="1" customFormat="1" ht="14.4"/>
    <row r="4860" s="1" customFormat="1" ht="14.4"/>
    <row r="4861" s="1" customFormat="1" ht="14.4"/>
    <row r="4862" s="1" customFormat="1" ht="14.4"/>
    <row r="4863" s="1" customFormat="1" ht="14.4"/>
    <row r="4864" s="1" customFormat="1" ht="14.4"/>
    <row r="4865" s="1" customFormat="1" ht="14.4"/>
    <row r="4866" s="1" customFormat="1" ht="14.4"/>
    <row r="4867" s="1" customFormat="1" ht="14.4"/>
    <row r="4868" s="1" customFormat="1" ht="14.4"/>
    <row r="4869" s="1" customFormat="1" ht="14.4"/>
    <row r="4870" s="1" customFormat="1" ht="14.4"/>
    <row r="4871" s="1" customFormat="1" ht="14.4"/>
    <row r="4872" s="1" customFormat="1" ht="14.4"/>
    <row r="4873" s="1" customFormat="1" ht="14.4"/>
    <row r="4874" s="1" customFormat="1" ht="14.4"/>
    <row r="4875" s="1" customFormat="1" ht="14.4"/>
    <row r="4876" s="1" customFormat="1" ht="14.4"/>
    <row r="4877" s="1" customFormat="1" ht="14.4"/>
    <row r="4878" s="1" customFormat="1" ht="14.4"/>
    <row r="4879" s="1" customFormat="1" ht="14.4"/>
    <row r="4880" s="1" customFormat="1" ht="14.4"/>
    <row r="4881" s="1" customFormat="1" ht="14.4"/>
    <row r="4882" s="1" customFormat="1" ht="14.4"/>
    <row r="4883" s="1" customFormat="1" ht="14.4"/>
    <row r="4884" s="1" customFormat="1" ht="14.4"/>
    <row r="4885" s="1" customFormat="1" ht="14.4"/>
    <row r="4886" s="1" customFormat="1" ht="14.4"/>
    <row r="4887" s="1" customFormat="1" ht="14.4"/>
    <row r="4888" s="1" customFormat="1" ht="14.4"/>
    <row r="4889" s="1" customFormat="1" ht="14.4"/>
    <row r="4890" s="1" customFormat="1" ht="14.4"/>
    <row r="4891" s="1" customFormat="1" ht="14.4"/>
    <row r="4892" s="1" customFormat="1" ht="14.4"/>
    <row r="4893" s="1" customFormat="1" ht="14.4"/>
    <row r="4894" s="1" customFormat="1" ht="14.4"/>
    <row r="4895" s="1" customFormat="1" ht="14.4"/>
    <row r="4896" s="1" customFormat="1" ht="14.4"/>
    <row r="4897" s="1" customFormat="1" ht="14.4"/>
    <row r="4898" s="1" customFormat="1" ht="14.4"/>
    <row r="4899" s="1" customFormat="1" ht="14.4"/>
    <row r="4900" s="1" customFormat="1" ht="14.4"/>
    <row r="4901" s="1" customFormat="1" ht="14.4"/>
    <row r="4902" s="1" customFormat="1" ht="14.4"/>
    <row r="4903" s="1" customFormat="1" ht="14.4"/>
    <row r="4904" s="1" customFormat="1" ht="14.4"/>
    <row r="4905" s="1" customFormat="1" ht="14.4"/>
    <row r="4906" s="1" customFormat="1" ht="14.4"/>
    <row r="4907" s="1" customFormat="1" ht="14.4"/>
    <row r="4908" s="1" customFormat="1" ht="14.4"/>
    <row r="4909" s="1" customFormat="1" ht="14.4"/>
    <row r="4910" s="1" customFormat="1" ht="14.4"/>
    <row r="4911" s="1" customFormat="1" ht="14.4"/>
    <row r="4912" s="1" customFormat="1" ht="14.4"/>
    <row r="4913" s="1" customFormat="1" ht="14.4"/>
    <row r="4914" s="1" customFormat="1" ht="14.4"/>
    <row r="4915" s="1" customFormat="1" ht="14.4"/>
    <row r="4916" s="1" customFormat="1" ht="14.4"/>
    <row r="4917" s="1" customFormat="1" ht="14.4"/>
    <row r="4918" s="1" customFormat="1" ht="14.4"/>
    <row r="4919" s="1" customFormat="1" ht="14.4"/>
    <row r="4920" s="1" customFormat="1" ht="14.4"/>
    <row r="4921" s="1" customFormat="1" ht="14.4"/>
    <row r="4922" s="1" customFormat="1" ht="14.4"/>
    <row r="4923" s="1" customFormat="1" ht="14.4"/>
    <row r="4924" s="1" customFormat="1" ht="14.4"/>
    <row r="4925" s="1" customFormat="1" ht="14.4"/>
    <row r="4926" s="1" customFormat="1" ht="14.4"/>
    <row r="4927" s="1" customFormat="1" ht="14.4"/>
    <row r="4928" s="1" customFormat="1" ht="14.4"/>
    <row r="4929" s="1" customFormat="1" ht="14.4"/>
    <row r="4930" s="1" customFormat="1" ht="14.4"/>
    <row r="4931" s="1" customFormat="1" ht="14.4"/>
    <row r="4932" s="1" customFormat="1" ht="14.4"/>
    <row r="4933" s="1" customFormat="1" ht="14.4"/>
    <row r="4934" s="1" customFormat="1" ht="14.4"/>
    <row r="4935" s="1" customFormat="1" ht="14.4"/>
    <row r="4936" s="1" customFormat="1" ht="14.4"/>
    <row r="4937" s="1" customFormat="1" ht="14.4"/>
    <row r="4938" s="1" customFormat="1" ht="14.4"/>
    <row r="4939" s="1" customFormat="1" ht="14.4"/>
    <row r="4940" s="1" customFormat="1" ht="14.4"/>
    <row r="4941" s="1" customFormat="1" ht="14.4"/>
    <row r="4942" s="1" customFormat="1" ht="14.4"/>
    <row r="4943" s="1" customFormat="1" ht="14.4"/>
    <row r="4944" s="1" customFormat="1" ht="14.4"/>
    <row r="4945" s="1" customFormat="1" ht="14.4"/>
    <row r="4946" s="1" customFormat="1" ht="14.4"/>
    <row r="4947" s="1" customFormat="1" ht="14.4"/>
    <row r="4948" s="1" customFormat="1" ht="14.4"/>
    <row r="4949" s="1" customFormat="1" ht="14.4"/>
    <row r="4950" s="1" customFormat="1" ht="14.4"/>
    <row r="4951" s="1" customFormat="1" ht="14.4"/>
    <row r="4952" s="1" customFormat="1" ht="14.4"/>
    <row r="4953" s="1" customFormat="1" ht="14.4"/>
    <row r="4954" s="1" customFormat="1" ht="14.4"/>
    <row r="4955" s="1" customFormat="1" ht="14.4"/>
    <row r="4956" s="1" customFormat="1" ht="14.4"/>
    <row r="4957" s="1" customFormat="1" ht="14.4"/>
    <row r="4958" s="1" customFormat="1" ht="14.4"/>
    <row r="4959" s="1" customFormat="1" ht="14.4"/>
    <row r="4960" s="1" customFormat="1" ht="14.4"/>
    <row r="4961" s="1" customFormat="1" ht="14.4"/>
    <row r="4962" s="1" customFormat="1" ht="14.4"/>
    <row r="4963" s="1" customFormat="1" ht="14.4"/>
    <row r="4964" s="1" customFormat="1" ht="14.4"/>
    <row r="4965" s="1" customFormat="1" ht="14.4"/>
    <row r="4966" s="1" customFormat="1" ht="14.4"/>
    <row r="4967" s="1" customFormat="1" ht="14.4"/>
    <row r="4968" s="1" customFormat="1" ht="14.4"/>
    <row r="4969" s="1" customFormat="1" ht="14.4"/>
    <row r="4970" s="1" customFormat="1" ht="14.4"/>
    <row r="4971" s="1" customFormat="1" ht="14.4"/>
    <row r="4972" s="1" customFormat="1" ht="14.4"/>
    <row r="4973" s="1" customFormat="1" ht="14.4"/>
    <row r="4974" s="1" customFormat="1" ht="14.4"/>
    <row r="4975" s="1" customFormat="1" ht="14.4"/>
    <row r="4976" s="1" customFormat="1" ht="14.4"/>
    <row r="4977" s="1" customFormat="1" ht="14.4"/>
    <row r="4978" s="1" customFormat="1" ht="14.4"/>
    <row r="4979" s="1" customFormat="1" ht="14.4"/>
    <row r="4980" s="1" customFormat="1" ht="14.4"/>
    <row r="4981" s="1" customFormat="1" ht="14.4"/>
    <row r="4982" s="1" customFormat="1" ht="14.4"/>
    <row r="4983" s="1" customFormat="1" ht="14.4"/>
    <row r="4984" s="1" customFormat="1" ht="14.4"/>
    <row r="4985" s="1" customFormat="1" ht="14.4"/>
    <row r="4986" s="1" customFormat="1" ht="14.4"/>
    <row r="4987" s="1" customFormat="1" ht="14.4"/>
    <row r="4988" s="1" customFormat="1" ht="14.4"/>
    <row r="4989" s="1" customFormat="1" ht="14.4"/>
    <row r="4990" s="1" customFormat="1" ht="14.4"/>
    <row r="4991" s="1" customFormat="1" ht="14.4"/>
    <row r="4992" s="1" customFormat="1" ht="14.4"/>
    <row r="4993" s="1" customFormat="1" ht="14.4"/>
    <row r="4994" s="1" customFormat="1" ht="14.4"/>
    <row r="4995" s="1" customFormat="1" ht="14.4"/>
    <row r="4996" s="1" customFormat="1" ht="14.4"/>
    <row r="4997" s="1" customFormat="1" ht="14.4"/>
    <row r="4998" s="1" customFormat="1" ht="14.4"/>
    <row r="4999" s="1" customFormat="1" ht="14.4"/>
    <row r="5000" s="1" customFormat="1" ht="14.4"/>
    <row r="5001" s="1" customFormat="1" ht="14.4"/>
    <row r="5002" s="1" customFormat="1" ht="14.4"/>
    <row r="5003" s="1" customFormat="1" ht="14.4"/>
    <row r="5004" s="1" customFormat="1" ht="14.4"/>
    <row r="5005" s="1" customFormat="1" ht="14.4"/>
    <row r="5006" s="1" customFormat="1" ht="14.4"/>
    <row r="5007" s="1" customFormat="1" ht="14.4"/>
    <row r="5008" s="1" customFormat="1" ht="14.4"/>
    <row r="5009" s="1" customFormat="1" ht="14.4"/>
    <row r="5010" s="1" customFormat="1" ht="14.4"/>
    <row r="5011" s="1" customFormat="1" ht="14.4"/>
    <row r="5012" s="1" customFormat="1" ht="14.4"/>
    <row r="5013" s="1" customFormat="1" ht="14.4"/>
    <row r="5014" s="1" customFormat="1" ht="14.4"/>
    <row r="5015" s="1" customFormat="1" ht="14.4"/>
    <row r="5016" s="1" customFormat="1" ht="14.4"/>
    <row r="5017" s="1" customFormat="1" ht="14.4"/>
    <row r="5018" s="1" customFormat="1" ht="14.4"/>
    <row r="5019" s="1" customFormat="1" ht="14.4"/>
    <row r="5020" s="1" customFormat="1" ht="14.4"/>
    <row r="5021" s="1" customFormat="1" ht="14.4"/>
    <row r="5022" s="1" customFormat="1" ht="14.4"/>
    <row r="5023" s="1" customFormat="1" ht="14.4"/>
    <row r="5024" s="1" customFormat="1" ht="14.4"/>
    <row r="5025" s="1" customFormat="1" ht="14.4"/>
    <row r="5026" s="1" customFormat="1" ht="14.4"/>
    <row r="5027" s="1" customFormat="1" ht="14.4"/>
    <row r="5028" s="1" customFormat="1" ht="14.4"/>
    <row r="5029" s="1" customFormat="1" ht="14.4"/>
    <row r="5030" s="1" customFormat="1" ht="14.4"/>
    <row r="5031" s="1" customFormat="1" ht="14.4"/>
    <row r="5032" s="1" customFormat="1" ht="14.4"/>
    <row r="5033" s="1" customFormat="1" ht="14.4"/>
    <row r="5034" s="1" customFormat="1" ht="14.4"/>
    <row r="5035" s="1" customFormat="1" ht="14.4"/>
    <row r="5036" s="1" customFormat="1" ht="14.4"/>
    <row r="5037" s="1" customFormat="1" ht="14.4"/>
    <row r="5038" s="1" customFormat="1" ht="14.4"/>
    <row r="5039" s="1" customFormat="1" ht="14.4"/>
    <row r="5040" s="1" customFormat="1" ht="14.4"/>
    <row r="5041" s="1" customFormat="1" ht="14.4"/>
    <row r="5042" s="1" customFormat="1" ht="14.4"/>
    <row r="5043" s="1" customFormat="1" ht="14.4"/>
    <row r="5044" s="1" customFormat="1" ht="14.4"/>
    <row r="5045" s="1" customFormat="1" ht="14.4"/>
    <row r="5046" s="1" customFormat="1" ht="14.4"/>
    <row r="5047" s="1" customFormat="1" ht="14.4"/>
    <row r="5048" s="1" customFormat="1" ht="14.4"/>
    <row r="5049" s="1" customFormat="1" ht="14.4"/>
    <row r="5050" s="1" customFormat="1" ht="14.4"/>
    <row r="5051" s="1" customFormat="1" ht="14.4"/>
    <row r="5052" s="1" customFormat="1" ht="14.4"/>
    <row r="5053" s="1" customFormat="1" ht="14.4"/>
    <row r="5054" s="1" customFormat="1" ht="14.4"/>
    <row r="5055" s="1" customFormat="1" ht="14.4"/>
    <row r="5056" s="1" customFormat="1" ht="14.4"/>
    <row r="5057" s="1" customFormat="1" ht="14.4"/>
    <row r="5058" s="1" customFormat="1" ht="14.4"/>
    <row r="5059" s="1" customFormat="1" ht="14.4"/>
    <row r="5060" s="1" customFormat="1" ht="14.4"/>
    <row r="5061" s="1" customFormat="1" ht="14.4"/>
    <row r="5062" s="1" customFormat="1" ht="14.4"/>
    <row r="5063" s="1" customFormat="1" ht="14.4"/>
    <row r="5064" s="1" customFormat="1" ht="14.4"/>
    <row r="5065" s="1" customFormat="1" ht="14.4"/>
    <row r="5066" s="1" customFormat="1" ht="14.4"/>
    <row r="5067" s="1" customFormat="1" ht="14.4"/>
    <row r="5068" s="1" customFormat="1" ht="14.4"/>
    <row r="5069" s="1" customFormat="1" ht="14.4"/>
    <row r="5070" s="1" customFormat="1" ht="14.4"/>
    <row r="5071" s="1" customFormat="1" ht="14.4"/>
    <row r="5072" s="1" customFormat="1" ht="14.4"/>
    <row r="5073" s="1" customFormat="1" ht="14.4"/>
    <row r="5074" s="1" customFormat="1" ht="14.4"/>
    <row r="5075" s="1" customFormat="1" ht="14.4"/>
    <row r="5076" s="1" customFormat="1" ht="14.4"/>
    <row r="5077" s="1" customFormat="1" ht="14.4"/>
    <row r="5078" s="1" customFormat="1" ht="14.4"/>
    <row r="5079" s="1" customFormat="1" ht="14.4"/>
    <row r="5080" s="1" customFormat="1" ht="14.4"/>
    <row r="5081" s="1" customFormat="1" ht="14.4"/>
    <row r="5082" s="1" customFormat="1" ht="14.4"/>
    <row r="5083" s="1" customFormat="1" ht="14.4"/>
    <row r="5084" s="1" customFormat="1" ht="14.4"/>
    <row r="5085" s="1" customFormat="1" ht="14.4"/>
    <row r="5086" s="1" customFormat="1" ht="14.4"/>
    <row r="5087" s="1" customFormat="1" ht="14.4"/>
    <row r="5088" s="1" customFormat="1" ht="14.4"/>
    <row r="5089" s="1" customFormat="1" ht="14.4"/>
    <row r="5090" s="1" customFormat="1" ht="14.4"/>
    <row r="5091" s="1" customFormat="1" ht="14.4"/>
    <row r="5092" s="1" customFormat="1" ht="14.4"/>
    <row r="5093" s="1" customFormat="1" ht="14.4"/>
    <row r="5094" s="1" customFormat="1" ht="14.4"/>
    <row r="5095" s="1" customFormat="1" ht="14.4"/>
    <row r="5096" s="1" customFormat="1" ht="14.4"/>
    <row r="5097" s="1" customFormat="1" ht="14.4"/>
    <row r="5098" s="1" customFormat="1" ht="14.4"/>
    <row r="5099" s="1" customFormat="1" ht="14.4"/>
    <row r="5100" s="1" customFormat="1" ht="14.4"/>
    <row r="5101" s="1" customFormat="1" ht="14.4"/>
    <row r="5102" s="1" customFormat="1" ht="14.4"/>
    <row r="5103" s="1" customFormat="1" ht="14.4"/>
    <row r="5104" s="1" customFormat="1" ht="14.4"/>
    <row r="5105" s="1" customFormat="1" ht="14.4"/>
    <row r="5106" s="1" customFormat="1" ht="14.4"/>
    <row r="5107" s="1" customFormat="1" ht="14.4"/>
    <row r="5108" s="1" customFormat="1" ht="14.4"/>
    <row r="5109" s="1" customFormat="1" ht="14.4"/>
    <row r="5110" s="1" customFormat="1" ht="14.4"/>
    <row r="5111" s="1" customFormat="1" ht="14.4"/>
    <row r="5112" s="1" customFormat="1" ht="14.4"/>
    <row r="5113" s="1" customFormat="1" ht="14.4"/>
    <row r="5114" s="1" customFormat="1" ht="14.4"/>
    <row r="5115" s="1" customFormat="1" ht="14.4"/>
    <row r="5116" s="1" customFormat="1" ht="14.4"/>
    <row r="5117" s="1" customFormat="1" ht="14.4"/>
    <row r="5118" s="1" customFormat="1" ht="14.4"/>
    <row r="5119" s="1" customFormat="1" ht="14.4"/>
    <row r="5120" s="1" customFormat="1" ht="14.4"/>
    <row r="5121" s="1" customFormat="1" ht="14.4"/>
    <row r="5122" s="1" customFormat="1" ht="14.4"/>
    <row r="5123" s="1" customFormat="1" ht="14.4"/>
    <row r="5124" s="1" customFormat="1" ht="14.4"/>
    <row r="5125" s="1" customFormat="1" ht="14.4"/>
    <row r="5126" s="1" customFormat="1" ht="14.4"/>
    <row r="5127" s="1" customFormat="1" ht="14.4"/>
    <row r="5128" s="1" customFormat="1" ht="14.4"/>
    <row r="5129" s="1" customFormat="1" ht="14.4"/>
    <row r="5130" s="1" customFormat="1" ht="14.4"/>
    <row r="5131" s="1" customFormat="1" ht="14.4"/>
    <row r="5132" s="1" customFormat="1" ht="14.4"/>
    <row r="5133" s="1" customFormat="1" ht="14.4"/>
    <row r="5134" s="1" customFormat="1" ht="14.4"/>
    <row r="5135" s="1" customFormat="1" ht="14.4"/>
    <row r="5136" s="1" customFormat="1" ht="14.4"/>
    <row r="5137" s="1" customFormat="1" ht="14.4"/>
    <row r="5138" s="1" customFormat="1" ht="14.4"/>
    <row r="5139" s="1" customFormat="1" ht="14.4"/>
    <row r="5140" s="1" customFormat="1" ht="14.4"/>
    <row r="5141" s="1" customFormat="1" ht="14.4"/>
    <row r="5142" s="1" customFormat="1" ht="14.4"/>
    <row r="5143" s="1" customFormat="1" ht="14.4"/>
    <row r="5144" s="1" customFormat="1" ht="14.4"/>
    <row r="5145" s="1" customFormat="1" ht="14.4"/>
    <row r="5146" s="1" customFormat="1" ht="14.4"/>
    <row r="5147" s="1" customFormat="1" ht="14.4"/>
    <row r="5148" s="1" customFormat="1" ht="14.4"/>
    <row r="5149" s="1" customFormat="1" ht="14.4"/>
    <row r="5150" s="1" customFormat="1" ht="14.4"/>
    <row r="5151" s="1" customFormat="1" ht="14.4"/>
    <row r="5152" s="1" customFormat="1" ht="14.4"/>
    <row r="5153" s="1" customFormat="1" ht="14.4"/>
    <row r="5154" s="1" customFormat="1" ht="14.4"/>
    <row r="5155" s="1" customFormat="1" ht="14.4"/>
    <row r="5156" s="1" customFormat="1" ht="14.4"/>
    <row r="5157" s="1" customFormat="1" ht="14.4"/>
    <row r="5158" s="1" customFormat="1" ht="14.4"/>
    <row r="5159" s="1" customFormat="1" ht="14.4"/>
    <row r="5160" s="1" customFormat="1" ht="14.4"/>
    <row r="5161" s="1" customFormat="1" ht="14.4"/>
    <row r="5162" s="1" customFormat="1" ht="14.4"/>
    <row r="5163" s="1" customFormat="1" ht="14.4"/>
    <row r="5164" s="1" customFormat="1" ht="14.4"/>
    <row r="5165" s="1" customFormat="1" ht="14.4"/>
    <row r="5166" s="1" customFormat="1" ht="14.4"/>
    <row r="5167" s="1" customFormat="1" ht="14.4"/>
    <row r="5168" s="1" customFormat="1" ht="14.4"/>
    <row r="5169" s="1" customFormat="1" ht="14.4"/>
    <row r="5170" s="1" customFormat="1" ht="14.4"/>
    <row r="5171" s="1" customFormat="1" ht="14.4"/>
    <row r="5172" s="1" customFormat="1" ht="14.4"/>
    <row r="5173" s="1" customFormat="1" ht="14.4"/>
    <row r="5174" s="1" customFormat="1" ht="14.4"/>
    <row r="5175" s="1" customFormat="1" ht="14.4"/>
    <row r="5176" s="1" customFormat="1" ht="14.4"/>
    <row r="5177" s="1" customFormat="1" ht="14.4"/>
    <row r="5178" s="1" customFormat="1" ht="14.4"/>
    <row r="5179" s="1" customFormat="1" ht="14.4"/>
    <row r="5180" s="1" customFormat="1" ht="14.4"/>
    <row r="5181" s="1" customFormat="1" ht="14.4"/>
    <row r="5182" s="1" customFormat="1" ht="14.4"/>
    <row r="5183" s="1" customFormat="1" ht="14.4"/>
    <row r="5184" s="1" customFormat="1" ht="14.4"/>
    <row r="5185" s="1" customFormat="1" ht="14.4"/>
    <row r="5186" s="1" customFormat="1" ht="14.4"/>
    <row r="5187" s="1" customFormat="1" ht="14.4"/>
    <row r="5188" s="1" customFormat="1" ht="14.4"/>
    <row r="5189" s="1" customFormat="1" ht="14.4"/>
    <row r="5190" s="1" customFormat="1" ht="14.4"/>
    <row r="5191" s="1" customFormat="1" ht="14.4"/>
    <row r="5192" s="1" customFormat="1" ht="14.4"/>
    <row r="5193" s="1" customFormat="1" ht="14.4"/>
    <row r="5194" s="1" customFormat="1" ht="14.4"/>
    <row r="5195" s="1" customFormat="1" ht="14.4"/>
    <row r="5196" s="1" customFormat="1" ht="14.4"/>
    <row r="5197" s="1" customFormat="1" ht="14.4"/>
    <row r="5198" s="1" customFormat="1" ht="14.4"/>
    <row r="5199" s="1" customFormat="1" ht="14.4"/>
    <row r="5200" s="1" customFormat="1" ht="14.4"/>
    <row r="5201" s="1" customFormat="1" ht="14.4"/>
    <row r="5202" s="1" customFormat="1" ht="14.4"/>
    <row r="5203" s="1" customFormat="1" ht="14.4"/>
    <row r="5204" s="1" customFormat="1" ht="14.4"/>
    <row r="5205" s="1" customFormat="1" ht="14.4"/>
    <row r="5206" s="1" customFormat="1" ht="14.4"/>
    <row r="5207" s="1" customFormat="1" ht="14.4"/>
    <row r="5208" s="1" customFormat="1" ht="14.4"/>
    <row r="5209" s="1" customFormat="1" ht="14.4"/>
    <row r="5210" s="1" customFormat="1" ht="14.4"/>
    <row r="5211" s="1" customFormat="1" ht="14.4"/>
    <row r="5212" s="1" customFormat="1" ht="14.4"/>
    <row r="5213" s="1" customFormat="1" ht="14.4"/>
    <row r="5214" s="1" customFormat="1" ht="14.4"/>
    <row r="5215" s="1" customFormat="1" ht="14.4"/>
    <row r="5216" s="1" customFormat="1" ht="14.4"/>
    <row r="5217" s="1" customFormat="1" ht="14.4"/>
    <row r="5218" s="1" customFormat="1" ht="14.4"/>
    <row r="5219" s="1" customFormat="1" ht="14.4"/>
    <row r="5220" s="1" customFormat="1" ht="14.4"/>
    <row r="5221" s="1" customFormat="1" ht="14.4"/>
    <row r="5222" s="1" customFormat="1" ht="14.4"/>
    <row r="5223" s="1" customFormat="1" ht="14.4"/>
    <row r="5224" s="1" customFormat="1" ht="14.4"/>
    <row r="5225" s="1" customFormat="1" ht="14.4"/>
    <row r="5226" s="1" customFormat="1" ht="14.4"/>
    <row r="5227" s="1" customFormat="1" ht="14.4"/>
    <row r="5228" s="1" customFormat="1" ht="14.4"/>
    <row r="5229" s="1" customFormat="1" ht="14.4"/>
    <row r="5230" s="1" customFormat="1" ht="14.4"/>
    <row r="5231" s="1" customFormat="1" ht="14.4"/>
    <row r="5232" s="1" customFormat="1" ht="14.4"/>
    <row r="5233" s="1" customFormat="1" ht="14.4"/>
    <row r="5234" s="1" customFormat="1" ht="14.4"/>
    <row r="5235" s="1" customFormat="1" ht="14.4"/>
    <row r="5236" s="1" customFormat="1" ht="14.4"/>
    <row r="5237" s="1" customFormat="1" ht="14.4"/>
    <row r="5238" s="1" customFormat="1" ht="14.4"/>
    <row r="5239" s="1" customFormat="1" ht="14.4"/>
    <row r="5240" s="1" customFormat="1" ht="14.4"/>
    <row r="5241" s="1" customFormat="1" ht="14.4"/>
    <row r="5242" s="1" customFormat="1" ht="14.4"/>
    <row r="5243" s="1" customFormat="1" ht="14.4"/>
    <row r="5244" s="1" customFormat="1" ht="14.4"/>
    <row r="5245" s="1" customFormat="1" ht="14.4"/>
    <row r="5246" s="1" customFormat="1" ht="14.4"/>
    <row r="5247" s="1" customFormat="1" ht="14.4"/>
    <row r="5248" s="1" customFormat="1" ht="14.4"/>
    <row r="5249" s="1" customFormat="1" ht="14.4"/>
    <row r="5250" s="1" customFormat="1" ht="14.4"/>
    <row r="5251" s="1" customFormat="1" ht="14.4"/>
    <row r="5252" s="1" customFormat="1" ht="14.4"/>
    <row r="5253" s="1" customFormat="1" ht="14.4"/>
    <row r="5254" s="1" customFormat="1" ht="14.4"/>
    <row r="5255" s="1" customFormat="1" ht="14.4"/>
    <row r="5256" s="1" customFormat="1" ht="14.4"/>
    <row r="5257" s="1" customFormat="1" ht="14.4"/>
    <row r="5258" s="1" customFormat="1" ht="14.4"/>
    <row r="5259" s="1" customFormat="1" ht="14.4"/>
    <row r="5260" s="1" customFormat="1" ht="14.4"/>
    <row r="5261" s="1" customFormat="1" ht="14.4"/>
    <row r="5262" s="1" customFormat="1" ht="14.4"/>
    <row r="5263" s="1" customFormat="1" ht="14.4"/>
    <row r="5264" s="1" customFormat="1" ht="14.4"/>
    <row r="5265" s="1" customFormat="1" ht="14.4"/>
    <row r="5266" s="1" customFormat="1" ht="14.4"/>
    <row r="5267" s="1" customFormat="1" ht="14.4"/>
    <row r="5268" s="1" customFormat="1" ht="14.4"/>
    <row r="5269" s="1" customFormat="1" ht="14.4"/>
    <row r="5270" s="1" customFormat="1" ht="14.4"/>
    <row r="5271" s="1" customFormat="1" ht="14.4"/>
    <row r="5272" s="1" customFormat="1" ht="14.4"/>
    <row r="5273" s="1" customFormat="1" ht="14.4"/>
    <row r="5274" s="1" customFormat="1" ht="14.4"/>
    <row r="5275" s="1" customFormat="1" ht="14.4"/>
    <row r="5276" s="1" customFormat="1" ht="14.4"/>
    <row r="5277" s="1" customFormat="1" ht="14.4"/>
    <row r="5278" s="1" customFormat="1" ht="14.4"/>
    <row r="5279" s="1" customFormat="1" ht="14.4"/>
    <row r="5280" s="1" customFormat="1" ht="14.4"/>
    <row r="5281" s="1" customFormat="1" ht="14.4"/>
    <row r="5282" s="1" customFormat="1" ht="14.4"/>
    <row r="5283" s="1" customFormat="1" ht="14.4"/>
    <row r="5284" s="1" customFormat="1" ht="14.4"/>
    <row r="5285" s="1" customFormat="1" ht="14.4"/>
    <row r="5286" s="1" customFormat="1" ht="14.4"/>
    <row r="5287" s="1" customFormat="1" ht="14.4"/>
    <row r="5288" s="1" customFormat="1" ht="14.4"/>
    <row r="5289" s="1" customFormat="1" ht="14.4"/>
    <row r="5290" s="1" customFormat="1" ht="14.4"/>
    <row r="5291" s="1" customFormat="1" ht="14.4"/>
    <row r="5292" s="1" customFormat="1" ht="14.4"/>
    <row r="5293" s="1" customFormat="1" ht="14.4"/>
    <row r="5294" s="1" customFormat="1" ht="14.4"/>
    <row r="5295" s="1" customFormat="1" ht="14.4"/>
    <row r="5296" s="1" customFormat="1" ht="14.4"/>
    <row r="5297" s="1" customFormat="1" ht="14.4"/>
    <row r="5298" s="1" customFormat="1" ht="14.4"/>
    <row r="5299" s="1" customFormat="1" ht="14.4"/>
    <row r="5300" s="1" customFormat="1" ht="14.4"/>
    <row r="5301" s="1" customFormat="1" ht="14.4"/>
    <row r="5302" s="1" customFormat="1" ht="14.4"/>
    <row r="5303" s="1" customFormat="1" ht="14.4"/>
    <row r="5304" s="1" customFormat="1" ht="14.4"/>
    <row r="5305" s="1" customFormat="1" ht="14.4"/>
    <row r="5306" s="1" customFormat="1" ht="14.4"/>
    <row r="5307" s="1" customFormat="1" ht="14.4"/>
    <row r="5308" s="1" customFormat="1" ht="14.4"/>
    <row r="5309" s="1" customFormat="1" ht="14.4"/>
    <row r="5310" s="1" customFormat="1" ht="14.4"/>
    <row r="5311" s="1" customFormat="1" ht="14.4"/>
    <row r="5312" s="1" customFormat="1" ht="14.4"/>
    <row r="5313" s="1" customFormat="1" ht="14.4"/>
    <row r="5314" s="1" customFormat="1" ht="14.4"/>
    <row r="5315" s="1" customFormat="1" ht="14.4"/>
    <row r="5316" s="1" customFormat="1" ht="14.4"/>
    <row r="5317" s="1" customFormat="1" ht="14.4"/>
    <row r="5318" s="1" customFormat="1" ht="14.4"/>
    <row r="5319" s="1" customFormat="1" ht="14.4"/>
    <row r="5320" s="1" customFormat="1" ht="14.4"/>
    <row r="5321" s="1" customFormat="1" ht="14.4"/>
    <row r="5322" s="1" customFormat="1" ht="14.4"/>
    <row r="5323" s="1" customFormat="1" ht="14.4"/>
    <row r="5324" s="1" customFormat="1" ht="14.4"/>
    <row r="5325" s="1" customFormat="1" ht="14.4"/>
    <row r="5326" s="1" customFormat="1" ht="14.4"/>
    <row r="5327" s="1" customFormat="1" ht="14.4"/>
    <row r="5328" s="1" customFormat="1" ht="14.4"/>
    <row r="5329" s="1" customFormat="1" ht="14.4"/>
    <row r="5330" s="1" customFormat="1" ht="14.4"/>
    <row r="5331" s="1" customFormat="1" ht="14.4"/>
    <row r="5332" s="1" customFormat="1" ht="14.4"/>
    <row r="5333" s="1" customFormat="1" ht="14.4"/>
    <row r="5334" s="1" customFormat="1" ht="14.4"/>
    <row r="5335" s="1" customFormat="1" ht="14.4"/>
    <row r="5336" s="1" customFormat="1" ht="14.4"/>
    <row r="5337" s="1" customFormat="1" ht="14.4"/>
    <row r="5338" s="1" customFormat="1" ht="14.4"/>
    <row r="5339" s="1" customFormat="1" ht="14.4"/>
    <row r="5340" s="1" customFormat="1" ht="14.4"/>
    <row r="5341" s="1" customFormat="1" ht="14.4"/>
    <row r="5342" s="1" customFormat="1" ht="14.4"/>
    <row r="5343" s="1" customFormat="1" ht="14.4"/>
    <row r="5344" s="1" customFormat="1" ht="14.4"/>
    <row r="5345" s="1" customFormat="1" ht="14.4"/>
    <row r="5346" s="1" customFormat="1" ht="14.4"/>
    <row r="5347" s="1" customFormat="1" ht="14.4"/>
    <row r="5348" s="1" customFormat="1" ht="14.4"/>
    <row r="5349" s="1" customFormat="1" ht="14.4"/>
    <row r="5350" s="1" customFormat="1" ht="14.4"/>
    <row r="5351" s="1" customFormat="1" ht="14.4"/>
    <row r="5352" s="1" customFormat="1" ht="14.4"/>
    <row r="5353" s="1" customFormat="1" ht="14.4"/>
    <row r="5354" s="1" customFormat="1" ht="14.4"/>
    <row r="5355" s="1" customFormat="1" ht="14.4"/>
    <row r="5356" s="1" customFormat="1" ht="14.4"/>
    <row r="5357" s="1" customFormat="1" ht="14.4"/>
    <row r="5358" s="1" customFormat="1" ht="14.4"/>
    <row r="5359" s="1" customFormat="1" ht="14.4"/>
    <row r="5360" s="1" customFormat="1" ht="14.4"/>
    <row r="5361" s="1" customFormat="1" ht="14.4"/>
    <row r="5362" s="1" customFormat="1" ht="14.4"/>
    <row r="5363" s="1" customFormat="1" ht="14.4"/>
    <row r="5364" s="1" customFormat="1" ht="14.4"/>
    <row r="5365" s="1" customFormat="1" ht="14.4"/>
    <row r="5366" s="1" customFormat="1" ht="14.4"/>
    <row r="5367" s="1" customFormat="1" ht="14.4"/>
    <row r="5368" s="1" customFormat="1" ht="14.4"/>
    <row r="5369" s="1" customFormat="1" ht="14.4"/>
    <row r="5370" s="1" customFormat="1" ht="14.4"/>
    <row r="5371" s="1" customFormat="1" ht="14.4"/>
    <row r="5372" s="1" customFormat="1" ht="14.4"/>
    <row r="5373" s="1" customFormat="1" ht="14.4"/>
    <row r="5374" s="1" customFormat="1" ht="14.4"/>
    <row r="5375" s="1" customFormat="1" ht="14.4"/>
    <row r="5376" s="1" customFormat="1" ht="14.4"/>
    <row r="5377" s="1" customFormat="1" ht="14.4"/>
    <row r="5378" s="1" customFormat="1" ht="14.4"/>
    <row r="5379" s="1" customFormat="1" ht="14.4"/>
    <row r="5380" s="1" customFormat="1" ht="14.4"/>
    <row r="5381" s="1" customFormat="1" ht="14.4"/>
    <row r="5382" s="1" customFormat="1" ht="14.4"/>
    <row r="5383" s="1" customFormat="1" ht="14.4"/>
    <row r="5384" s="1" customFormat="1" ht="14.4"/>
    <row r="5385" s="1" customFormat="1" ht="14.4"/>
    <row r="5386" s="1" customFormat="1" ht="14.4"/>
    <row r="5387" s="1" customFormat="1" ht="14.4"/>
    <row r="5388" s="1" customFormat="1" ht="14.4"/>
    <row r="5389" s="1" customFormat="1" ht="14.4"/>
    <row r="5390" s="1" customFormat="1" ht="14.4"/>
    <row r="5391" s="1" customFormat="1" ht="14.4"/>
    <row r="5392" s="1" customFormat="1" ht="14.4"/>
    <row r="5393" s="1" customFormat="1" ht="14.4"/>
    <row r="5394" s="1" customFormat="1" ht="14.4"/>
    <row r="5395" s="1" customFormat="1" ht="14.4"/>
    <row r="5396" s="1" customFormat="1" ht="14.4"/>
    <row r="5397" s="1" customFormat="1" ht="14.4"/>
    <row r="5398" s="1" customFormat="1" ht="14.4"/>
    <row r="5399" s="1" customFormat="1" ht="14.4"/>
    <row r="5400" s="1" customFormat="1" ht="14.4"/>
    <row r="5401" s="1" customFormat="1" ht="14.4"/>
    <row r="5402" s="1" customFormat="1" ht="14.4"/>
    <row r="5403" s="1" customFormat="1" ht="14.4"/>
    <row r="5404" s="1" customFormat="1" ht="14.4"/>
    <row r="5405" s="1" customFormat="1" ht="14.4"/>
    <row r="5406" s="1" customFormat="1" ht="14.4"/>
    <row r="5407" s="1" customFormat="1" ht="14.4"/>
    <row r="5408" s="1" customFormat="1" ht="14.4"/>
    <row r="5409" s="1" customFormat="1" ht="14.4"/>
    <row r="5410" s="1" customFormat="1" ht="14.4"/>
    <row r="5411" s="1" customFormat="1" ht="14.4"/>
    <row r="5412" s="1" customFormat="1" ht="14.4"/>
    <row r="5413" s="1" customFormat="1" ht="14.4"/>
    <row r="5414" s="1" customFormat="1" ht="14.4"/>
    <row r="5415" s="1" customFormat="1" ht="14.4"/>
    <row r="5416" s="1" customFormat="1" ht="14.4"/>
    <row r="5417" s="1" customFormat="1" ht="14.4"/>
    <row r="5418" s="1" customFormat="1" ht="14.4"/>
    <row r="5419" s="1" customFormat="1" ht="14.4"/>
    <row r="5420" s="1" customFormat="1" ht="14.4"/>
    <row r="5421" s="1" customFormat="1" ht="14.4"/>
    <row r="5422" s="1" customFormat="1" ht="14.4"/>
    <row r="5423" s="1" customFormat="1" ht="14.4"/>
    <row r="5424" s="1" customFormat="1" ht="14.4"/>
    <row r="5425" s="1" customFormat="1" ht="14.4"/>
    <row r="5426" s="1" customFormat="1" ht="14.4"/>
    <row r="5427" s="1" customFormat="1" ht="14.4"/>
    <row r="5428" s="1" customFormat="1" ht="14.4"/>
    <row r="5429" s="1" customFormat="1" ht="14.4"/>
    <row r="5430" s="1" customFormat="1" ht="14.4"/>
    <row r="5431" s="1" customFormat="1" ht="14.4"/>
    <row r="5432" s="1" customFormat="1" ht="14.4"/>
    <row r="5433" s="1" customFormat="1" ht="14.4"/>
    <row r="5434" s="1" customFormat="1" ht="14.4"/>
    <row r="5435" s="1" customFormat="1" ht="14.4"/>
    <row r="5436" s="1" customFormat="1" ht="14.4"/>
    <row r="5437" s="1" customFormat="1" ht="14.4"/>
    <row r="5438" s="1" customFormat="1" ht="14.4"/>
    <row r="5439" s="1" customFormat="1" ht="14.4"/>
    <row r="5440" s="1" customFormat="1" ht="14.4"/>
    <row r="5441" s="1" customFormat="1" ht="14.4"/>
    <row r="5442" s="1" customFormat="1" ht="14.4"/>
    <row r="5443" s="1" customFormat="1" ht="14.4"/>
    <row r="5444" s="1" customFormat="1" ht="14.4"/>
    <row r="5445" s="1" customFormat="1" ht="14.4"/>
    <row r="5446" s="1" customFormat="1" ht="14.4"/>
    <row r="5447" s="1" customFormat="1" ht="14.4"/>
    <row r="5448" s="1" customFormat="1" ht="14.4"/>
    <row r="5449" s="1" customFormat="1" ht="14.4"/>
    <row r="5450" s="1" customFormat="1" ht="14.4"/>
    <row r="5451" s="1" customFormat="1" ht="14.4"/>
    <row r="5452" s="1" customFormat="1" ht="14.4"/>
    <row r="5453" s="1" customFormat="1" ht="14.4"/>
    <row r="5454" s="1" customFormat="1" ht="14.4"/>
    <row r="5455" s="1" customFormat="1" ht="14.4"/>
    <row r="5456" s="1" customFormat="1" ht="14.4"/>
    <row r="5457" s="1" customFormat="1" ht="14.4"/>
    <row r="5458" s="1" customFormat="1" ht="14.4"/>
    <row r="5459" s="1" customFormat="1" ht="14.4"/>
    <row r="5460" s="1" customFormat="1" ht="14.4"/>
    <row r="5461" s="1" customFormat="1" ht="14.4"/>
    <row r="5462" s="1" customFormat="1" ht="14.4"/>
    <row r="5463" s="1" customFormat="1" ht="14.4"/>
    <row r="5464" s="1" customFormat="1" ht="14.4"/>
    <row r="5465" s="1" customFormat="1" ht="14.4"/>
    <row r="5466" s="1" customFormat="1" ht="14.4"/>
    <row r="5467" s="1" customFormat="1" ht="14.4"/>
    <row r="5468" s="1" customFormat="1" ht="14.4"/>
    <row r="5469" s="1" customFormat="1" ht="14.4"/>
    <row r="5470" s="1" customFormat="1" ht="14.4"/>
    <row r="5471" s="1" customFormat="1" ht="14.4"/>
    <row r="5472" s="1" customFormat="1" ht="14.4"/>
    <row r="5473" s="1" customFormat="1" ht="14.4"/>
    <row r="5474" s="1" customFormat="1" ht="14.4"/>
    <row r="5475" s="1" customFormat="1" ht="14.4"/>
    <row r="5476" s="1" customFormat="1" ht="14.4"/>
    <row r="5477" s="1" customFormat="1" ht="14.4"/>
    <row r="5478" s="1" customFormat="1" ht="14.4"/>
    <row r="5479" s="1" customFormat="1" ht="14.4"/>
    <row r="5480" s="1" customFormat="1" ht="14.4"/>
    <row r="5481" s="1" customFormat="1" ht="14.4"/>
    <row r="5482" s="1" customFormat="1" ht="14.4"/>
    <row r="5483" s="1" customFormat="1" ht="14.4"/>
    <row r="5484" s="1" customFormat="1" ht="14.4"/>
    <row r="5485" s="1" customFormat="1" ht="14.4"/>
    <row r="5486" s="1" customFormat="1" ht="14.4"/>
    <row r="5487" s="1" customFormat="1" ht="14.4"/>
    <row r="5488" s="1" customFormat="1" ht="14.4"/>
    <row r="5489" s="1" customFormat="1" ht="14.4"/>
    <row r="5490" s="1" customFormat="1" ht="14.4"/>
    <row r="5491" s="1" customFormat="1" ht="14.4"/>
    <row r="5492" s="1" customFormat="1" ht="14.4"/>
    <row r="5493" s="1" customFormat="1" ht="14.4"/>
    <row r="5494" s="1" customFormat="1" ht="14.4"/>
    <row r="5495" s="1" customFormat="1" ht="14.4"/>
    <row r="5496" s="1" customFormat="1" ht="14.4"/>
    <row r="5497" s="1" customFormat="1" ht="14.4"/>
    <row r="5498" s="1" customFormat="1" ht="14.4"/>
    <row r="5499" s="1" customFormat="1" ht="14.4"/>
    <row r="5500" s="1" customFormat="1" ht="14.4"/>
    <row r="5501" s="1" customFormat="1" ht="14.4"/>
    <row r="5502" s="1" customFormat="1" ht="14.4"/>
    <row r="5503" s="1" customFormat="1" ht="14.4"/>
    <row r="5504" s="1" customFormat="1" ht="14.4"/>
    <row r="5505" s="1" customFormat="1" ht="14.4"/>
    <row r="5506" s="1" customFormat="1" ht="14.4"/>
    <row r="5507" s="1" customFormat="1" ht="14.4"/>
    <row r="5508" s="1" customFormat="1" ht="14.4"/>
    <row r="5509" s="1" customFormat="1" ht="14.4"/>
    <row r="5510" s="1" customFormat="1" ht="14.4"/>
    <row r="5511" s="1" customFormat="1" ht="14.4"/>
    <row r="5512" s="1" customFormat="1" ht="14.4"/>
    <row r="5513" s="1" customFormat="1" ht="14.4"/>
    <row r="5514" s="1" customFormat="1" ht="14.4"/>
    <row r="5515" s="1" customFormat="1" ht="14.4"/>
    <row r="5516" s="1" customFormat="1" ht="14.4"/>
    <row r="5517" s="1" customFormat="1" ht="14.4"/>
    <row r="5518" s="1" customFormat="1" ht="14.4"/>
    <row r="5519" s="1" customFormat="1" ht="14.4"/>
    <row r="5520" s="1" customFormat="1" ht="14.4"/>
    <row r="5521" s="1" customFormat="1" ht="14.4"/>
    <row r="5522" s="1" customFormat="1" ht="14.4"/>
    <row r="5523" s="1" customFormat="1" ht="14.4"/>
    <row r="5524" s="1" customFormat="1" ht="14.4"/>
    <row r="5525" s="1" customFormat="1" ht="14.4"/>
    <row r="5526" s="1" customFormat="1" ht="14.4"/>
    <row r="5527" s="1" customFormat="1" ht="14.4"/>
    <row r="5528" s="1" customFormat="1" ht="14.4"/>
    <row r="5529" s="1" customFormat="1" ht="14.4"/>
    <row r="5530" s="1" customFormat="1" ht="14.4"/>
    <row r="5531" s="1" customFormat="1" ht="14.4"/>
    <row r="5532" s="1" customFormat="1" ht="14.4"/>
    <row r="5533" s="1" customFormat="1" ht="14.4"/>
    <row r="5534" s="1" customFormat="1" ht="14.4"/>
    <row r="5535" s="1" customFormat="1" ht="14.4"/>
    <row r="5536" s="1" customFormat="1" ht="14.4"/>
    <row r="5537" s="1" customFormat="1" ht="14.4"/>
    <row r="5538" s="1" customFormat="1" ht="14.4"/>
    <row r="5539" s="1" customFormat="1" ht="14.4"/>
    <row r="5540" s="1" customFormat="1" ht="14.4"/>
    <row r="5541" s="1" customFormat="1" ht="14.4"/>
    <row r="5542" s="1" customFormat="1" ht="14.4"/>
    <row r="5543" s="1" customFormat="1" ht="14.4"/>
    <row r="5544" s="1" customFormat="1" ht="14.4"/>
    <row r="5545" s="1" customFormat="1" ht="14.4"/>
    <row r="5546" s="1" customFormat="1" ht="14.4"/>
    <row r="5547" s="1" customFormat="1" ht="14.4"/>
    <row r="5548" s="1" customFormat="1" ht="14.4"/>
    <row r="5549" s="1" customFormat="1" ht="14.4"/>
    <row r="5550" s="1" customFormat="1" ht="14.4"/>
    <row r="5551" s="1" customFormat="1" ht="14.4"/>
    <row r="5552" s="1" customFormat="1" ht="14.4"/>
    <row r="5553" s="1" customFormat="1" ht="14.4"/>
    <row r="5554" s="1" customFormat="1" ht="14.4"/>
    <row r="5555" s="1" customFormat="1" ht="14.4"/>
    <row r="5556" s="1" customFormat="1" ht="14.4"/>
    <row r="5557" s="1" customFormat="1" ht="14.4"/>
    <row r="5558" s="1" customFormat="1" ht="14.4"/>
    <row r="5559" s="1" customFormat="1" ht="14.4"/>
    <row r="5560" s="1" customFormat="1" ht="14.4"/>
    <row r="5561" s="1" customFormat="1" ht="14.4"/>
    <row r="5562" s="1" customFormat="1" ht="14.4"/>
    <row r="5563" s="1" customFormat="1" ht="14.4"/>
    <row r="5564" s="1" customFormat="1" ht="14.4"/>
    <row r="5565" s="1" customFormat="1" ht="14.4"/>
    <row r="5566" s="1" customFormat="1" ht="14.4"/>
    <row r="5567" s="1" customFormat="1" ht="14.4"/>
    <row r="5568" s="1" customFormat="1" ht="14.4"/>
    <row r="5569" s="1" customFormat="1" ht="14.4"/>
    <row r="5570" s="1" customFormat="1" ht="14.4"/>
    <row r="5571" s="1" customFormat="1" ht="14.4"/>
    <row r="5572" s="1" customFormat="1" ht="14.4"/>
    <row r="5573" s="1" customFormat="1" ht="14.4"/>
    <row r="5574" s="1" customFormat="1" ht="14.4"/>
    <row r="5575" s="1" customFormat="1" ht="14.4"/>
    <row r="5576" s="1" customFormat="1" ht="14.4"/>
    <row r="5577" s="1" customFormat="1" ht="14.4"/>
    <row r="5578" s="1" customFormat="1" ht="14.4"/>
    <row r="5579" s="1" customFormat="1" ht="14.4"/>
    <row r="5580" s="1" customFormat="1" ht="14.4"/>
    <row r="5581" s="1" customFormat="1" ht="14.4"/>
    <row r="5582" s="1" customFormat="1" ht="14.4"/>
    <row r="5583" s="1" customFormat="1" ht="14.4"/>
    <row r="5584" s="1" customFormat="1" ht="14.4"/>
    <row r="5585" s="1" customFormat="1" ht="14.4"/>
    <row r="5586" s="1" customFormat="1" ht="14.4"/>
    <row r="5587" s="1" customFormat="1" ht="14.4"/>
    <row r="5588" s="1" customFormat="1" ht="14.4"/>
    <row r="5589" s="1" customFormat="1" ht="14.4"/>
    <row r="5590" s="1" customFormat="1" ht="14.4"/>
    <row r="5591" s="1" customFormat="1" ht="14.4"/>
    <row r="5592" s="1" customFormat="1" ht="14.4"/>
    <row r="5593" s="1" customFormat="1" ht="14.4"/>
    <row r="5594" s="1" customFormat="1" ht="14.4"/>
    <row r="5595" s="1" customFormat="1" ht="14.4"/>
    <row r="5596" s="1" customFormat="1" ht="14.4"/>
    <row r="5597" s="1" customFormat="1" ht="14.4"/>
    <row r="5598" s="1" customFormat="1" ht="14.4"/>
    <row r="5599" s="1" customFormat="1" ht="14.4"/>
    <row r="5600" s="1" customFormat="1" ht="14.4"/>
    <row r="5601" s="1" customFormat="1" ht="14.4"/>
    <row r="5602" s="1" customFormat="1" ht="14.4"/>
    <row r="5603" s="1" customFormat="1" ht="14.4"/>
    <row r="5604" s="1" customFormat="1" ht="14.4"/>
    <row r="5605" s="1" customFormat="1" ht="14.4"/>
    <row r="5606" s="1" customFormat="1" ht="14.4"/>
    <row r="5607" s="1" customFormat="1" ht="14.4"/>
    <row r="5608" s="1" customFormat="1" ht="14.4"/>
    <row r="5609" s="1" customFormat="1" ht="14.4"/>
    <row r="5610" s="1" customFormat="1" ht="14.4"/>
    <row r="5611" s="1" customFormat="1" ht="14.4"/>
    <row r="5612" s="1" customFormat="1" ht="14.4"/>
    <row r="5613" s="1" customFormat="1" ht="14.4"/>
    <row r="5614" s="1" customFormat="1" ht="14.4"/>
    <row r="5615" s="1" customFormat="1" ht="14.4"/>
    <row r="5616" s="1" customFormat="1" ht="14.4"/>
    <row r="5617" s="1" customFormat="1" ht="14.4"/>
    <row r="5618" s="1" customFormat="1" ht="14.4"/>
    <row r="5619" s="1" customFormat="1" ht="14.4"/>
    <row r="5620" s="1" customFormat="1" ht="14.4"/>
    <row r="5621" s="1" customFormat="1" ht="14.4"/>
    <row r="5622" s="1" customFormat="1" ht="14.4"/>
    <row r="5623" s="1" customFormat="1" ht="14.4"/>
    <row r="5624" s="1" customFormat="1" ht="14.4"/>
    <row r="5625" s="1" customFormat="1" ht="14.4"/>
    <row r="5626" s="1" customFormat="1" ht="14.4"/>
    <row r="5627" s="1" customFormat="1" ht="14.4"/>
    <row r="5628" s="1" customFormat="1" ht="14.4"/>
    <row r="5629" s="1" customFormat="1" ht="14.4"/>
    <row r="5630" s="1" customFormat="1" ht="14.4"/>
    <row r="5631" s="1" customFormat="1" ht="14.4"/>
    <row r="5632" s="1" customFormat="1" ht="14.4"/>
    <row r="5633" s="1" customFormat="1" ht="14.4"/>
    <row r="5634" s="1" customFormat="1" ht="14.4"/>
    <row r="5635" s="1" customFormat="1" ht="14.4"/>
    <row r="5636" s="1" customFormat="1" ht="14.4"/>
    <row r="5637" s="1" customFormat="1" ht="14.4"/>
    <row r="5638" s="1" customFormat="1" ht="14.4"/>
    <row r="5639" s="1" customFormat="1" ht="14.4"/>
    <row r="5640" s="1" customFormat="1" ht="14.4"/>
    <row r="5641" s="1" customFormat="1" ht="14.4"/>
    <row r="5642" s="1" customFormat="1" ht="14.4"/>
    <row r="5643" s="1" customFormat="1" ht="14.4"/>
    <row r="5644" s="1" customFormat="1" ht="14.4"/>
    <row r="5645" s="1" customFormat="1" ht="14.4"/>
    <row r="5646" s="1" customFormat="1" ht="14.4"/>
    <row r="5647" s="1" customFormat="1" ht="14.4"/>
    <row r="5648" s="1" customFormat="1" ht="14.4"/>
    <row r="5649" s="1" customFormat="1" ht="14.4"/>
    <row r="5650" s="1" customFormat="1" ht="14.4"/>
    <row r="5651" s="1" customFormat="1" ht="14.4"/>
    <row r="5652" s="1" customFormat="1" ht="14.4"/>
    <row r="5653" s="1" customFormat="1" ht="14.4"/>
    <row r="5654" s="1" customFormat="1" ht="14.4"/>
    <row r="5655" s="1" customFormat="1" ht="14.4"/>
    <row r="5656" s="1" customFormat="1" ht="14.4"/>
    <row r="5657" s="1" customFormat="1" ht="14.4"/>
    <row r="5658" s="1" customFormat="1" ht="14.4"/>
    <row r="5659" s="1" customFormat="1" ht="14.4"/>
    <row r="5660" s="1" customFormat="1" ht="14.4"/>
    <row r="5661" s="1" customFormat="1" ht="14.4"/>
    <row r="5662" s="1" customFormat="1" ht="14.4"/>
    <row r="5663" s="1" customFormat="1" ht="14.4"/>
    <row r="5664" s="1" customFormat="1" ht="14.4"/>
    <row r="5665" s="1" customFormat="1" ht="14.4"/>
    <row r="5666" s="1" customFormat="1" ht="14.4"/>
    <row r="5667" s="1" customFormat="1" ht="14.4"/>
    <row r="5668" s="1" customFormat="1" ht="14.4"/>
    <row r="5669" s="1" customFormat="1" ht="14.4"/>
    <row r="5670" s="1" customFormat="1" ht="14.4"/>
    <row r="5671" s="1" customFormat="1" ht="14.4"/>
    <row r="5672" s="1" customFormat="1" ht="14.4"/>
    <row r="5673" s="1" customFormat="1" ht="14.4"/>
    <row r="5674" s="1" customFormat="1" ht="14.4"/>
    <row r="5675" s="1" customFormat="1" ht="14.4"/>
    <row r="5676" s="1" customFormat="1" ht="14.4"/>
    <row r="5677" s="1" customFormat="1" ht="14.4"/>
    <row r="5678" s="1" customFormat="1" ht="14.4"/>
    <row r="5679" s="1" customFormat="1" ht="14.4"/>
    <row r="5680" s="1" customFormat="1" ht="14.4"/>
    <row r="5681" s="1" customFormat="1" ht="14.4"/>
    <row r="5682" s="1" customFormat="1" ht="14.4"/>
    <row r="5683" s="1" customFormat="1" ht="14.4"/>
    <row r="5684" s="1" customFormat="1" ht="14.4"/>
    <row r="5685" s="1" customFormat="1" ht="14.4"/>
    <row r="5686" s="1" customFormat="1" ht="14.4"/>
    <row r="5687" s="1" customFormat="1" ht="14.4"/>
    <row r="5688" s="1" customFormat="1" ht="14.4"/>
    <row r="5689" s="1" customFormat="1" ht="14.4"/>
    <row r="5690" s="1" customFormat="1" ht="14.4"/>
    <row r="5691" s="1" customFormat="1" ht="14.4"/>
    <row r="5692" s="1" customFormat="1" ht="14.4"/>
    <row r="5693" s="1" customFormat="1" ht="14.4"/>
    <row r="5694" s="1" customFormat="1" ht="14.4"/>
    <row r="5695" s="1" customFormat="1" ht="14.4"/>
    <row r="5696" s="1" customFormat="1" ht="14.4"/>
    <row r="5697" s="1" customFormat="1" ht="14.4"/>
    <row r="5698" s="1" customFormat="1" ht="14.4"/>
    <row r="5699" s="1" customFormat="1" ht="14.4"/>
    <row r="5700" s="1" customFormat="1" ht="14.4"/>
    <row r="5701" s="1" customFormat="1" ht="14.4"/>
    <row r="5702" s="1" customFormat="1" ht="14.4"/>
    <row r="5703" s="1" customFormat="1" ht="14.4"/>
    <row r="5704" s="1" customFormat="1" ht="14.4"/>
    <row r="5705" s="1" customFormat="1" ht="14.4"/>
    <row r="5706" s="1" customFormat="1" ht="14.4"/>
    <row r="5707" s="1" customFormat="1" ht="14.4"/>
    <row r="5708" s="1" customFormat="1" ht="14.4"/>
    <row r="5709" s="1" customFormat="1" ht="14.4"/>
    <row r="5710" s="1" customFormat="1" ht="14.4"/>
    <row r="5711" s="1" customFormat="1" ht="14.4"/>
    <row r="5712" s="1" customFormat="1" ht="14.4"/>
    <row r="5713" s="1" customFormat="1" ht="14.4"/>
    <row r="5714" s="1" customFormat="1" ht="14.4"/>
    <row r="5715" s="1" customFormat="1" ht="14.4"/>
    <row r="5716" s="1" customFormat="1" ht="14.4"/>
    <row r="5717" s="1" customFormat="1" ht="14.4"/>
    <row r="5718" s="1" customFormat="1" ht="14.4"/>
    <row r="5719" s="1" customFormat="1" ht="14.4"/>
    <row r="5720" s="1" customFormat="1" ht="14.4"/>
    <row r="5721" s="1" customFormat="1" ht="14.4"/>
    <row r="5722" s="1" customFormat="1" ht="14.4"/>
    <row r="5723" s="1" customFormat="1" ht="14.4"/>
    <row r="5724" s="1" customFormat="1" ht="14.4"/>
    <row r="5725" s="1" customFormat="1" ht="14.4"/>
    <row r="5726" s="1" customFormat="1" ht="14.4"/>
    <row r="5727" s="1" customFormat="1" ht="14.4"/>
    <row r="5728" s="1" customFormat="1" ht="14.4"/>
    <row r="5729" s="1" customFormat="1" ht="14.4"/>
    <row r="5730" s="1" customFormat="1" ht="14.4"/>
    <row r="5731" s="1" customFormat="1" ht="14.4"/>
    <row r="5732" s="1" customFormat="1" ht="14.4"/>
    <row r="5733" s="1" customFormat="1" ht="14.4"/>
    <row r="5734" s="1" customFormat="1" ht="14.4"/>
    <row r="5735" s="1" customFormat="1" ht="14.4"/>
    <row r="5736" s="1" customFormat="1" ht="14.4"/>
    <row r="5737" s="1" customFormat="1" ht="14.4"/>
    <row r="5738" s="1" customFormat="1" ht="14.4"/>
    <row r="5739" s="1" customFormat="1" ht="14.4"/>
    <row r="5740" s="1" customFormat="1" ht="14.4"/>
    <row r="5741" s="1" customFormat="1" ht="14.4"/>
    <row r="5742" s="1" customFormat="1" ht="14.4"/>
    <row r="5743" s="1" customFormat="1" ht="14.4"/>
    <row r="5744" s="1" customFormat="1" ht="14.4"/>
    <row r="5745" s="1" customFormat="1" ht="14.4"/>
    <row r="5746" s="1" customFormat="1" ht="14.4"/>
    <row r="5747" s="1" customFormat="1" ht="14.4"/>
    <row r="5748" s="1" customFormat="1" ht="14.4"/>
    <row r="5749" s="1" customFormat="1" ht="14.4"/>
    <row r="5750" s="1" customFormat="1" ht="14.4"/>
    <row r="5751" s="1" customFormat="1" ht="14.4"/>
    <row r="5752" s="1" customFormat="1" ht="14.4"/>
    <row r="5753" s="1" customFormat="1" ht="14.4"/>
    <row r="5754" s="1" customFormat="1" ht="14.4"/>
    <row r="5755" s="1" customFormat="1" ht="14.4"/>
    <row r="5756" s="1" customFormat="1" ht="14.4"/>
    <row r="5757" s="1" customFormat="1" ht="14.4"/>
    <row r="5758" s="1" customFormat="1" ht="14.4"/>
    <row r="5759" s="1" customFormat="1" ht="14.4"/>
    <row r="5760" s="1" customFormat="1" ht="14.4"/>
    <row r="5761" s="1" customFormat="1" ht="14.4"/>
    <row r="5762" s="1" customFormat="1" ht="14.4"/>
    <row r="5763" s="1" customFormat="1" ht="14.4"/>
    <row r="5764" s="1" customFormat="1" ht="14.4"/>
    <row r="5765" s="1" customFormat="1" ht="14.4"/>
    <row r="5766" s="1" customFormat="1" ht="14.4"/>
    <row r="5767" s="1" customFormat="1" ht="14.4"/>
    <row r="5768" s="1" customFormat="1" ht="14.4"/>
    <row r="5769" s="1" customFormat="1" ht="14.4"/>
    <row r="5770" s="1" customFormat="1" ht="14.4"/>
    <row r="5771" s="1" customFormat="1" ht="14.4"/>
    <row r="5772" s="1" customFormat="1" ht="14.4"/>
    <row r="5773" s="1" customFormat="1" ht="14.4"/>
    <row r="5774" s="1" customFormat="1" ht="14.4"/>
    <row r="5775" s="1" customFormat="1" ht="14.4"/>
    <row r="5776" s="1" customFormat="1" ht="14.4"/>
    <row r="5777" s="1" customFormat="1" ht="14.4"/>
    <row r="5778" s="1" customFormat="1" ht="14.4"/>
    <row r="5779" s="1" customFormat="1" ht="14.4"/>
    <row r="5780" s="1" customFormat="1" ht="14.4"/>
    <row r="5781" s="1" customFormat="1" ht="14.4"/>
    <row r="5782" s="1" customFormat="1" ht="14.4"/>
    <row r="5783" s="1" customFormat="1" ht="14.4"/>
    <row r="5784" s="1" customFormat="1" ht="14.4"/>
    <row r="5785" s="1" customFormat="1" ht="14.4"/>
    <row r="5786" s="1" customFormat="1" ht="14.4"/>
    <row r="5787" s="1" customFormat="1" ht="14.4"/>
    <row r="5788" s="1" customFormat="1" ht="14.4"/>
    <row r="5789" s="1" customFormat="1" ht="14.4"/>
    <row r="5790" s="1" customFormat="1" ht="14.4"/>
    <row r="5791" s="1" customFormat="1" ht="14.4"/>
    <row r="5792" s="1" customFormat="1" ht="14.4"/>
    <row r="5793" s="1" customFormat="1" ht="14.4"/>
    <row r="5794" s="1" customFormat="1" ht="14.4"/>
    <row r="5795" s="1" customFormat="1" ht="14.4"/>
    <row r="5796" s="1" customFormat="1" ht="14.4"/>
    <row r="5797" s="1" customFormat="1" ht="14.4"/>
    <row r="5798" s="1" customFormat="1" ht="14.4"/>
    <row r="5799" s="1" customFormat="1" ht="14.4"/>
    <row r="5800" s="1" customFormat="1" ht="14.4"/>
    <row r="5801" s="1" customFormat="1" ht="14.4"/>
    <row r="5802" s="1" customFormat="1" ht="14.4"/>
    <row r="5803" s="1" customFormat="1" ht="14.4"/>
    <row r="5804" s="1" customFormat="1" ht="14.4"/>
    <row r="5805" s="1" customFormat="1" ht="14.4"/>
    <row r="5806" s="1" customFormat="1" ht="14.4"/>
    <row r="5807" s="1" customFormat="1" ht="14.4"/>
    <row r="5808" s="1" customFormat="1" ht="14.4"/>
    <row r="5809" s="1" customFormat="1" ht="14.4"/>
    <row r="5810" s="1" customFormat="1" ht="14.4"/>
    <row r="5811" s="1" customFormat="1" ht="14.4"/>
    <row r="5812" s="1" customFormat="1" ht="14.4"/>
    <row r="5813" s="1" customFormat="1" ht="14.4"/>
    <row r="5814" s="1" customFormat="1" ht="14.4"/>
    <row r="5815" s="1" customFormat="1" ht="14.4"/>
    <row r="5816" s="1" customFormat="1" ht="14.4"/>
    <row r="5817" s="1" customFormat="1" ht="14.4"/>
    <row r="5818" s="1" customFormat="1" ht="14.4"/>
    <row r="5819" s="1" customFormat="1" ht="14.4"/>
    <row r="5820" s="1" customFormat="1" ht="14.4"/>
    <row r="5821" s="1" customFormat="1" ht="14.4"/>
    <row r="5822" s="1" customFormat="1" ht="14.4"/>
    <row r="5823" s="1" customFormat="1" ht="14.4"/>
    <row r="5824" s="1" customFormat="1" ht="14.4"/>
    <row r="5825" s="1" customFormat="1" ht="14.4"/>
    <row r="5826" s="1" customFormat="1" ht="14.4"/>
    <row r="5827" s="1" customFormat="1" ht="14.4"/>
    <row r="5828" s="1" customFormat="1" ht="14.4"/>
    <row r="5829" s="1" customFormat="1" ht="14.4"/>
    <row r="5830" s="1" customFormat="1" ht="14.4"/>
    <row r="5831" s="1" customFormat="1" ht="14.4"/>
    <row r="5832" s="1" customFormat="1" ht="14.4"/>
    <row r="5833" s="1" customFormat="1" ht="14.4"/>
    <row r="5834" s="1" customFormat="1" ht="14.4"/>
    <row r="5835" s="1" customFormat="1" ht="14.4"/>
    <row r="5836" s="1" customFormat="1" ht="14.4"/>
    <row r="5837" s="1" customFormat="1" ht="14.4"/>
    <row r="5838" s="1" customFormat="1" ht="14.4"/>
    <row r="5839" s="1" customFormat="1" ht="14.4"/>
    <row r="5840" s="1" customFormat="1" ht="14.4"/>
    <row r="5841" s="1" customFormat="1" ht="14.4"/>
    <row r="5842" s="1" customFormat="1" ht="14.4"/>
    <row r="5843" s="1" customFormat="1" ht="14.4"/>
    <row r="5844" s="1" customFormat="1" ht="14.4"/>
    <row r="5845" s="1" customFormat="1" ht="14.4"/>
    <row r="5846" s="1" customFormat="1" ht="14.4"/>
    <row r="5847" s="1" customFormat="1" ht="14.4"/>
    <row r="5848" s="1" customFormat="1" ht="14.4"/>
    <row r="5849" s="1" customFormat="1" ht="14.4"/>
    <row r="5850" s="1" customFormat="1" ht="14.4"/>
    <row r="5851" s="1" customFormat="1" ht="14.4"/>
    <row r="5852" s="1" customFormat="1" ht="14.4"/>
    <row r="5853" s="1" customFormat="1" ht="14.4"/>
    <row r="5854" s="1" customFormat="1" ht="14.4"/>
    <row r="5855" s="1" customFormat="1" ht="14.4"/>
    <row r="5856" s="1" customFormat="1" ht="14.4"/>
    <row r="5857" s="1" customFormat="1" ht="14.4"/>
    <row r="5858" s="1" customFormat="1" ht="14.4"/>
    <row r="5859" s="1" customFormat="1" ht="14.4"/>
    <row r="5860" s="1" customFormat="1" ht="14.4"/>
    <row r="5861" s="1" customFormat="1" ht="14.4"/>
    <row r="5862" s="1" customFormat="1" ht="14.4"/>
    <row r="5863" s="1" customFormat="1" ht="14.4"/>
    <row r="5864" s="1" customFormat="1" ht="14.4"/>
    <row r="5865" s="1" customFormat="1" ht="14.4"/>
    <row r="5866" s="1" customFormat="1" ht="14.4"/>
    <row r="5867" s="1" customFormat="1" ht="14.4"/>
    <row r="5868" s="1" customFormat="1" ht="14.4"/>
    <row r="5869" s="1" customFormat="1" ht="14.4"/>
    <row r="5870" s="1" customFormat="1" ht="14.4"/>
    <row r="5871" s="1" customFormat="1" ht="14.4"/>
    <row r="5872" s="1" customFormat="1" ht="14.4"/>
    <row r="5873" s="1" customFormat="1" ht="14.4"/>
    <row r="5874" s="1" customFormat="1" ht="14.4"/>
    <row r="5875" s="1" customFormat="1" ht="14.4"/>
    <row r="5876" s="1" customFormat="1" ht="14.4"/>
    <row r="5877" s="1" customFormat="1" ht="14.4"/>
    <row r="5878" s="1" customFormat="1" ht="14.4"/>
    <row r="5879" s="1" customFormat="1" ht="14.4"/>
    <row r="5880" s="1" customFormat="1" ht="14.4"/>
    <row r="5881" s="1" customFormat="1" ht="14.4"/>
    <row r="5882" s="1" customFormat="1" ht="14.4"/>
    <row r="5883" s="1" customFormat="1" ht="14.4"/>
    <row r="5884" s="1" customFormat="1" ht="14.4"/>
    <row r="5885" s="1" customFormat="1" ht="14.4"/>
    <row r="5886" s="1" customFormat="1" ht="14.4"/>
    <row r="5887" s="1" customFormat="1" ht="14.4"/>
    <row r="5888" s="1" customFormat="1" ht="14.4"/>
    <row r="5889" s="1" customFormat="1" ht="14.4"/>
    <row r="5890" s="1" customFormat="1" ht="14.4"/>
    <row r="5891" s="1" customFormat="1" ht="14.4"/>
    <row r="5892" s="1" customFormat="1" ht="14.4"/>
    <row r="5893" s="1" customFormat="1" ht="14.4"/>
    <row r="5894" s="1" customFormat="1" ht="14.4"/>
    <row r="5895" s="1" customFormat="1" ht="14.4"/>
    <row r="5896" s="1" customFormat="1" ht="14.4"/>
    <row r="5897" s="1" customFormat="1" ht="14.4"/>
    <row r="5898" s="1" customFormat="1" ht="14.4"/>
    <row r="5899" s="1" customFormat="1" ht="14.4"/>
    <row r="5900" s="1" customFormat="1" ht="14.4"/>
    <row r="5901" s="1" customFormat="1" ht="14.4"/>
    <row r="5902" s="1" customFormat="1" ht="14.4"/>
    <row r="5903" s="1" customFormat="1" ht="14.4"/>
    <row r="5904" s="1" customFormat="1" ht="14.4"/>
    <row r="5905" s="1" customFormat="1" ht="14.4"/>
    <row r="5906" s="1" customFormat="1" ht="14.4"/>
    <row r="5907" s="1" customFormat="1" ht="14.4"/>
    <row r="5908" s="1" customFormat="1" ht="14.4"/>
    <row r="5909" s="1" customFormat="1" ht="14.4"/>
    <row r="5910" s="1" customFormat="1" ht="14.4"/>
    <row r="5911" s="1" customFormat="1" ht="14.4"/>
    <row r="5912" s="1" customFormat="1" ht="14.4"/>
    <row r="5913" s="1" customFormat="1" ht="14.4"/>
    <row r="5914" s="1" customFormat="1" ht="14.4"/>
    <row r="5915" s="1" customFormat="1" ht="14.4"/>
    <row r="5916" s="1" customFormat="1" ht="14.4"/>
    <row r="5917" s="1" customFormat="1" ht="14.4"/>
    <row r="5918" s="1" customFormat="1" ht="14.4"/>
    <row r="5919" s="1" customFormat="1" ht="14.4"/>
    <row r="5920" s="1" customFormat="1" ht="14.4"/>
    <row r="5921" s="1" customFormat="1" ht="14.4"/>
    <row r="5922" s="1" customFormat="1" ht="14.4"/>
    <row r="5923" s="1" customFormat="1" ht="14.4"/>
    <row r="5924" s="1" customFormat="1" ht="14.4"/>
    <row r="5925" s="1" customFormat="1" ht="14.4"/>
    <row r="5926" s="1" customFormat="1" ht="14.4"/>
    <row r="5927" s="1" customFormat="1" ht="14.4"/>
    <row r="5928" s="1" customFormat="1" ht="14.4"/>
    <row r="5929" s="1" customFormat="1" ht="14.4"/>
    <row r="5930" s="1" customFormat="1" ht="14.4"/>
    <row r="5931" s="1" customFormat="1" ht="14.4"/>
    <row r="5932" s="1" customFormat="1" ht="14.4"/>
    <row r="5933" s="1" customFormat="1" ht="14.4"/>
    <row r="5934" s="1" customFormat="1" ht="14.4"/>
    <row r="5935" s="1" customFormat="1" ht="14.4"/>
    <row r="5936" s="1" customFormat="1" ht="14.4"/>
    <row r="5937" s="1" customFormat="1" ht="14.4"/>
    <row r="5938" s="1" customFormat="1" ht="14.4"/>
    <row r="5939" s="1" customFormat="1" ht="14.4"/>
    <row r="5940" s="1" customFormat="1" ht="14.4"/>
    <row r="5941" s="1" customFormat="1" ht="14.4"/>
    <row r="5942" s="1" customFormat="1" ht="14.4"/>
    <row r="5943" s="1" customFormat="1" ht="14.4"/>
    <row r="5944" s="1" customFormat="1" ht="14.4"/>
    <row r="5945" s="1" customFormat="1" ht="14.4"/>
    <row r="5946" s="1" customFormat="1" ht="14.4"/>
    <row r="5947" s="1" customFormat="1" ht="14.4"/>
    <row r="5948" s="1" customFormat="1" ht="14.4"/>
    <row r="5949" s="1" customFormat="1" ht="14.4"/>
    <row r="5950" s="1" customFormat="1" ht="14.4"/>
    <row r="5951" s="1" customFormat="1" ht="14.4"/>
    <row r="5952" s="1" customFormat="1" ht="14.4"/>
    <row r="5953" s="1" customFormat="1" ht="14.4"/>
    <row r="5954" s="1" customFormat="1" ht="14.4"/>
    <row r="5955" s="1" customFormat="1" ht="14.4"/>
    <row r="5956" s="1" customFormat="1" ht="14.4"/>
    <row r="5957" s="1" customFormat="1" ht="14.4"/>
    <row r="5958" s="1" customFormat="1" ht="14.4"/>
    <row r="5959" s="1" customFormat="1" ht="14.4"/>
    <row r="5960" s="1" customFormat="1" ht="14.4"/>
    <row r="5961" s="1" customFormat="1" ht="14.4"/>
    <row r="5962" s="1" customFormat="1" ht="14.4"/>
    <row r="5963" s="1" customFormat="1" ht="14.4"/>
    <row r="5964" s="1" customFormat="1" ht="14.4"/>
    <row r="5965" s="1" customFormat="1" ht="14.4"/>
    <row r="5966" s="1" customFormat="1" ht="14.4"/>
    <row r="5967" s="1" customFormat="1" ht="14.4"/>
    <row r="5968" s="1" customFormat="1" ht="14.4"/>
    <row r="5969" s="1" customFormat="1" ht="14.4"/>
    <row r="5970" s="1" customFormat="1" ht="14.4"/>
    <row r="5971" s="1" customFormat="1" ht="14.4"/>
    <row r="5972" s="1" customFormat="1" ht="14.4"/>
    <row r="5973" s="1" customFormat="1" ht="14.4"/>
    <row r="5974" s="1" customFormat="1" ht="14.4"/>
    <row r="5975" s="1" customFormat="1" ht="14.4"/>
    <row r="5976" s="1" customFormat="1" ht="14.4"/>
    <row r="5977" s="1" customFormat="1" ht="14.4"/>
    <row r="5978" s="1" customFormat="1" ht="14.4"/>
    <row r="5979" s="1" customFormat="1" ht="14.4"/>
    <row r="5980" s="1" customFormat="1" ht="14.4"/>
    <row r="5981" s="1" customFormat="1" ht="14.4"/>
    <row r="5982" s="1" customFormat="1" ht="14.4"/>
    <row r="5983" s="1" customFormat="1" ht="14.4"/>
    <row r="5984" s="1" customFormat="1" ht="14.4"/>
    <row r="5985" s="1" customFormat="1" ht="14.4"/>
    <row r="5986" s="1" customFormat="1" ht="14.4"/>
    <row r="5987" s="1" customFormat="1" ht="14.4"/>
    <row r="5988" s="1" customFormat="1" ht="14.4"/>
    <row r="5989" s="1" customFormat="1" ht="14.4"/>
    <row r="5990" s="1" customFormat="1" ht="14.4"/>
    <row r="5991" s="1" customFormat="1" ht="14.4"/>
    <row r="5992" s="1" customFormat="1" ht="14.4"/>
    <row r="5993" s="1" customFormat="1" ht="14.4"/>
    <row r="5994" s="1" customFormat="1" ht="14.4"/>
    <row r="5995" s="1" customFormat="1" ht="14.4"/>
    <row r="5996" s="1" customFormat="1" ht="14.4"/>
    <row r="5997" s="1" customFormat="1" ht="14.4"/>
    <row r="5998" s="1" customFormat="1" ht="14.4"/>
    <row r="5999" s="1" customFormat="1" ht="14.4"/>
    <row r="6000" s="1" customFormat="1" ht="14.4"/>
    <row r="6001" s="1" customFormat="1" ht="14.4"/>
    <row r="6002" s="1" customFormat="1" ht="14.4"/>
    <row r="6003" s="1" customFormat="1" ht="14.4"/>
    <row r="6004" s="1" customFormat="1" ht="14.4"/>
    <row r="6005" s="1" customFormat="1" ht="14.4"/>
    <row r="6006" s="1" customFormat="1" ht="14.4"/>
    <row r="6007" s="1" customFormat="1" ht="14.4"/>
    <row r="6008" s="1" customFormat="1" ht="14.4"/>
    <row r="6009" s="1" customFormat="1" ht="14.4"/>
    <row r="6010" s="1" customFormat="1" ht="14.4"/>
    <row r="6011" s="1" customFormat="1" ht="14.4"/>
    <row r="6012" s="1" customFormat="1" ht="14.4"/>
    <row r="6013" s="1" customFormat="1" ht="14.4"/>
    <row r="6014" s="1" customFormat="1" ht="14.4"/>
    <row r="6015" s="1" customFormat="1" ht="14.4"/>
    <row r="6016" s="1" customFormat="1" ht="14.4"/>
    <row r="6017" s="1" customFormat="1" ht="14.4"/>
    <row r="6018" s="1" customFormat="1" ht="14.4"/>
    <row r="6019" s="1" customFormat="1" ht="14.4"/>
    <row r="6020" s="1" customFormat="1" ht="14.4"/>
    <row r="6021" s="1" customFormat="1" ht="14.4"/>
    <row r="6022" s="1" customFormat="1" ht="14.4"/>
    <row r="6023" s="1" customFormat="1" ht="14.4"/>
    <row r="6024" s="1" customFormat="1" ht="14.4"/>
    <row r="6025" s="1" customFormat="1" ht="14.4"/>
    <row r="6026" s="1" customFormat="1" ht="14.4"/>
    <row r="6027" s="1" customFormat="1" ht="14.4"/>
    <row r="6028" s="1" customFormat="1" ht="14.4"/>
    <row r="6029" s="1" customFormat="1" ht="14.4"/>
    <row r="6030" s="1" customFormat="1" ht="14.4"/>
    <row r="6031" s="1" customFormat="1" ht="14.4"/>
    <row r="6032" s="1" customFormat="1" ht="14.4"/>
    <row r="6033" s="1" customFormat="1" ht="14.4"/>
    <row r="6034" s="1" customFormat="1" ht="14.4"/>
    <row r="6035" s="1" customFormat="1" ht="14.4"/>
    <row r="6036" s="1" customFormat="1" ht="14.4"/>
    <row r="6037" s="1" customFormat="1" ht="14.4"/>
    <row r="6038" s="1" customFormat="1" ht="14.4"/>
    <row r="6039" s="1" customFormat="1" ht="14.4"/>
    <row r="6040" s="1" customFormat="1" ht="14.4"/>
    <row r="6041" s="1" customFormat="1" ht="14.4"/>
    <row r="6042" s="1" customFormat="1" ht="14.4"/>
    <row r="6043" s="1" customFormat="1" ht="14.4"/>
    <row r="6044" s="1" customFormat="1" ht="14.4"/>
    <row r="6045" s="1" customFormat="1" ht="14.4"/>
    <row r="6046" s="1" customFormat="1" ht="14.4"/>
    <row r="6047" s="1" customFormat="1" ht="14.4"/>
    <row r="6048" s="1" customFormat="1" ht="14.4"/>
    <row r="6049" s="1" customFormat="1" ht="14.4"/>
    <row r="6050" s="1" customFormat="1" ht="14.4"/>
    <row r="6051" s="1" customFormat="1" ht="14.4"/>
    <row r="6052" s="1" customFormat="1" ht="14.4"/>
    <row r="6053" s="1" customFormat="1" ht="14.4"/>
    <row r="6054" s="1" customFormat="1" ht="14.4"/>
    <row r="6055" s="1" customFormat="1" ht="14.4"/>
    <row r="6056" s="1" customFormat="1" ht="14.4"/>
    <row r="6057" s="1" customFormat="1" ht="14.4"/>
    <row r="6058" s="1" customFormat="1" ht="14.4"/>
    <row r="6059" s="1" customFormat="1" ht="14.4"/>
    <row r="6060" s="1" customFormat="1" ht="14.4"/>
    <row r="6061" s="1" customFormat="1" ht="14.4"/>
    <row r="6062" s="1" customFormat="1" ht="14.4"/>
    <row r="6063" s="1" customFormat="1" ht="14.4"/>
    <row r="6064" s="1" customFormat="1" ht="14.4"/>
    <row r="6065" s="1" customFormat="1" ht="14.4"/>
    <row r="6066" s="1" customFormat="1" ht="14.4"/>
    <row r="6067" s="1" customFormat="1" ht="14.4"/>
    <row r="6068" s="1" customFormat="1" ht="14.4"/>
    <row r="6069" s="1" customFormat="1" ht="14.4"/>
    <row r="6070" s="1" customFormat="1" ht="14.4"/>
    <row r="6071" s="1" customFormat="1" ht="14.4"/>
    <row r="6072" s="1" customFormat="1" ht="14.4"/>
    <row r="6073" s="1" customFormat="1" ht="14.4"/>
    <row r="6074" s="1" customFormat="1" ht="14.4"/>
    <row r="6075" s="1" customFormat="1" ht="14.4"/>
    <row r="6076" s="1" customFormat="1" ht="14.4"/>
    <row r="6077" s="1" customFormat="1" ht="14.4"/>
    <row r="6078" s="1" customFormat="1" ht="14.4"/>
    <row r="6079" s="1" customFormat="1" ht="14.4"/>
    <row r="6080" s="1" customFormat="1" ht="14.4"/>
    <row r="6081" s="1" customFormat="1" ht="14.4"/>
    <row r="6082" s="1" customFormat="1" ht="14.4"/>
    <row r="6083" s="1" customFormat="1" ht="14.4"/>
    <row r="6084" s="1" customFormat="1" ht="14.4"/>
    <row r="6085" s="1" customFormat="1" ht="14.4"/>
    <row r="6086" s="1" customFormat="1" ht="14.4"/>
    <row r="6087" s="1" customFormat="1" ht="14.4"/>
    <row r="6088" s="1" customFormat="1" ht="14.4"/>
    <row r="6089" s="1" customFormat="1" ht="14.4"/>
    <row r="6090" s="1" customFormat="1" ht="14.4"/>
    <row r="6091" s="1" customFormat="1" ht="14.4"/>
    <row r="6092" s="1" customFormat="1" ht="14.4"/>
    <row r="6093" s="1" customFormat="1" ht="14.4"/>
    <row r="6094" s="1" customFormat="1" ht="14.4"/>
    <row r="6095" s="1" customFormat="1" ht="14.4"/>
    <row r="6096" s="1" customFormat="1" ht="14.4"/>
    <row r="6097" s="1" customFormat="1" ht="14.4"/>
    <row r="6098" s="1" customFormat="1" ht="14.4"/>
    <row r="6099" s="1" customFormat="1" ht="14.4"/>
    <row r="6100" s="1" customFormat="1" ht="14.4"/>
    <row r="6101" s="1" customFormat="1" ht="14.4"/>
    <row r="6102" s="1" customFormat="1" ht="14.4"/>
    <row r="6103" s="1" customFormat="1" ht="14.4"/>
    <row r="6104" s="1" customFormat="1" ht="14.4"/>
    <row r="6105" s="1" customFormat="1" ht="14.4"/>
    <row r="6106" s="1" customFormat="1" ht="14.4"/>
    <row r="6107" s="1" customFormat="1" ht="14.4"/>
    <row r="6108" s="1" customFormat="1" ht="14.4"/>
    <row r="6109" s="1" customFormat="1" ht="14.4"/>
    <row r="6110" s="1" customFormat="1" ht="14.4"/>
    <row r="6111" s="1" customFormat="1" ht="14.4"/>
    <row r="6112" s="1" customFormat="1" ht="14.4"/>
    <row r="6113" s="1" customFormat="1" ht="14.4"/>
    <row r="6114" s="1" customFormat="1" ht="14.4"/>
    <row r="6115" s="1" customFormat="1" ht="14.4"/>
    <row r="6116" s="1" customFormat="1" ht="14.4"/>
    <row r="6117" s="1" customFormat="1" ht="14.4"/>
    <row r="6118" s="1" customFormat="1" ht="14.4"/>
    <row r="6119" s="1" customFormat="1" ht="14.4"/>
    <row r="6120" s="1" customFormat="1" ht="14.4"/>
    <row r="6121" s="1" customFormat="1" ht="14.4"/>
    <row r="6122" s="1" customFormat="1" ht="14.4"/>
    <row r="6123" s="1" customFormat="1" ht="14.4"/>
    <row r="6124" s="1" customFormat="1" ht="14.4"/>
    <row r="6125" s="1" customFormat="1" ht="14.4"/>
    <row r="6126" s="1" customFormat="1" ht="14.4"/>
    <row r="6127" s="1" customFormat="1" ht="14.4"/>
    <row r="6128" s="1" customFormat="1" ht="14.4"/>
    <row r="6129" s="1" customFormat="1" ht="14.4"/>
    <row r="6130" s="1" customFormat="1" ht="14.4"/>
    <row r="6131" s="1" customFormat="1" ht="14.4"/>
    <row r="6132" s="1" customFormat="1" ht="14.4"/>
    <row r="6133" s="1" customFormat="1" ht="14.4"/>
    <row r="6134" s="1" customFormat="1" ht="14.4"/>
    <row r="6135" s="1" customFormat="1" ht="14.4"/>
    <row r="6136" s="1" customFormat="1" ht="14.4"/>
    <row r="6137" s="1" customFormat="1" ht="14.4"/>
    <row r="6138" s="1" customFormat="1" ht="14.4"/>
    <row r="6139" s="1" customFormat="1" ht="14.4"/>
    <row r="6140" s="1" customFormat="1" ht="14.4"/>
    <row r="6141" s="1" customFormat="1" ht="14.4"/>
    <row r="6142" s="1" customFormat="1" ht="14.4"/>
    <row r="6143" s="1" customFormat="1" ht="14.4"/>
    <row r="6144" s="1" customFormat="1" ht="14.4"/>
    <row r="6145" s="1" customFormat="1" ht="14.4"/>
    <row r="6146" s="1" customFormat="1" ht="14.4"/>
    <row r="6147" s="1" customFormat="1" ht="14.4"/>
    <row r="6148" s="1" customFormat="1" ht="14.4"/>
    <row r="6149" s="1" customFormat="1" ht="14.4"/>
    <row r="6150" s="1" customFormat="1" ht="14.4"/>
    <row r="6151" s="1" customFormat="1" ht="14.4"/>
    <row r="6152" s="1" customFormat="1" ht="14.4"/>
    <row r="6153" s="1" customFormat="1" ht="14.4"/>
    <row r="6154" s="1" customFormat="1" ht="14.4"/>
    <row r="6155" s="1" customFormat="1" ht="14.4"/>
    <row r="6156" s="1" customFormat="1" ht="14.4"/>
    <row r="6157" s="1" customFormat="1" ht="14.4"/>
    <row r="6158" s="1" customFormat="1" ht="14.4"/>
    <row r="6159" s="1" customFormat="1" ht="14.4"/>
    <row r="6160" s="1" customFormat="1" ht="14.4"/>
    <row r="6161" s="1" customFormat="1" ht="14.4"/>
    <row r="6162" s="1" customFormat="1" ht="14.4"/>
    <row r="6163" s="1" customFormat="1" ht="14.4"/>
    <row r="6164" s="1" customFormat="1" ht="14.4"/>
    <row r="6165" s="1" customFormat="1" ht="14.4"/>
    <row r="6166" s="1" customFormat="1" ht="14.4"/>
    <row r="6167" s="1" customFormat="1" ht="14.4"/>
    <row r="6168" s="1" customFormat="1" ht="14.4"/>
    <row r="6169" s="1" customFormat="1" ht="14.4"/>
    <row r="6170" s="1" customFormat="1" ht="14.4"/>
    <row r="6171" s="1" customFormat="1" ht="14.4"/>
    <row r="6172" s="1" customFormat="1" ht="14.4"/>
    <row r="6173" s="1" customFormat="1" ht="14.4"/>
    <row r="6174" s="1" customFormat="1" ht="14.4"/>
    <row r="6175" s="1" customFormat="1" ht="14.4"/>
    <row r="6176" s="1" customFormat="1" ht="14.4"/>
    <row r="6177" s="1" customFormat="1" ht="14.4"/>
    <row r="6178" s="1" customFormat="1" ht="14.4"/>
    <row r="6179" s="1" customFormat="1" ht="14.4"/>
    <row r="6180" s="1" customFormat="1" ht="14.4"/>
    <row r="6181" s="1" customFormat="1" ht="14.4"/>
    <row r="6182" s="1" customFormat="1" ht="14.4"/>
    <row r="6183" s="1" customFormat="1" ht="14.4"/>
    <row r="6184" s="1" customFormat="1" ht="14.4"/>
    <row r="6185" s="1" customFormat="1" ht="14.4"/>
    <row r="6186" s="1" customFormat="1" ht="14.4"/>
    <row r="6187" s="1" customFormat="1" ht="14.4"/>
    <row r="6188" s="1" customFormat="1" ht="14.4"/>
    <row r="6189" s="1" customFormat="1" ht="14.4"/>
    <row r="6190" s="1" customFormat="1" ht="14.4"/>
    <row r="6191" s="1" customFormat="1" ht="14.4"/>
    <row r="6192" s="1" customFormat="1" ht="14.4"/>
    <row r="6193" s="1" customFormat="1" ht="14.4"/>
    <row r="6194" s="1" customFormat="1" ht="14.4"/>
    <row r="6195" s="1" customFormat="1" ht="14.4"/>
    <row r="6196" s="1" customFormat="1" ht="14.4"/>
    <row r="6197" s="1" customFormat="1" ht="14.4"/>
    <row r="6198" s="1" customFormat="1" ht="14.4"/>
    <row r="6199" s="1" customFormat="1" ht="14.4"/>
    <row r="6200" s="1" customFormat="1" ht="14.4"/>
    <row r="6201" s="1" customFormat="1" ht="14.4"/>
    <row r="6202" s="1" customFormat="1" ht="14.4"/>
    <row r="6203" s="1" customFormat="1" ht="14.4"/>
    <row r="6204" s="1" customFormat="1" ht="14.4"/>
    <row r="6205" s="1" customFormat="1" ht="14.4"/>
    <row r="6206" s="1" customFormat="1" ht="14.4"/>
    <row r="6207" s="1" customFormat="1" ht="14.4"/>
    <row r="6208" s="1" customFormat="1" ht="14.4"/>
    <row r="6209" s="1" customFormat="1" ht="14.4"/>
    <row r="6210" s="1" customFormat="1" ht="14.4"/>
    <row r="6211" s="1" customFormat="1" ht="14.4"/>
    <row r="6212" s="1" customFormat="1" ht="14.4"/>
    <row r="6213" s="1" customFormat="1" ht="14.4"/>
    <row r="6214" s="1" customFormat="1" ht="14.4"/>
    <row r="6215" s="1" customFormat="1" ht="14.4"/>
    <row r="6216" s="1" customFormat="1" ht="14.4"/>
    <row r="6217" s="1" customFormat="1" ht="14.4"/>
    <row r="6218" s="1" customFormat="1" ht="14.4"/>
    <row r="6219" s="1" customFormat="1" ht="14.4"/>
    <row r="6220" s="1" customFormat="1" ht="14.4"/>
    <row r="6221" s="1" customFormat="1" ht="14.4"/>
    <row r="6222" s="1" customFormat="1" ht="14.4"/>
    <row r="6223" s="1" customFormat="1" ht="14.4"/>
    <row r="6224" s="1" customFormat="1" ht="14.4"/>
    <row r="6225" s="1" customFormat="1" ht="14.4"/>
    <row r="6226" s="1" customFormat="1" ht="14.4"/>
    <row r="6227" s="1" customFormat="1" ht="14.4"/>
    <row r="6228" s="1" customFormat="1" ht="14.4"/>
    <row r="6229" s="1" customFormat="1" ht="14.4"/>
    <row r="6230" s="1" customFormat="1" ht="14.4"/>
    <row r="6231" s="1" customFormat="1" ht="14.4"/>
    <row r="6232" s="1" customFormat="1" ht="14.4"/>
    <row r="6233" s="1" customFormat="1" ht="14.4"/>
    <row r="6234" s="1" customFormat="1" ht="14.4"/>
    <row r="6235" s="1" customFormat="1" ht="14.4"/>
    <row r="6236" s="1" customFormat="1" ht="14.4"/>
    <row r="6237" s="1" customFormat="1" ht="14.4"/>
    <row r="6238" s="1" customFormat="1" ht="14.4"/>
    <row r="6239" s="1" customFormat="1" ht="14.4"/>
    <row r="6240" s="1" customFormat="1" ht="14.4"/>
    <row r="6241" s="1" customFormat="1" ht="14.4"/>
    <row r="6242" s="1" customFormat="1" ht="14.4"/>
    <row r="6243" s="1" customFormat="1" ht="14.4"/>
    <row r="6244" s="1" customFormat="1" ht="14.4"/>
    <row r="6245" s="1" customFormat="1" ht="14.4"/>
    <row r="6246" s="1" customFormat="1" ht="14.4"/>
    <row r="6247" s="1" customFormat="1" ht="14.4"/>
    <row r="6248" s="1" customFormat="1" ht="14.4"/>
    <row r="6249" s="1" customFormat="1" ht="14.4"/>
    <row r="6250" s="1" customFormat="1" ht="14.4"/>
    <row r="6251" s="1" customFormat="1" ht="14.4"/>
    <row r="6252" s="1" customFormat="1" ht="14.4"/>
    <row r="6253" s="1" customFormat="1" ht="14.4"/>
    <row r="6254" s="1" customFormat="1" ht="14.4"/>
    <row r="6255" s="1" customFormat="1" ht="14.4"/>
    <row r="6256" s="1" customFormat="1" ht="14.4"/>
    <row r="6257" s="1" customFormat="1" ht="14.4"/>
    <row r="6258" s="1" customFormat="1" ht="14.4"/>
    <row r="6259" s="1" customFormat="1" ht="14.4"/>
    <row r="6260" s="1" customFormat="1" ht="14.4"/>
    <row r="6261" s="1" customFormat="1" ht="14.4"/>
    <row r="6262" s="1" customFormat="1" ht="14.4"/>
    <row r="6263" s="1" customFormat="1" ht="14.4"/>
    <row r="6264" s="1" customFormat="1" ht="14.4"/>
    <row r="6265" s="1" customFormat="1" ht="14.4"/>
    <row r="6266" s="1" customFormat="1" ht="14.4"/>
    <row r="6267" s="1" customFormat="1" ht="14.4"/>
    <row r="6268" s="1" customFormat="1" ht="14.4"/>
    <row r="6269" s="1" customFormat="1" ht="14.4"/>
    <row r="6270" s="1" customFormat="1" ht="14.4"/>
    <row r="6271" s="1" customFormat="1" ht="14.4"/>
    <row r="6272" s="1" customFormat="1" ht="14.4"/>
    <row r="6273" s="1" customFormat="1" ht="14.4"/>
    <row r="6274" s="1" customFormat="1" ht="14.4"/>
    <row r="6275" s="1" customFormat="1" ht="14.4"/>
    <row r="6276" s="1" customFormat="1" ht="14.4"/>
    <row r="6277" s="1" customFormat="1" ht="14.4"/>
    <row r="6278" s="1" customFormat="1" ht="14.4"/>
    <row r="6279" s="1" customFormat="1" ht="14.4"/>
    <row r="6280" s="1" customFormat="1" ht="14.4"/>
    <row r="6281" s="1" customFormat="1" ht="14.4"/>
    <row r="6282" s="1" customFormat="1" ht="14.4"/>
    <row r="6283" s="1" customFormat="1" ht="14.4"/>
    <row r="6284" s="1" customFormat="1" ht="14.4"/>
    <row r="6285" s="1" customFormat="1" ht="14.4"/>
    <row r="6286" s="1" customFormat="1" ht="14.4"/>
    <row r="6287" s="1" customFormat="1" ht="14.4"/>
    <row r="6288" s="1" customFormat="1" ht="14.4"/>
    <row r="6289" s="1" customFormat="1" ht="14.4"/>
    <row r="6290" s="1" customFormat="1" ht="14.4"/>
    <row r="6291" s="1" customFormat="1" ht="14.4"/>
    <row r="6292" s="1" customFormat="1" ht="14.4"/>
    <row r="6293" s="1" customFormat="1" ht="14.4"/>
    <row r="6294" s="1" customFormat="1" ht="14.4"/>
    <row r="6295" s="1" customFormat="1" ht="14.4"/>
    <row r="6296" s="1" customFormat="1" ht="14.4"/>
    <row r="6297" s="1" customFormat="1" ht="14.4"/>
    <row r="6298" s="1" customFormat="1" ht="14.4"/>
    <row r="6299" s="1" customFormat="1" ht="14.4"/>
    <row r="6300" s="1" customFormat="1" ht="14.4"/>
    <row r="6301" s="1" customFormat="1" ht="14.4"/>
    <row r="6302" s="1" customFormat="1" ht="14.4"/>
    <row r="6303" s="1" customFormat="1" ht="14.4"/>
    <row r="6304" s="1" customFormat="1" ht="14.4"/>
    <row r="6305" s="1" customFormat="1" ht="14.4"/>
    <row r="6306" s="1" customFormat="1" ht="14.4"/>
    <row r="6307" s="1" customFormat="1" ht="14.4"/>
    <row r="6308" s="1" customFormat="1" ht="14.4"/>
    <row r="6309" s="1" customFormat="1" ht="14.4"/>
    <row r="6310" s="1" customFormat="1" ht="14.4"/>
    <row r="6311" s="1" customFormat="1" ht="14.4"/>
    <row r="6312" s="1" customFormat="1" ht="14.4"/>
    <row r="6313" s="1" customFormat="1" ht="14.4"/>
    <row r="6314" s="1" customFormat="1" ht="14.4"/>
    <row r="6315" s="1" customFormat="1" ht="14.4"/>
    <row r="6316" s="1" customFormat="1" ht="14.4"/>
    <row r="6317" s="1" customFormat="1" ht="14.4"/>
    <row r="6318" s="1" customFormat="1" ht="14.4"/>
    <row r="6319" s="1" customFormat="1" ht="14.4"/>
    <row r="6320" s="1" customFormat="1" ht="14.4"/>
    <row r="6321" s="1" customFormat="1" ht="14.4"/>
    <row r="6322" s="1" customFormat="1" ht="14.4"/>
    <row r="6323" s="1" customFormat="1" ht="14.4"/>
    <row r="6324" s="1" customFormat="1" ht="14.4"/>
    <row r="6325" s="1" customFormat="1" ht="14.4"/>
    <row r="6326" s="1" customFormat="1" ht="14.4"/>
    <row r="6327" s="1" customFormat="1" ht="14.4"/>
    <row r="6328" s="1" customFormat="1" ht="14.4"/>
    <row r="6329" s="1" customFormat="1" ht="14.4"/>
    <row r="6330" s="1" customFormat="1" ht="14.4"/>
    <row r="6331" s="1" customFormat="1" ht="14.4"/>
    <row r="6332" s="1" customFormat="1" ht="14.4"/>
    <row r="6333" s="1" customFormat="1" ht="14.4"/>
    <row r="6334" s="1" customFormat="1" ht="14.4"/>
    <row r="6335" s="1" customFormat="1" ht="14.4"/>
    <row r="6336" s="1" customFormat="1" ht="14.4"/>
    <row r="6337" s="1" customFormat="1" ht="14.4"/>
    <row r="6338" s="1" customFormat="1" ht="14.4"/>
    <row r="6339" s="1" customFormat="1" ht="14.4"/>
    <row r="6340" s="1" customFormat="1" ht="14.4"/>
    <row r="6341" s="1" customFormat="1" ht="14.4"/>
    <row r="6342" s="1" customFormat="1" ht="14.4"/>
    <row r="6343" s="1" customFormat="1" ht="14.4"/>
    <row r="6344" s="1" customFormat="1" ht="14.4"/>
    <row r="6345" s="1" customFormat="1" ht="14.4"/>
    <row r="6346" s="1" customFormat="1" ht="14.4"/>
    <row r="6347" s="1" customFormat="1" ht="14.4"/>
    <row r="6348" s="1" customFormat="1" ht="14.4"/>
    <row r="6349" s="1" customFormat="1" ht="14.4"/>
    <row r="6350" s="1" customFormat="1" ht="14.4"/>
    <row r="6351" s="1" customFormat="1" ht="14.4"/>
    <row r="6352" s="1" customFormat="1" ht="14.4"/>
    <row r="6353" s="1" customFormat="1" ht="14.4"/>
    <row r="6354" s="1" customFormat="1" ht="14.4"/>
    <row r="6355" s="1" customFormat="1" ht="14.4"/>
    <row r="6356" s="1" customFormat="1" ht="14.4"/>
    <row r="6357" s="1" customFormat="1" ht="14.4"/>
    <row r="6358" s="1" customFormat="1" ht="14.4"/>
    <row r="6359" s="1" customFormat="1" ht="14.4"/>
    <row r="6360" s="1" customFormat="1" ht="14.4"/>
    <row r="6361" s="1" customFormat="1" ht="14.4"/>
    <row r="6362" s="1" customFormat="1" ht="14.4"/>
    <row r="6363" s="1" customFormat="1" ht="14.4"/>
    <row r="6364" s="1" customFormat="1" ht="14.4"/>
    <row r="6365" s="1" customFormat="1" ht="14.4"/>
    <row r="6366" s="1" customFormat="1" ht="14.4"/>
    <row r="6367" s="1" customFormat="1" ht="14.4"/>
    <row r="6368" s="1" customFormat="1" ht="14.4"/>
    <row r="6369" s="1" customFormat="1" ht="14.4"/>
    <row r="6370" s="1" customFormat="1" ht="14.4"/>
    <row r="6371" s="1" customFormat="1" ht="14.4"/>
    <row r="6372" s="1" customFormat="1" ht="14.4"/>
    <row r="6373" s="1" customFormat="1" ht="14.4"/>
    <row r="6374" s="1" customFormat="1" ht="14.4"/>
    <row r="6375" s="1" customFormat="1" ht="14.4"/>
    <row r="6376" s="1" customFormat="1" ht="14.4"/>
    <row r="6377" s="1" customFormat="1" ht="14.4"/>
    <row r="6378" s="1" customFormat="1" ht="14.4"/>
    <row r="6379" s="1" customFormat="1" ht="14.4"/>
    <row r="6380" s="1" customFormat="1" ht="14.4"/>
    <row r="6381" s="1" customFormat="1" ht="14.4"/>
    <row r="6382" s="1" customFormat="1" ht="14.4"/>
    <row r="6383" s="1" customFormat="1" ht="14.4"/>
    <row r="6384" s="1" customFormat="1" ht="14.4"/>
    <row r="6385" s="1" customFormat="1" ht="14.4"/>
    <row r="6386" s="1" customFormat="1" ht="14.4"/>
    <row r="6387" s="1" customFormat="1" ht="14.4"/>
    <row r="6388" s="1" customFormat="1" ht="14.4"/>
    <row r="6389" s="1" customFormat="1" ht="14.4"/>
    <row r="6390" s="1" customFormat="1" ht="14.4"/>
    <row r="6391" s="1" customFormat="1" ht="14.4"/>
    <row r="6392" s="1" customFormat="1" ht="14.4"/>
    <row r="6393" s="1" customFormat="1" ht="14.4"/>
    <row r="6394" s="1" customFormat="1" ht="14.4"/>
    <row r="6395" s="1" customFormat="1" ht="14.4"/>
    <row r="6396" s="1" customFormat="1" ht="14.4"/>
    <row r="6397" s="1" customFormat="1" ht="14.4"/>
    <row r="6398" s="1" customFormat="1" ht="14.4"/>
    <row r="6399" s="1" customFormat="1" ht="14.4"/>
    <row r="6400" s="1" customFormat="1" ht="14.4"/>
    <row r="6401" s="1" customFormat="1" ht="14.4"/>
    <row r="6402" s="1" customFormat="1" ht="14.4"/>
    <row r="6403" s="1" customFormat="1" ht="14.4"/>
    <row r="6404" s="1" customFormat="1" ht="14.4"/>
    <row r="6405" s="1" customFormat="1" ht="14.4"/>
    <row r="6406" s="1" customFormat="1" ht="14.4"/>
    <row r="6407" s="1" customFormat="1" ht="14.4"/>
    <row r="6408" s="1" customFormat="1" ht="14.4"/>
    <row r="6409" s="1" customFormat="1" ht="14.4"/>
    <row r="6410" s="1" customFormat="1" ht="14.4"/>
    <row r="6411" s="1" customFormat="1" ht="14.4"/>
    <row r="6412" s="1" customFormat="1" ht="14.4"/>
    <row r="6413" s="1" customFormat="1" ht="14.4"/>
    <row r="6414" s="1" customFormat="1" ht="14.4"/>
    <row r="6415" s="1" customFormat="1" ht="14.4"/>
    <row r="6416" s="1" customFormat="1" ht="14.4"/>
    <row r="6417" s="1" customFormat="1" ht="14.4"/>
    <row r="6418" s="1" customFormat="1" ht="14.4"/>
    <row r="6419" s="1" customFormat="1" ht="14.4"/>
    <row r="6420" s="1" customFormat="1" ht="14.4"/>
    <row r="6421" s="1" customFormat="1" ht="14.4"/>
    <row r="6422" s="1" customFormat="1" ht="14.4"/>
    <row r="6423" s="1" customFormat="1" ht="14.4"/>
    <row r="6424" s="1" customFormat="1" ht="14.4"/>
    <row r="6425" s="1" customFormat="1" ht="14.4"/>
    <row r="6426" s="1" customFormat="1" ht="14.4"/>
    <row r="6427" s="1" customFormat="1" ht="14.4"/>
    <row r="6428" s="1" customFormat="1" ht="14.4"/>
    <row r="6429" s="1" customFormat="1" ht="14.4"/>
    <row r="6430" s="1" customFormat="1" ht="14.4"/>
    <row r="6431" s="1" customFormat="1" ht="14.4"/>
    <row r="6432" s="1" customFormat="1" ht="14.4"/>
    <row r="6433" s="1" customFormat="1" ht="14.4"/>
    <row r="6434" s="1" customFormat="1" ht="14.4"/>
    <row r="6435" s="1" customFormat="1" ht="14.4"/>
    <row r="6436" s="1" customFormat="1" ht="14.4"/>
    <row r="6437" s="1" customFormat="1" ht="14.4"/>
    <row r="6438" s="1" customFormat="1" ht="14.4"/>
    <row r="6439" s="1" customFormat="1" ht="14.4"/>
    <row r="6440" s="1" customFormat="1" ht="14.4"/>
    <row r="6441" s="1" customFormat="1" ht="14.4"/>
    <row r="6442" s="1" customFormat="1" ht="14.4"/>
    <row r="6443" s="1" customFormat="1" ht="14.4"/>
    <row r="6444" s="1" customFormat="1" ht="14.4"/>
    <row r="6445" s="1" customFormat="1" ht="14.4"/>
    <row r="6446" s="1" customFormat="1" ht="14.4"/>
    <row r="6447" s="1" customFormat="1" ht="14.4"/>
    <row r="6448" s="1" customFormat="1" ht="14.4"/>
    <row r="6449" s="1" customFormat="1" ht="14.4"/>
    <row r="6450" s="1" customFormat="1" ht="14.4"/>
    <row r="6451" s="1" customFormat="1" ht="14.4"/>
    <row r="6452" s="1" customFormat="1" ht="14.4"/>
    <row r="6453" s="1" customFormat="1" ht="14.4"/>
    <row r="6454" s="1" customFormat="1" ht="14.4"/>
    <row r="6455" s="1" customFormat="1" ht="14.4"/>
    <row r="6456" s="1" customFormat="1" ht="14.4"/>
    <row r="6457" s="1" customFormat="1" ht="14.4"/>
    <row r="6458" s="1" customFormat="1" ht="14.4"/>
    <row r="6459" s="1" customFormat="1" ht="14.4"/>
    <row r="6460" s="1" customFormat="1" ht="14.4"/>
    <row r="6461" s="1" customFormat="1" ht="14.4"/>
    <row r="6462" s="1" customFormat="1" ht="14.4"/>
    <row r="6463" s="1" customFormat="1" ht="14.4"/>
    <row r="6464" s="1" customFormat="1" ht="14.4"/>
    <row r="6465" s="1" customFormat="1" ht="14.4"/>
    <row r="6466" s="1" customFormat="1" ht="14.4"/>
    <row r="6467" s="1" customFormat="1" ht="14.4"/>
    <row r="6468" s="1" customFormat="1" ht="14.4"/>
    <row r="6469" s="1" customFormat="1" ht="14.4"/>
    <row r="6470" s="1" customFormat="1" ht="14.4"/>
    <row r="6471" s="1" customFormat="1" ht="14.4"/>
    <row r="6472" s="1" customFormat="1" ht="14.4"/>
    <row r="6473" s="1" customFormat="1" ht="14.4"/>
    <row r="6474" s="1" customFormat="1" ht="14.4"/>
    <row r="6475" s="1" customFormat="1" ht="14.4"/>
    <row r="6476" s="1" customFormat="1" ht="14.4"/>
    <row r="6477" s="1" customFormat="1" ht="14.4"/>
    <row r="6478" s="1" customFormat="1" ht="14.4"/>
    <row r="6479" s="1" customFormat="1" ht="14.4"/>
    <row r="6480" s="1" customFormat="1" ht="14.4"/>
    <row r="6481" s="1" customFormat="1" ht="14.4"/>
    <row r="6482" s="1" customFormat="1" ht="14.4"/>
    <row r="6483" s="1" customFormat="1" ht="14.4"/>
    <row r="6484" s="1" customFormat="1" ht="14.4"/>
    <row r="6485" s="1" customFormat="1" ht="14.4"/>
    <row r="6486" s="1" customFormat="1" ht="14.4"/>
    <row r="6487" s="1" customFormat="1" ht="14.4"/>
    <row r="6488" s="1" customFormat="1" ht="14.4"/>
    <row r="6489" s="1" customFormat="1" ht="14.4"/>
    <row r="6490" s="1" customFormat="1" ht="14.4"/>
    <row r="6491" s="1" customFormat="1" ht="14.4"/>
    <row r="6492" s="1" customFormat="1" ht="14.4"/>
    <row r="6493" s="1" customFormat="1" ht="14.4"/>
    <row r="6494" s="1" customFormat="1" ht="14.4"/>
    <row r="6495" s="1" customFormat="1" ht="14.4"/>
    <row r="6496" s="1" customFormat="1" ht="14.4"/>
    <row r="6497" s="1" customFormat="1" ht="14.4"/>
    <row r="6498" s="1" customFormat="1" ht="14.4"/>
    <row r="6499" s="1" customFormat="1" ht="14.4"/>
    <row r="6500" s="1" customFormat="1" ht="14.4"/>
    <row r="6501" s="1" customFormat="1" ht="14.4"/>
    <row r="6502" s="1" customFormat="1" ht="14.4"/>
    <row r="6503" s="1" customFormat="1" ht="14.4"/>
    <row r="6504" s="1" customFormat="1" ht="14.4"/>
    <row r="6505" s="1" customFormat="1" ht="14.4"/>
    <row r="6506" s="1" customFormat="1" ht="14.4"/>
    <row r="6507" s="1" customFormat="1" ht="14.4"/>
    <row r="6508" s="1" customFormat="1" ht="14.4"/>
    <row r="6509" s="1" customFormat="1" ht="14.4"/>
    <row r="6510" s="1" customFormat="1" ht="14.4"/>
    <row r="6511" s="1" customFormat="1" ht="14.4"/>
    <row r="6512" s="1" customFormat="1" ht="14.4"/>
    <row r="6513" s="1" customFormat="1" ht="14.4"/>
    <row r="6514" s="1" customFormat="1" ht="14.4"/>
    <row r="6515" s="1" customFormat="1" ht="14.4"/>
    <row r="6516" s="1" customFormat="1" ht="14.4"/>
    <row r="6517" s="1" customFormat="1" ht="14.4"/>
    <row r="6518" s="1" customFormat="1" ht="14.4"/>
    <row r="6519" s="1" customFormat="1" ht="14.4"/>
    <row r="6520" s="1" customFormat="1" ht="14.4"/>
    <row r="6521" s="1" customFormat="1" ht="14.4"/>
    <row r="6522" s="1" customFormat="1" ht="14.4"/>
    <row r="6523" s="1" customFormat="1" ht="14.4"/>
    <row r="6524" s="1" customFormat="1" ht="14.4"/>
    <row r="6525" s="1" customFormat="1" ht="14.4"/>
    <row r="6526" s="1" customFormat="1" ht="14.4"/>
    <row r="6527" s="1" customFormat="1" ht="14.4"/>
    <row r="6528" s="1" customFormat="1" ht="14.4"/>
    <row r="6529" s="1" customFormat="1" ht="14.4"/>
    <row r="6530" s="1" customFormat="1" ht="14.4"/>
    <row r="6531" s="1" customFormat="1" ht="14.4"/>
    <row r="6532" s="1" customFormat="1" ht="14.4"/>
    <row r="6533" s="1" customFormat="1" ht="14.4"/>
    <row r="6534" s="1" customFormat="1" ht="14.4"/>
    <row r="6535" s="1" customFormat="1" ht="14.4"/>
    <row r="6536" s="1" customFormat="1" ht="14.4"/>
    <row r="6537" s="1" customFormat="1" ht="14.4"/>
    <row r="6538" s="1" customFormat="1" ht="14.4"/>
    <row r="6539" s="1" customFormat="1" ht="14.4"/>
    <row r="6540" s="1" customFormat="1" ht="14.4"/>
    <row r="6541" s="1" customFormat="1" ht="14.4"/>
    <row r="6542" s="1" customFormat="1" ht="14.4"/>
    <row r="6543" s="1" customFormat="1" ht="14.4"/>
    <row r="6544" s="1" customFormat="1" ht="14.4"/>
    <row r="6545" s="1" customFormat="1" ht="14.4"/>
    <row r="6546" s="1" customFormat="1" ht="14.4"/>
    <row r="6547" s="1" customFormat="1" ht="14.4"/>
    <row r="6548" s="1" customFormat="1" ht="14.4"/>
    <row r="6549" s="1" customFormat="1" ht="14.4"/>
    <row r="6550" s="1" customFormat="1" ht="14.4"/>
    <row r="6551" s="1" customFormat="1" ht="14.4"/>
    <row r="6552" s="1" customFormat="1" ht="14.4"/>
    <row r="6553" s="1" customFormat="1" ht="14.4"/>
    <row r="6554" s="1" customFormat="1" ht="14.4"/>
    <row r="6555" s="1" customFormat="1" ht="14.4"/>
    <row r="6556" s="1" customFormat="1" ht="14.4"/>
    <row r="6557" s="1" customFormat="1" ht="14.4"/>
    <row r="6558" s="1" customFormat="1" ht="14.4"/>
    <row r="6559" s="1" customFormat="1" ht="14.4"/>
    <row r="6560" s="1" customFormat="1" ht="14.4"/>
    <row r="6561" s="1" customFormat="1" ht="14.4"/>
    <row r="6562" s="1" customFormat="1" ht="14.4"/>
    <row r="6563" s="1" customFormat="1" ht="14.4"/>
    <row r="6564" s="1" customFormat="1" ht="14.4"/>
    <row r="6565" s="1" customFormat="1" ht="14.4"/>
    <row r="6566" s="1" customFormat="1" ht="14.4"/>
    <row r="6567" s="1" customFormat="1" ht="14.4"/>
    <row r="6568" s="1" customFormat="1" ht="14.4"/>
    <row r="6569" s="1" customFormat="1" ht="14.4"/>
    <row r="6570" s="1" customFormat="1" ht="14.4"/>
    <row r="6571" s="1" customFormat="1" ht="14.4"/>
    <row r="6572" s="1" customFormat="1" ht="14.4"/>
    <row r="6573" s="1" customFormat="1" ht="14.4"/>
    <row r="6574" s="1" customFormat="1" ht="14.4"/>
    <row r="6575" s="1" customFormat="1" ht="14.4"/>
    <row r="6576" s="1" customFormat="1" ht="14.4"/>
    <row r="6577" s="1" customFormat="1" ht="14.4"/>
    <row r="6578" s="1" customFormat="1" ht="14.4"/>
    <row r="6579" s="1" customFormat="1" ht="14.4"/>
    <row r="6580" s="1" customFormat="1" ht="14.4"/>
    <row r="6581" s="1" customFormat="1" ht="14.4"/>
    <row r="6582" s="1" customFormat="1" ht="14.4"/>
    <row r="6583" s="1" customFormat="1" ht="14.4"/>
    <row r="6584" s="1" customFormat="1" ht="14.4"/>
    <row r="6585" s="1" customFormat="1" ht="14.4"/>
    <row r="6586" s="1" customFormat="1" ht="14.4"/>
    <row r="6587" s="1" customFormat="1" ht="14.4"/>
    <row r="6588" s="1" customFormat="1" ht="14.4"/>
    <row r="6589" s="1" customFormat="1" ht="14.4"/>
    <row r="6590" s="1" customFormat="1" ht="14.4"/>
    <row r="6591" s="1" customFormat="1" ht="14.4"/>
    <row r="6592" s="1" customFormat="1" ht="14.4"/>
    <row r="6593" s="1" customFormat="1" ht="14.4"/>
    <row r="6594" s="1" customFormat="1" ht="14.4"/>
    <row r="6595" s="1" customFormat="1" ht="14.4"/>
    <row r="6596" s="1" customFormat="1" ht="14.4"/>
    <row r="6597" s="1" customFormat="1" ht="14.4"/>
    <row r="6598" s="1" customFormat="1" ht="14.4"/>
    <row r="6599" s="1" customFormat="1" ht="14.4"/>
    <row r="6600" s="1" customFormat="1" ht="14.4"/>
    <row r="6601" s="1" customFormat="1" ht="14.4"/>
    <row r="6602" s="1" customFormat="1" ht="14.4"/>
    <row r="6603" s="1" customFormat="1" ht="14.4"/>
    <row r="6604" s="1" customFormat="1" ht="14.4"/>
    <row r="6605" s="1" customFormat="1" ht="14.4"/>
    <row r="6606" s="1" customFormat="1" ht="14.4"/>
    <row r="6607" s="1" customFormat="1" ht="14.4"/>
    <row r="6608" s="1" customFormat="1" ht="14.4"/>
    <row r="6609" s="1" customFormat="1" ht="14.4"/>
    <row r="6610" s="1" customFormat="1" ht="14.4"/>
    <row r="6611" s="1" customFormat="1" ht="14.4"/>
    <row r="6612" s="1" customFormat="1" ht="14.4"/>
    <row r="6613" s="1" customFormat="1" ht="14.4"/>
    <row r="6614" s="1" customFormat="1" ht="14.4"/>
    <row r="6615" s="1" customFormat="1" ht="14.4"/>
    <row r="6616" s="1" customFormat="1" ht="14.4"/>
    <row r="6617" s="1" customFormat="1" ht="14.4"/>
    <row r="6618" s="1" customFormat="1" ht="14.4"/>
    <row r="6619" s="1" customFormat="1" ht="14.4"/>
    <row r="6620" s="1" customFormat="1" ht="14.4"/>
    <row r="6621" s="1" customFormat="1" ht="14.4"/>
    <row r="6622" s="1" customFormat="1" ht="14.4"/>
    <row r="6623" s="1" customFormat="1" ht="14.4"/>
    <row r="6624" s="1" customFormat="1" ht="14.4"/>
    <row r="6625" s="1" customFormat="1" ht="14.4"/>
    <row r="6626" s="1" customFormat="1" ht="14.4"/>
    <row r="6627" s="1" customFormat="1" ht="14.4"/>
    <row r="6628" s="1" customFormat="1" ht="14.4"/>
    <row r="6629" s="1" customFormat="1" ht="14.4"/>
    <row r="6630" s="1" customFormat="1" ht="14.4"/>
    <row r="6631" s="1" customFormat="1" ht="14.4"/>
    <row r="6632" s="1" customFormat="1" ht="14.4"/>
    <row r="6633" s="1" customFormat="1" ht="14.4"/>
    <row r="6634" s="1" customFormat="1" ht="14.4"/>
    <row r="6635" s="1" customFormat="1" ht="14.4"/>
    <row r="6636" s="1" customFormat="1" ht="14.4"/>
    <row r="6637" s="1" customFormat="1" ht="14.4"/>
    <row r="6638" s="1" customFormat="1" ht="14.4"/>
    <row r="6639" s="1" customFormat="1" ht="14.4"/>
    <row r="6640" s="1" customFormat="1" ht="14.4"/>
    <row r="6641" s="1" customFormat="1" ht="14.4"/>
    <row r="6642" s="1" customFormat="1" ht="14.4"/>
    <row r="6643" s="1" customFormat="1" ht="14.4"/>
    <row r="6644" s="1" customFormat="1" ht="14.4"/>
    <row r="6645" s="1" customFormat="1" ht="14.4"/>
    <row r="6646" s="1" customFormat="1" ht="14.4"/>
    <row r="6647" s="1" customFormat="1" ht="14.4"/>
    <row r="6648" s="1" customFormat="1" ht="14.4"/>
    <row r="6649" s="1" customFormat="1" ht="14.4"/>
    <row r="6650" s="1" customFormat="1" ht="14.4"/>
    <row r="6651" s="1" customFormat="1" ht="14.4"/>
    <row r="6652" s="1" customFormat="1" ht="14.4"/>
    <row r="6653" s="1" customFormat="1" ht="14.4"/>
    <row r="6654" s="1" customFormat="1" ht="14.4"/>
    <row r="6655" s="1" customFormat="1" ht="14.4"/>
    <row r="6656" s="1" customFormat="1" ht="14.4"/>
    <row r="6657" s="1" customFormat="1" ht="14.4"/>
    <row r="6658" s="1" customFormat="1" ht="14.4"/>
    <row r="6659" s="1" customFormat="1" ht="14.4"/>
    <row r="6660" s="1" customFormat="1" ht="14.4"/>
    <row r="6661" s="1" customFormat="1" ht="14.4"/>
    <row r="6662" s="1" customFormat="1" ht="14.4"/>
    <row r="6663" s="1" customFormat="1" ht="14.4"/>
    <row r="6664" s="1" customFormat="1" ht="14.4"/>
    <row r="6665" s="1" customFormat="1" ht="14.4"/>
    <row r="6666" s="1" customFormat="1" ht="14.4"/>
    <row r="6667" s="1" customFormat="1" ht="14.4"/>
    <row r="6668" s="1" customFormat="1" ht="14.4"/>
    <row r="6669" s="1" customFormat="1" ht="14.4"/>
    <row r="6670" s="1" customFormat="1" ht="14.4"/>
    <row r="6671" s="1" customFormat="1" ht="14.4"/>
    <row r="6672" s="1" customFormat="1" ht="14.4"/>
    <row r="6673" s="1" customFormat="1" ht="14.4"/>
    <row r="6674" s="1" customFormat="1" ht="14.4"/>
    <row r="6675" s="1" customFormat="1" ht="14.4"/>
    <row r="6676" s="1" customFormat="1" ht="14.4"/>
    <row r="6677" s="1" customFormat="1" ht="14.4"/>
    <row r="6678" s="1" customFormat="1" ht="14.4"/>
    <row r="6679" s="1" customFormat="1" ht="14.4"/>
    <row r="6680" s="1" customFormat="1" ht="14.4"/>
    <row r="6681" s="1" customFormat="1" ht="14.4"/>
    <row r="6682" s="1" customFormat="1" ht="14.4"/>
    <row r="6683" s="1" customFormat="1" ht="14.4"/>
    <row r="6684" s="1" customFormat="1" ht="14.4"/>
    <row r="6685" s="1" customFormat="1" ht="14.4"/>
    <row r="6686" s="1" customFormat="1" ht="14.4"/>
    <row r="6687" s="1" customFormat="1" ht="14.4"/>
    <row r="6688" s="1" customFormat="1" ht="14.4"/>
    <row r="6689" s="1" customFormat="1" ht="14.4"/>
    <row r="6690" s="1" customFormat="1" ht="14.4"/>
    <row r="6691" s="1" customFormat="1" ht="14.4"/>
    <row r="6692" s="1" customFormat="1" ht="14.4"/>
    <row r="6693" s="1" customFormat="1" ht="14.4"/>
    <row r="6694" s="1" customFormat="1" ht="14.4"/>
    <row r="6695" s="1" customFormat="1" ht="14.4"/>
    <row r="6696" s="1" customFormat="1" ht="14.4"/>
    <row r="6697" s="1" customFormat="1" ht="14.4"/>
    <row r="6698" s="1" customFormat="1" ht="14.4"/>
    <row r="6699" s="1" customFormat="1" ht="14.4"/>
    <row r="6700" s="1" customFormat="1" ht="14.4"/>
    <row r="6701" s="1" customFormat="1" ht="14.4"/>
    <row r="6702" s="1" customFormat="1" ht="14.4"/>
    <row r="6703" s="1" customFormat="1" ht="14.4"/>
    <row r="6704" s="1" customFormat="1" ht="14.4"/>
    <row r="6705" s="1" customFormat="1" ht="14.4"/>
    <row r="6706" s="1" customFormat="1" ht="14.4"/>
    <row r="6707" s="1" customFormat="1" ht="14.4"/>
    <row r="6708" s="1" customFormat="1" ht="14.4"/>
    <row r="6709" s="1" customFormat="1" ht="14.4"/>
    <row r="6710" s="1" customFormat="1" ht="14.4"/>
    <row r="6711" s="1" customFormat="1" ht="14.4"/>
    <row r="6712" s="1" customFormat="1" ht="14.4"/>
    <row r="6713" s="1" customFormat="1" ht="14.4"/>
    <row r="6714" s="1" customFormat="1" ht="14.4"/>
    <row r="6715" s="1" customFormat="1" ht="14.4"/>
    <row r="6716" s="1" customFormat="1" ht="14.4"/>
    <row r="6717" s="1" customFormat="1" ht="14.4"/>
    <row r="6718" s="1" customFormat="1" ht="14.4"/>
    <row r="6719" s="1" customFormat="1" ht="14.4"/>
    <row r="6720" s="1" customFormat="1" ht="14.4"/>
    <row r="6721" s="1" customFormat="1" ht="14.4"/>
    <row r="6722" s="1" customFormat="1" ht="14.4"/>
    <row r="6723" s="1" customFormat="1" ht="14.4"/>
    <row r="6724" s="1" customFormat="1" ht="14.4"/>
    <row r="6725" s="1" customFormat="1" ht="14.4"/>
    <row r="6726" s="1" customFormat="1" ht="14.4"/>
    <row r="6727" s="1" customFormat="1" ht="14.4"/>
    <row r="6728" s="1" customFormat="1" ht="14.4"/>
    <row r="6729" s="1" customFormat="1" ht="14.4"/>
    <row r="6730" s="1" customFormat="1" ht="14.4"/>
    <row r="6731" s="1" customFormat="1" ht="14.4"/>
    <row r="6732" s="1" customFormat="1" ht="14.4"/>
    <row r="6733" s="1" customFormat="1" ht="14.4"/>
    <row r="6734" s="1" customFormat="1" ht="14.4"/>
    <row r="6735" s="1" customFormat="1" ht="14.4"/>
    <row r="6736" s="1" customFormat="1" ht="14.4"/>
    <row r="6737" s="1" customFormat="1" ht="14.4"/>
    <row r="6738" s="1" customFormat="1" ht="14.4"/>
    <row r="6739" s="1" customFormat="1" ht="14.4"/>
    <row r="6740" s="1" customFormat="1" ht="14.4"/>
    <row r="6741" s="1" customFormat="1" ht="14.4"/>
    <row r="6742" s="1" customFormat="1" ht="14.4"/>
    <row r="6743" s="1" customFormat="1" ht="14.4"/>
    <row r="6744" s="1" customFormat="1" ht="14.4"/>
    <row r="6745" s="1" customFormat="1" ht="14.4"/>
    <row r="6746" s="1" customFormat="1" ht="14.4"/>
    <row r="6747" s="1" customFormat="1" ht="14.4"/>
    <row r="6748" s="1" customFormat="1" ht="14.4"/>
    <row r="6749" s="1" customFormat="1" ht="14.4"/>
    <row r="6750" s="1" customFormat="1" ht="14.4"/>
    <row r="6751" s="1" customFormat="1" ht="14.4"/>
    <row r="6752" s="1" customFormat="1" ht="14.4"/>
    <row r="6753" s="1" customFormat="1" ht="14.4"/>
    <row r="6754" s="1" customFormat="1" ht="14.4"/>
    <row r="6755" s="1" customFormat="1" ht="14.4"/>
    <row r="6756" s="1" customFormat="1" ht="14.4"/>
    <row r="6757" s="1" customFormat="1" ht="14.4"/>
    <row r="6758" s="1" customFormat="1" ht="14.4"/>
    <row r="6759" s="1" customFormat="1" ht="14.4"/>
    <row r="6760" s="1" customFormat="1" ht="14.4"/>
    <row r="6761" s="1" customFormat="1" ht="14.4"/>
    <row r="6762" s="1" customFormat="1" ht="14.4"/>
    <row r="6763" s="1" customFormat="1" ht="14.4"/>
    <row r="6764" s="1" customFormat="1" ht="14.4"/>
    <row r="6765" s="1" customFormat="1" ht="14.4"/>
    <row r="6766" s="1" customFormat="1" ht="14.4"/>
    <row r="6767" s="1" customFormat="1" ht="14.4"/>
    <row r="6768" s="1" customFormat="1" ht="14.4"/>
    <row r="6769" s="1" customFormat="1" ht="14.4"/>
    <row r="6770" s="1" customFormat="1" ht="14.4"/>
    <row r="6771" s="1" customFormat="1" ht="14.4"/>
    <row r="6772" s="1" customFormat="1" ht="14.4"/>
    <row r="6773" s="1" customFormat="1" ht="14.4"/>
    <row r="6774" s="1" customFormat="1" ht="14.4"/>
    <row r="6775" s="1" customFormat="1" ht="14.4"/>
    <row r="6776" s="1" customFormat="1" ht="14.4"/>
    <row r="6777" s="1" customFormat="1" ht="14.4"/>
    <row r="6778" s="1" customFormat="1" ht="14.4"/>
    <row r="6779" s="1" customFormat="1" ht="14.4"/>
    <row r="6780" s="1" customFormat="1" ht="14.4"/>
    <row r="6781" s="1" customFormat="1" ht="14.4"/>
    <row r="6782" s="1" customFormat="1" ht="14.4"/>
    <row r="6783" s="1" customFormat="1" ht="14.4"/>
    <row r="6784" s="1" customFormat="1" ht="14.4"/>
    <row r="6785" s="1" customFormat="1" ht="14.4"/>
    <row r="6786" s="1" customFormat="1" ht="14.4"/>
    <row r="6787" s="1" customFormat="1" ht="14.4"/>
    <row r="6788" s="1" customFormat="1" ht="14.4"/>
    <row r="6789" s="1" customFormat="1" ht="14.4"/>
    <row r="6790" s="1" customFormat="1" ht="14.4"/>
    <row r="6791" s="1" customFormat="1" ht="14.4"/>
    <row r="6792" s="1" customFormat="1" ht="14.4"/>
    <row r="6793" s="1" customFormat="1" ht="14.4"/>
    <row r="6794" s="1" customFormat="1" ht="14.4"/>
    <row r="6795" s="1" customFormat="1" ht="14.4"/>
    <row r="6796" s="1" customFormat="1" ht="14.4"/>
    <row r="6797" s="1" customFormat="1" ht="14.4"/>
    <row r="6798" s="1" customFormat="1" ht="14.4"/>
    <row r="6799" s="1" customFormat="1" ht="14.4"/>
    <row r="6800" s="1" customFormat="1" ht="14.4"/>
    <row r="6801" s="1" customFormat="1" ht="14.4"/>
    <row r="6802" s="1" customFormat="1" ht="14.4"/>
    <row r="6803" s="1" customFormat="1" ht="14.4"/>
    <row r="6804" s="1" customFormat="1" ht="14.4"/>
    <row r="6805" s="1" customFormat="1" ht="14.4"/>
    <row r="6806" s="1" customFormat="1" ht="14.4"/>
    <row r="6807" s="1" customFormat="1" ht="14.4"/>
    <row r="6808" s="1" customFormat="1" ht="14.4"/>
    <row r="6809" s="1" customFormat="1" ht="14.4"/>
    <row r="6810" s="1" customFormat="1" ht="14.4"/>
    <row r="6811" s="1" customFormat="1" ht="14.4"/>
    <row r="6812" s="1" customFormat="1" ht="14.4"/>
    <row r="6813" s="1" customFormat="1" ht="14.4"/>
    <row r="6814" s="1" customFormat="1" ht="14.4"/>
    <row r="6815" s="1" customFormat="1" ht="14.4"/>
    <row r="6816" s="1" customFormat="1" ht="14.4"/>
    <row r="6817" s="1" customFormat="1" ht="14.4"/>
    <row r="6818" s="1" customFormat="1" ht="14.4"/>
    <row r="6819" s="1" customFormat="1" ht="14.4"/>
    <row r="6820" s="1" customFormat="1" ht="14.4"/>
    <row r="6821" s="1" customFormat="1" ht="14.4"/>
    <row r="6822" s="1" customFormat="1" ht="14.4"/>
    <row r="6823" s="1" customFormat="1" ht="14.4"/>
    <row r="6824" s="1" customFormat="1" ht="14.4"/>
    <row r="6825" s="1" customFormat="1" ht="14.4"/>
    <row r="6826" s="1" customFormat="1" ht="14.4"/>
    <row r="6827" s="1" customFormat="1" ht="14.4"/>
    <row r="6828" s="1" customFormat="1" ht="14.4"/>
    <row r="6829" s="1" customFormat="1" ht="14.4"/>
    <row r="6830" s="1" customFormat="1" ht="14.4"/>
    <row r="6831" s="1" customFormat="1" ht="14.4"/>
    <row r="6832" s="1" customFormat="1" ht="14.4"/>
    <row r="6833" s="1" customFormat="1" ht="14.4"/>
    <row r="6834" s="1" customFormat="1" ht="14.4"/>
    <row r="6835" s="1" customFormat="1" ht="14.4"/>
    <row r="6836" s="1" customFormat="1" ht="14.4"/>
    <row r="6837" s="1" customFormat="1" ht="14.4"/>
    <row r="6838" s="1" customFormat="1" ht="14.4"/>
    <row r="6839" s="1" customFormat="1" ht="14.4"/>
    <row r="6840" s="1" customFormat="1" ht="14.4"/>
    <row r="6841" s="1" customFormat="1" ht="14.4"/>
    <row r="6842" s="1" customFormat="1" ht="14.4"/>
    <row r="6843" s="1" customFormat="1" ht="14.4"/>
    <row r="6844" s="1" customFormat="1" ht="14.4"/>
    <row r="6845" s="1" customFormat="1" ht="14.4"/>
    <row r="6846" s="1" customFormat="1" ht="14.4"/>
    <row r="6847" s="1" customFormat="1" ht="14.4"/>
    <row r="6848" s="1" customFormat="1" ht="14.4"/>
    <row r="6849" s="1" customFormat="1" ht="14.4"/>
    <row r="6850" s="1" customFormat="1" ht="14.4"/>
    <row r="6851" s="1" customFormat="1" ht="14.4"/>
    <row r="6852" s="1" customFormat="1" ht="14.4"/>
    <row r="6853" s="1" customFormat="1" ht="14.4"/>
    <row r="6854" s="1" customFormat="1" ht="14.4"/>
    <row r="6855" s="1" customFormat="1" ht="14.4"/>
    <row r="6856" s="1" customFormat="1" ht="14.4"/>
    <row r="6857" s="1" customFormat="1" ht="14.4"/>
    <row r="6858" s="1" customFormat="1" ht="14.4"/>
    <row r="6859" s="1" customFormat="1" ht="14.4"/>
    <row r="6860" s="1" customFormat="1" ht="14.4"/>
    <row r="6861" s="1" customFormat="1" ht="14.4"/>
    <row r="6862" s="1" customFormat="1" ht="14.4"/>
    <row r="6863" s="1" customFormat="1" ht="14.4"/>
    <row r="6864" s="1" customFormat="1" ht="14.4"/>
    <row r="6865" s="1" customFormat="1" ht="14.4"/>
    <row r="6866" s="1" customFormat="1" ht="14.4"/>
    <row r="6867" s="1" customFormat="1" ht="14.4"/>
    <row r="6868" s="1" customFormat="1" ht="14.4"/>
    <row r="6869" s="1" customFormat="1" ht="14.4"/>
    <row r="6870" s="1" customFormat="1" ht="14.4"/>
    <row r="6871" s="1" customFormat="1" ht="14.4"/>
    <row r="6872" s="1" customFormat="1" ht="14.4"/>
    <row r="6873" s="1" customFormat="1" ht="14.4"/>
    <row r="6874" s="1" customFormat="1" ht="14.4"/>
    <row r="6875" s="1" customFormat="1" ht="14.4"/>
    <row r="6876" s="1" customFormat="1" ht="14.4"/>
    <row r="6877" s="1" customFormat="1" ht="14.4"/>
    <row r="6878" s="1" customFormat="1" ht="14.4"/>
    <row r="6879" s="1" customFormat="1" ht="14.4"/>
    <row r="6880" s="1" customFormat="1" ht="14.4"/>
    <row r="6881" s="1" customFormat="1" ht="14.4"/>
    <row r="6882" s="1" customFormat="1" ht="14.4"/>
    <row r="6883" s="1" customFormat="1" ht="14.4"/>
    <row r="6884" s="1" customFormat="1" ht="14.4"/>
    <row r="6885" s="1" customFormat="1" ht="14.4"/>
    <row r="6886" s="1" customFormat="1" ht="14.4"/>
    <row r="6887" s="1" customFormat="1" ht="14.4"/>
    <row r="6888" s="1" customFormat="1" ht="14.4"/>
    <row r="6889" s="1" customFormat="1" ht="14.4"/>
    <row r="6890" s="1" customFormat="1" ht="14.4"/>
    <row r="6891" s="1" customFormat="1" ht="14.4"/>
    <row r="6892" s="1" customFormat="1" ht="14.4"/>
    <row r="6893" s="1" customFormat="1" ht="14.4"/>
    <row r="6894" s="1" customFormat="1" ht="14.4"/>
    <row r="6895" s="1" customFormat="1" ht="14.4"/>
    <row r="6896" s="1" customFormat="1" ht="14.4"/>
    <row r="6897" s="1" customFormat="1" ht="14.4"/>
    <row r="6898" s="1" customFormat="1" ht="14.4"/>
    <row r="6899" s="1" customFormat="1" ht="14.4"/>
    <row r="6900" s="1" customFormat="1" ht="14.4"/>
    <row r="6901" s="1" customFormat="1" ht="14.4"/>
    <row r="6902" s="1" customFormat="1" ht="14.4"/>
    <row r="6903" s="1" customFormat="1" ht="14.4"/>
    <row r="6904" s="1" customFormat="1" ht="14.4"/>
    <row r="6905" s="1" customFormat="1" ht="14.4"/>
    <row r="6906" s="1" customFormat="1" ht="14.4"/>
    <row r="6907" s="1" customFormat="1" ht="14.4"/>
    <row r="6908" s="1" customFormat="1" ht="14.4"/>
    <row r="6909" s="1" customFormat="1" ht="14.4"/>
    <row r="6910" s="1" customFormat="1" ht="14.4"/>
    <row r="6911" s="1" customFormat="1" ht="14.4"/>
    <row r="6912" s="1" customFormat="1" ht="14.4"/>
    <row r="6913" s="1" customFormat="1" ht="14.4"/>
    <row r="6914" s="1" customFormat="1" ht="14.4"/>
    <row r="6915" s="1" customFormat="1" ht="14.4"/>
    <row r="6916" s="1" customFormat="1" ht="14.4"/>
    <row r="6917" s="1" customFormat="1" ht="14.4"/>
    <row r="6918" s="1" customFormat="1" ht="14.4"/>
    <row r="6919" s="1" customFormat="1" ht="14.4"/>
    <row r="6920" s="1" customFormat="1" ht="14.4"/>
    <row r="6921" s="1" customFormat="1" ht="14.4"/>
    <row r="6922" s="1" customFormat="1" ht="14.4"/>
    <row r="6923" s="1" customFormat="1" ht="14.4"/>
    <row r="6924" s="1" customFormat="1" ht="14.4"/>
    <row r="6925" s="1" customFormat="1" ht="14.4"/>
    <row r="6926" s="1" customFormat="1" ht="14.4"/>
    <row r="6927" s="1" customFormat="1" ht="14.4"/>
    <row r="6928" s="1" customFormat="1" ht="14.4"/>
    <row r="6929" s="1" customFormat="1" ht="14.4"/>
    <row r="6930" s="1" customFormat="1" ht="14.4"/>
    <row r="6931" s="1" customFormat="1" ht="14.4"/>
    <row r="6932" s="1" customFormat="1" ht="14.4"/>
    <row r="6933" s="1" customFormat="1" ht="14.4"/>
    <row r="6934" s="1" customFormat="1" ht="14.4"/>
    <row r="6935" s="1" customFormat="1" ht="14.4"/>
    <row r="6936" s="1" customFormat="1" ht="14.4"/>
    <row r="6937" s="1" customFormat="1" ht="14.4"/>
    <row r="6938" s="1" customFormat="1" ht="14.4"/>
    <row r="6939" s="1" customFormat="1" ht="14.4"/>
    <row r="6940" s="1" customFormat="1" ht="14.4"/>
    <row r="6941" s="1" customFormat="1" ht="14.4"/>
    <row r="6942" s="1" customFormat="1" ht="14.4"/>
    <row r="6943" s="1" customFormat="1" ht="14.4"/>
    <row r="6944" s="1" customFormat="1" ht="14.4"/>
    <row r="6945" s="1" customFormat="1" ht="14.4"/>
    <row r="6946" s="1" customFormat="1" ht="14.4"/>
    <row r="6947" s="1" customFormat="1" ht="14.4"/>
    <row r="6948" s="1" customFormat="1" ht="14.4"/>
    <row r="6949" s="1" customFormat="1" ht="14.4"/>
    <row r="6950" s="1" customFormat="1" ht="14.4"/>
    <row r="6951" s="1" customFormat="1" ht="14.4"/>
    <row r="6952" s="1" customFormat="1" ht="14.4"/>
    <row r="6953" s="1" customFormat="1" ht="14.4"/>
    <row r="6954" s="1" customFormat="1" ht="14.4"/>
    <row r="6955" s="1" customFormat="1" ht="14.4"/>
    <row r="6956" s="1" customFormat="1" ht="14.4"/>
    <row r="6957" s="1" customFormat="1" ht="14.4"/>
    <row r="6958" s="1" customFormat="1" ht="14.4"/>
    <row r="6959" s="1" customFormat="1" ht="14.4"/>
    <row r="6960" s="1" customFormat="1" ht="14.4"/>
    <row r="6961" s="1" customFormat="1" ht="14.4"/>
    <row r="6962" s="1" customFormat="1" ht="14.4"/>
    <row r="6963" s="1" customFormat="1" ht="14.4"/>
    <row r="6964" s="1" customFormat="1" ht="14.4"/>
    <row r="6965" s="1" customFormat="1" ht="14.4"/>
    <row r="6966" s="1" customFormat="1" ht="14.4"/>
    <row r="6967" s="1" customFormat="1" ht="14.4"/>
    <row r="6968" s="1" customFormat="1" ht="14.4"/>
    <row r="6969" s="1" customFormat="1" ht="14.4"/>
    <row r="6970" s="1" customFormat="1" ht="14.4"/>
    <row r="6971" s="1" customFormat="1" ht="14.4"/>
    <row r="6972" s="1" customFormat="1" ht="14.4"/>
    <row r="6973" s="1" customFormat="1" ht="14.4"/>
    <row r="6974" s="1" customFormat="1" ht="14.4"/>
    <row r="6975" s="1" customFormat="1" ht="14.4"/>
    <row r="6976" s="1" customFormat="1" ht="14.4"/>
    <row r="6977" s="1" customFormat="1" ht="14.4"/>
    <row r="6978" s="1" customFormat="1" ht="14.4"/>
    <row r="6979" s="1" customFormat="1" ht="14.4"/>
    <row r="6980" s="1" customFormat="1" ht="14.4"/>
    <row r="6981" s="1" customFormat="1" ht="14.4"/>
    <row r="6982" s="1" customFormat="1" ht="14.4"/>
    <row r="6983" s="1" customFormat="1" ht="14.4"/>
    <row r="6984" s="1" customFormat="1" ht="14.4"/>
    <row r="6985" s="1" customFormat="1" ht="14.4"/>
    <row r="6986" s="1" customFormat="1" ht="14.4"/>
    <row r="6987" s="1" customFormat="1" ht="14.4"/>
    <row r="6988" s="1" customFormat="1" ht="14.4"/>
    <row r="6989" s="1" customFormat="1" ht="14.4"/>
    <row r="6990" s="1" customFormat="1" ht="14.4"/>
    <row r="6991" s="1" customFormat="1" ht="14.4"/>
    <row r="6992" s="1" customFormat="1" ht="14.4"/>
    <row r="6993" s="1" customFormat="1" ht="14.4"/>
    <row r="6994" s="1" customFormat="1" ht="14.4"/>
    <row r="6995" s="1" customFormat="1" ht="14.4"/>
    <row r="6996" s="1" customFormat="1" ht="14.4"/>
    <row r="6997" s="1" customFormat="1" ht="14.4"/>
    <row r="6998" s="1" customFormat="1" ht="14.4"/>
    <row r="6999" s="1" customFormat="1" ht="14.4"/>
    <row r="7000" s="1" customFormat="1" ht="14.4"/>
    <row r="7001" s="1" customFormat="1" ht="14.4"/>
    <row r="7002" s="1" customFormat="1" ht="14.4"/>
    <row r="7003" s="1" customFormat="1" ht="14.4"/>
    <row r="7004" s="1" customFormat="1" ht="14.4"/>
    <row r="7005" s="1" customFormat="1" ht="14.4"/>
    <row r="7006" s="1" customFormat="1" ht="14.4"/>
    <row r="7007" s="1" customFormat="1" ht="14.4"/>
    <row r="7008" s="1" customFormat="1" ht="14.4"/>
    <row r="7009" s="1" customFormat="1" ht="14.4"/>
    <row r="7010" s="1" customFormat="1" ht="14.4"/>
    <row r="7011" s="1" customFormat="1" ht="14.4"/>
    <row r="7012" s="1" customFormat="1" ht="14.4"/>
    <row r="7013" s="1" customFormat="1" ht="14.4"/>
    <row r="7014" s="1" customFormat="1" ht="14.4"/>
    <row r="7015" s="1" customFormat="1" ht="14.4"/>
    <row r="7016" s="1" customFormat="1" ht="14.4"/>
    <row r="7017" s="1" customFormat="1" ht="14.4"/>
    <row r="7018" s="1" customFormat="1" ht="14.4"/>
    <row r="7019" s="1" customFormat="1" ht="14.4"/>
    <row r="7020" s="1" customFormat="1" ht="14.4"/>
    <row r="7021" s="1" customFormat="1" ht="14.4"/>
    <row r="7022" s="1" customFormat="1" ht="14.4"/>
    <row r="7023" s="1" customFormat="1" ht="14.4"/>
    <row r="7024" s="1" customFormat="1" ht="14.4"/>
    <row r="7025" s="1" customFormat="1" ht="14.4"/>
    <row r="7026" s="1" customFormat="1" ht="14.4"/>
    <row r="7027" s="1" customFormat="1" ht="14.4"/>
    <row r="7028" s="1" customFormat="1" ht="14.4"/>
    <row r="7029" s="1" customFormat="1" ht="14.4"/>
    <row r="7030" s="1" customFormat="1" ht="14.4"/>
    <row r="7031" s="1" customFormat="1" ht="14.4"/>
    <row r="7032" s="1" customFormat="1" ht="14.4"/>
    <row r="7033" s="1" customFormat="1" ht="14.4"/>
    <row r="7034" s="1" customFormat="1" ht="14.4"/>
    <row r="7035" s="1" customFormat="1" ht="14.4"/>
    <row r="7036" s="1" customFormat="1" ht="14.4"/>
    <row r="7037" s="1" customFormat="1" ht="14.4"/>
    <row r="7038" s="1" customFormat="1" ht="14.4"/>
    <row r="7039" s="1" customFormat="1" ht="14.4"/>
    <row r="7040" s="1" customFormat="1" ht="14.4"/>
    <row r="7041" s="1" customFormat="1" ht="14.4"/>
    <row r="7042" s="1" customFormat="1" ht="14.4"/>
    <row r="7043" s="1" customFormat="1" ht="14.4"/>
    <row r="7044" s="1" customFormat="1" ht="14.4"/>
    <row r="7045" s="1" customFormat="1" ht="14.4"/>
    <row r="7046" s="1" customFormat="1" ht="14.4"/>
    <row r="7047" s="1" customFormat="1" ht="14.4"/>
    <row r="7048" s="1" customFormat="1" ht="14.4"/>
    <row r="7049" s="1" customFormat="1" ht="14.4"/>
    <row r="7050" s="1" customFormat="1" ht="14.4"/>
    <row r="7051" s="1" customFormat="1" ht="14.4"/>
    <row r="7052" s="1" customFormat="1" ht="14.4"/>
    <row r="7053" s="1" customFormat="1" ht="14.4"/>
    <row r="7054" s="1" customFormat="1" ht="14.4"/>
    <row r="7055" s="1" customFormat="1" ht="14.4"/>
    <row r="7056" s="1" customFormat="1" ht="14.4"/>
    <row r="7057" s="1" customFormat="1" ht="14.4"/>
    <row r="7058" s="1" customFormat="1" ht="14.4"/>
    <row r="7059" s="1" customFormat="1" ht="14.4"/>
    <row r="7060" s="1" customFormat="1" ht="14.4"/>
    <row r="7061" s="1" customFormat="1" ht="14.4"/>
    <row r="7062" s="1" customFormat="1" ht="14.4"/>
    <row r="7063" s="1" customFormat="1" ht="14.4"/>
    <row r="7064" s="1" customFormat="1" ht="14.4"/>
    <row r="7065" s="1" customFormat="1" ht="14.4"/>
    <row r="7066" s="1" customFormat="1" ht="14.4"/>
    <row r="7067" s="1" customFormat="1" ht="14.4"/>
    <row r="7068" s="1" customFormat="1" ht="14.4"/>
    <row r="7069" s="1" customFormat="1" ht="14.4"/>
    <row r="7070" s="1" customFormat="1" ht="14.4"/>
    <row r="7071" s="1" customFormat="1" ht="14.4"/>
    <row r="7072" s="1" customFormat="1" ht="14.4"/>
    <row r="7073" s="1" customFormat="1" ht="14.4"/>
    <row r="7074" s="1" customFormat="1" ht="14.4"/>
    <row r="7075" s="1" customFormat="1" ht="14.4"/>
    <row r="7076" s="1" customFormat="1" ht="14.4"/>
    <row r="7077" s="1" customFormat="1" ht="14.4"/>
    <row r="7078" s="1" customFormat="1" ht="14.4"/>
    <row r="7079" s="1" customFormat="1" ht="14.4"/>
    <row r="7080" s="1" customFormat="1" ht="14.4"/>
    <row r="7081" s="1" customFormat="1" ht="14.4"/>
    <row r="7082" s="1" customFormat="1" ht="14.4"/>
    <row r="7083" s="1" customFormat="1" ht="14.4"/>
    <row r="7084" s="1" customFormat="1" ht="14.4"/>
    <row r="7085" s="1" customFormat="1" ht="14.4"/>
    <row r="7086" s="1" customFormat="1" ht="14.4"/>
    <row r="7087" s="1" customFormat="1" ht="14.4"/>
    <row r="7088" s="1" customFormat="1" ht="14.4"/>
    <row r="7089" s="1" customFormat="1" ht="14.4"/>
    <row r="7090" s="1" customFormat="1" ht="14.4"/>
    <row r="7091" s="1" customFormat="1" ht="14.4"/>
    <row r="7092" s="1" customFormat="1" ht="14.4"/>
    <row r="7093" s="1" customFormat="1" ht="14.4"/>
    <row r="7094" s="1" customFormat="1" ht="14.4"/>
    <row r="7095" s="1" customFormat="1" ht="14.4"/>
    <row r="7096" s="1" customFormat="1" ht="14.4"/>
    <row r="7097" s="1" customFormat="1" ht="14.4"/>
    <row r="7098" s="1" customFormat="1" ht="14.4"/>
    <row r="7099" s="1" customFormat="1" ht="14.4"/>
    <row r="7100" s="1" customFormat="1" ht="14.4"/>
    <row r="7101" s="1" customFormat="1" ht="14.4"/>
    <row r="7102" s="1" customFormat="1" ht="14.4"/>
    <row r="7103" s="1" customFormat="1" ht="14.4"/>
    <row r="7104" s="1" customFormat="1" ht="14.4"/>
    <row r="7105" s="1" customFormat="1" ht="14.4"/>
    <row r="7106" s="1" customFormat="1" ht="14.4"/>
    <row r="7107" s="1" customFormat="1" ht="14.4"/>
    <row r="7108" s="1" customFormat="1" ht="14.4"/>
    <row r="7109" s="1" customFormat="1" ht="14.4"/>
    <row r="7110" s="1" customFormat="1" ht="14.4"/>
    <row r="7111" s="1" customFormat="1" ht="14.4"/>
    <row r="7112" s="1" customFormat="1" ht="14.4"/>
    <row r="7113" s="1" customFormat="1" ht="14.4"/>
    <row r="7114" s="1" customFormat="1" ht="14.4"/>
    <row r="7115" s="1" customFormat="1" ht="14.4"/>
    <row r="7116" s="1" customFormat="1" ht="14.4"/>
    <row r="7117" s="1" customFormat="1" ht="14.4"/>
    <row r="7118" s="1" customFormat="1" ht="14.4"/>
    <row r="7119" s="1" customFormat="1" ht="14.4"/>
    <row r="7120" s="1" customFormat="1" ht="14.4"/>
    <row r="7121" s="1" customFormat="1" ht="14.4"/>
    <row r="7122" s="1" customFormat="1" ht="14.4"/>
    <row r="7123" s="1" customFormat="1" ht="14.4"/>
    <row r="7124" s="1" customFormat="1" ht="14.4"/>
    <row r="7125" s="1" customFormat="1" ht="14.4"/>
    <row r="7126" s="1" customFormat="1" ht="14.4"/>
    <row r="7127" s="1" customFormat="1" ht="14.4"/>
    <row r="7128" s="1" customFormat="1" ht="14.4"/>
    <row r="7129" s="1" customFormat="1" ht="14.4"/>
    <row r="7130" s="1" customFormat="1" ht="14.4"/>
    <row r="7131" s="1" customFormat="1" ht="14.4"/>
    <row r="7132" s="1" customFormat="1" ht="14.4"/>
    <row r="7133" s="1" customFormat="1" ht="14.4"/>
    <row r="7134" s="1" customFormat="1" ht="14.4"/>
    <row r="7135" s="1" customFormat="1" ht="14.4"/>
    <row r="7136" s="1" customFormat="1" ht="14.4"/>
    <row r="7137" s="1" customFormat="1" ht="14.4"/>
    <row r="7138" s="1" customFormat="1" ht="14.4"/>
    <row r="7139" s="1" customFormat="1" ht="14.4"/>
    <row r="7140" s="1" customFormat="1" ht="14.4"/>
    <row r="7141" s="1" customFormat="1" ht="14.4"/>
    <row r="7142" s="1" customFormat="1" ht="14.4"/>
    <row r="7143" s="1" customFormat="1" ht="14.4"/>
    <row r="7144" s="1" customFormat="1" ht="14.4"/>
    <row r="7145" s="1" customFormat="1" ht="14.4"/>
    <row r="7146" s="1" customFormat="1" ht="14.4"/>
    <row r="7147" s="1" customFormat="1" ht="14.4"/>
    <row r="7148" s="1" customFormat="1" ht="14.4"/>
    <row r="7149" s="1" customFormat="1" ht="14.4"/>
    <row r="7150" s="1" customFormat="1" ht="14.4"/>
    <row r="7151" s="1" customFormat="1" ht="14.4"/>
    <row r="7152" s="1" customFormat="1" ht="14.4"/>
    <row r="7153" s="1" customFormat="1" ht="14.4"/>
    <row r="7154" s="1" customFormat="1" ht="14.4"/>
    <row r="7155" s="1" customFormat="1" ht="14.4"/>
    <row r="7156" s="1" customFormat="1" ht="14.4"/>
    <row r="7157" s="1" customFormat="1" ht="14.4"/>
    <row r="7158" s="1" customFormat="1" ht="14.4"/>
    <row r="7159" s="1" customFormat="1" ht="14.4"/>
    <row r="7160" s="1" customFormat="1" ht="14.4"/>
    <row r="7161" s="1" customFormat="1" ht="14.4"/>
    <row r="7162" s="1" customFormat="1" ht="14.4"/>
    <row r="7163" s="1" customFormat="1" ht="14.4"/>
    <row r="7164" s="1" customFormat="1" ht="14.4"/>
    <row r="7165" s="1" customFormat="1" ht="14.4"/>
    <row r="7166" s="1" customFormat="1" ht="14.4"/>
    <row r="7167" s="1" customFormat="1" ht="14.4"/>
    <row r="7168" s="1" customFormat="1" ht="14.4"/>
    <row r="7169" s="1" customFormat="1" ht="14.4"/>
    <row r="7170" s="1" customFormat="1" ht="14.4"/>
    <row r="7171" s="1" customFormat="1" ht="14.4"/>
    <row r="7172" s="1" customFormat="1" ht="14.4"/>
    <row r="7173" s="1" customFormat="1" ht="14.4"/>
    <row r="7174" s="1" customFormat="1" ht="14.4"/>
    <row r="7175" s="1" customFormat="1" ht="14.4"/>
    <row r="7176" s="1" customFormat="1" ht="14.4"/>
    <row r="7177" s="1" customFormat="1" ht="14.4"/>
    <row r="7178" s="1" customFormat="1" ht="14.4"/>
    <row r="7179" s="1" customFormat="1" ht="14.4"/>
    <row r="7180" s="1" customFormat="1" ht="14.4"/>
    <row r="7181" s="1" customFormat="1" ht="14.4"/>
    <row r="7182" s="1" customFormat="1" ht="14.4"/>
    <row r="7183" s="1" customFormat="1" ht="14.4"/>
    <row r="7184" s="1" customFormat="1" ht="14.4"/>
    <row r="7185" s="1" customFormat="1" ht="14.4"/>
    <row r="7186" s="1" customFormat="1" ht="14.4"/>
    <row r="7187" s="1" customFormat="1" ht="14.4"/>
    <row r="7188" s="1" customFormat="1" ht="14.4"/>
    <row r="7189" s="1" customFormat="1" ht="14.4"/>
    <row r="7190" s="1" customFormat="1" ht="14.4"/>
    <row r="7191" s="1" customFormat="1" ht="14.4"/>
    <row r="7192" s="1" customFormat="1" ht="14.4"/>
    <row r="7193" s="1" customFormat="1" ht="14.4"/>
    <row r="7194" s="1" customFormat="1" ht="14.4"/>
    <row r="7195" s="1" customFormat="1" ht="14.4"/>
    <row r="7196" s="1" customFormat="1" ht="14.4"/>
    <row r="7197" s="1" customFormat="1" ht="14.4"/>
    <row r="7198" s="1" customFormat="1" ht="14.4"/>
    <row r="7199" s="1" customFormat="1" ht="14.4"/>
    <row r="7200" s="1" customFormat="1" ht="14.4"/>
    <row r="7201" s="1" customFormat="1" ht="14.4"/>
    <row r="7202" s="1" customFormat="1" ht="14.4"/>
    <row r="7203" s="1" customFormat="1" ht="14.4"/>
    <row r="7204" s="1" customFormat="1" ht="14.4"/>
    <row r="7205" s="1" customFormat="1" ht="14.4"/>
    <row r="7206" s="1" customFormat="1" ht="14.4"/>
    <row r="7207" s="1" customFormat="1" ht="14.4"/>
    <row r="7208" s="1" customFormat="1" ht="14.4"/>
    <row r="7209" s="1" customFormat="1" ht="14.4"/>
    <row r="7210" s="1" customFormat="1" ht="14.4"/>
    <row r="7211" s="1" customFormat="1" ht="14.4"/>
    <row r="7212" s="1" customFormat="1" ht="14.4"/>
    <row r="7213" s="1" customFormat="1" ht="14.4"/>
    <row r="7214" s="1" customFormat="1" ht="14.4"/>
    <row r="7215" s="1" customFormat="1" ht="14.4"/>
    <row r="7216" s="1" customFormat="1" ht="14.4"/>
    <row r="7217" s="1" customFormat="1" ht="14.4"/>
    <row r="7218" s="1" customFormat="1" ht="14.4"/>
    <row r="7219" s="1" customFormat="1" ht="14.4"/>
    <row r="7220" s="1" customFormat="1" ht="14.4"/>
    <row r="7221" s="1" customFormat="1" ht="14.4"/>
    <row r="7222" s="1" customFormat="1" ht="14.4"/>
    <row r="7223" s="1" customFormat="1" ht="14.4"/>
    <row r="7224" s="1" customFormat="1" ht="14.4"/>
    <row r="7225" s="1" customFormat="1" ht="14.4"/>
    <row r="7226" s="1" customFormat="1" ht="14.4"/>
    <row r="7227" s="1" customFormat="1" ht="14.4"/>
    <row r="7228" s="1" customFormat="1" ht="14.4"/>
    <row r="7229" s="1" customFormat="1" ht="14.4"/>
    <row r="7230" s="1" customFormat="1" ht="14.4"/>
    <row r="7231" s="1" customFormat="1" ht="14.4"/>
    <row r="7232" s="1" customFormat="1" ht="14.4"/>
    <row r="7233" s="1" customFormat="1" ht="14.4"/>
    <row r="7234" s="1" customFormat="1" ht="14.4"/>
    <row r="7235" s="1" customFormat="1" ht="14.4"/>
    <row r="7236" s="1" customFormat="1" ht="14.4"/>
    <row r="7237" s="1" customFormat="1" ht="14.4"/>
    <row r="7238" s="1" customFormat="1" ht="14.4"/>
    <row r="7239" s="1" customFormat="1" ht="14.4"/>
    <row r="7240" s="1" customFormat="1" ht="14.4"/>
    <row r="7241" s="1" customFormat="1" ht="14.4"/>
    <row r="7242" s="1" customFormat="1" ht="14.4"/>
    <row r="7243" s="1" customFormat="1" ht="14.4"/>
    <row r="7244" s="1" customFormat="1" ht="14.4"/>
    <row r="7245" s="1" customFormat="1" ht="14.4"/>
    <row r="7246" s="1" customFormat="1" ht="14.4"/>
    <row r="7247" s="1" customFormat="1" ht="14.4"/>
    <row r="7248" s="1" customFormat="1" ht="14.4"/>
    <row r="7249" s="1" customFormat="1" ht="14.4"/>
    <row r="7250" s="1" customFormat="1" ht="14.4"/>
    <row r="7251" s="1" customFormat="1" ht="14.4"/>
    <row r="7252" s="1" customFormat="1" ht="14.4"/>
    <row r="7253" s="1" customFormat="1" ht="14.4"/>
    <row r="7254" s="1" customFormat="1" ht="14.4"/>
    <row r="7255" s="1" customFormat="1" ht="14.4"/>
    <row r="7256" s="1" customFormat="1" ht="14.4"/>
    <row r="7257" s="1" customFormat="1" ht="14.4"/>
    <row r="7258" s="1" customFormat="1" ht="14.4"/>
    <row r="7259" s="1" customFormat="1" ht="14.4"/>
    <row r="7260" s="1" customFormat="1" ht="14.4"/>
    <row r="7261" s="1" customFormat="1" ht="14.4"/>
    <row r="7262" s="1" customFormat="1" ht="14.4"/>
    <row r="7263" s="1" customFormat="1" ht="14.4"/>
    <row r="7264" s="1" customFormat="1" ht="14.4"/>
    <row r="7265" s="1" customFormat="1" ht="14.4"/>
    <row r="7266" s="1" customFormat="1" ht="14.4"/>
    <row r="7267" s="1" customFormat="1" ht="14.4"/>
    <row r="7268" s="1" customFormat="1" ht="14.4"/>
    <row r="7269" s="1" customFormat="1" ht="14.4"/>
    <row r="7270" s="1" customFormat="1" ht="14.4"/>
    <row r="7271" s="1" customFormat="1" ht="14.4"/>
    <row r="7272" s="1" customFormat="1" ht="14.4"/>
    <row r="7273" s="1" customFormat="1" ht="14.4"/>
    <row r="7274" s="1" customFormat="1" ht="14.4"/>
    <row r="7275" s="1" customFormat="1" ht="14.4"/>
    <row r="7276" s="1" customFormat="1" ht="14.4"/>
    <row r="7277" s="1" customFormat="1" ht="14.4"/>
    <row r="7278" s="1" customFormat="1" ht="14.4"/>
    <row r="7279" s="1" customFormat="1" ht="14.4"/>
    <row r="7280" s="1" customFormat="1" ht="14.4"/>
    <row r="7281" s="1" customFormat="1" ht="14.4"/>
    <row r="7282" s="1" customFormat="1" ht="14.4"/>
    <row r="7283" s="1" customFormat="1" ht="14.4"/>
    <row r="7284" s="1" customFormat="1" ht="14.4"/>
    <row r="7285" s="1" customFormat="1" ht="14.4"/>
    <row r="7286" s="1" customFormat="1" ht="14.4"/>
    <row r="7287" s="1" customFormat="1" ht="14.4"/>
    <row r="7288" s="1" customFormat="1" ht="14.4"/>
    <row r="7289" s="1" customFormat="1" ht="14.4"/>
    <row r="7290" s="1" customFormat="1" ht="14.4"/>
    <row r="7291" s="1" customFormat="1" ht="14.4"/>
    <row r="7292" s="1" customFormat="1" ht="14.4"/>
    <row r="7293" s="1" customFormat="1" ht="14.4"/>
    <row r="7294" s="1" customFormat="1" ht="14.4"/>
    <row r="7295" s="1" customFormat="1" ht="14.4"/>
    <row r="7296" s="1" customFormat="1" ht="14.4"/>
    <row r="7297" s="1" customFormat="1" ht="14.4"/>
    <row r="7298" s="1" customFormat="1" ht="14.4"/>
    <row r="7299" s="1" customFormat="1" ht="14.4"/>
    <row r="7300" s="1" customFormat="1" ht="14.4"/>
    <row r="7301" s="1" customFormat="1" ht="14.4"/>
    <row r="7302" s="1" customFormat="1" ht="14.4"/>
    <row r="7303" s="1" customFormat="1" ht="14.4"/>
    <row r="7304" s="1" customFormat="1" ht="14.4"/>
    <row r="7305" s="1" customFormat="1" ht="14.4"/>
    <row r="7306" s="1" customFormat="1" ht="14.4"/>
    <row r="7307" s="1" customFormat="1" ht="14.4"/>
    <row r="7308" s="1" customFormat="1" ht="14.4"/>
    <row r="7309" s="1" customFormat="1" ht="14.4"/>
    <row r="7310" s="1" customFormat="1" ht="14.4"/>
    <row r="7311" s="1" customFormat="1" ht="14.4"/>
    <row r="7312" s="1" customFormat="1" ht="14.4"/>
    <row r="7313" s="1" customFormat="1" ht="14.4"/>
    <row r="7314" s="1" customFormat="1" ht="14.4"/>
    <row r="7315" s="1" customFormat="1" ht="14.4"/>
    <row r="7316" s="1" customFormat="1" ht="14.4"/>
    <row r="7317" s="1" customFormat="1" ht="14.4"/>
    <row r="7318" s="1" customFormat="1" ht="14.4"/>
    <row r="7319" s="1" customFormat="1" ht="14.4"/>
    <row r="7320" s="1" customFormat="1" ht="14.4"/>
    <row r="7321" s="1" customFormat="1" ht="14.4"/>
    <row r="7322" s="1" customFormat="1" ht="14.4"/>
    <row r="7323" s="1" customFormat="1" ht="14.4"/>
    <row r="7324" s="1" customFormat="1" ht="14.4"/>
    <row r="7325" s="1" customFormat="1" ht="14.4"/>
    <row r="7326" s="1" customFormat="1" ht="14.4"/>
    <row r="7327" s="1" customFormat="1" ht="14.4"/>
    <row r="7328" s="1" customFormat="1" ht="14.4"/>
    <row r="7329" s="1" customFormat="1" ht="14.4"/>
    <row r="7330" s="1" customFormat="1" ht="14.4"/>
    <row r="7331" s="1" customFormat="1" ht="14.4"/>
    <row r="7332" s="1" customFormat="1" ht="14.4"/>
    <row r="7333" s="1" customFormat="1" ht="14.4"/>
    <row r="7334" s="1" customFormat="1" ht="14.4"/>
    <row r="7335" s="1" customFormat="1" ht="14.4"/>
    <row r="7336" s="1" customFormat="1" ht="14.4"/>
    <row r="7337" s="1" customFormat="1" ht="14.4"/>
    <row r="7338" s="1" customFormat="1" ht="14.4"/>
    <row r="7339" s="1" customFormat="1" ht="14.4"/>
    <row r="7340" s="1" customFormat="1" ht="14.4"/>
    <row r="7341" s="1" customFormat="1" ht="14.4"/>
    <row r="7342" s="1" customFormat="1" ht="14.4"/>
    <row r="7343" s="1" customFormat="1" ht="14.4"/>
    <row r="7344" s="1" customFormat="1" ht="14.4"/>
    <row r="7345" s="1" customFormat="1" ht="14.4"/>
    <row r="7346" s="1" customFormat="1" ht="14.4"/>
    <row r="7347" s="1" customFormat="1" ht="14.4"/>
    <row r="7348" s="1" customFormat="1" ht="14.4"/>
    <row r="7349" s="1" customFormat="1" ht="14.4"/>
    <row r="7350" s="1" customFormat="1" ht="14.4"/>
    <row r="7351" s="1" customFormat="1" ht="14.4"/>
    <row r="7352" s="1" customFormat="1" ht="14.4"/>
    <row r="7353" s="1" customFormat="1" ht="14.4"/>
    <row r="7354" s="1" customFormat="1" ht="14.4"/>
    <row r="7355" s="1" customFormat="1" ht="14.4"/>
    <row r="7356" s="1" customFormat="1" ht="14.4"/>
    <row r="7357" s="1" customFormat="1" ht="14.4"/>
    <row r="7358" s="1" customFormat="1" ht="14.4"/>
    <row r="7359" s="1" customFormat="1" ht="14.4"/>
    <row r="7360" s="1" customFormat="1" ht="14.4"/>
    <row r="7361" s="1" customFormat="1" ht="14.4"/>
    <row r="7362" s="1" customFormat="1" ht="14.4"/>
    <row r="7363" s="1" customFormat="1" ht="14.4"/>
    <row r="7364" s="1" customFormat="1" ht="14.4"/>
    <row r="7365" s="1" customFormat="1" ht="14.4"/>
    <row r="7366" s="1" customFormat="1" ht="14.4"/>
    <row r="7367" s="1" customFormat="1" ht="14.4"/>
    <row r="7368" s="1" customFormat="1" ht="14.4"/>
    <row r="7369" s="1" customFormat="1" ht="14.4"/>
    <row r="7370" s="1" customFormat="1" ht="14.4"/>
    <row r="7371" s="1" customFormat="1" ht="14.4"/>
    <row r="7372" s="1" customFormat="1" ht="14.4"/>
    <row r="7373" s="1" customFormat="1" ht="14.4"/>
    <row r="7374" s="1" customFormat="1" ht="14.4"/>
    <row r="7375" s="1" customFormat="1" ht="14.4"/>
    <row r="7376" s="1" customFormat="1" ht="14.4"/>
    <row r="7377" s="1" customFormat="1" ht="14.4"/>
    <row r="7378" s="1" customFormat="1" ht="14.4"/>
    <row r="7379" s="1" customFormat="1" ht="14.4"/>
    <row r="7380" s="1" customFormat="1" ht="14.4"/>
    <row r="7381" s="1" customFormat="1" ht="14.4"/>
    <row r="7382" s="1" customFormat="1" ht="14.4"/>
    <row r="7383" s="1" customFormat="1" ht="14.4"/>
    <row r="7384" s="1" customFormat="1" ht="14.4"/>
    <row r="7385" s="1" customFormat="1" ht="14.4"/>
    <row r="7386" s="1" customFormat="1" ht="14.4"/>
    <row r="7387" s="1" customFormat="1" ht="14.4"/>
    <row r="7388" s="1" customFormat="1" ht="14.4"/>
    <row r="7389" s="1" customFormat="1" ht="14.4"/>
    <row r="7390" s="1" customFormat="1" ht="14.4"/>
    <row r="7391" s="1" customFormat="1" ht="14.4"/>
    <row r="7392" s="1" customFormat="1" ht="14.4"/>
    <row r="7393" s="1" customFormat="1" ht="14.4"/>
    <row r="7394" s="1" customFormat="1" ht="14.4"/>
    <row r="7395" s="1" customFormat="1" ht="14.4"/>
    <row r="7396" s="1" customFormat="1" ht="14.4"/>
    <row r="7397" s="1" customFormat="1" ht="14.4"/>
    <row r="7398" s="1" customFormat="1" ht="14.4"/>
    <row r="7399" s="1" customFormat="1" ht="14.4"/>
    <row r="7400" s="1" customFormat="1" ht="14.4"/>
    <row r="7401" s="1" customFormat="1" ht="14.4"/>
    <row r="7402" s="1" customFormat="1" ht="14.4"/>
    <row r="7403" s="1" customFormat="1" ht="14.4"/>
    <row r="7404" s="1" customFormat="1" ht="14.4"/>
    <row r="7405" s="1" customFormat="1" ht="14.4"/>
    <row r="7406" s="1" customFormat="1" ht="14.4"/>
    <row r="7407" s="1" customFormat="1" ht="14.4"/>
    <row r="7408" s="1" customFormat="1" ht="14.4"/>
    <row r="7409" s="1" customFormat="1" ht="14.4"/>
    <row r="7410" s="1" customFormat="1" ht="14.4"/>
    <row r="7411" s="1" customFormat="1" ht="14.4"/>
    <row r="7412" s="1" customFormat="1" ht="14.4"/>
    <row r="7413" s="1" customFormat="1" ht="14.4"/>
    <row r="7414" s="1" customFormat="1" ht="14.4"/>
    <row r="7415" s="1" customFormat="1" ht="14.4"/>
    <row r="7416" s="1" customFormat="1" ht="14.4"/>
    <row r="7417" s="1" customFormat="1" ht="14.4"/>
    <row r="7418" s="1" customFormat="1" ht="14.4"/>
    <row r="7419" s="1" customFormat="1" ht="14.4"/>
    <row r="7420" s="1" customFormat="1" ht="14.4"/>
    <row r="7421" s="1" customFormat="1" ht="14.4"/>
    <row r="7422" s="1" customFormat="1" ht="14.4"/>
    <row r="7423" s="1" customFormat="1" ht="14.4"/>
    <row r="7424" s="1" customFormat="1" ht="14.4"/>
    <row r="7425" s="1" customFormat="1" ht="14.4"/>
    <row r="7426" s="1" customFormat="1" ht="14.4"/>
    <row r="7427" s="1" customFormat="1" ht="14.4"/>
    <row r="7428" s="1" customFormat="1" ht="14.4"/>
    <row r="7429" s="1" customFormat="1" ht="14.4"/>
    <row r="7430" s="1" customFormat="1" ht="14.4"/>
    <row r="7431" s="1" customFormat="1" ht="14.4"/>
    <row r="7432" s="1" customFormat="1" ht="14.4"/>
    <row r="7433" s="1" customFormat="1" ht="14.4"/>
    <row r="7434" s="1" customFormat="1" ht="14.4"/>
    <row r="7435" s="1" customFormat="1" ht="14.4"/>
    <row r="7436" s="1" customFormat="1" ht="14.4"/>
    <row r="7437" s="1" customFormat="1" ht="14.4"/>
    <row r="7438" s="1" customFormat="1" ht="14.4"/>
    <row r="7439" s="1" customFormat="1" ht="14.4"/>
    <row r="7440" s="1" customFormat="1" ht="14.4"/>
    <row r="7441" s="1" customFormat="1" ht="14.4"/>
    <row r="7442" s="1" customFormat="1" ht="14.4"/>
    <row r="7443" s="1" customFormat="1" ht="14.4"/>
    <row r="7444" s="1" customFormat="1" ht="14.4"/>
    <row r="7445" s="1" customFormat="1" ht="14.4"/>
    <row r="7446" s="1" customFormat="1" ht="14.4"/>
    <row r="7447" s="1" customFormat="1" ht="14.4"/>
    <row r="7448" s="1" customFormat="1" ht="14.4"/>
    <row r="7449" s="1" customFormat="1" ht="14.4"/>
    <row r="7450" s="1" customFormat="1" ht="14.4"/>
    <row r="7451" s="1" customFormat="1" ht="14.4"/>
    <row r="7452" s="1" customFormat="1" ht="14.4"/>
    <row r="7453" s="1" customFormat="1" ht="14.4"/>
    <row r="7454" s="1" customFormat="1" ht="14.4"/>
    <row r="7455" s="1" customFormat="1" ht="14.4"/>
    <row r="7456" s="1" customFormat="1" ht="14.4"/>
    <row r="7457" s="1" customFormat="1" ht="14.4"/>
    <row r="7458" s="1" customFormat="1" ht="14.4"/>
    <row r="7459" s="1" customFormat="1" ht="14.4"/>
    <row r="7460" s="1" customFormat="1" ht="14.4"/>
    <row r="7461" s="1" customFormat="1" ht="14.4"/>
    <row r="7462" s="1" customFormat="1" ht="14.4"/>
    <row r="7463" s="1" customFormat="1" ht="14.4"/>
    <row r="7464" s="1" customFormat="1" ht="14.4"/>
    <row r="7465" s="1" customFormat="1" ht="14.4"/>
    <row r="7466" s="1" customFormat="1" ht="14.4"/>
    <row r="7467" s="1" customFormat="1" ht="14.4"/>
    <row r="7468" s="1" customFormat="1" ht="14.4"/>
    <row r="7469" s="1" customFormat="1" ht="14.4"/>
    <row r="7470" s="1" customFormat="1" ht="14.4"/>
    <row r="7471" s="1" customFormat="1" ht="14.4"/>
    <row r="7472" s="1" customFormat="1" ht="14.4"/>
    <row r="7473" s="1" customFormat="1" ht="14.4"/>
    <row r="7474" s="1" customFormat="1" ht="14.4"/>
    <row r="7475" s="1" customFormat="1" ht="14.4"/>
    <row r="7476" s="1" customFormat="1" ht="14.4"/>
    <row r="7477" s="1" customFormat="1" ht="14.4"/>
    <row r="7478" s="1" customFormat="1" ht="14.4"/>
    <row r="7479" s="1" customFormat="1" ht="14.4"/>
    <row r="7480" s="1" customFormat="1" ht="14.4"/>
    <row r="7481" s="1" customFormat="1" ht="14.4"/>
    <row r="7482" s="1" customFormat="1" ht="14.4"/>
    <row r="7483" s="1" customFormat="1" ht="14.4"/>
    <row r="7484" s="1" customFormat="1" ht="14.4"/>
    <row r="7485" s="1" customFormat="1" ht="14.4"/>
    <row r="7486" s="1" customFormat="1" ht="14.4"/>
    <row r="7487" s="1" customFormat="1" ht="14.4"/>
    <row r="7488" s="1" customFormat="1" ht="14.4"/>
    <row r="7489" s="1" customFormat="1" ht="14.4"/>
    <row r="7490" s="1" customFormat="1" ht="14.4"/>
    <row r="7491" s="1" customFormat="1" ht="14.4"/>
    <row r="7492" s="1" customFormat="1" ht="14.4"/>
    <row r="7493" s="1" customFormat="1" ht="14.4"/>
    <row r="7494" s="1" customFormat="1" ht="14.4"/>
    <row r="7495" s="1" customFormat="1" ht="14.4"/>
    <row r="7496" s="1" customFormat="1" ht="14.4"/>
    <row r="7497" s="1" customFormat="1" ht="14.4"/>
    <row r="7498" s="1" customFormat="1" ht="14.4"/>
    <row r="7499" s="1" customFormat="1" ht="14.4"/>
    <row r="7500" s="1" customFormat="1" ht="14.4"/>
    <row r="7501" s="1" customFormat="1" ht="14.4"/>
    <row r="7502" s="1" customFormat="1" ht="14.4"/>
    <row r="7503" s="1" customFormat="1" ht="14.4"/>
    <row r="7504" s="1" customFormat="1" ht="14.4"/>
    <row r="7505" s="1" customFormat="1" ht="14.4"/>
    <row r="7506" s="1" customFormat="1" ht="14.4"/>
    <row r="7507" s="1" customFormat="1" ht="14.4"/>
    <row r="7508" s="1" customFormat="1" ht="14.4"/>
    <row r="7509" s="1" customFormat="1" ht="14.4"/>
    <row r="7510" s="1" customFormat="1" ht="14.4"/>
    <row r="7511" s="1" customFormat="1" ht="14.4"/>
    <row r="7512" s="1" customFormat="1" ht="14.4"/>
    <row r="7513" s="1" customFormat="1" ht="14.4"/>
    <row r="7514" s="1" customFormat="1" ht="14.4"/>
    <row r="7515" s="1" customFormat="1" ht="14.4"/>
    <row r="7516" s="1" customFormat="1" ht="14.4"/>
    <row r="7517" s="1" customFormat="1" ht="14.4"/>
    <row r="7518" s="1" customFormat="1" ht="14.4"/>
    <row r="7519" s="1" customFormat="1" ht="14.4"/>
    <row r="7520" s="1" customFormat="1" ht="14.4"/>
    <row r="7521" s="1" customFormat="1" ht="14.4"/>
    <row r="7522" s="1" customFormat="1" ht="14.4"/>
    <row r="7523" s="1" customFormat="1" ht="14.4"/>
    <row r="7524" s="1" customFormat="1" ht="14.4"/>
    <row r="7525" s="1" customFormat="1" ht="14.4"/>
    <row r="7526" s="1" customFormat="1" ht="14.4"/>
    <row r="7527" s="1" customFormat="1" ht="14.4"/>
    <row r="7528" s="1" customFormat="1" ht="14.4"/>
    <row r="7529" s="1" customFormat="1" ht="14.4"/>
    <row r="7530" s="1" customFormat="1" ht="14.4"/>
    <row r="7531" s="1" customFormat="1" ht="14.4"/>
    <row r="7532" s="1" customFormat="1" ht="14.4"/>
    <row r="7533" s="1" customFormat="1" ht="14.4"/>
    <row r="7534" s="1" customFormat="1" ht="14.4"/>
    <row r="7535" s="1" customFormat="1" ht="14.4"/>
    <row r="7536" s="1" customFormat="1" ht="14.4"/>
    <row r="7537" s="1" customFormat="1" ht="14.4"/>
    <row r="7538" s="1" customFormat="1" ht="14.4"/>
    <row r="7539" s="1" customFormat="1" ht="14.4"/>
    <row r="7540" s="1" customFormat="1" ht="14.4"/>
    <row r="7541" s="1" customFormat="1" ht="14.4"/>
    <row r="7542" s="1" customFormat="1" ht="14.4"/>
    <row r="7543" s="1" customFormat="1" ht="14.4"/>
    <row r="7544" s="1" customFormat="1" ht="14.4"/>
    <row r="7545" s="1" customFormat="1" ht="14.4"/>
    <row r="7546" s="1" customFormat="1" ht="14.4"/>
    <row r="7547" s="1" customFormat="1" ht="14.4"/>
    <row r="7548" s="1" customFormat="1" ht="14.4"/>
    <row r="7549" s="1" customFormat="1" ht="14.4"/>
    <row r="7550" s="1" customFormat="1" ht="14.4"/>
    <row r="7551" s="1" customFormat="1" ht="14.4"/>
    <row r="7552" s="1" customFormat="1" ht="14.4"/>
    <row r="7553" s="1" customFormat="1" ht="14.4"/>
    <row r="7554" s="1" customFormat="1" ht="14.4"/>
    <row r="7555" s="1" customFormat="1" ht="14.4"/>
    <row r="7556" s="1" customFormat="1" ht="14.4"/>
    <row r="7557" s="1" customFormat="1" ht="14.4"/>
    <row r="7558" s="1" customFormat="1" ht="14.4"/>
    <row r="7559" s="1" customFormat="1" ht="14.4"/>
    <row r="7560" s="1" customFormat="1" ht="14.4"/>
    <row r="7561" s="1" customFormat="1" ht="14.4"/>
    <row r="7562" s="1" customFormat="1" ht="14.4"/>
    <row r="7563" s="1" customFormat="1" ht="14.4"/>
    <row r="7564" s="1" customFormat="1" ht="14.4"/>
    <row r="7565" s="1" customFormat="1" ht="14.4"/>
    <row r="7566" s="1" customFormat="1" ht="14.4"/>
    <row r="7567" s="1" customFormat="1" ht="14.4"/>
    <row r="7568" s="1" customFormat="1" ht="14.4"/>
    <row r="7569" s="1" customFormat="1" ht="14.4"/>
    <row r="7570" s="1" customFormat="1" ht="14.4"/>
    <row r="7571" s="1" customFormat="1" ht="14.4"/>
    <row r="7572" s="1" customFormat="1" ht="14.4"/>
    <row r="7573" s="1" customFormat="1" ht="14.4"/>
    <row r="7574" s="1" customFormat="1" ht="14.4"/>
    <row r="7575" s="1" customFormat="1" ht="14.4"/>
    <row r="7576" s="1" customFormat="1" ht="14.4"/>
    <row r="7577" s="1" customFormat="1" ht="14.4"/>
    <row r="7578" s="1" customFormat="1" ht="14.4"/>
    <row r="7579" s="1" customFormat="1" ht="14.4"/>
    <row r="7580" s="1" customFormat="1" ht="14.4"/>
    <row r="7581" s="1" customFormat="1" ht="14.4"/>
    <row r="7582" s="1" customFormat="1" ht="14.4"/>
    <row r="7583" s="1" customFormat="1" ht="14.4"/>
    <row r="7584" s="1" customFormat="1" ht="14.4"/>
    <row r="7585" s="1" customFormat="1" ht="14.4"/>
    <row r="7586" s="1" customFormat="1" ht="14.4"/>
    <row r="7587" s="1" customFormat="1" ht="14.4"/>
    <row r="7588" s="1" customFormat="1" ht="14.4"/>
    <row r="7589" s="1" customFormat="1" ht="14.4"/>
    <row r="7590" s="1" customFormat="1" ht="14.4"/>
    <row r="7591" s="1" customFormat="1" ht="14.4"/>
    <row r="7592" s="1" customFormat="1" ht="14.4"/>
    <row r="7593" s="1" customFormat="1" ht="14.4"/>
    <row r="7594" s="1" customFormat="1" ht="14.4"/>
    <row r="7595" s="1" customFormat="1" ht="14.4"/>
    <row r="7596" s="1" customFormat="1" ht="14.4"/>
    <row r="7597" s="1" customFormat="1" ht="14.4"/>
    <row r="7598" s="1" customFormat="1" ht="14.4"/>
    <row r="7599" s="1" customFormat="1" ht="14.4"/>
    <row r="7600" s="1" customFormat="1" ht="14.4"/>
    <row r="7601" s="1" customFormat="1" ht="14.4"/>
    <row r="7602" s="1" customFormat="1" ht="14.4"/>
    <row r="7603" s="1" customFormat="1" ht="14.4"/>
    <row r="7604" s="1" customFormat="1" ht="14.4"/>
    <row r="7605" s="1" customFormat="1" ht="14.4"/>
    <row r="7606" s="1" customFormat="1" ht="14.4"/>
    <row r="7607" s="1" customFormat="1" ht="14.4"/>
    <row r="7608" s="1" customFormat="1" ht="14.4"/>
    <row r="7609" s="1" customFormat="1" ht="14.4"/>
    <row r="7610" s="1" customFormat="1" ht="14.4"/>
    <row r="7611" s="1" customFormat="1" ht="14.4"/>
    <row r="7612" s="1" customFormat="1" ht="14.4"/>
    <row r="7613" s="1" customFormat="1" ht="14.4"/>
    <row r="7614" s="1" customFormat="1" ht="14.4"/>
    <row r="7615" s="1" customFormat="1" ht="14.4"/>
    <row r="7616" s="1" customFormat="1" ht="14.4"/>
    <row r="7617" s="1" customFormat="1" ht="14.4"/>
    <row r="7618" s="1" customFormat="1" ht="14.4"/>
    <row r="7619" s="1" customFormat="1" ht="14.4"/>
    <row r="7620" s="1" customFormat="1" ht="14.4"/>
    <row r="7621" s="1" customFormat="1" ht="14.4"/>
    <row r="7622" s="1" customFormat="1" ht="14.4"/>
    <row r="7623" s="1" customFormat="1" ht="14.4"/>
    <row r="7624" s="1" customFormat="1" ht="14.4"/>
    <row r="7625" s="1" customFormat="1" ht="14.4"/>
    <row r="7626" s="1" customFormat="1" ht="14.4"/>
    <row r="7627" s="1" customFormat="1" ht="14.4"/>
    <row r="7628" s="1" customFormat="1" ht="14.4"/>
    <row r="7629" s="1" customFormat="1" ht="14.4"/>
    <row r="7630" s="1" customFormat="1" ht="14.4"/>
    <row r="7631" s="1" customFormat="1" ht="14.4"/>
    <row r="7632" s="1" customFormat="1" ht="14.4"/>
    <row r="7633" s="1" customFormat="1" ht="14.4"/>
    <row r="7634" s="1" customFormat="1" ht="14.4"/>
    <row r="7635" s="1" customFormat="1" ht="14.4"/>
    <row r="7636" s="1" customFormat="1" ht="14.4"/>
    <row r="7637" s="1" customFormat="1" ht="14.4"/>
    <row r="7638" s="1" customFormat="1" ht="14.4"/>
    <row r="7639" s="1" customFormat="1" ht="14.4"/>
    <row r="7640" s="1" customFormat="1" ht="14.4"/>
    <row r="7641" s="1" customFormat="1" ht="14.4"/>
    <row r="7642" s="1" customFormat="1" ht="14.4"/>
    <row r="7643" s="1" customFormat="1" ht="14.4"/>
    <row r="7644" s="1" customFormat="1" ht="14.4"/>
    <row r="7645" s="1" customFormat="1" ht="14.4"/>
    <row r="7646" s="1" customFormat="1" ht="14.4"/>
    <row r="7647" s="1" customFormat="1" ht="14.4"/>
    <row r="7648" s="1" customFormat="1" ht="14.4"/>
    <row r="7649" s="1" customFormat="1" ht="14.4"/>
    <row r="7650" s="1" customFormat="1" ht="14.4"/>
    <row r="7651" s="1" customFormat="1" ht="14.4"/>
    <row r="7652" s="1" customFormat="1" ht="14.4"/>
    <row r="7653" s="1" customFormat="1" ht="14.4"/>
    <row r="7654" s="1" customFormat="1" ht="14.4"/>
    <row r="7655" s="1" customFormat="1" ht="14.4"/>
    <row r="7656" s="1" customFormat="1" ht="14.4"/>
    <row r="7657" s="1" customFormat="1" ht="14.4"/>
    <row r="7658" s="1" customFormat="1" ht="14.4"/>
    <row r="7659" s="1" customFormat="1" ht="14.4"/>
    <row r="7660" s="1" customFormat="1" ht="14.4"/>
    <row r="7661" s="1" customFormat="1" ht="14.4"/>
    <row r="7662" s="1" customFormat="1" ht="14.4"/>
    <row r="7663" s="1" customFormat="1" ht="14.4"/>
    <row r="7664" s="1" customFormat="1" ht="14.4"/>
    <row r="7665" s="1" customFormat="1" ht="14.4"/>
    <row r="7666" s="1" customFormat="1" ht="14.4"/>
    <row r="7667" s="1" customFormat="1" ht="14.4"/>
    <row r="7668" s="1" customFormat="1" ht="14.4"/>
    <row r="7669" s="1" customFormat="1" ht="14.4"/>
    <row r="7670" s="1" customFormat="1" ht="14.4"/>
    <row r="7671" s="1" customFormat="1" ht="14.4"/>
    <row r="7672" s="1" customFormat="1" ht="14.4"/>
    <row r="7673" s="1" customFormat="1" ht="14.4"/>
    <row r="7674" s="1" customFormat="1" ht="14.4"/>
    <row r="7675" s="1" customFormat="1" ht="14.4"/>
    <row r="7676" s="1" customFormat="1" ht="14.4"/>
    <row r="7677" s="1" customFormat="1" ht="14.4"/>
    <row r="7678" s="1" customFormat="1" ht="14.4"/>
    <row r="7679" s="1" customFormat="1" ht="14.4"/>
    <row r="7680" s="1" customFormat="1" ht="14.4"/>
    <row r="7681" s="1" customFormat="1" ht="14.4"/>
    <row r="7682" s="1" customFormat="1" ht="14.4"/>
    <row r="7683" s="1" customFormat="1" ht="14.4"/>
    <row r="7684" s="1" customFormat="1" ht="14.4"/>
    <row r="7685" s="1" customFormat="1" ht="14.4"/>
    <row r="7686" s="1" customFormat="1" ht="14.4"/>
    <row r="7687" s="1" customFormat="1" ht="14.4"/>
    <row r="7688" s="1" customFormat="1" ht="14.4"/>
    <row r="7689" s="1" customFormat="1" ht="14.4"/>
    <row r="7690" s="1" customFormat="1" ht="14.4"/>
    <row r="7691" s="1" customFormat="1" ht="14.4"/>
    <row r="7692" s="1" customFormat="1" ht="14.4"/>
    <row r="7693" s="1" customFormat="1" ht="14.4"/>
    <row r="7694" s="1" customFormat="1" ht="14.4"/>
    <row r="7695" s="1" customFormat="1" ht="14.4"/>
    <row r="7696" s="1" customFormat="1" ht="14.4"/>
    <row r="7697" s="1" customFormat="1" ht="14.4"/>
    <row r="7698" s="1" customFormat="1" ht="14.4"/>
    <row r="7699" s="1" customFormat="1" ht="14.4"/>
    <row r="7700" s="1" customFormat="1" ht="14.4"/>
    <row r="7701" s="1" customFormat="1" ht="14.4"/>
    <row r="7702" s="1" customFormat="1" ht="14.4"/>
    <row r="7703" s="1" customFormat="1" ht="14.4"/>
    <row r="7704" s="1" customFormat="1" ht="14.4"/>
    <row r="7705" s="1" customFormat="1" ht="14.4"/>
    <row r="7706" s="1" customFormat="1" ht="14.4"/>
    <row r="7707" s="1" customFormat="1" ht="14.4"/>
    <row r="7708" s="1" customFormat="1" ht="14.4"/>
    <row r="7709" s="1" customFormat="1" ht="14.4"/>
    <row r="7710" s="1" customFormat="1" ht="14.4"/>
    <row r="7711" s="1" customFormat="1" ht="14.4"/>
    <row r="7712" s="1" customFormat="1" ht="14.4"/>
    <row r="7713" s="1" customFormat="1" ht="14.4"/>
    <row r="7714" s="1" customFormat="1" ht="14.4"/>
    <row r="7715" s="1" customFormat="1" ht="14.4"/>
    <row r="7716" s="1" customFormat="1" ht="14.4"/>
    <row r="7717" s="1" customFormat="1" ht="14.4"/>
    <row r="7718" s="1" customFormat="1" ht="14.4"/>
    <row r="7719" s="1" customFormat="1" ht="14.4"/>
    <row r="7720" s="1" customFormat="1" ht="14.4"/>
    <row r="7721" s="1" customFormat="1" ht="14.4"/>
    <row r="7722" s="1" customFormat="1" ht="14.4"/>
    <row r="7723" s="1" customFormat="1" ht="14.4"/>
    <row r="7724" s="1" customFormat="1" ht="14.4"/>
    <row r="7725" s="1" customFormat="1" ht="14.4"/>
    <row r="7726" s="1" customFormat="1" ht="14.4"/>
    <row r="7727" s="1" customFormat="1" ht="14.4"/>
    <row r="7728" s="1" customFormat="1" ht="14.4"/>
    <row r="7729" s="1" customFormat="1" ht="14.4"/>
    <row r="7730" s="1" customFormat="1" ht="14.4"/>
    <row r="7731" s="1" customFormat="1" ht="14.4"/>
    <row r="7732" s="1" customFormat="1" ht="14.4"/>
    <row r="7733" s="1" customFormat="1" ht="14.4"/>
    <row r="7734" s="1" customFormat="1" ht="14.4"/>
    <row r="7735" s="1" customFormat="1" ht="14.4"/>
    <row r="7736" s="1" customFormat="1" ht="14.4"/>
    <row r="7737" s="1" customFormat="1" ht="14.4"/>
    <row r="7738" s="1" customFormat="1" ht="14.4"/>
    <row r="7739" s="1" customFormat="1" ht="14.4"/>
    <row r="7740" s="1" customFormat="1" ht="14.4"/>
    <row r="7741" s="1" customFormat="1" ht="14.4"/>
    <row r="7742" s="1" customFormat="1" ht="14.4"/>
    <row r="7743" s="1" customFormat="1" ht="14.4"/>
    <row r="7744" s="1" customFormat="1" ht="14.4"/>
    <row r="7745" s="1" customFormat="1" ht="14.4"/>
    <row r="7746" s="1" customFormat="1" ht="14.4"/>
    <row r="7747" s="1" customFormat="1" ht="14.4"/>
    <row r="7748" s="1" customFormat="1" ht="14.4"/>
    <row r="7749" s="1" customFormat="1" ht="14.4"/>
    <row r="7750" s="1" customFormat="1" ht="14.4"/>
    <row r="7751" s="1" customFormat="1" ht="14.4"/>
    <row r="7752" s="1" customFormat="1" ht="14.4"/>
    <row r="7753" s="1" customFormat="1" ht="14.4"/>
    <row r="7754" s="1" customFormat="1" ht="14.4"/>
    <row r="7755" s="1" customFormat="1" ht="14.4"/>
    <row r="7756" s="1" customFormat="1" ht="14.4"/>
    <row r="7757" s="1" customFormat="1" ht="14.4"/>
    <row r="7758" s="1" customFormat="1" ht="14.4"/>
    <row r="7759" s="1" customFormat="1" ht="14.4"/>
    <row r="7760" s="1" customFormat="1" ht="14.4"/>
    <row r="7761" s="1" customFormat="1" ht="14.4"/>
    <row r="7762" s="1" customFormat="1" ht="14.4"/>
    <row r="7763" s="1" customFormat="1" ht="14.4"/>
    <row r="7764" s="1" customFormat="1" ht="14.4"/>
    <row r="7765" s="1" customFormat="1" ht="14.4"/>
    <row r="7766" s="1" customFormat="1" ht="14.4"/>
    <row r="7767" s="1" customFormat="1" ht="14.4"/>
    <row r="7768" s="1" customFormat="1" ht="14.4"/>
    <row r="7769" s="1" customFormat="1" ht="14.4"/>
    <row r="7770" s="1" customFormat="1" ht="14.4"/>
    <row r="7771" s="1" customFormat="1" ht="14.4"/>
    <row r="7772" s="1" customFormat="1" ht="14.4"/>
    <row r="7773" s="1" customFormat="1" ht="14.4"/>
    <row r="7774" s="1" customFormat="1" ht="14.4"/>
    <row r="7775" s="1" customFormat="1" ht="14.4"/>
    <row r="7776" s="1" customFormat="1" ht="14.4"/>
    <row r="7777" s="1" customFormat="1" ht="14.4"/>
    <row r="7778" s="1" customFormat="1" ht="14.4"/>
    <row r="7779" s="1" customFormat="1" ht="14.4"/>
    <row r="7780" s="1" customFormat="1" ht="14.4"/>
    <row r="7781" s="1" customFormat="1" ht="14.4"/>
    <row r="7782" s="1" customFormat="1" ht="14.4"/>
    <row r="7783" s="1" customFormat="1" ht="14.4"/>
    <row r="7784" s="1" customFormat="1" ht="14.4"/>
    <row r="7785" s="1" customFormat="1" ht="14.4"/>
    <row r="7786" s="1" customFormat="1" ht="14.4"/>
    <row r="7787" s="1" customFormat="1" ht="14.4"/>
    <row r="7788" s="1" customFormat="1" ht="14.4"/>
    <row r="7789" s="1" customFormat="1" ht="14.4"/>
    <row r="7790" s="1" customFormat="1" ht="14.4"/>
    <row r="7791" s="1" customFormat="1" ht="14.4"/>
    <row r="7792" s="1" customFormat="1" ht="14.4"/>
    <row r="7793" s="1" customFormat="1" ht="14.4"/>
    <row r="7794" s="1" customFormat="1" ht="14.4"/>
    <row r="7795" s="1" customFormat="1" ht="14.4"/>
    <row r="7796" s="1" customFormat="1" ht="14.4"/>
    <row r="7797" s="1" customFormat="1" ht="14.4"/>
    <row r="7798" s="1" customFormat="1" ht="14.4"/>
    <row r="7799" s="1" customFormat="1" ht="14.4"/>
    <row r="7800" s="1" customFormat="1" ht="14.4"/>
    <row r="7801" s="1" customFormat="1" ht="14.4"/>
    <row r="7802" s="1" customFormat="1" ht="14.4"/>
    <row r="7803" s="1" customFormat="1" ht="14.4"/>
    <row r="7804" s="1" customFormat="1" ht="14.4"/>
    <row r="7805" s="1" customFormat="1" ht="14.4"/>
    <row r="7806" s="1" customFormat="1" ht="14.4"/>
    <row r="7807" s="1" customFormat="1" ht="14.4"/>
    <row r="7808" s="1" customFormat="1" ht="14.4"/>
    <row r="7809" s="1" customFormat="1" ht="14.4"/>
    <row r="7810" s="1" customFormat="1" ht="14.4"/>
    <row r="7811" s="1" customFormat="1" ht="14.4"/>
    <row r="7812" s="1" customFormat="1" ht="14.4"/>
    <row r="7813" s="1" customFormat="1" ht="14.4"/>
    <row r="7814" s="1" customFormat="1" ht="14.4"/>
    <row r="7815" s="1" customFormat="1" ht="14.4"/>
    <row r="7816" s="1" customFormat="1" ht="14.4"/>
    <row r="7817" s="1" customFormat="1" ht="14.4"/>
    <row r="7818" s="1" customFormat="1" ht="14.4"/>
    <row r="7819" s="1" customFormat="1" ht="14.4"/>
    <row r="7820" s="1" customFormat="1" ht="14.4"/>
    <row r="7821" s="1" customFormat="1" ht="14.4"/>
    <row r="7822" s="1" customFormat="1" ht="14.4"/>
    <row r="7823" s="1" customFormat="1" ht="14.4"/>
    <row r="7824" s="1" customFormat="1" ht="14.4"/>
    <row r="7825" s="1" customFormat="1" ht="14.4"/>
    <row r="7826" s="1" customFormat="1" ht="14.4"/>
    <row r="7827" s="1" customFormat="1" ht="14.4"/>
    <row r="7828" s="1" customFormat="1" ht="14.4"/>
    <row r="7829" s="1" customFormat="1" ht="14.4"/>
    <row r="7830" s="1" customFormat="1" ht="14.4"/>
    <row r="7831" s="1" customFormat="1" ht="14.4"/>
    <row r="7832" s="1" customFormat="1" ht="14.4"/>
    <row r="7833" s="1" customFormat="1" ht="14.4"/>
    <row r="7834" s="1" customFormat="1" ht="14.4"/>
    <row r="7835" s="1" customFormat="1" ht="14.4"/>
    <row r="7836" s="1" customFormat="1" ht="14.4"/>
    <row r="7837" s="1" customFormat="1" ht="14.4"/>
    <row r="7838" s="1" customFormat="1" ht="14.4"/>
    <row r="7839" s="1" customFormat="1" ht="14.4"/>
    <row r="7840" s="1" customFormat="1" ht="14.4"/>
    <row r="7841" s="1" customFormat="1" ht="14.4"/>
    <row r="7842" s="1" customFormat="1" ht="14.4"/>
    <row r="7843" s="1" customFormat="1" ht="14.4"/>
    <row r="7844" s="1" customFormat="1" ht="14.4"/>
    <row r="7845" s="1" customFormat="1" ht="14.4"/>
    <row r="7846" s="1" customFormat="1" ht="14.4"/>
    <row r="7847" s="1" customFormat="1" ht="14.4"/>
    <row r="7848" s="1" customFormat="1" ht="14.4"/>
    <row r="7849" s="1" customFormat="1" ht="14.4"/>
    <row r="7850" s="1" customFormat="1" ht="14.4"/>
    <row r="7851" s="1" customFormat="1" ht="14.4"/>
    <row r="7852" s="1" customFormat="1" ht="14.4"/>
    <row r="7853" s="1" customFormat="1" ht="14.4"/>
    <row r="7854" s="1" customFormat="1" ht="14.4"/>
    <row r="7855" s="1" customFormat="1" ht="14.4"/>
    <row r="7856" s="1" customFormat="1" ht="14.4"/>
    <row r="7857" s="1" customFormat="1" ht="14.4"/>
    <row r="7858" s="1" customFormat="1" ht="14.4"/>
    <row r="7859" s="1" customFormat="1" ht="14.4"/>
    <row r="7860" s="1" customFormat="1" ht="14.4"/>
    <row r="7861" s="1" customFormat="1" ht="14.4"/>
    <row r="7862" s="1" customFormat="1" ht="14.4"/>
    <row r="7863" s="1" customFormat="1" ht="14.4"/>
    <row r="7864" s="1" customFormat="1" ht="14.4"/>
    <row r="7865" s="1" customFormat="1" ht="14.4"/>
    <row r="7866" s="1" customFormat="1" ht="14.4"/>
    <row r="7867" s="1" customFormat="1" ht="14.4"/>
    <row r="7868" s="1" customFormat="1" ht="14.4"/>
    <row r="7869" s="1" customFormat="1" ht="14.4"/>
    <row r="7870" s="1" customFormat="1" ht="14.4"/>
    <row r="7871" s="1" customFormat="1" ht="14.4"/>
    <row r="7872" s="1" customFormat="1" ht="14.4"/>
    <row r="7873" s="1" customFormat="1" ht="14.4"/>
    <row r="7874" s="1" customFormat="1" ht="14.4"/>
    <row r="7875" s="1" customFormat="1" ht="14.4"/>
    <row r="7876" s="1" customFormat="1" ht="14.4"/>
    <row r="7877" s="1" customFormat="1" ht="14.4"/>
    <row r="7878" s="1" customFormat="1" ht="14.4"/>
    <row r="7879" s="1" customFormat="1" ht="14.4"/>
    <row r="7880" s="1" customFormat="1" ht="14.4"/>
    <row r="7881" s="1" customFormat="1" ht="14.4"/>
    <row r="7882" s="1" customFormat="1" ht="14.4"/>
    <row r="7883" s="1" customFormat="1" ht="14.4"/>
    <row r="7884" s="1" customFormat="1" ht="14.4"/>
    <row r="7885" s="1" customFormat="1" ht="14.4"/>
    <row r="7886" s="1" customFormat="1" ht="14.4"/>
    <row r="7887" s="1" customFormat="1" ht="14.4"/>
    <row r="7888" s="1" customFormat="1" ht="14.4"/>
    <row r="7889" s="1" customFormat="1" ht="14.4"/>
    <row r="7890" s="1" customFormat="1" ht="14.4"/>
    <row r="7891" s="1" customFormat="1" ht="14.4"/>
    <row r="7892" s="1" customFormat="1" ht="14.4"/>
    <row r="7893" s="1" customFormat="1" ht="14.4"/>
    <row r="7894" s="1" customFormat="1" ht="14.4"/>
    <row r="7895" s="1" customFormat="1" ht="14.4"/>
    <row r="7896" s="1" customFormat="1" ht="14.4"/>
    <row r="7897" s="1" customFormat="1" ht="14.4"/>
    <row r="7898" s="1" customFormat="1" ht="14.4"/>
    <row r="7899" s="1" customFormat="1" ht="14.4"/>
    <row r="7900" s="1" customFormat="1" ht="14.4"/>
    <row r="7901" s="1" customFormat="1" ht="14.4"/>
    <row r="7902" s="1" customFormat="1" ht="14.4"/>
    <row r="7903" s="1" customFormat="1" ht="14.4"/>
    <row r="7904" s="1" customFormat="1" ht="14.4"/>
    <row r="7905" s="1" customFormat="1" ht="14.4"/>
    <row r="7906" s="1" customFormat="1" ht="14.4"/>
    <row r="7907" s="1" customFormat="1" ht="14.4"/>
    <row r="7908" s="1" customFormat="1" ht="14.4"/>
    <row r="7909" s="1" customFormat="1" ht="14.4"/>
    <row r="7910" s="1" customFormat="1" ht="14.4"/>
    <row r="7911" s="1" customFormat="1" ht="14.4"/>
    <row r="7912" s="1" customFormat="1" ht="14.4"/>
    <row r="7913" s="1" customFormat="1" ht="14.4"/>
    <row r="7914" s="1" customFormat="1" ht="14.4"/>
    <row r="7915" s="1" customFormat="1" ht="14.4"/>
    <row r="7916" s="1" customFormat="1" ht="14.4"/>
    <row r="7917" s="1" customFormat="1" ht="14.4"/>
    <row r="7918" s="1" customFormat="1" ht="14.4"/>
    <row r="7919" s="1" customFormat="1" ht="14.4"/>
    <row r="7920" s="1" customFormat="1" ht="14.4"/>
    <row r="7921" s="1" customFormat="1" ht="14.4"/>
    <row r="7922" s="1" customFormat="1" ht="14.4"/>
    <row r="7923" s="1" customFormat="1" ht="14.4"/>
    <row r="7924" s="1" customFormat="1" ht="14.4"/>
    <row r="7925" s="1" customFormat="1" ht="14.4"/>
    <row r="7926" s="1" customFormat="1" ht="14.4"/>
    <row r="7927" s="1" customFormat="1" ht="14.4"/>
    <row r="7928" s="1" customFormat="1" ht="14.4"/>
    <row r="7929" s="1" customFormat="1" ht="14.4"/>
    <row r="7930" s="1" customFormat="1" ht="14.4"/>
    <row r="7931" s="1" customFormat="1" ht="14.4"/>
    <row r="7932" s="1" customFormat="1" ht="14.4"/>
    <row r="7933" s="1" customFormat="1" ht="14.4"/>
    <row r="7934" s="1" customFormat="1" ht="14.4"/>
    <row r="7935" s="1" customFormat="1" ht="14.4"/>
    <row r="7936" s="1" customFormat="1" ht="14.4"/>
    <row r="7937" s="1" customFormat="1" ht="14.4"/>
    <row r="7938" s="1" customFormat="1" ht="14.4"/>
    <row r="7939" s="1" customFormat="1" ht="14.4"/>
    <row r="7940" s="1" customFormat="1" ht="14.4"/>
    <row r="7941" s="1" customFormat="1" ht="14.4"/>
    <row r="7942" s="1" customFormat="1" ht="14.4"/>
    <row r="7943" s="1" customFormat="1" ht="14.4"/>
    <row r="7944" s="1" customFormat="1" ht="14.4"/>
    <row r="7945" s="1" customFormat="1" ht="14.4"/>
    <row r="7946" s="1" customFormat="1" ht="14.4"/>
    <row r="7947" s="1" customFormat="1" ht="14.4"/>
    <row r="7948" s="1" customFormat="1" ht="14.4"/>
    <row r="7949" s="1" customFormat="1" ht="14.4"/>
    <row r="7950" s="1" customFormat="1" ht="14.4"/>
    <row r="7951" s="1" customFormat="1" ht="14.4"/>
    <row r="7952" s="1" customFormat="1" ht="14.4"/>
    <row r="7953" s="1" customFormat="1" ht="14.4"/>
    <row r="7954" s="1" customFormat="1" ht="14.4"/>
    <row r="7955" s="1" customFormat="1" ht="14.4"/>
    <row r="7956" s="1" customFormat="1" ht="14.4"/>
    <row r="7957" s="1" customFormat="1" ht="14.4"/>
    <row r="7958" s="1" customFormat="1" ht="14.4"/>
    <row r="7959" s="1" customFormat="1" ht="14.4"/>
    <row r="7960" s="1" customFormat="1" ht="14.4"/>
    <row r="7961" s="1" customFormat="1" ht="14.4"/>
    <row r="7962" s="1" customFormat="1" ht="14.4"/>
    <row r="7963" s="1" customFormat="1" ht="14.4"/>
    <row r="7964" s="1" customFormat="1" ht="14.4"/>
    <row r="7965" s="1" customFormat="1" ht="14.4"/>
    <row r="7966" s="1" customFormat="1" ht="14.4"/>
    <row r="7967" s="1" customFormat="1" ht="14.4"/>
    <row r="7968" s="1" customFormat="1" ht="14.4"/>
    <row r="7969" s="1" customFormat="1" ht="14.4"/>
    <row r="7970" s="1" customFormat="1" ht="14.4"/>
    <row r="7971" s="1" customFormat="1" ht="14.4"/>
    <row r="7972" s="1" customFormat="1" ht="14.4"/>
    <row r="7973" s="1" customFormat="1" ht="14.4"/>
    <row r="7974" s="1" customFormat="1" ht="14.4"/>
    <row r="7975" s="1" customFormat="1" ht="14.4"/>
    <row r="7976" s="1" customFormat="1" ht="14.4"/>
    <row r="7977" s="1" customFormat="1" ht="14.4"/>
    <row r="7978" s="1" customFormat="1" ht="14.4"/>
    <row r="7979" s="1" customFormat="1" ht="14.4"/>
    <row r="7980" s="1" customFormat="1" ht="14.4"/>
    <row r="7981" s="1" customFormat="1" ht="14.4"/>
    <row r="7982" s="1" customFormat="1" ht="14.4"/>
    <row r="7983" s="1" customFormat="1" ht="14.4"/>
    <row r="7984" s="1" customFormat="1" ht="14.4"/>
    <row r="7985" s="1" customFormat="1" ht="14.4"/>
    <row r="7986" s="1" customFormat="1" ht="14.4"/>
    <row r="7987" s="1" customFormat="1" ht="14.4"/>
    <row r="7988" s="1" customFormat="1" ht="14.4"/>
    <row r="7989" s="1" customFormat="1" ht="14.4"/>
    <row r="7990" s="1" customFormat="1" ht="14.4"/>
    <row r="7991" s="1" customFormat="1" ht="14.4"/>
    <row r="7992" s="1" customFormat="1" ht="14.4"/>
    <row r="7993" s="1" customFormat="1" ht="14.4"/>
    <row r="7994" s="1" customFormat="1" ht="14.4"/>
    <row r="7995" s="1" customFormat="1" ht="14.4"/>
    <row r="7996" s="1" customFormat="1" ht="14.4"/>
    <row r="7997" s="1" customFormat="1" ht="14.4"/>
    <row r="7998" s="1" customFormat="1" ht="14.4"/>
    <row r="7999" s="1" customFormat="1" ht="14.4"/>
    <row r="8000" s="1" customFormat="1" ht="14.4"/>
    <row r="8001" s="1" customFormat="1" ht="14.4"/>
    <row r="8002" s="1" customFormat="1" ht="14.4"/>
    <row r="8003" s="1" customFormat="1" ht="14.4"/>
    <row r="8004" s="1" customFormat="1" ht="14.4"/>
    <row r="8005" s="1" customFormat="1" ht="14.4"/>
    <row r="8006" s="1" customFormat="1" ht="14.4"/>
    <row r="8007" s="1" customFormat="1" ht="14.4"/>
    <row r="8008" s="1" customFormat="1" ht="14.4"/>
    <row r="8009" s="1" customFormat="1" ht="14.4"/>
    <row r="8010" s="1" customFormat="1" ht="14.4"/>
    <row r="8011" s="1" customFormat="1" ht="14.4"/>
    <row r="8012" s="1" customFormat="1" ht="14.4"/>
    <row r="8013" s="1" customFormat="1" ht="14.4"/>
    <row r="8014" s="1" customFormat="1" ht="14.4"/>
    <row r="8015" s="1" customFormat="1" ht="14.4"/>
    <row r="8016" s="1" customFormat="1" ht="14.4"/>
    <row r="8017" s="1" customFormat="1" ht="14.4"/>
    <row r="8018" s="1" customFormat="1" ht="14.4"/>
    <row r="8019" s="1" customFormat="1" ht="14.4"/>
    <row r="8020" s="1" customFormat="1" ht="14.4"/>
    <row r="8021" s="1" customFormat="1" ht="14.4"/>
    <row r="8022" s="1" customFormat="1" ht="14.4"/>
    <row r="8023" s="1" customFormat="1" ht="14.4"/>
    <row r="8024" s="1" customFormat="1" ht="14.4"/>
    <row r="8025" s="1" customFormat="1" ht="14.4"/>
    <row r="8026" s="1" customFormat="1" ht="14.4"/>
    <row r="8027" s="1" customFormat="1" ht="14.4"/>
    <row r="8028" s="1" customFormat="1" ht="14.4"/>
    <row r="8029" s="1" customFormat="1" ht="14.4"/>
    <row r="8030" s="1" customFormat="1" ht="14.4"/>
    <row r="8031" s="1" customFormat="1" ht="14.4"/>
    <row r="8032" s="1" customFormat="1" ht="14.4"/>
    <row r="8033" s="1" customFormat="1" ht="14.4"/>
    <row r="8034" s="1" customFormat="1" ht="14.4"/>
    <row r="8035" s="1" customFormat="1" ht="14.4"/>
    <row r="8036" s="1" customFormat="1" ht="14.4"/>
    <row r="8037" s="1" customFormat="1" ht="14.4"/>
    <row r="8038" s="1" customFormat="1" ht="14.4"/>
    <row r="8039" s="1" customFormat="1" ht="14.4"/>
    <row r="8040" s="1" customFormat="1" ht="14.4"/>
    <row r="8041" s="1" customFormat="1" ht="14.4"/>
    <row r="8042" s="1" customFormat="1" ht="14.4"/>
    <row r="8043" s="1" customFormat="1" ht="14.4"/>
    <row r="8044" s="1" customFormat="1" ht="14.4"/>
    <row r="8045" s="1" customFormat="1" ht="14.4"/>
    <row r="8046" s="1" customFormat="1" ht="14.4"/>
    <row r="8047" s="1" customFormat="1" ht="14.4"/>
    <row r="8048" s="1" customFormat="1" ht="14.4"/>
    <row r="8049" s="1" customFormat="1" ht="14.4"/>
    <row r="8050" s="1" customFormat="1" ht="14.4"/>
    <row r="8051" s="1" customFormat="1" ht="14.4"/>
    <row r="8052" s="1" customFormat="1" ht="14.4"/>
    <row r="8053" s="1" customFormat="1" ht="14.4"/>
    <row r="8054" s="1" customFormat="1" ht="14.4"/>
    <row r="8055" s="1" customFormat="1" ht="14.4"/>
    <row r="8056" s="1" customFormat="1" ht="14.4"/>
    <row r="8057" s="1" customFormat="1" ht="14.4"/>
    <row r="8058" s="1" customFormat="1" ht="14.4"/>
    <row r="8059" s="1" customFormat="1" ht="14.4"/>
    <row r="8060" s="1" customFormat="1" ht="14.4"/>
    <row r="8061" s="1" customFormat="1" ht="14.4"/>
    <row r="8062" s="1" customFormat="1" ht="14.4"/>
    <row r="8063" s="1" customFormat="1" ht="14.4"/>
    <row r="8064" s="1" customFormat="1" ht="14.4"/>
    <row r="8065" s="1" customFormat="1" ht="14.4"/>
    <row r="8066" s="1" customFormat="1" ht="14.4"/>
    <row r="8067" s="1" customFormat="1" ht="14.4"/>
    <row r="8068" s="1" customFormat="1" ht="14.4"/>
    <row r="8069" s="1" customFormat="1" ht="14.4"/>
    <row r="8070" s="1" customFormat="1" ht="14.4"/>
    <row r="8071" s="1" customFormat="1" ht="14.4"/>
    <row r="8072" s="1" customFormat="1" ht="14.4"/>
    <row r="8073" s="1" customFormat="1" ht="14.4"/>
    <row r="8074" s="1" customFormat="1" ht="14.4"/>
    <row r="8075" s="1" customFormat="1" ht="14.4"/>
    <row r="8076" s="1" customFormat="1" ht="14.4"/>
    <row r="8077" s="1" customFormat="1" ht="14.4"/>
    <row r="8078" s="1" customFormat="1" ht="14.4"/>
    <row r="8079" s="1" customFormat="1" ht="14.4"/>
    <row r="8080" s="1" customFormat="1" ht="14.4"/>
    <row r="8081" s="1" customFormat="1" ht="14.4"/>
    <row r="8082" s="1" customFormat="1" ht="14.4"/>
    <row r="8083" s="1" customFormat="1" ht="14.4"/>
    <row r="8084" s="1" customFormat="1" ht="14.4"/>
    <row r="8085" s="1" customFormat="1" ht="14.4"/>
    <row r="8086" s="1" customFormat="1" ht="14.4"/>
    <row r="8087" s="1" customFormat="1" ht="14.4"/>
    <row r="8088" s="1" customFormat="1" ht="14.4"/>
    <row r="8089" s="1" customFormat="1" ht="14.4"/>
    <row r="8090" s="1" customFormat="1" ht="14.4"/>
    <row r="8091" s="1" customFormat="1" ht="14.4"/>
    <row r="8092" s="1" customFormat="1" ht="14.4"/>
    <row r="8093" s="1" customFormat="1" ht="14.4"/>
    <row r="8094" s="1" customFormat="1" ht="14.4"/>
    <row r="8095" s="1" customFormat="1" ht="14.4"/>
    <row r="8096" s="1" customFormat="1" ht="14.4"/>
    <row r="8097" s="1" customFormat="1" ht="14.4"/>
    <row r="8098" s="1" customFormat="1" ht="14.4"/>
    <row r="8099" s="1" customFormat="1" ht="14.4"/>
    <row r="8100" s="1" customFormat="1" ht="14.4"/>
    <row r="8101" s="1" customFormat="1" ht="14.4"/>
    <row r="8102" s="1" customFormat="1" ht="14.4"/>
    <row r="8103" s="1" customFormat="1" ht="14.4"/>
    <row r="8104" s="1" customFormat="1" ht="14.4"/>
    <row r="8105" s="1" customFormat="1" ht="14.4"/>
    <row r="8106" s="1" customFormat="1" ht="14.4"/>
    <row r="8107" s="1" customFormat="1" ht="14.4"/>
    <row r="8108" s="1" customFormat="1" ht="14.4"/>
    <row r="8109" s="1" customFormat="1" ht="14.4"/>
    <row r="8110" s="1" customFormat="1" ht="14.4"/>
    <row r="8111" s="1" customFormat="1" ht="14.4"/>
    <row r="8112" s="1" customFormat="1" ht="14.4"/>
    <row r="8113" s="1" customFormat="1" ht="14.4"/>
    <row r="8114" s="1" customFormat="1" ht="14.4"/>
    <row r="8115" s="1" customFormat="1" ht="14.4"/>
    <row r="8116" s="1" customFormat="1" ht="14.4"/>
    <row r="8117" s="1" customFormat="1" ht="14.4"/>
    <row r="8118" s="1" customFormat="1" ht="14.4"/>
    <row r="8119" s="1" customFormat="1" ht="14.4"/>
    <row r="8120" s="1" customFormat="1" ht="14.4"/>
    <row r="8121" s="1" customFormat="1" ht="14.4"/>
    <row r="8122" s="1" customFormat="1" ht="14.4"/>
    <row r="8123" s="1" customFormat="1" ht="14.4"/>
    <row r="8124" s="1" customFormat="1" ht="14.4"/>
    <row r="8125" s="1" customFormat="1" ht="14.4"/>
    <row r="8126" s="1" customFormat="1" ht="14.4"/>
    <row r="8127" s="1" customFormat="1" ht="14.4"/>
    <row r="8128" s="1" customFormat="1" ht="14.4"/>
    <row r="8129" s="1" customFormat="1" ht="14.4"/>
    <row r="8130" s="1" customFormat="1" ht="14.4"/>
    <row r="8131" s="1" customFormat="1" ht="14.4"/>
    <row r="8132" s="1" customFormat="1" ht="14.4"/>
    <row r="8133" s="1" customFormat="1" ht="14.4"/>
    <row r="8134" s="1" customFormat="1" ht="14.4"/>
    <row r="8135" s="1" customFormat="1" ht="14.4"/>
    <row r="8136" s="1" customFormat="1" ht="14.4"/>
    <row r="8137" s="1" customFormat="1" ht="14.4"/>
    <row r="8138" s="1" customFormat="1" ht="14.4"/>
    <row r="8139" s="1" customFormat="1" ht="14.4"/>
    <row r="8140" s="1" customFormat="1" ht="14.4"/>
    <row r="8141" s="1" customFormat="1" ht="14.4"/>
    <row r="8142" s="1" customFormat="1" ht="14.4"/>
    <row r="8143" s="1" customFormat="1" ht="14.4"/>
    <row r="8144" s="1" customFormat="1" ht="14.4"/>
    <row r="8145" s="1" customFormat="1" ht="14.4"/>
    <row r="8146" s="1" customFormat="1" ht="14.4"/>
    <row r="8147" s="1" customFormat="1" ht="14.4"/>
    <row r="8148" s="1" customFormat="1" ht="14.4"/>
    <row r="8149" s="1" customFormat="1" ht="14.4"/>
    <row r="8150" s="1" customFormat="1" ht="14.4"/>
    <row r="8151" s="1" customFormat="1" ht="14.4"/>
    <row r="8152" s="1" customFormat="1" ht="14.4"/>
    <row r="8153" s="1" customFormat="1" ht="14.4"/>
    <row r="8154" s="1" customFormat="1" ht="14.4"/>
    <row r="8155" s="1" customFormat="1" ht="14.4"/>
    <row r="8156" s="1" customFormat="1" ht="14.4"/>
    <row r="8157" s="1" customFormat="1" ht="14.4"/>
    <row r="8158" s="1" customFormat="1" ht="14.4"/>
    <row r="8159" s="1" customFormat="1" ht="14.4"/>
    <row r="8160" s="1" customFormat="1" ht="14.4"/>
    <row r="8161" s="1" customFormat="1" ht="14.4"/>
    <row r="8162" s="1" customFormat="1" ht="14.4"/>
    <row r="8163" s="1" customFormat="1" ht="14.4"/>
    <row r="8164" s="1" customFormat="1" ht="14.4"/>
    <row r="8165" s="1" customFormat="1" ht="14.4"/>
    <row r="8166" s="1" customFormat="1" ht="14.4"/>
    <row r="8167" s="1" customFormat="1" ht="14.4"/>
    <row r="8168" s="1" customFormat="1" ht="14.4"/>
    <row r="8169" s="1" customFormat="1" ht="14.4"/>
    <row r="8170" s="1" customFormat="1" ht="14.4"/>
    <row r="8171" s="1" customFormat="1" ht="14.4"/>
    <row r="8172" s="1" customFormat="1" ht="14.4"/>
    <row r="8173" s="1" customFormat="1" ht="14.4"/>
    <row r="8174" s="1" customFormat="1" ht="14.4"/>
    <row r="8175" s="1" customFormat="1" ht="14.4"/>
    <row r="8176" s="1" customFormat="1" ht="14.4"/>
    <row r="8177" s="1" customFormat="1" ht="14.4"/>
    <row r="8178" s="1" customFormat="1" ht="14.4"/>
    <row r="8179" s="1" customFormat="1" ht="14.4"/>
    <row r="8180" s="1" customFormat="1" ht="14.4"/>
    <row r="8181" s="1" customFormat="1" ht="14.4"/>
    <row r="8182" s="1" customFormat="1" ht="14.4"/>
    <row r="8183" s="1" customFormat="1" ht="14.4"/>
    <row r="8184" s="1" customFormat="1" ht="14.4"/>
    <row r="8185" s="1" customFormat="1" ht="14.4"/>
    <row r="8186" s="1" customFormat="1" ht="14.4"/>
    <row r="8187" s="1" customFormat="1" ht="14.4"/>
    <row r="8188" s="1" customFormat="1" ht="14.4"/>
    <row r="8189" s="1" customFormat="1" ht="14.4"/>
    <row r="8190" s="1" customFormat="1" ht="14.4"/>
    <row r="8191" s="1" customFormat="1" ht="14.4"/>
    <row r="8192" s="1" customFormat="1" ht="14.4"/>
    <row r="8193" s="1" customFormat="1" ht="14.4"/>
    <row r="8194" s="1" customFormat="1" ht="14.4"/>
    <row r="8195" s="1" customFormat="1" ht="14.4"/>
    <row r="8196" s="1" customFormat="1" ht="14.4"/>
    <row r="8197" s="1" customFormat="1" ht="14.4"/>
    <row r="8198" s="1" customFormat="1" ht="14.4"/>
    <row r="8199" s="1" customFormat="1" ht="14.4"/>
    <row r="8200" s="1" customFormat="1" ht="14.4"/>
    <row r="8201" s="1" customFormat="1" ht="14.4"/>
    <row r="8202" s="1" customFormat="1" ht="14.4"/>
    <row r="8203" s="1" customFormat="1" ht="14.4"/>
    <row r="8204" s="1" customFormat="1" ht="14.4"/>
    <row r="8205" s="1" customFormat="1" ht="14.4"/>
    <row r="8206" s="1" customFormat="1" ht="14.4"/>
    <row r="8207" s="1" customFormat="1" ht="14.4"/>
    <row r="8208" s="1" customFormat="1" ht="14.4"/>
    <row r="8209" s="1" customFormat="1" ht="14.4"/>
    <row r="8210" s="1" customFormat="1" ht="14.4"/>
    <row r="8211" s="1" customFormat="1" ht="14.4"/>
    <row r="8212" s="1" customFormat="1" ht="14.4"/>
    <row r="8213" s="1" customFormat="1" ht="14.4"/>
    <row r="8214" s="1" customFormat="1" ht="14.4"/>
    <row r="8215" s="1" customFormat="1" ht="14.4"/>
    <row r="8216" s="1" customFormat="1" ht="14.4"/>
    <row r="8217" s="1" customFormat="1" ht="14.4"/>
    <row r="8218" s="1" customFormat="1" ht="14.4"/>
    <row r="8219" s="1" customFormat="1" ht="14.4"/>
    <row r="8220" s="1" customFormat="1" ht="14.4"/>
    <row r="8221" s="1" customFormat="1" ht="14.4"/>
    <row r="8222" s="1" customFormat="1" ht="14.4"/>
    <row r="8223" s="1" customFormat="1" ht="14.4"/>
    <row r="8224" s="1" customFormat="1" ht="14.4"/>
    <row r="8225" s="1" customFormat="1" ht="14.4"/>
    <row r="8226" s="1" customFormat="1" ht="14.4"/>
    <row r="8227" s="1" customFormat="1" ht="14.4"/>
    <row r="8228" s="1" customFormat="1" ht="14.4"/>
    <row r="8229" s="1" customFormat="1" ht="14.4"/>
    <row r="8230" s="1" customFormat="1" ht="14.4"/>
    <row r="8231" s="1" customFormat="1" ht="14.4"/>
    <row r="8232" s="1" customFormat="1" ht="14.4"/>
    <row r="8233" s="1" customFormat="1" ht="14.4"/>
    <row r="8234" s="1" customFormat="1" ht="14.4"/>
    <row r="8235" s="1" customFormat="1" ht="14.4"/>
    <row r="8236" s="1" customFormat="1" ht="14.4"/>
    <row r="8237" s="1" customFormat="1" ht="14.4"/>
    <row r="8238" s="1" customFormat="1" ht="14.4"/>
    <row r="8239" s="1" customFormat="1" ht="14.4"/>
    <row r="8240" s="1" customFormat="1" ht="14.4"/>
    <row r="8241" s="1" customFormat="1" ht="14.4"/>
    <row r="8242" s="1" customFormat="1" ht="14.4"/>
    <row r="8243" s="1" customFormat="1" ht="14.4"/>
    <row r="8244" s="1" customFormat="1" ht="14.4"/>
    <row r="8245" s="1" customFormat="1" ht="14.4"/>
    <row r="8246" s="1" customFormat="1" ht="14.4"/>
    <row r="8247" s="1" customFormat="1" ht="14.4"/>
    <row r="8248" s="1" customFormat="1" ht="14.4"/>
    <row r="8249" s="1" customFormat="1" ht="14.4"/>
    <row r="8250" s="1" customFormat="1" ht="14.4"/>
    <row r="8251" s="1" customFormat="1" ht="14.4"/>
    <row r="8252" s="1" customFormat="1" ht="14.4"/>
    <row r="8253" s="1" customFormat="1" ht="14.4"/>
    <row r="8254" s="1" customFormat="1" ht="14.4"/>
    <row r="8255" s="1" customFormat="1" ht="14.4"/>
    <row r="8256" s="1" customFormat="1" ht="14.4"/>
    <row r="8257" s="1" customFormat="1" ht="14.4"/>
    <row r="8258" s="1" customFormat="1" ht="14.4"/>
    <row r="8259" s="1" customFormat="1" ht="14.4"/>
    <row r="8260" s="1" customFormat="1" ht="14.4"/>
    <row r="8261" s="1" customFormat="1" ht="14.4"/>
    <row r="8262" s="1" customFormat="1" ht="14.4"/>
    <row r="8263" s="1" customFormat="1" ht="14.4"/>
    <row r="8264" s="1" customFormat="1" ht="14.4"/>
    <row r="8265" s="1" customFormat="1" ht="14.4"/>
    <row r="8266" s="1" customFormat="1" ht="14.4"/>
    <row r="8267" s="1" customFormat="1" ht="14.4"/>
    <row r="8268" s="1" customFormat="1" ht="14.4"/>
    <row r="8269" s="1" customFormat="1" ht="14.4"/>
    <row r="8270" s="1" customFormat="1" ht="14.4"/>
    <row r="8271" s="1" customFormat="1" ht="14.4"/>
    <row r="8272" s="1" customFormat="1" ht="14.4"/>
    <row r="8273" s="1" customFormat="1" ht="14.4"/>
    <row r="8274" s="1" customFormat="1" ht="14.4"/>
    <row r="8275" s="1" customFormat="1" ht="14.4"/>
    <row r="8276" s="1" customFormat="1" ht="14.4"/>
    <row r="8277" s="1" customFormat="1" ht="14.4"/>
    <row r="8278" s="1" customFormat="1" ht="14.4"/>
    <row r="8279" s="1" customFormat="1" ht="14.4"/>
    <row r="8280" s="1" customFormat="1" ht="14.4"/>
    <row r="8281" s="1" customFormat="1" ht="14.4"/>
    <row r="8282" s="1" customFormat="1" ht="14.4"/>
    <row r="8283" s="1" customFormat="1" ht="14.4"/>
    <row r="8284" s="1" customFormat="1" ht="14.4"/>
    <row r="8285" s="1" customFormat="1" ht="14.4"/>
    <row r="8286" s="1" customFormat="1" ht="14.4"/>
    <row r="8287" s="1" customFormat="1" ht="14.4"/>
    <row r="8288" s="1" customFormat="1" ht="14.4"/>
    <row r="8289" s="1" customFormat="1" ht="14.4"/>
    <row r="8290" s="1" customFormat="1" ht="14.4"/>
    <row r="8291" s="1" customFormat="1" ht="14.4"/>
    <row r="8292" s="1" customFormat="1" ht="14.4"/>
    <row r="8293" s="1" customFormat="1" ht="14.4"/>
    <row r="8294" s="1" customFormat="1" ht="14.4"/>
    <row r="8295" s="1" customFormat="1" ht="14.4"/>
    <row r="8296" s="1" customFormat="1" ht="14.4"/>
    <row r="8297" s="1" customFormat="1" ht="14.4"/>
    <row r="8298" s="1" customFormat="1" ht="14.4"/>
    <row r="8299" s="1" customFormat="1" ht="14.4"/>
    <row r="8300" s="1" customFormat="1" ht="14.4"/>
    <row r="8301" s="1" customFormat="1" ht="14.4"/>
    <row r="8302" s="1" customFormat="1" ht="14.4"/>
    <row r="8303" s="1" customFormat="1" ht="14.4"/>
    <row r="8304" s="1" customFormat="1" ht="14.4"/>
    <row r="8305" s="1" customFormat="1" ht="14.4"/>
    <row r="8306" s="1" customFormat="1" ht="14.4"/>
    <row r="8307" s="1" customFormat="1" ht="14.4"/>
    <row r="8308" s="1" customFormat="1" ht="14.4"/>
    <row r="8309" s="1" customFormat="1" ht="14.4"/>
    <row r="8310" s="1" customFormat="1" ht="14.4"/>
    <row r="8311" s="1" customFormat="1" ht="14.4"/>
    <row r="8312" s="1" customFormat="1" ht="14.4"/>
    <row r="8313" s="1" customFormat="1" ht="14.4"/>
    <row r="8314" s="1" customFormat="1" ht="14.4"/>
    <row r="8315" s="1" customFormat="1" ht="14.4"/>
    <row r="8316" s="1" customFormat="1" ht="14.4"/>
    <row r="8317" s="1" customFormat="1" ht="14.4"/>
    <row r="8318" s="1" customFormat="1" ht="14.4"/>
    <row r="8319" s="1" customFormat="1" ht="14.4"/>
    <row r="8320" s="1" customFormat="1" ht="14.4"/>
    <row r="8321" s="1" customFormat="1" ht="14.4"/>
    <row r="8322" s="1" customFormat="1" ht="14.4"/>
    <row r="8323" s="1" customFormat="1" ht="14.4"/>
    <row r="8324" s="1" customFormat="1" ht="14.4"/>
    <row r="8325" s="1" customFormat="1" ht="14.4"/>
    <row r="8326" s="1" customFormat="1" ht="14.4"/>
    <row r="8327" s="1" customFormat="1" ht="14.4"/>
    <row r="8328" s="1" customFormat="1" ht="14.4"/>
    <row r="8329" s="1" customFormat="1" ht="14.4"/>
    <row r="8330" s="1" customFormat="1" ht="14.4"/>
    <row r="8331" s="1" customFormat="1" ht="14.4"/>
    <row r="8332" s="1" customFormat="1" ht="14.4"/>
    <row r="8333" s="1" customFormat="1" ht="14.4"/>
    <row r="8334" s="1" customFormat="1" ht="14.4"/>
    <row r="8335" s="1" customFormat="1" ht="14.4"/>
    <row r="8336" s="1" customFormat="1" ht="14.4"/>
    <row r="8337" s="1" customFormat="1" ht="14.4"/>
    <row r="8338" s="1" customFormat="1" ht="14.4"/>
    <row r="8339" s="1" customFormat="1" ht="14.4"/>
    <row r="8340" s="1" customFormat="1" ht="14.4"/>
    <row r="8341" s="1" customFormat="1" ht="14.4"/>
    <row r="8342" s="1" customFormat="1" ht="14.4"/>
    <row r="8343" s="1" customFormat="1" ht="14.4"/>
    <row r="8344" s="1" customFormat="1" ht="14.4"/>
    <row r="8345" s="1" customFormat="1" ht="14.4"/>
    <row r="8346" s="1" customFormat="1" ht="14.4"/>
    <row r="8347" s="1" customFormat="1" ht="14.4"/>
    <row r="8348" s="1" customFormat="1" ht="14.4"/>
    <row r="8349" s="1" customFormat="1" ht="14.4"/>
    <row r="8350" s="1" customFormat="1" ht="14.4"/>
    <row r="8351" s="1" customFormat="1" ht="14.4"/>
    <row r="8352" s="1" customFormat="1" ht="14.4"/>
    <row r="8353" s="1" customFormat="1" ht="14.4"/>
    <row r="8354" s="1" customFormat="1" ht="14.4"/>
    <row r="8355" s="1" customFormat="1" ht="14.4"/>
    <row r="8356" s="1" customFormat="1" ht="14.4"/>
    <row r="8357" s="1" customFormat="1" ht="14.4"/>
    <row r="8358" s="1" customFormat="1" ht="14.4"/>
    <row r="8359" s="1" customFormat="1" ht="14.4"/>
    <row r="8360" s="1" customFormat="1" ht="14.4"/>
    <row r="8361" s="1" customFormat="1" ht="14.4"/>
    <row r="8362" s="1" customFormat="1" ht="14.4"/>
    <row r="8363" s="1" customFormat="1" ht="14.4"/>
    <row r="8364" s="1" customFormat="1" ht="14.4"/>
    <row r="8365" s="1" customFormat="1" ht="14.4"/>
    <row r="8366" s="1" customFormat="1" ht="14.4"/>
    <row r="8367" s="1" customFormat="1" ht="14.4"/>
    <row r="8368" s="1" customFormat="1" ht="14.4"/>
    <row r="8369" s="1" customFormat="1" ht="14.4"/>
    <row r="8370" s="1" customFormat="1" ht="14.4"/>
    <row r="8371" s="1" customFormat="1" ht="14.4"/>
    <row r="8372" s="1" customFormat="1" ht="14.4"/>
    <row r="8373" s="1" customFormat="1" ht="14.4"/>
    <row r="8374" s="1" customFormat="1" ht="14.4"/>
    <row r="8375" s="1" customFormat="1" ht="14.4"/>
    <row r="8376" s="1" customFormat="1" ht="14.4"/>
    <row r="8377" s="1" customFormat="1" ht="14.4"/>
    <row r="8378" s="1" customFormat="1" ht="14.4"/>
    <row r="8379" s="1" customFormat="1" ht="14.4"/>
    <row r="8380" s="1" customFormat="1" ht="14.4"/>
    <row r="8381" s="1" customFormat="1" ht="14.4"/>
    <row r="8382" s="1" customFormat="1" ht="14.4"/>
    <row r="8383" s="1" customFormat="1" ht="14.4"/>
    <row r="8384" s="1" customFormat="1" ht="14.4"/>
    <row r="8385" s="1" customFormat="1" ht="14.4"/>
    <row r="8386" s="1" customFormat="1" ht="14.4"/>
    <row r="8387" s="1" customFormat="1" ht="14.4"/>
    <row r="8388" s="1" customFormat="1" ht="14.4"/>
    <row r="8389" s="1" customFormat="1" ht="14.4"/>
    <row r="8390" s="1" customFormat="1" ht="14.4"/>
    <row r="8391" s="1" customFormat="1" ht="14.4"/>
    <row r="8392" s="1" customFormat="1" ht="14.4"/>
    <row r="8393" s="1" customFormat="1" ht="14.4"/>
    <row r="8394" s="1" customFormat="1" ht="14.4"/>
    <row r="8395" s="1" customFormat="1" ht="14.4"/>
    <row r="8396" s="1" customFormat="1" ht="14.4"/>
    <row r="8397" s="1" customFormat="1" ht="14.4"/>
    <row r="8398" s="1" customFormat="1" ht="14.4"/>
    <row r="8399" s="1" customFormat="1" ht="14.4"/>
    <row r="8400" s="1" customFormat="1" ht="14.4"/>
    <row r="8401" s="1" customFormat="1" ht="14.4"/>
    <row r="8402" s="1" customFormat="1" ht="14.4"/>
    <row r="8403" s="1" customFormat="1" ht="14.4"/>
    <row r="8404" s="1" customFormat="1" ht="14.4"/>
    <row r="8405" s="1" customFormat="1" ht="14.4"/>
    <row r="8406" s="1" customFormat="1" ht="14.4"/>
    <row r="8407" s="1" customFormat="1" ht="14.4"/>
    <row r="8408" s="1" customFormat="1" ht="14.4"/>
    <row r="8409" s="1" customFormat="1" ht="14.4"/>
    <row r="8410" s="1" customFormat="1" ht="14.4"/>
    <row r="8411" s="1" customFormat="1" ht="14.4"/>
    <row r="8412" s="1" customFormat="1" ht="14.4"/>
    <row r="8413" s="1" customFormat="1" ht="14.4"/>
    <row r="8414" s="1" customFormat="1" ht="14.4"/>
    <row r="8415" s="1" customFormat="1" ht="14.4"/>
    <row r="8416" s="1" customFormat="1" ht="14.4"/>
    <row r="8417" s="1" customFormat="1" ht="14.4"/>
    <row r="8418" s="1" customFormat="1" ht="14.4"/>
    <row r="8419" s="1" customFormat="1" ht="14.4"/>
    <row r="8420" s="1" customFormat="1" ht="14.4"/>
    <row r="8421" s="1" customFormat="1" ht="14.4"/>
    <row r="8422" s="1" customFormat="1" ht="14.4"/>
    <row r="8423" s="1" customFormat="1" ht="14.4"/>
    <row r="8424" s="1" customFormat="1" ht="14.4"/>
    <row r="8425" s="1" customFormat="1" ht="14.4"/>
    <row r="8426" s="1" customFormat="1" ht="14.4"/>
    <row r="8427" s="1" customFormat="1" ht="14.4"/>
    <row r="8428" s="1" customFormat="1" ht="14.4"/>
    <row r="8429" s="1" customFormat="1" ht="14.4"/>
    <row r="8430" s="1" customFormat="1" ht="14.4"/>
    <row r="8431" s="1" customFormat="1" ht="14.4"/>
    <row r="8432" s="1" customFormat="1" ht="14.4"/>
    <row r="8433" s="1" customFormat="1" ht="14.4"/>
    <row r="8434" s="1" customFormat="1" ht="14.4"/>
    <row r="8435" s="1" customFormat="1" ht="14.4"/>
    <row r="8436" s="1" customFormat="1" ht="14.4"/>
    <row r="8437" s="1" customFormat="1" ht="14.4"/>
    <row r="8438" s="1" customFormat="1" ht="14.4"/>
    <row r="8439" s="1" customFormat="1" ht="14.4"/>
    <row r="8440" s="1" customFormat="1" ht="14.4"/>
    <row r="8441" s="1" customFormat="1" ht="14.4"/>
    <row r="8442" s="1" customFormat="1" ht="14.4"/>
    <row r="8443" s="1" customFormat="1" ht="14.4"/>
    <row r="8444" s="1" customFormat="1" ht="14.4"/>
    <row r="8445" s="1" customFormat="1" ht="14.4"/>
    <row r="8446" s="1" customFormat="1" ht="14.4"/>
    <row r="8447" s="1" customFormat="1" ht="14.4"/>
    <row r="8448" s="1" customFormat="1" ht="14.4"/>
    <row r="8449" s="1" customFormat="1" ht="14.4"/>
    <row r="8450" s="1" customFormat="1" ht="14.4"/>
    <row r="8451" s="1" customFormat="1" ht="14.4"/>
    <row r="8452" s="1" customFormat="1" ht="14.4"/>
    <row r="8453" s="1" customFormat="1" ht="14.4"/>
    <row r="8454" s="1" customFormat="1" ht="14.4"/>
    <row r="8455" s="1" customFormat="1" ht="14.4"/>
    <row r="8456" s="1" customFormat="1" ht="14.4"/>
    <row r="8457" s="1" customFormat="1" ht="14.4"/>
    <row r="8458" s="1" customFormat="1" ht="14.4"/>
    <row r="8459" s="1" customFormat="1" ht="14.4"/>
    <row r="8460" s="1" customFormat="1" ht="14.4"/>
    <row r="8461" s="1" customFormat="1" ht="14.4"/>
    <row r="8462" s="1" customFormat="1" ht="14.4"/>
    <row r="8463" s="1" customFormat="1" ht="14.4"/>
    <row r="8464" s="1" customFormat="1" ht="14.4"/>
    <row r="8465" s="1" customFormat="1" ht="14.4"/>
    <row r="8466" s="1" customFormat="1" ht="14.4"/>
    <row r="8467" s="1" customFormat="1" ht="14.4"/>
    <row r="8468" s="1" customFormat="1" ht="14.4"/>
    <row r="8469" s="1" customFormat="1" ht="14.4"/>
    <row r="8470" s="1" customFormat="1" ht="14.4"/>
    <row r="8471" s="1" customFormat="1" ht="14.4"/>
    <row r="8472" s="1" customFormat="1" ht="14.4"/>
    <row r="8473" s="1" customFormat="1" ht="14.4"/>
    <row r="8474" s="1" customFormat="1" ht="14.4"/>
    <row r="8475" s="1" customFormat="1" ht="14.4"/>
    <row r="8476" s="1" customFormat="1" ht="14.4"/>
    <row r="8477" s="1" customFormat="1" ht="14.4"/>
    <row r="8478" s="1" customFormat="1" ht="14.4"/>
    <row r="8479" s="1" customFormat="1" ht="14.4"/>
    <row r="8480" s="1" customFormat="1" ht="14.4"/>
    <row r="8481" s="1" customFormat="1" ht="14.4"/>
    <row r="8482" s="1" customFormat="1" ht="14.4"/>
    <row r="8483" s="1" customFormat="1" ht="14.4"/>
    <row r="8484" s="1" customFormat="1" ht="14.4"/>
    <row r="8485" s="1" customFormat="1" ht="14.4"/>
    <row r="8486" s="1" customFormat="1" ht="14.4"/>
    <row r="8487" s="1" customFormat="1" ht="14.4"/>
    <row r="8488" s="1" customFormat="1" ht="14.4"/>
    <row r="8489" s="1" customFormat="1" ht="14.4"/>
    <row r="8490" s="1" customFormat="1" ht="14.4"/>
    <row r="8491" s="1" customFormat="1" ht="14.4"/>
    <row r="8492" s="1" customFormat="1" ht="14.4"/>
    <row r="8493" s="1" customFormat="1" ht="14.4"/>
    <row r="8494" s="1" customFormat="1" ht="14.4"/>
    <row r="8495" s="1" customFormat="1" ht="14.4"/>
    <row r="8496" s="1" customFormat="1" ht="14.4"/>
    <row r="8497" s="1" customFormat="1" ht="14.4"/>
    <row r="8498" s="1" customFormat="1" ht="14.4"/>
    <row r="8499" s="1" customFormat="1" ht="14.4"/>
    <row r="8500" s="1" customFormat="1" ht="14.4"/>
    <row r="8501" s="1" customFormat="1" ht="14.4"/>
    <row r="8502" s="1" customFormat="1" ht="14.4"/>
    <row r="8503" s="1" customFormat="1" ht="14.4"/>
    <row r="8504" s="1" customFormat="1" ht="14.4"/>
    <row r="8505" s="1" customFormat="1" ht="14.4"/>
    <row r="8506" s="1" customFormat="1" ht="14.4"/>
    <row r="8507" s="1" customFormat="1" ht="14.4"/>
    <row r="8508" s="1" customFormat="1" ht="14.4"/>
    <row r="8509" s="1" customFormat="1" ht="14.4"/>
    <row r="8510" s="1" customFormat="1" ht="14.4"/>
    <row r="8511" s="1" customFormat="1" ht="14.4"/>
    <row r="8512" s="1" customFormat="1" ht="14.4"/>
    <row r="8513" s="1" customFormat="1" ht="14.4"/>
    <row r="8514" s="1" customFormat="1" ht="14.4"/>
    <row r="8515" s="1" customFormat="1" ht="14.4"/>
    <row r="8516" s="1" customFormat="1" ht="14.4"/>
    <row r="8517" s="1" customFormat="1" ht="14.4"/>
    <row r="8518" s="1" customFormat="1" ht="14.4"/>
    <row r="8519" s="1" customFormat="1" ht="14.4"/>
    <row r="8520" s="1" customFormat="1" ht="14.4"/>
    <row r="8521" s="1" customFormat="1" ht="14.4"/>
    <row r="8522" s="1" customFormat="1" ht="14.4"/>
    <row r="8523" s="1" customFormat="1" ht="14.4"/>
    <row r="8524" s="1" customFormat="1" ht="14.4"/>
    <row r="8525" s="1" customFormat="1" ht="14.4"/>
    <row r="8526" s="1" customFormat="1" ht="14.4"/>
    <row r="8527" s="1" customFormat="1" ht="14.4"/>
    <row r="8528" s="1" customFormat="1" ht="14.4"/>
    <row r="8529" s="1" customFormat="1" ht="14.4"/>
    <row r="8530" s="1" customFormat="1" ht="14.4"/>
    <row r="8531" s="1" customFormat="1" ht="14.4"/>
    <row r="8532" s="1" customFormat="1" ht="14.4"/>
    <row r="8533" s="1" customFormat="1" ht="14.4"/>
    <row r="8534" s="1" customFormat="1" ht="14.4"/>
    <row r="8535" s="1" customFormat="1" ht="14.4"/>
    <row r="8536" s="1" customFormat="1" ht="14.4"/>
    <row r="8537" s="1" customFormat="1" ht="14.4"/>
    <row r="8538" s="1" customFormat="1" ht="14.4"/>
    <row r="8539" s="1" customFormat="1" ht="14.4"/>
    <row r="8540" s="1" customFormat="1" ht="14.4"/>
    <row r="8541" s="1" customFormat="1" ht="14.4"/>
    <row r="8542" s="1" customFormat="1" ht="14.4"/>
    <row r="8543" s="1" customFormat="1" ht="14.4"/>
    <row r="8544" s="1" customFormat="1" ht="14.4"/>
    <row r="8545" s="1" customFormat="1" ht="14.4"/>
    <row r="8546" s="1" customFormat="1" ht="14.4"/>
    <row r="8547" s="1" customFormat="1" ht="14.4"/>
    <row r="8548" s="1" customFormat="1" ht="14.4"/>
    <row r="8549" s="1" customFormat="1" ht="14.4"/>
    <row r="8550" s="1" customFormat="1" ht="14.4"/>
    <row r="8551" s="1" customFormat="1" ht="14.4"/>
    <row r="8552" s="1" customFormat="1" ht="14.4"/>
    <row r="8553" s="1" customFormat="1" ht="14.4"/>
    <row r="8554" s="1" customFormat="1" ht="14.4"/>
    <row r="8555" s="1" customFormat="1" ht="14.4"/>
    <row r="8556" s="1" customFormat="1" ht="14.4"/>
    <row r="8557" s="1" customFormat="1" ht="14.4"/>
    <row r="8558" s="1" customFormat="1" ht="14.4"/>
    <row r="8559" s="1" customFormat="1" ht="14.4"/>
    <row r="8560" s="1" customFormat="1" ht="14.4"/>
    <row r="8561" s="1" customFormat="1" ht="14.4"/>
    <row r="8562" s="1" customFormat="1" ht="14.4"/>
    <row r="8563" s="1" customFormat="1" ht="14.4"/>
    <row r="8564" s="1" customFormat="1" ht="14.4"/>
    <row r="8565" s="1" customFormat="1" ht="14.4"/>
    <row r="8566" s="1" customFormat="1" ht="14.4"/>
    <row r="8567" s="1" customFormat="1" ht="14.4"/>
    <row r="8568" s="1" customFormat="1" ht="14.4"/>
    <row r="8569" s="1" customFormat="1" ht="14.4"/>
    <row r="8570" s="1" customFormat="1" ht="14.4"/>
    <row r="8571" s="1" customFormat="1" ht="14.4"/>
    <row r="8572" s="1" customFormat="1" ht="14.4"/>
    <row r="8573" s="1" customFormat="1" ht="14.4"/>
    <row r="8574" s="1" customFormat="1" ht="14.4"/>
    <row r="8575" s="1" customFormat="1" ht="14.4"/>
    <row r="8576" s="1" customFormat="1" ht="14.4"/>
    <row r="8577" s="1" customFormat="1" ht="14.4"/>
    <row r="8578" s="1" customFormat="1" ht="14.4"/>
    <row r="8579" s="1" customFormat="1" ht="14.4"/>
    <row r="8580" s="1" customFormat="1" ht="14.4"/>
    <row r="8581" s="1" customFormat="1" ht="14.4"/>
    <row r="8582" s="1" customFormat="1" ht="14.4"/>
    <row r="8583" s="1" customFormat="1" ht="14.4"/>
    <row r="8584" s="1" customFormat="1" ht="14.4"/>
    <row r="8585" s="1" customFormat="1" ht="14.4"/>
    <row r="8586" s="1" customFormat="1" ht="14.4"/>
    <row r="8587" s="1" customFormat="1" ht="14.4"/>
    <row r="8588" s="1" customFormat="1" ht="14.4"/>
    <row r="8589" s="1" customFormat="1" ht="14.4"/>
    <row r="8590" s="1" customFormat="1" ht="14.4"/>
    <row r="8591" s="1" customFormat="1" ht="14.4"/>
    <row r="8592" s="1" customFormat="1" ht="14.4"/>
    <row r="8593" s="1" customFormat="1" ht="14.4"/>
    <row r="8594" s="1" customFormat="1" ht="14.4"/>
    <row r="8595" s="1" customFormat="1" ht="14.4"/>
    <row r="8596" s="1" customFormat="1" ht="14.4"/>
    <row r="8597" s="1" customFormat="1" ht="14.4"/>
    <row r="8598" s="1" customFormat="1" ht="14.4"/>
    <row r="8599" s="1" customFormat="1" ht="14.4"/>
    <row r="8600" s="1" customFormat="1" ht="14.4"/>
    <row r="8601" s="1" customFormat="1" ht="14.4"/>
    <row r="8602" s="1" customFormat="1" ht="14.4"/>
    <row r="8603" s="1" customFormat="1" ht="14.4"/>
    <row r="8604" s="1" customFormat="1" ht="14.4"/>
    <row r="8605" s="1" customFormat="1" ht="14.4"/>
    <row r="8606" s="1" customFormat="1" ht="14.4"/>
    <row r="8607" s="1" customFormat="1" ht="14.4"/>
    <row r="8608" s="1" customFormat="1" ht="14.4"/>
    <row r="8609" s="1" customFormat="1" ht="14.4"/>
    <row r="8610" s="1" customFormat="1" ht="14.4"/>
    <row r="8611" s="1" customFormat="1" ht="14.4"/>
    <row r="8612" s="1" customFormat="1" ht="14.4"/>
    <row r="8613" s="1" customFormat="1" ht="14.4"/>
    <row r="8614" s="1" customFormat="1" ht="14.4"/>
    <row r="8615" s="1" customFormat="1" ht="14.4"/>
    <row r="8616" s="1" customFormat="1" ht="14.4"/>
    <row r="8617" s="1" customFormat="1" ht="14.4"/>
    <row r="8618" s="1" customFormat="1" ht="14.4"/>
    <row r="8619" s="1" customFormat="1" ht="14.4"/>
    <row r="8620" s="1" customFormat="1" ht="14.4"/>
    <row r="8621" s="1" customFormat="1" ht="14.4"/>
    <row r="8622" s="1" customFormat="1" ht="14.4"/>
    <row r="8623" s="1" customFormat="1" ht="14.4"/>
    <row r="8624" s="1" customFormat="1" ht="14.4"/>
    <row r="8625" s="1" customFormat="1" ht="14.4"/>
    <row r="8626" s="1" customFormat="1" ht="14.4"/>
    <row r="8627" s="1" customFormat="1" ht="14.4"/>
    <row r="8628" s="1" customFormat="1" ht="14.4"/>
    <row r="8629" s="1" customFormat="1" ht="14.4"/>
    <row r="8630" s="1" customFormat="1" ht="14.4"/>
    <row r="8631" s="1" customFormat="1" ht="14.4"/>
    <row r="8632" s="1" customFormat="1" ht="14.4"/>
    <row r="8633" s="1" customFormat="1" ht="14.4"/>
    <row r="8634" s="1" customFormat="1" ht="14.4"/>
    <row r="8635" s="1" customFormat="1" ht="14.4"/>
    <row r="8636" s="1" customFormat="1" ht="14.4"/>
    <row r="8637" s="1" customFormat="1" ht="14.4"/>
    <row r="8638" s="1" customFormat="1" ht="14.4"/>
    <row r="8639" s="1" customFormat="1" ht="14.4"/>
    <row r="8640" s="1" customFormat="1" ht="14.4"/>
    <row r="8641" s="1" customFormat="1" ht="14.4"/>
    <row r="8642" s="1" customFormat="1" ht="14.4"/>
    <row r="8643" s="1" customFormat="1" ht="14.4"/>
    <row r="8644" s="1" customFormat="1" ht="14.4"/>
    <row r="8645" s="1" customFormat="1" ht="14.4"/>
    <row r="8646" s="1" customFormat="1" ht="14.4"/>
    <row r="8647" s="1" customFormat="1" ht="14.4"/>
    <row r="8648" s="1" customFormat="1" ht="14.4"/>
    <row r="8649" s="1" customFormat="1" ht="14.4"/>
    <row r="8650" s="1" customFormat="1" ht="14.4"/>
    <row r="8651" s="1" customFormat="1" ht="14.4"/>
    <row r="8652" s="1" customFormat="1" ht="14.4"/>
    <row r="8653" s="1" customFormat="1" ht="14.4"/>
    <row r="8654" s="1" customFormat="1" ht="14.4"/>
    <row r="8655" s="1" customFormat="1" ht="14.4"/>
    <row r="8656" s="1" customFormat="1" ht="14.4"/>
    <row r="8657" s="1" customFormat="1" ht="14.4"/>
    <row r="8658" s="1" customFormat="1" ht="14.4"/>
    <row r="8659" s="1" customFormat="1" ht="14.4"/>
    <row r="8660" s="1" customFormat="1" ht="14.4"/>
    <row r="8661" s="1" customFormat="1" ht="14.4"/>
    <row r="8662" s="1" customFormat="1" ht="14.4"/>
    <row r="8663" s="1" customFormat="1" ht="14.4"/>
    <row r="8664" s="1" customFormat="1" ht="14.4"/>
    <row r="8665" s="1" customFormat="1" ht="14.4"/>
    <row r="8666" s="1" customFormat="1" ht="14.4"/>
    <row r="8667" s="1" customFormat="1" ht="14.4"/>
    <row r="8668" s="1" customFormat="1" ht="14.4"/>
    <row r="8669" s="1" customFormat="1" ht="14.4"/>
    <row r="8670" s="1" customFormat="1" ht="14.4"/>
    <row r="8671" s="1" customFormat="1" ht="14.4"/>
    <row r="8672" s="1" customFormat="1" ht="14.4"/>
    <row r="8673" s="1" customFormat="1" ht="14.4"/>
    <row r="8674" s="1" customFormat="1" ht="14.4"/>
    <row r="8675" s="1" customFormat="1" ht="14.4"/>
    <row r="8676" s="1" customFormat="1" ht="14.4"/>
    <row r="8677" s="1" customFormat="1" ht="14.4"/>
    <row r="8678" s="1" customFormat="1" ht="14.4"/>
    <row r="8679" s="1" customFormat="1" ht="14.4"/>
    <row r="8680" s="1" customFormat="1" ht="14.4"/>
    <row r="8681" s="1" customFormat="1" ht="14.4"/>
    <row r="8682" s="1" customFormat="1" ht="14.4"/>
    <row r="8683" s="1" customFormat="1" ht="14.4"/>
    <row r="8684" s="1" customFormat="1" ht="14.4"/>
    <row r="8685" s="1" customFormat="1" ht="14.4"/>
    <row r="8686" s="1" customFormat="1" ht="14.4"/>
    <row r="8687" s="1" customFormat="1" ht="14.4"/>
    <row r="8688" s="1" customFormat="1" ht="14.4"/>
    <row r="8689" s="1" customFormat="1" ht="14.4"/>
    <row r="8690" s="1" customFormat="1" ht="14.4"/>
    <row r="8691" s="1" customFormat="1" ht="14.4"/>
    <row r="8692" s="1" customFormat="1" ht="14.4"/>
    <row r="8693" s="1" customFormat="1" ht="14.4"/>
    <row r="8694" s="1" customFormat="1" ht="14.4"/>
    <row r="8695" s="1" customFormat="1" ht="14.4"/>
    <row r="8696" s="1" customFormat="1" ht="14.4"/>
    <row r="8697" s="1" customFormat="1" ht="14.4"/>
    <row r="8698" s="1" customFormat="1" ht="14.4"/>
    <row r="8699" s="1" customFormat="1" ht="14.4"/>
    <row r="8700" s="1" customFormat="1" ht="14.4"/>
    <row r="8701" s="1" customFormat="1" ht="14.4"/>
    <row r="8702" s="1" customFormat="1" ht="14.4"/>
    <row r="8703" s="1" customFormat="1" ht="14.4"/>
    <row r="8704" s="1" customFormat="1" ht="14.4"/>
    <row r="8705" s="1" customFormat="1" ht="14.4"/>
    <row r="8706" s="1" customFormat="1" ht="14.4"/>
    <row r="8707" s="1" customFormat="1" ht="14.4"/>
    <row r="8708" s="1" customFormat="1" ht="14.4"/>
    <row r="8709" s="1" customFormat="1" ht="14.4"/>
    <row r="8710" s="1" customFormat="1" ht="14.4"/>
    <row r="8711" s="1" customFormat="1" ht="14.4"/>
    <row r="8712" s="1" customFormat="1" ht="14.4"/>
    <row r="8713" s="1" customFormat="1" ht="14.4"/>
    <row r="8714" s="1" customFormat="1" ht="14.4"/>
    <row r="8715" s="1" customFormat="1" ht="14.4"/>
    <row r="8716" s="1" customFormat="1" ht="14.4"/>
    <row r="8717" s="1" customFormat="1" ht="14.4"/>
    <row r="8718" s="1" customFormat="1" ht="14.4"/>
    <row r="8719" s="1" customFormat="1" ht="14.4"/>
    <row r="8720" s="1" customFormat="1" ht="14.4"/>
    <row r="8721" s="1" customFormat="1" ht="14.4"/>
    <row r="8722" s="1" customFormat="1" ht="14.4"/>
    <row r="8723" s="1" customFormat="1" ht="14.4"/>
    <row r="8724" s="1" customFormat="1" ht="14.4"/>
    <row r="8725" s="1" customFormat="1" ht="14.4"/>
    <row r="8726" s="1" customFormat="1" ht="14.4"/>
    <row r="8727" s="1" customFormat="1" ht="14.4"/>
    <row r="8728" s="1" customFormat="1" ht="14.4"/>
    <row r="8729" s="1" customFormat="1" ht="14.4"/>
    <row r="8730" s="1" customFormat="1" ht="14.4"/>
    <row r="8731" s="1" customFormat="1" ht="14.4"/>
    <row r="8732" s="1" customFormat="1" ht="14.4"/>
    <row r="8733" s="1" customFormat="1" ht="14.4"/>
    <row r="8734" s="1" customFormat="1" ht="14.4"/>
    <row r="8735" s="1" customFormat="1" ht="14.4"/>
    <row r="8736" s="1" customFormat="1" ht="14.4"/>
    <row r="8737" s="1" customFormat="1" ht="14.4"/>
    <row r="8738" s="1" customFormat="1" ht="14.4"/>
    <row r="8739" s="1" customFormat="1" ht="14.4"/>
    <row r="8740" s="1" customFormat="1" ht="14.4"/>
    <row r="8741" s="1" customFormat="1" ht="14.4"/>
    <row r="8742" s="1" customFormat="1" ht="14.4"/>
    <row r="8743" s="1" customFormat="1" ht="14.4"/>
    <row r="8744" s="1" customFormat="1" ht="14.4"/>
    <row r="8745" s="1" customFormat="1" ht="14.4"/>
    <row r="8746" s="1" customFormat="1" ht="14.4"/>
    <row r="8747" s="1" customFormat="1" ht="14.4"/>
    <row r="8748" s="1" customFormat="1" ht="14.4"/>
    <row r="8749" s="1" customFormat="1" ht="14.4"/>
    <row r="8750" s="1" customFormat="1" ht="14.4"/>
    <row r="8751" s="1" customFormat="1" ht="14.4"/>
    <row r="8752" s="1" customFormat="1" ht="14.4"/>
    <row r="8753" s="1" customFormat="1" ht="14.4"/>
    <row r="8754" s="1" customFormat="1" ht="14.4"/>
    <row r="8755" s="1" customFormat="1" ht="14.4"/>
    <row r="8756" s="1" customFormat="1" ht="14.4"/>
    <row r="8757" s="1" customFormat="1" ht="14.4"/>
    <row r="8758" s="1" customFormat="1" ht="14.4"/>
    <row r="8759" s="1" customFormat="1" ht="14.4"/>
    <row r="8760" s="1" customFormat="1" ht="14.4"/>
    <row r="8761" s="1" customFormat="1" ht="14.4"/>
    <row r="8762" s="1" customFormat="1" ht="14.4"/>
    <row r="8763" s="1" customFormat="1" ht="14.4"/>
    <row r="8764" s="1" customFormat="1" ht="14.4"/>
    <row r="8765" s="1" customFormat="1" ht="14.4"/>
    <row r="8766" s="1" customFormat="1" ht="14.4"/>
    <row r="8767" s="1" customFormat="1" ht="14.4"/>
    <row r="8768" s="1" customFormat="1" ht="14.4"/>
    <row r="8769" s="1" customFormat="1" ht="14.4"/>
    <row r="8770" s="1" customFormat="1" ht="14.4"/>
    <row r="8771" s="1" customFormat="1" ht="14.4"/>
    <row r="8772" s="1" customFormat="1" ht="14.4"/>
    <row r="8773" s="1" customFormat="1" ht="14.4"/>
    <row r="8774" s="1" customFormat="1" ht="14.4"/>
    <row r="8775" s="1" customFormat="1" ht="14.4"/>
    <row r="8776" s="1" customFormat="1" ht="14.4"/>
    <row r="8777" s="1" customFormat="1" ht="14.4"/>
    <row r="8778" s="1" customFormat="1" ht="14.4"/>
    <row r="8779" s="1" customFormat="1" ht="14.4"/>
    <row r="8780" s="1" customFormat="1" ht="14.4"/>
    <row r="8781" s="1" customFormat="1" ht="14.4"/>
    <row r="8782" s="1" customFormat="1" ht="14.4"/>
    <row r="8783" s="1" customFormat="1" ht="14.4"/>
    <row r="8784" s="1" customFormat="1" ht="14.4"/>
    <row r="8785" s="1" customFormat="1" ht="14.4"/>
    <row r="8786" s="1" customFormat="1" ht="14.4"/>
    <row r="8787" s="1" customFormat="1" ht="14.4"/>
    <row r="8788" s="1" customFormat="1" ht="14.4"/>
    <row r="8789" s="1" customFormat="1" ht="14.4"/>
    <row r="8790" s="1" customFormat="1" ht="14.4"/>
    <row r="8791" s="1" customFormat="1" ht="14.4"/>
    <row r="8792" s="1" customFormat="1" ht="14.4"/>
    <row r="8793" s="1" customFormat="1" ht="14.4"/>
    <row r="8794" s="1" customFormat="1" ht="14.4"/>
    <row r="8795" s="1" customFormat="1" ht="14.4"/>
    <row r="8796" s="1" customFormat="1" ht="14.4"/>
    <row r="8797" s="1" customFormat="1" ht="14.4"/>
    <row r="8798" s="1" customFormat="1" ht="14.4"/>
    <row r="8799" s="1" customFormat="1" ht="14.4"/>
    <row r="8800" s="1" customFormat="1" ht="14.4"/>
    <row r="8801" s="1" customFormat="1" ht="14.4"/>
    <row r="8802" s="1" customFormat="1" ht="14.4"/>
    <row r="8803" s="1" customFormat="1" ht="14.4"/>
    <row r="8804" s="1" customFormat="1" ht="14.4"/>
    <row r="8805" s="1" customFormat="1" ht="14.4"/>
    <row r="8806" s="1" customFormat="1" ht="14.4"/>
    <row r="8807" s="1" customFormat="1" ht="14.4"/>
    <row r="8808" s="1" customFormat="1" ht="14.4"/>
    <row r="8809" s="1" customFormat="1" ht="14.4"/>
    <row r="8810" s="1" customFormat="1" ht="14.4"/>
    <row r="8811" s="1" customFormat="1" ht="14.4"/>
    <row r="8812" s="1" customFormat="1" ht="14.4"/>
    <row r="8813" s="1" customFormat="1" ht="14.4"/>
    <row r="8814" s="1" customFormat="1" ht="14.4"/>
    <row r="8815" s="1" customFormat="1" ht="14.4"/>
    <row r="8816" s="1" customFormat="1" ht="14.4"/>
    <row r="8817" s="1" customFormat="1" ht="14.4"/>
    <row r="8818" s="1" customFormat="1" ht="14.4"/>
    <row r="8819" s="1" customFormat="1" ht="14.4"/>
    <row r="8820" s="1" customFormat="1" ht="14.4"/>
    <row r="8821" s="1" customFormat="1" ht="14.4"/>
    <row r="8822" s="1" customFormat="1" ht="14.4"/>
    <row r="8823" s="1" customFormat="1" ht="14.4"/>
    <row r="8824" s="1" customFormat="1" ht="14.4"/>
    <row r="8825" s="1" customFormat="1" ht="14.4"/>
    <row r="8826" s="1" customFormat="1" ht="14.4"/>
    <row r="8827" s="1" customFormat="1" ht="14.4"/>
    <row r="8828" s="1" customFormat="1" ht="14.4"/>
    <row r="8829" s="1" customFormat="1" ht="14.4"/>
    <row r="8830" s="1" customFormat="1" ht="14.4"/>
    <row r="8831" s="1" customFormat="1" ht="14.4"/>
    <row r="8832" s="1" customFormat="1" ht="14.4"/>
    <row r="8833" s="1" customFormat="1" ht="14.4"/>
    <row r="8834" s="1" customFormat="1" ht="14.4"/>
    <row r="8835" s="1" customFormat="1" ht="14.4"/>
    <row r="8836" s="1" customFormat="1" ht="14.4"/>
    <row r="8837" s="1" customFormat="1" ht="14.4"/>
    <row r="8838" s="1" customFormat="1" ht="14.4"/>
    <row r="8839" s="1" customFormat="1" ht="14.4"/>
    <row r="8840" s="1" customFormat="1" ht="14.4"/>
    <row r="8841" s="1" customFormat="1" ht="14.4"/>
    <row r="8842" s="1" customFormat="1" ht="14.4"/>
    <row r="8843" s="1" customFormat="1" ht="14.4"/>
    <row r="8844" s="1" customFormat="1" ht="14.4"/>
    <row r="8845" s="1" customFormat="1" ht="14.4"/>
    <row r="8846" s="1" customFormat="1" ht="14.4"/>
    <row r="8847" s="1" customFormat="1" ht="14.4"/>
    <row r="8848" s="1" customFormat="1" ht="14.4"/>
    <row r="8849" s="1" customFormat="1" ht="14.4"/>
    <row r="8850" s="1" customFormat="1" ht="14.4"/>
    <row r="8851" s="1" customFormat="1" ht="14.4"/>
    <row r="8852" s="1" customFormat="1" ht="14.4"/>
    <row r="8853" s="1" customFormat="1" ht="14.4"/>
    <row r="8854" s="1" customFormat="1" ht="14.4"/>
    <row r="8855" s="1" customFormat="1" ht="14.4"/>
    <row r="8856" s="1" customFormat="1" ht="14.4"/>
    <row r="8857" s="1" customFormat="1" ht="14.4"/>
    <row r="8858" s="1" customFormat="1" ht="14.4"/>
    <row r="8859" s="1" customFormat="1" ht="14.4"/>
    <row r="8860" s="1" customFormat="1" ht="14.4"/>
    <row r="8861" s="1" customFormat="1" ht="14.4"/>
    <row r="8862" s="1" customFormat="1" ht="14.4"/>
    <row r="8863" s="1" customFormat="1" ht="14.4"/>
    <row r="8864" s="1" customFormat="1" ht="14.4"/>
    <row r="8865" s="1" customFormat="1" ht="14.4"/>
    <row r="8866" s="1" customFormat="1" ht="14.4"/>
    <row r="8867" s="1" customFormat="1" ht="14.4"/>
    <row r="8868" s="1" customFormat="1" ht="14.4"/>
    <row r="8869" s="1" customFormat="1" ht="14.4"/>
    <row r="8870" s="1" customFormat="1" ht="14.4"/>
    <row r="8871" s="1" customFormat="1" ht="14.4"/>
    <row r="8872" s="1" customFormat="1" ht="14.4"/>
    <row r="8873" s="1" customFormat="1" ht="14.4"/>
    <row r="8874" s="1" customFormat="1" ht="14.4"/>
    <row r="8875" s="1" customFormat="1" ht="14.4"/>
    <row r="8876" s="1" customFormat="1" ht="14.4"/>
    <row r="8877" s="1" customFormat="1" ht="14.4"/>
    <row r="8878" s="1" customFormat="1" ht="14.4"/>
    <row r="8879" s="1" customFormat="1" ht="14.4"/>
    <row r="8880" s="1" customFormat="1" ht="14.4"/>
    <row r="8881" s="1" customFormat="1" ht="14.4"/>
    <row r="8882" s="1" customFormat="1" ht="14.4"/>
    <row r="8883" s="1" customFormat="1" ht="14.4"/>
    <row r="8884" s="1" customFormat="1" ht="14.4"/>
    <row r="8885" s="1" customFormat="1" ht="14.4"/>
    <row r="8886" s="1" customFormat="1" ht="14.4"/>
    <row r="8887" s="1" customFormat="1" ht="14.4"/>
    <row r="8888" s="1" customFormat="1" ht="14.4"/>
    <row r="8889" s="1" customFormat="1" ht="14.4"/>
    <row r="8890" s="1" customFormat="1" ht="14.4"/>
    <row r="8891" s="1" customFormat="1" ht="14.4"/>
    <row r="8892" s="1" customFormat="1" ht="14.4"/>
    <row r="8893" s="1" customFormat="1" ht="14.4"/>
    <row r="8894" s="1" customFormat="1" ht="14.4"/>
    <row r="8895" s="1" customFormat="1" ht="14.4"/>
    <row r="8896" s="1" customFormat="1" ht="14.4"/>
    <row r="8897" s="1" customFormat="1" ht="14.4"/>
    <row r="8898" s="1" customFormat="1" ht="14.4"/>
    <row r="8899" s="1" customFormat="1" ht="14.4"/>
    <row r="8900" s="1" customFormat="1" ht="14.4"/>
    <row r="8901" s="1" customFormat="1" ht="14.4"/>
    <row r="8902" s="1" customFormat="1" ht="14.4"/>
    <row r="8903" s="1" customFormat="1" ht="14.4"/>
    <row r="8904" s="1" customFormat="1" ht="14.4"/>
    <row r="8905" s="1" customFormat="1" ht="14.4"/>
    <row r="8906" s="1" customFormat="1" ht="14.4"/>
    <row r="8907" s="1" customFormat="1" ht="14.4"/>
    <row r="8908" s="1" customFormat="1" ht="14.4"/>
    <row r="8909" s="1" customFormat="1" ht="14.4"/>
    <row r="8910" s="1" customFormat="1" ht="14.4"/>
    <row r="8911" s="1" customFormat="1" ht="14.4"/>
    <row r="8912" s="1" customFormat="1" ht="14.4"/>
    <row r="8913" s="1" customFormat="1" ht="14.4"/>
    <row r="8914" s="1" customFormat="1" ht="14.4"/>
    <row r="8915" s="1" customFormat="1" ht="14.4"/>
    <row r="8916" s="1" customFormat="1" ht="14.4"/>
    <row r="8917" s="1" customFormat="1" ht="14.4"/>
    <row r="8918" s="1" customFormat="1" ht="14.4"/>
    <row r="8919" s="1" customFormat="1" ht="14.4"/>
    <row r="8920" s="1" customFormat="1" ht="14.4"/>
    <row r="8921" s="1" customFormat="1" ht="14.4"/>
    <row r="8922" s="1" customFormat="1" ht="14.4"/>
    <row r="8923" s="1" customFormat="1" ht="14.4"/>
    <row r="8924" s="1" customFormat="1" ht="14.4"/>
    <row r="8925" s="1" customFormat="1" ht="14.4"/>
    <row r="8926" s="1" customFormat="1" ht="14.4"/>
    <row r="8927" s="1" customFormat="1" ht="14.4"/>
    <row r="8928" s="1" customFormat="1" ht="14.4"/>
    <row r="8929" s="1" customFormat="1" ht="14.4"/>
    <row r="8930" s="1" customFormat="1" ht="14.4"/>
    <row r="8931" s="1" customFormat="1" ht="14.4"/>
    <row r="8932" s="1" customFormat="1" ht="14.4"/>
    <row r="8933" s="1" customFormat="1" ht="14.4"/>
    <row r="8934" s="1" customFormat="1" ht="14.4"/>
    <row r="8935" s="1" customFormat="1" ht="14.4"/>
    <row r="8936" s="1" customFormat="1" ht="14.4"/>
    <row r="8937" s="1" customFormat="1" ht="14.4"/>
    <row r="8938" s="1" customFormat="1" ht="14.4"/>
    <row r="8939" s="1" customFormat="1" ht="14.4"/>
    <row r="8940" s="1" customFormat="1" ht="14.4"/>
    <row r="8941" s="1" customFormat="1" ht="14.4"/>
    <row r="8942" s="1" customFormat="1" ht="14.4"/>
    <row r="8943" s="1" customFormat="1" ht="14.4"/>
    <row r="8944" s="1" customFormat="1" ht="14.4"/>
    <row r="8945" s="1" customFormat="1" ht="14.4"/>
    <row r="8946" s="1" customFormat="1" ht="14.4"/>
    <row r="8947" s="1" customFormat="1" ht="14.4"/>
    <row r="8948" s="1" customFormat="1" ht="14.4"/>
    <row r="8949" s="1" customFormat="1" ht="14.4"/>
    <row r="8950" s="1" customFormat="1" ht="14.4"/>
    <row r="8951" s="1" customFormat="1" ht="14.4"/>
    <row r="8952" s="1" customFormat="1" ht="14.4"/>
    <row r="8953" s="1" customFormat="1" ht="14.4"/>
    <row r="8954" s="1" customFormat="1" ht="14.4"/>
    <row r="8955" s="1" customFormat="1" ht="14.4"/>
    <row r="8956" s="1" customFormat="1" ht="14.4"/>
    <row r="8957" s="1" customFormat="1" ht="14.4"/>
    <row r="8958" s="1" customFormat="1" ht="14.4"/>
    <row r="8959" s="1" customFormat="1" ht="14.4"/>
    <row r="8960" s="1" customFormat="1" ht="14.4"/>
    <row r="8961" s="1" customFormat="1" ht="14.4"/>
    <row r="8962" s="1" customFormat="1" ht="14.4"/>
    <row r="8963" s="1" customFormat="1" ht="14.4"/>
    <row r="8964" s="1" customFormat="1" ht="14.4"/>
    <row r="8965" s="1" customFormat="1" ht="14.4"/>
    <row r="8966" s="1" customFormat="1" ht="14.4"/>
    <row r="8967" s="1" customFormat="1" ht="14.4"/>
    <row r="8968" s="1" customFormat="1" ht="14.4"/>
    <row r="8969" s="1" customFormat="1" ht="14.4"/>
    <row r="8970" s="1" customFormat="1" ht="14.4"/>
    <row r="8971" s="1" customFormat="1" ht="14.4"/>
    <row r="8972" s="1" customFormat="1" ht="14.4"/>
    <row r="8973" s="1" customFormat="1" ht="14.4"/>
    <row r="8974" s="1" customFormat="1" ht="14.4"/>
    <row r="8975" s="1" customFormat="1" ht="14.4"/>
    <row r="8976" s="1" customFormat="1" ht="14.4"/>
    <row r="8977" s="1" customFormat="1" ht="14.4"/>
    <row r="8978" s="1" customFormat="1" ht="14.4"/>
    <row r="8979" s="1" customFormat="1" ht="14.4"/>
    <row r="8980" s="1" customFormat="1" ht="14.4"/>
    <row r="8981" s="1" customFormat="1" ht="14.4"/>
    <row r="8982" s="1" customFormat="1" ht="14.4"/>
    <row r="8983" s="1" customFormat="1" ht="14.4"/>
    <row r="8984" s="1" customFormat="1" ht="14.4"/>
    <row r="8985" s="1" customFormat="1" ht="14.4"/>
    <row r="8986" s="1" customFormat="1" ht="14.4"/>
    <row r="8987" s="1" customFormat="1" ht="14.4"/>
    <row r="8988" s="1" customFormat="1" ht="14.4"/>
    <row r="8989" s="1" customFormat="1" ht="14.4"/>
    <row r="8990" s="1" customFormat="1" ht="14.4"/>
    <row r="8991" s="1" customFormat="1" ht="14.4"/>
    <row r="8992" s="1" customFormat="1" ht="14.4"/>
    <row r="8993" s="1" customFormat="1" ht="14.4"/>
    <row r="8994" s="1" customFormat="1" ht="14.4"/>
    <row r="8995" s="1" customFormat="1" ht="14.4"/>
    <row r="8996" s="1" customFormat="1" ht="14.4"/>
    <row r="8997" s="1" customFormat="1" ht="14.4"/>
    <row r="8998" s="1" customFormat="1" ht="14.4"/>
    <row r="8999" s="1" customFormat="1" ht="14.4"/>
    <row r="9000" s="1" customFormat="1" ht="14.4"/>
    <row r="9001" s="1" customFormat="1" ht="14.4"/>
    <row r="9002" s="1" customFormat="1" ht="14.4"/>
    <row r="9003" s="1" customFormat="1" ht="14.4"/>
    <row r="9004" s="1" customFormat="1" ht="14.4"/>
    <row r="9005" s="1" customFormat="1" ht="14.4"/>
    <row r="9006" s="1" customFormat="1" ht="14.4"/>
    <row r="9007" s="1" customFormat="1" ht="14.4"/>
    <row r="9008" s="1" customFormat="1" ht="14.4"/>
    <row r="9009" s="1" customFormat="1" ht="14.4"/>
    <row r="9010" s="1" customFormat="1" ht="14.4"/>
    <row r="9011" s="1" customFormat="1" ht="14.4"/>
    <row r="9012" s="1" customFormat="1" ht="14.4"/>
    <row r="9013" s="1" customFormat="1" ht="14.4"/>
    <row r="9014" s="1" customFormat="1" ht="14.4"/>
    <row r="9015" s="1" customFormat="1" ht="14.4"/>
    <row r="9016" s="1" customFormat="1" ht="14.4"/>
    <row r="9017" s="1" customFormat="1" ht="14.4"/>
    <row r="9018" s="1" customFormat="1" ht="14.4"/>
    <row r="9019" s="1" customFormat="1" ht="14.4"/>
    <row r="9020" s="1" customFormat="1" ht="14.4"/>
    <row r="9021" s="1" customFormat="1" ht="14.4"/>
    <row r="9022" s="1" customFormat="1" ht="14.4"/>
    <row r="9023" s="1" customFormat="1" ht="14.4"/>
    <row r="9024" s="1" customFormat="1" ht="14.4"/>
    <row r="9025" s="1" customFormat="1" ht="14.4"/>
    <row r="9026" s="1" customFormat="1" ht="14.4"/>
    <row r="9027" s="1" customFormat="1" ht="14.4"/>
    <row r="9028" s="1" customFormat="1" ht="14.4"/>
    <row r="9029" s="1" customFormat="1" ht="14.4"/>
    <row r="9030" s="1" customFormat="1" ht="14.4"/>
    <row r="9031" s="1" customFormat="1" ht="14.4"/>
    <row r="9032" s="1" customFormat="1" ht="14.4"/>
    <row r="9033" s="1" customFormat="1" ht="14.4"/>
    <row r="9034" s="1" customFormat="1" ht="14.4"/>
    <row r="9035" s="1" customFormat="1" ht="14.4"/>
    <row r="9036" s="1" customFormat="1" ht="14.4"/>
    <row r="9037" s="1" customFormat="1" ht="14.4"/>
    <row r="9038" s="1" customFormat="1" ht="14.4"/>
    <row r="9039" s="1" customFormat="1" ht="14.4"/>
    <row r="9040" s="1" customFormat="1" ht="14.4"/>
    <row r="9041" s="1" customFormat="1" ht="14.4"/>
    <row r="9042" s="1" customFormat="1" ht="14.4"/>
    <row r="9043" s="1" customFormat="1" ht="14.4"/>
    <row r="9044" s="1" customFormat="1" ht="14.4"/>
    <row r="9045" s="1" customFormat="1" ht="14.4"/>
    <row r="9046" s="1" customFormat="1" ht="14.4"/>
    <row r="9047" s="1" customFormat="1" ht="14.4"/>
    <row r="9048" s="1" customFormat="1" ht="14.4"/>
    <row r="9049" s="1" customFormat="1" ht="14.4"/>
    <row r="9050" s="1" customFormat="1" ht="14.4"/>
    <row r="9051" s="1" customFormat="1" ht="14.4"/>
    <row r="9052" s="1" customFormat="1" ht="14.4"/>
    <row r="9053" s="1" customFormat="1" ht="14.4"/>
    <row r="9054" s="1" customFormat="1" ht="14.4"/>
    <row r="9055" s="1" customFormat="1" ht="14.4"/>
    <row r="9056" s="1" customFormat="1" ht="14.4"/>
    <row r="9057" s="1" customFormat="1" ht="14.4"/>
    <row r="9058" s="1" customFormat="1" ht="14.4"/>
    <row r="9059" s="1" customFormat="1" ht="14.4"/>
    <row r="9060" s="1" customFormat="1" ht="14.4"/>
    <row r="9061" s="1" customFormat="1" ht="14.4"/>
    <row r="9062" s="1" customFormat="1" ht="14.4"/>
    <row r="9063" s="1" customFormat="1" ht="14.4"/>
    <row r="9064" s="1" customFormat="1" ht="14.4"/>
    <row r="9065" s="1" customFormat="1" ht="14.4"/>
    <row r="9066" s="1" customFormat="1" ht="14.4"/>
    <row r="9067" s="1" customFormat="1" ht="14.4"/>
    <row r="9068" s="1" customFormat="1" ht="14.4"/>
    <row r="9069" s="1" customFormat="1" ht="14.4"/>
    <row r="9070" s="1" customFormat="1" ht="14.4"/>
    <row r="9071" s="1" customFormat="1" ht="14.4"/>
    <row r="9072" s="1" customFormat="1" ht="14.4"/>
    <row r="9073" s="1" customFormat="1" ht="14.4"/>
    <row r="9074" s="1" customFormat="1" ht="14.4"/>
    <row r="9075" s="1" customFormat="1" ht="14.4"/>
    <row r="9076" s="1" customFormat="1" ht="14.4"/>
    <row r="9077" s="1" customFormat="1" ht="14.4"/>
    <row r="9078" s="1" customFormat="1" ht="14.4"/>
    <row r="9079" s="1" customFormat="1" ht="14.4"/>
    <row r="9080" s="1" customFormat="1" ht="14.4"/>
    <row r="9081" s="1" customFormat="1" ht="14.4"/>
    <row r="9082" s="1" customFormat="1" ht="14.4"/>
    <row r="9083" s="1" customFormat="1" ht="14.4"/>
    <row r="9084" s="1" customFormat="1" ht="14.4"/>
    <row r="9085" s="1" customFormat="1" ht="14.4"/>
    <row r="9086" s="1" customFormat="1" ht="14.4"/>
    <row r="9087" s="1" customFormat="1" ht="14.4"/>
    <row r="9088" s="1" customFormat="1" ht="14.4"/>
    <row r="9089" s="1" customFormat="1" ht="14.4"/>
    <row r="9090" s="1" customFormat="1" ht="14.4"/>
    <row r="9091" s="1" customFormat="1" ht="14.4"/>
    <row r="9092" s="1" customFormat="1" ht="14.4"/>
    <row r="9093" s="1" customFormat="1" ht="14.4"/>
    <row r="9094" s="1" customFormat="1" ht="14.4"/>
    <row r="9095" s="1" customFormat="1" ht="14.4"/>
    <row r="9096" s="1" customFormat="1" ht="14.4"/>
    <row r="9097" s="1" customFormat="1" ht="14.4"/>
    <row r="9098" s="1" customFormat="1" ht="14.4"/>
    <row r="9099" s="1" customFormat="1" ht="14.4"/>
    <row r="9100" s="1" customFormat="1" ht="14.4"/>
    <row r="9101" s="1" customFormat="1" ht="14.4"/>
    <row r="9102" s="1" customFormat="1" ht="14.4"/>
    <row r="9103" s="1" customFormat="1" ht="14.4"/>
    <row r="9104" s="1" customFormat="1" ht="14.4"/>
    <row r="9105" s="1" customFormat="1" ht="14.4"/>
    <row r="9106" s="1" customFormat="1" ht="14.4"/>
    <row r="9107" s="1" customFormat="1" ht="14.4"/>
    <row r="9108" s="1" customFormat="1" ht="14.4"/>
    <row r="9109" s="1" customFormat="1" ht="14.4"/>
    <row r="9110" s="1" customFormat="1" ht="14.4"/>
    <row r="9111" s="1" customFormat="1" ht="14.4"/>
    <row r="9112" s="1" customFormat="1" ht="14.4"/>
    <row r="9113" s="1" customFormat="1" ht="14.4"/>
    <row r="9114" s="1" customFormat="1" ht="14.4"/>
    <row r="9115" s="1" customFormat="1" ht="14.4"/>
    <row r="9116" s="1" customFormat="1" ht="14.4"/>
    <row r="9117" s="1" customFormat="1" ht="14.4"/>
    <row r="9118" s="1" customFormat="1" ht="14.4"/>
    <row r="9119" s="1" customFormat="1" ht="14.4"/>
    <row r="9120" s="1" customFormat="1" ht="14.4"/>
    <row r="9121" s="1" customFormat="1" ht="14.4"/>
    <row r="9122" s="1" customFormat="1" ht="14.4"/>
    <row r="9123" s="1" customFormat="1" ht="14.4"/>
    <row r="9124" s="1" customFormat="1" ht="14.4"/>
    <row r="9125" s="1" customFormat="1" ht="14.4"/>
    <row r="9126" s="1" customFormat="1" ht="14.4"/>
    <row r="9127" s="1" customFormat="1" ht="14.4"/>
    <row r="9128" s="1" customFormat="1" ht="14.4"/>
    <row r="9129" s="1" customFormat="1" ht="14.4"/>
    <row r="9130" s="1" customFormat="1" ht="14.4"/>
    <row r="9131" s="1" customFormat="1" ht="14.4"/>
    <row r="9132" s="1" customFormat="1" ht="14.4"/>
    <row r="9133" s="1" customFormat="1" ht="14.4"/>
    <row r="9134" s="1" customFormat="1" ht="14.4"/>
    <row r="9135" s="1" customFormat="1" ht="14.4"/>
    <row r="9136" s="1" customFormat="1" ht="14.4"/>
    <row r="9137" s="1" customFormat="1" ht="14.4"/>
    <row r="9138" s="1" customFormat="1" ht="14.4"/>
    <row r="9139" s="1" customFormat="1" ht="14.4"/>
    <row r="9140" s="1" customFormat="1" ht="14.4"/>
    <row r="9141" s="1" customFormat="1" ht="14.4"/>
    <row r="9142" s="1" customFormat="1" ht="14.4"/>
    <row r="9143" s="1" customFormat="1" ht="14.4"/>
    <row r="9144" s="1" customFormat="1" ht="14.4"/>
    <row r="9145" s="1" customFormat="1" ht="14.4"/>
    <row r="9146" s="1" customFormat="1" ht="14.4"/>
    <row r="9147" s="1" customFormat="1" ht="14.4"/>
    <row r="9148" s="1" customFormat="1" ht="14.4"/>
    <row r="9149" s="1" customFormat="1" ht="14.4"/>
    <row r="9150" s="1" customFormat="1" ht="14.4"/>
    <row r="9151" s="1" customFormat="1" ht="14.4"/>
    <row r="9152" s="1" customFormat="1" ht="14.4"/>
    <row r="9153" s="1" customFormat="1" ht="14.4"/>
    <row r="9154" s="1" customFormat="1" ht="14.4"/>
    <row r="9155" s="1" customFormat="1" ht="14.4"/>
    <row r="9156" s="1" customFormat="1" ht="14.4"/>
    <row r="9157" s="1" customFormat="1" ht="14.4"/>
    <row r="9158" s="1" customFormat="1" ht="14.4"/>
    <row r="9159" s="1" customFormat="1" ht="14.4"/>
    <row r="9160" s="1" customFormat="1" ht="14.4"/>
    <row r="9161" s="1" customFormat="1" ht="14.4"/>
    <row r="9162" s="1" customFormat="1" ht="14.4"/>
    <row r="9163" s="1" customFormat="1" ht="14.4"/>
    <row r="9164" s="1" customFormat="1" ht="14.4"/>
    <row r="9165" s="1" customFormat="1" ht="14.4"/>
    <row r="9166" s="1" customFormat="1" ht="14.4"/>
    <row r="9167" s="1" customFormat="1" ht="14.4"/>
    <row r="9168" s="1" customFormat="1" ht="14.4"/>
    <row r="9169" s="1" customFormat="1" ht="14.4"/>
    <row r="9170" s="1" customFormat="1" ht="14.4"/>
    <row r="9171" s="1" customFormat="1" ht="14.4"/>
    <row r="9172" s="1" customFormat="1" ht="14.4"/>
    <row r="9173" s="1" customFormat="1" ht="14.4"/>
    <row r="9174" s="1" customFormat="1" ht="14.4"/>
    <row r="9175" s="1" customFormat="1" ht="14.4"/>
    <row r="9176" s="1" customFormat="1" ht="14.4"/>
    <row r="9177" s="1" customFormat="1" ht="14.4"/>
    <row r="9178" s="1" customFormat="1" ht="14.4"/>
    <row r="9179" s="1" customFormat="1" ht="14.4"/>
    <row r="9180" s="1" customFormat="1" ht="14.4"/>
    <row r="9181" s="1" customFormat="1" ht="14.4"/>
    <row r="9182" s="1" customFormat="1" ht="14.4"/>
    <row r="9183" s="1" customFormat="1" ht="14.4"/>
    <row r="9184" s="1" customFormat="1" ht="14.4"/>
    <row r="9185" s="1" customFormat="1" ht="14.4"/>
    <row r="9186" s="1" customFormat="1" ht="14.4"/>
    <row r="9187" s="1" customFormat="1" ht="14.4"/>
    <row r="9188" s="1" customFormat="1" ht="14.4"/>
    <row r="9189" s="1" customFormat="1" ht="14.4"/>
    <row r="9190" s="1" customFormat="1" ht="14.4"/>
    <row r="9191" s="1" customFormat="1" ht="14.4"/>
    <row r="9192" s="1" customFormat="1" ht="14.4"/>
    <row r="9193" s="1" customFormat="1" ht="14.4"/>
    <row r="9194" s="1" customFormat="1" ht="14.4"/>
    <row r="9195" s="1" customFormat="1" ht="14.4"/>
    <row r="9196" s="1" customFormat="1" ht="14.4"/>
    <row r="9197" s="1" customFormat="1" ht="14.4"/>
    <row r="9198" s="1" customFormat="1" ht="14.4"/>
    <row r="9199" s="1" customFormat="1" ht="14.4"/>
    <row r="9200" s="1" customFormat="1" ht="14.4"/>
    <row r="9201" s="1" customFormat="1" ht="14.4"/>
    <row r="9202" s="1" customFormat="1" ht="14.4"/>
    <row r="9203" s="1" customFormat="1" ht="14.4"/>
    <row r="9204" s="1" customFormat="1" ht="14.4"/>
    <row r="9205" s="1" customFormat="1" ht="14.4"/>
    <row r="9206" s="1" customFormat="1" ht="14.4"/>
    <row r="9207" s="1" customFormat="1" ht="14.4"/>
    <row r="9208" s="1" customFormat="1" ht="14.4"/>
    <row r="9209" s="1" customFormat="1" ht="14.4"/>
    <row r="9210" s="1" customFormat="1" ht="14.4"/>
    <row r="9211" s="1" customFormat="1" ht="14.4"/>
    <row r="9212" s="1" customFormat="1" ht="14.4"/>
    <row r="9213" s="1" customFormat="1" ht="14.4"/>
    <row r="9214" s="1" customFormat="1" ht="14.4"/>
    <row r="9215" s="1" customFormat="1" ht="14.4"/>
    <row r="9216" s="1" customFormat="1" ht="14.4"/>
    <row r="9217" s="1" customFormat="1" ht="14.4"/>
    <row r="9218" s="1" customFormat="1" ht="14.4"/>
    <row r="9219" s="1" customFormat="1" ht="14.4"/>
    <row r="9220" s="1" customFormat="1" ht="14.4"/>
    <row r="9221" s="1" customFormat="1" ht="14.4"/>
    <row r="9222" s="1" customFormat="1" ht="14.4"/>
    <row r="9223" s="1" customFormat="1" ht="14.4"/>
    <row r="9224" s="1" customFormat="1" ht="14.4"/>
    <row r="9225" s="1" customFormat="1" ht="14.4"/>
    <row r="9226" s="1" customFormat="1" ht="14.4"/>
    <row r="9227" s="1" customFormat="1" ht="14.4"/>
    <row r="9228" s="1" customFormat="1" ht="14.4"/>
    <row r="9229" s="1" customFormat="1" ht="14.4"/>
    <row r="9230" s="1" customFormat="1" ht="14.4"/>
    <row r="9231" s="1" customFormat="1" ht="14.4"/>
    <row r="9232" s="1" customFormat="1" ht="14.4"/>
    <row r="9233" s="1" customFormat="1" ht="14.4"/>
    <row r="9234" s="1" customFormat="1" ht="14.4"/>
    <row r="9235" s="1" customFormat="1" ht="14.4"/>
    <row r="9236" s="1" customFormat="1" ht="14.4"/>
    <row r="9237" s="1" customFormat="1" ht="14.4"/>
    <row r="9238" s="1" customFormat="1" ht="14.4"/>
    <row r="9239" s="1" customFormat="1" ht="14.4"/>
    <row r="9240" s="1" customFormat="1" ht="14.4"/>
    <row r="9241" s="1" customFormat="1" ht="14.4"/>
    <row r="9242" s="1" customFormat="1" ht="14.4"/>
    <row r="9243" s="1" customFormat="1" ht="14.4"/>
    <row r="9244" s="1" customFormat="1" ht="14.4"/>
    <row r="9245" s="1" customFormat="1" ht="14.4"/>
    <row r="9246" s="1" customFormat="1" ht="14.4"/>
    <row r="9247" s="1" customFormat="1" ht="14.4"/>
    <row r="9248" s="1" customFormat="1" ht="14.4"/>
    <row r="9249" s="1" customFormat="1" ht="14.4"/>
    <row r="9250" s="1" customFormat="1" ht="14.4"/>
    <row r="9251" s="1" customFormat="1" ht="14.4"/>
    <row r="9252" s="1" customFormat="1" ht="14.4"/>
    <row r="9253" s="1" customFormat="1" ht="14.4"/>
    <row r="9254" s="1" customFormat="1" ht="14.4"/>
    <row r="9255" s="1" customFormat="1" ht="14.4"/>
    <row r="9256" s="1" customFormat="1" ht="14.4"/>
    <row r="9257" s="1" customFormat="1" ht="14.4"/>
    <row r="9258" s="1" customFormat="1" ht="14.4"/>
    <row r="9259" s="1" customFormat="1" ht="14.4"/>
    <row r="9260" s="1" customFormat="1" ht="14.4"/>
    <row r="9261" s="1" customFormat="1" ht="14.4"/>
    <row r="9262" s="1" customFormat="1" ht="14.4"/>
    <row r="9263" s="1" customFormat="1" ht="14.4"/>
    <row r="9264" s="1" customFormat="1" ht="14.4"/>
    <row r="9265" s="1" customFormat="1" ht="14.4"/>
    <row r="9266" s="1" customFormat="1" ht="14.4"/>
    <row r="9267" s="1" customFormat="1" ht="14.4"/>
    <row r="9268" s="1" customFormat="1" ht="14.4"/>
    <row r="9269" s="1" customFormat="1" ht="14.4"/>
    <row r="9270" s="1" customFormat="1" ht="14.4"/>
    <row r="9271" s="1" customFormat="1" ht="14.4"/>
    <row r="9272" s="1" customFormat="1" ht="14.4"/>
    <row r="9273" s="1" customFormat="1" ht="14.4"/>
    <row r="9274" s="1" customFormat="1" ht="14.4"/>
    <row r="9275" s="1" customFormat="1" ht="14.4"/>
    <row r="9276" s="1" customFormat="1" ht="14.4"/>
    <row r="9277" s="1" customFormat="1" ht="14.4"/>
    <row r="9278" s="1" customFormat="1" ht="14.4"/>
    <row r="9279" s="1" customFormat="1" ht="14.4"/>
    <row r="9280" s="1" customFormat="1" ht="14.4"/>
    <row r="9281" s="1" customFormat="1" ht="14.4"/>
    <row r="9282" s="1" customFormat="1" ht="14.4"/>
    <row r="9283" s="1" customFormat="1" ht="14.4"/>
    <row r="9284" s="1" customFormat="1" ht="14.4"/>
    <row r="9285" s="1" customFormat="1" ht="14.4"/>
    <row r="9286" s="1" customFormat="1" ht="14.4"/>
    <row r="9287" s="1" customFormat="1" ht="14.4"/>
    <row r="9288" s="1" customFormat="1" ht="14.4"/>
    <row r="9289" s="1" customFormat="1" ht="14.4"/>
    <row r="9290" s="1" customFormat="1" ht="14.4"/>
    <row r="9291" s="1" customFormat="1" ht="14.4"/>
    <row r="9292" s="1" customFormat="1" ht="14.4"/>
    <row r="9293" s="1" customFormat="1" ht="14.4"/>
    <row r="9294" s="1" customFormat="1" ht="14.4"/>
    <row r="9295" s="1" customFormat="1" ht="14.4"/>
    <row r="9296" s="1" customFormat="1" ht="14.4"/>
    <row r="9297" s="1" customFormat="1" ht="14.4"/>
    <row r="9298" s="1" customFormat="1" ht="14.4"/>
    <row r="9299" s="1" customFormat="1" ht="14.4"/>
    <row r="9300" s="1" customFormat="1" ht="14.4"/>
    <row r="9301" s="1" customFormat="1" ht="14.4"/>
    <row r="9302" s="1" customFormat="1" ht="14.4"/>
    <row r="9303" s="1" customFormat="1" ht="14.4"/>
    <row r="9304" s="1" customFormat="1" ht="14.4"/>
    <row r="9305" s="1" customFormat="1" ht="14.4"/>
    <row r="9306" s="1" customFormat="1" ht="14.4"/>
    <row r="9307" s="1" customFormat="1" ht="14.4"/>
    <row r="9308" s="1" customFormat="1" ht="14.4"/>
    <row r="9309" s="1" customFormat="1" ht="14.4"/>
    <row r="9310" s="1" customFormat="1" ht="14.4"/>
    <row r="9311" s="1" customFormat="1" ht="14.4"/>
    <row r="9312" s="1" customFormat="1" ht="14.4"/>
    <row r="9313" s="1" customFormat="1" ht="14.4"/>
    <row r="9314" s="1" customFormat="1" ht="14.4"/>
    <row r="9315" s="1" customFormat="1" ht="14.4"/>
    <row r="9316" s="1" customFormat="1" ht="14.4"/>
    <row r="9317" s="1" customFormat="1" ht="14.4"/>
    <row r="9318" s="1" customFormat="1" ht="14.4"/>
    <row r="9319" s="1" customFormat="1" ht="14.4"/>
    <row r="9320" s="1" customFormat="1" ht="14.4"/>
    <row r="9321" s="1" customFormat="1" ht="14.4"/>
    <row r="9322" s="1" customFormat="1" ht="14.4"/>
    <row r="9323" s="1" customFormat="1" ht="14.4"/>
    <row r="9324" s="1" customFormat="1" ht="14.4"/>
    <row r="9325" s="1" customFormat="1" ht="14.4"/>
    <row r="9326" s="1" customFormat="1" ht="14.4"/>
    <row r="9327" s="1" customFormat="1" ht="14.4"/>
    <row r="9328" s="1" customFormat="1" ht="14.4"/>
    <row r="9329" s="1" customFormat="1" ht="14.4"/>
    <row r="9330" s="1" customFormat="1" ht="14.4"/>
    <row r="9331" s="1" customFormat="1" ht="14.4"/>
    <row r="9332" s="1" customFormat="1" ht="14.4"/>
    <row r="9333" s="1" customFormat="1" ht="14.4"/>
    <row r="9334" s="1" customFormat="1" ht="14.4"/>
    <row r="9335" s="1" customFormat="1" ht="14.4"/>
    <row r="9336" s="1" customFormat="1" ht="14.4"/>
    <row r="9337" s="1" customFormat="1" ht="14.4"/>
    <row r="9338" s="1" customFormat="1" ht="14.4"/>
    <row r="9339" s="1" customFormat="1" ht="14.4"/>
    <row r="9340" s="1" customFormat="1" ht="14.4"/>
    <row r="9341" s="1" customFormat="1" ht="14.4"/>
    <row r="9342" s="1" customFormat="1" ht="14.4"/>
    <row r="9343" s="1" customFormat="1" ht="14.4"/>
    <row r="9344" s="1" customFormat="1" ht="14.4"/>
    <row r="9345" s="1" customFormat="1" ht="14.4"/>
    <row r="9346" s="1" customFormat="1" ht="14.4"/>
    <row r="9347" s="1" customFormat="1" ht="14.4"/>
    <row r="9348" s="1" customFormat="1" ht="14.4"/>
    <row r="9349" s="1" customFormat="1" ht="14.4"/>
    <row r="9350" s="1" customFormat="1" ht="14.4"/>
    <row r="9351" s="1" customFormat="1" ht="14.4"/>
    <row r="9352" s="1" customFormat="1" ht="14.4"/>
    <row r="9353" s="1" customFormat="1" ht="14.4"/>
    <row r="9354" s="1" customFormat="1" ht="14.4"/>
    <row r="9355" s="1" customFormat="1" ht="14.4"/>
    <row r="9356" s="1" customFormat="1" ht="14.4"/>
    <row r="9357" s="1" customFormat="1" ht="14.4"/>
    <row r="9358" s="1" customFormat="1" ht="14.4"/>
    <row r="9359" s="1" customFormat="1" ht="14.4"/>
    <row r="9360" s="1" customFormat="1" ht="14.4"/>
    <row r="9361" s="1" customFormat="1" ht="14.4"/>
    <row r="9362" s="1" customFormat="1" ht="14.4"/>
    <row r="9363" s="1" customFormat="1" ht="14.4"/>
    <row r="9364" s="1" customFormat="1" ht="14.4"/>
    <row r="9365" s="1" customFormat="1" ht="14.4"/>
    <row r="9366" s="1" customFormat="1" ht="14.4"/>
    <row r="9367" s="1" customFormat="1" ht="14.4"/>
    <row r="9368" s="1" customFormat="1" ht="14.4"/>
    <row r="9369" s="1" customFormat="1" ht="14.4"/>
    <row r="9370" s="1" customFormat="1" ht="14.4"/>
    <row r="9371" s="1" customFormat="1" ht="14.4"/>
    <row r="9372" s="1" customFormat="1" ht="14.4"/>
    <row r="9373" s="1" customFormat="1" ht="14.4"/>
    <row r="9374" s="1" customFormat="1" ht="14.4"/>
    <row r="9375" s="1" customFormat="1" ht="14.4"/>
    <row r="9376" s="1" customFormat="1" ht="14.4"/>
    <row r="9377" s="1" customFormat="1" ht="14.4"/>
    <row r="9378" s="1" customFormat="1" ht="14.4"/>
    <row r="9379" s="1" customFormat="1" ht="14.4"/>
    <row r="9380" s="1" customFormat="1" ht="14.4"/>
    <row r="9381" s="1" customFormat="1" ht="14.4"/>
    <row r="9382" s="1" customFormat="1" ht="14.4"/>
    <row r="9383" s="1" customFormat="1" ht="14.4"/>
    <row r="9384" s="1" customFormat="1" ht="14.4"/>
    <row r="9385" s="1" customFormat="1" ht="14.4"/>
    <row r="9386" s="1" customFormat="1" ht="14.4"/>
    <row r="9387" s="1" customFormat="1" ht="14.4"/>
    <row r="9388" s="1" customFormat="1" ht="14.4"/>
    <row r="9389" s="1" customFormat="1" ht="14.4"/>
    <row r="9390" s="1" customFormat="1" ht="14.4"/>
    <row r="9391" s="1" customFormat="1" ht="14.4"/>
    <row r="9392" s="1" customFormat="1" ht="14.4"/>
    <row r="9393" s="1" customFormat="1" ht="14.4"/>
    <row r="9394" s="1" customFormat="1" ht="14.4"/>
    <row r="9395" s="1" customFormat="1" ht="14.4"/>
    <row r="9396" s="1" customFormat="1" ht="14.4"/>
    <row r="9397" s="1" customFormat="1" ht="14.4"/>
    <row r="9398" s="1" customFormat="1" ht="14.4"/>
    <row r="9399" s="1" customFormat="1" ht="14.4"/>
    <row r="9400" s="1" customFormat="1" ht="14.4"/>
    <row r="9401" s="1" customFormat="1" ht="14.4"/>
    <row r="9402" s="1" customFormat="1" ht="14.4"/>
    <row r="9403" s="1" customFormat="1" ht="14.4"/>
    <row r="9404" s="1" customFormat="1" ht="14.4"/>
    <row r="9405" s="1" customFormat="1" ht="14.4"/>
    <row r="9406" s="1" customFormat="1" ht="14.4"/>
    <row r="9407" s="1" customFormat="1" ht="14.4"/>
    <row r="9408" s="1" customFormat="1" ht="14.4"/>
    <row r="9409" s="1" customFormat="1" ht="14.4"/>
    <row r="9410" s="1" customFormat="1" ht="14.4"/>
    <row r="9411" s="1" customFormat="1" ht="14.4"/>
    <row r="9412" s="1" customFormat="1" ht="14.4"/>
    <row r="9413" s="1" customFormat="1" ht="14.4"/>
    <row r="9414" s="1" customFormat="1" ht="14.4"/>
    <row r="9415" s="1" customFormat="1" ht="14.4"/>
    <row r="9416" s="1" customFormat="1" ht="14.4"/>
    <row r="9417" s="1" customFormat="1" ht="14.4"/>
    <row r="9418" s="1" customFormat="1" ht="14.4"/>
    <row r="9419" s="1" customFormat="1" ht="14.4"/>
    <row r="9420" s="1" customFormat="1" ht="14.4"/>
    <row r="9421" s="1" customFormat="1" ht="14.4"/>
    <row r="9422" s="1" customFormat="1" ht="14.4"/>
    <row r="9423" s="1" customFormat="1" ht="14.4"/>
    <row r="9424" s="1" customFormat="1" ht="14.4"/>
    <row r="9425" s="1" customFormat="1" ht="14.4"/>
    <row r="9426" s="1" customFormat="1" ht="14.4"/>
    <row r="9427" s="1" customFormat="1" ht="14.4"/>
    <row r="9428" s="1" customFormat="1" ht="14.4"/>
    <row r="9429" s="1" customFormat="1" ht="14.4"/>
    <row r="9430" s="1" customFormat="1" ht="14.4"/>
    <row r="9431" s="1" customFormat="1" ht="14.4"/>
    <row r="9432" s="1" customFormat="1" ht="14.4"/>
    <row r="9433" s="1" customFormat="1" ht="14.4"/>
    <row r="9434" s="1" customFormat="1" ht="14.4"/>
    <row r="9435" s="1" customFormat="1" ht="14.4"/>
    <row r="9436" s="1" customFormat="1" ht="14.4"/>
    <row r="9437" s="1" customFormat="1" ht="14.4"/>
    <row r="9438" s="1" customFormat="1" ht="14.4"/>
    <row r="9439" s="1" customFormat="1" ht="14.4"/>
    <row r="9440" s="1" customFormat="1" ht="14.4"/>
    <row r="9441" s="1" customFormat="1" ht="14.4"/>
    <row r="9442" s="1" customFormat="1" ht="14.4"/>
    <row r="9443" s="1" customFormat="1" ht="14.4"/>
    <row r="9444" s="1" customFormat="1" ht="14.4"/>
    <row r="9445" s="1" customFormat="1" ht="14.4"/>
    <row r="9446" s="1" customFormat="1" ht="14.4"/>
    <row r="9447" s="1" customFormat="1" ht="14.4"/>
    <row r="9448" s="1" customFormat="1" ht="14.4"/>
    <row r="9449" s="1" customFormat="1" ht="14.4"/>
    <row r="9450" s="1" customFormat="1" ht="14.4"/>
    <row r="9451" s="1" customFormat="1" ht="14.4"/>
    <row r="9452" s="1" customFormat="1" ht="14.4"/>
    <row r="9453" s="1" customFormat="1" ht="14.4"/>
    <row r="9454" s="1" customFormat="1" ht="14.4"/>
    <row r="9455" s="1" customFormat="1" ht="14.4"/>
    <row r="9456" s="1" customFormat="1" ht="14.4"/>
    <row r="9457" s="1" customFormat="1" ht="14.4"/>
    <row r="9458" s="1" customFormat="1" ht="14.4"/>
    <row r="9459" s="1" customFormat="1" ht="14.4"/>
    <row r="9460" s="1" customFormat="1" ht="14.4"/>
    <row r="9461" s="1" customFormat="1" ht="14.4"/>
    <row r="9462" s="1" customFormat="1" ht="14.4"/>
    <row r="9463" s="1" customFormat="1" ht="14.4"/>
    <row r="9464" s="1" customFormat="1" ht="14.4"/>
    <row r="9465" s="1" customFormat="1" ht="14.4"/>
    <row r="9466" s="1" customFormat="1" ht="14.4"/>
    <row r="9467" s="1" customFormat="1" ht="14.4"/>
    <row r="9468" s="1" customFormat="1" ht="14.4"/>
    <row r="9469" s="1" customFormat="1" ht="14.4"/>
    <row r="9470" s="1" customFormat="1" ht="14.4"/>
    <row r="9471" s="1" customFormat="1" ht="14.4"/>
    <row r="9472" s="1" customFormat="1" ht="14.4"/>
    <row r="9473" s="1" customFormat="1" ht="14.4"/>
    <row r="9474" s="1" customFormat="1" ht="14.4"/>
    <row r="9475" s="1" customFormat="1" ht="14.4"/>
    <row r="9476" s="1" customFormat="1" ht="14.4"/>
    <row r="9477" s="1" customFormat="1" ht="14.4"/>
    <row r="9478" s="1" customFormat="1" ht="14.4"/>
    <row r="9479" s="1" customFormat="1" ht="14.4"/>
    <row r="9480" s="1" customFormat="1" ht="14.4"/>
    <row r="9481" s="1" customFormat="1" ht="14.4"/>
    <row r="9482" s="1" customFormat="1" ht="14.4"/>
    <row r="9483" s="1" customFormat="1" ht="14.4"/>
    <row r="9484" s="1" customFormat="1" ht="14.4"/>
    <row r="9485" s="1" customFormat="1" ht="14.4"/>
    <row r="9486" s="1" customFormat="1" ht="14.4"/>
    <row r="9487" s="1" customFormat="1" ht="14.4"/>
    <row r="9488" s="1" customFormat="1" ht="14.4"/>
    <row r="9489" s="1" customFormat="1" ht="14.4"/>
    <row r="9490" s="1" customFormat="1" ht="14.4"/>
    <row r="9491" s="1" customFormat="1" ht="14.4"/>
    <row r="9492" s="1" customFormat="1" ht="14.4"/>
    <row r="9493" s="1" customFormat="1" ht="14.4"/>
    <row r="9494" s="1" customFormat="1" ht="14.4"/>
    <row r="9495" s="1" customFormat="1" ht="14.4"/>
    <row r="9496" s="1" customFormat="1" ht="14.4"/>
    <row r="9497" s="1" customFormat="1" ht="14.4"/>
    <row r="9498" s="1" customFormat="1" ht="14.4"/>
    <row r="9499" s="1" customFormat="1" ht="14.4"/>
    <row r="9500" s="1" customFormat="1" ht="14.4"/>
    <row r="9501" s="1" customFormat="1" ht="14.4"/>
    <row r="9502" s="1" customFormat="1" ht="14.4"/>
    <row r="9503" s="1" customFormat="1" ht="14.4"/>
    <row r="9504" s="1" customFormat="1" ht="14.4"/>
    <row r="9505" s="1" customFormat="1" ht="14.4"/>
    <row r="9506" s="1" customFormat="1" ht="14.4"/>
    <row r="9507" s="1" customFormat="1" ht="14.4"/>
    <row r="9508" s="1" customFormat="1" ht="14.4"/>
    <row r="9509" s="1" customFormat="1" ht="14.4"/>
    <row r="9510" s="1" customFormat="1" ht="14.4"/>
    <row r="9511" s="1" customFormat="1" ht="14.4"/>
    <row r="9512" s="1" customFormat="1" ht="14.4"/>
    <row r="9513" s="1" customFormat="1" ht="14.4"/>
    <row r="9514" s="1" customFormat="1" ht="14.4"/>
    <row r="9515" s="1" customFormat="1" ht="14.4"/>
    <row r="9516" s="1" customFormat="1" ht="14.4"/>
    <row r="9517" s="1" customFormat="1" ht="14.4"/>
    <row r="9518" s="1" customFormat="1" ht="14.4"/>
    <row r="9519" s="1" customFormat="1" ht="14.4"/>
    <row r="9520" s="1" customFormat="1" ht="14.4"/>
    <row r="9521" s="1" customFormat="1" ht="14.4"/>
    <row r="9522" s="1" customFormat="1" ht="14.4"/>
    <row r="9523" s="1" customFormat="1" ht="14.4"/>
    <row r="9524" s="1" customFormat="1" ht="14.4"/>
    <row r="9525" s="1" customFormat="1" ht="14.4"/>
    <row r="9526" s="1" customFormat="1" ht="14.4"/>
    <row r="9527" s="1" customFormat="1" ht="14.4"/>
    <row r="9528" s="1" customFormat="1" ht="14.4"/>
    <row r="9529" s="1" customFormat="1" ht="14.4"/>
    <row r="9530" s="1" customFormat="1" ht="14.4"/>
    <row r="9531" s="1" customFormat="1" ht="14.4"/>
    <row r="9532" s="1" customFormat="1" ht="14.4"/>
    <row r="9533" s="1" customFormat="1" ht="14.4"/>
    <row r="9534" s="1" customFormat="1" ht="14.4"/>
    <row r="9535" s="1" customFormat="1" ht="14.4"/>
    <row r="9536" s="1" customFormat="1" ht="14.4"/>
    <row r="9537" s="1" customFormat="1" ht="14.4"/>
    <row r="9538" s="1" customFormat="1" ht="14.4"/>
    <row r="9539" s="1" customFormat="1" ht="14.4"/>
    <row r="9540" s="1" customFormat="1" ht="14.4"/>
    <row r="9541" s="1" customFormat="1" ht="14.4"/>
    <row r="9542" s="1" customFormat="1" ht="14.4"/>
    <row r="9543" s="1" customFormat="1" ht="14.4"/>
    <row r="9544" s="1" customFormat="1" ht="14.4"/>
    <row r="9545" s="1" customFormat="1" ht="14.4"/>
    <row r="9546" s="1" customFormat="1" ht="14.4"/>
    <row r="9547" s="1" customFormat="1" ht="14.4"/>
    <row r="9548" s="1" customFormat="1" ht="14.4"/>
    <row r="9549" s="1" customFormat="1" ht="14.4"/>
    <row r="9550" s="1" customFormat="1" ht="14.4"/>
    <row r="9551" s="1" customFormat="1" ht="14.4"/>
    <row r="9552" s="1" customFormat="1" ht="14.4"/>
    <row r="9553" s="1" customFormat="1" ht="14.4"/>
    <row r="9554" s="1" customFormat="1" ht="14.4"/>
    <row r="9555" s="1" customFormat="1" ht="14.4"/>
    <row r="9556" s="1" customFormat="1" ht="14.4"/>
    <row r="9557" s="1" customFormat="1" ht="14.4"/>
    <row r="9558" s="1" customFormat="1" ht="14.4"/>
    <row r="9559" s="1" customFormat="1" ht="14.4"/>
    <row r="9560" s="1" customFormat="1" ht="14.4"/>
    <row r="9561" s="1" customFormat="1" ht="14.4"/>
    <row r="9562" s="1" customFormat="1" ht="14.4"/>
    <row r="9563" s="1" customFormat="1" ht="14.4"/>
    <row r="9564" s="1" customFormat="1" ht="14.4"/>
    <row r="9565" s="1" customFormat="1" ht="14.4"/>
    <row r="9566" s="1" customFormat="1" ht="14.4"/>
    <row r="9567" s="1" customFormat="1" ht="14.4"/>
    <row r="9568" s="1" customFormat="1" ht="14.4"/>
    <row r="9569" s="1" customFormat="1" ht="14.4"/>
    <row r="9570" s="1" customFormat="1" ht="14.4"/>
    <row r="9571" s="1" customFormat="1" ht="14.4"/>
    <row r="9572" s="1" customFormat="1" ht="14.4"/>
    <row r="9573" s="1" customFormat="1" ht="14.4"/>
    <row r="9574" s="1" customFormat="1" ht="14.4"/>
    <row r="9575" s="1" customFormat="1" ht="14.4"/>
    <row r="9576" s="1" customFormat="1" ht="14.4"/>
    <row r="9577" s="1" customFormat="1" ht="14.4"/>
    <row r="9578" s="1" customFormat="1" ht="14.4"/>
    <row r="9579" s="1" customFormat="1" ht="14.4"/>
    <row r="9580" s="1" customFormat="1" ht="14.4"/>
    <row r="9581" s="1" customFormat="1" ht="14.4"/>
    <row r="9582" s="1" customFormat="1" ht="14.4"/>
    <row r="9583" s="1" customFormat="1" ht="14.4"/>
    <row r="9584" s="1" customFormat="1" ht="14.4"/>
    <row r="9585" s="1" customFormat="1" ht="14.4"/>
    <row r="9586" s="1" customFormat="1" ht="14.4"/>
    <row r="9587" s="1" customFormat="1" ht="14.4"/>
    <row r="9588" s="1" customFormat="1" ht="14.4"/>
    <row r="9589" s="1" customFormat="1" ht="14.4"/>
    <row r="9590" s="1" customFormat="1" ht="14.4"/>
    <row r="9591" s="1" customFormat="1" ht="14.4"/>
    <row r="9592" s="1" customFormat="1" ht="14.4"/>
    <row r="9593" s="1" customFormat="1" ht="14.4"/>
    <row r="9594" s="1" customFormat="1" ht="14.4"/>
    <row r="9595" s="1" customFormat="1" ht="14.4"/>
    <row r="9596" s="1" customFormat="1" ht="14.4"/>
    <row r="9597" s="1" customFormat="1" ht="14.4"/>
    <row r="9598" s="1" customFormat="1" ht="14.4"/>
    <row r="9599" s="1" customFormat="1" ht="14.4"/>
    <row r="9600" s="1" customFormat="1" ht="14.4"/>
    <row r="9601" s="1" customFormat="1" ht="14.4"/>
    <row r="9602" s="1" customFormat="1" ht="14.4"/>
    <row r="9603" s="1" customFormat="1" ht="14.4"/>
    <row r="9604" s="1" customFormat="1" ht="14.4"/>
    <row r="9605" s="1" customFormat="1" ht="14.4"/>
    <row r="9606" s="1" customFormat="1" ht="14.4"/>
    <row r="9607" s="1" customFormat="1" ht="14.4"/>
    <row r="9608" s="1" customFormat="1" ht="14.4"/>
    <row r="9609" s="1" customFormat="1" ht="14.4"/>
    <row r="9610" s="1" customFormat="1" ht="14.4"/>
    <row r="9611" s="1" customFormat="1" ht="14.4"/>
    <row r="9612" s="1" customFormat="1" ht="14.4"/>
    <row r="9613" s="1" customFormat="1" ht="14.4"/>
    <row r="9614" s="1" customFormat="1" ht="14.4"/>
    <row r="9615" s="1" customFormat="1" ht="14.4"/>
    <row r="9616" s="1" customFormat="1" ht="14.4"/>
    <row r="9617" s="1" customFormat="1" ht="14.4"/>
    <row r="9618" s="1" customFormat="1" ht="14.4"/>
    <row r="9619" s="1" customFormat="1" ht="14.4"/>
    <row r="9620" s="1" customFormat="1" ht="14.4"/>
    <row r="9621" s="1" customFormat="1" ht="14.4"/>
    <row r="9622" s="1" customFormat="1" ht="14.4"/>
    <row r="9623" s="1" customFormat="1" ht="14.4"/>
    <row r="9624" s="1" customFormat="1" ht="14.4"/>
    <row r="9625" s="1" customFormat="1" ht="14.4"/>
    <row r="9626" s="1" customFormat="1" ht="14.4"/>
    <row r="9627" s="1" customFormat="1" ht="14.4"/>
    <row r="9628" s="1" customFormat="1" ht="14.4"/>
    <row r="9629" s="1" customFormat="1" ht="14.4"/>
    <row r="9630" s="1" customFormat="1" ht="14.4"/>
    <row r="9631" s="1" customFormat="1" ht="14.4"/>
    <row r="9632" s="1" customFormat="1" ht="14.4"/>
    <row r="9633" s="1" customFormat="1" ht="14.4"/>
    <row r="9634" s="1" customFormat="1" ht="14.4"/>
    <row r="9635" s="1" customFormat="1" ht="14.4"/>
    <row r="9636" s="1" customFormat="1" ht="14.4"/>
    <row r="9637" s="1" customFormat="1" ht="14.4"/>
    <row r="9638" s="1" customFormat="1" ht="14.4"/>
    <row r="9639" s="1" customFormat="1" ht="14.4"/>
    <row r="9640" s="1" customFormat="1" ht="14.4"/>
    <row r="9641" s="1" customFormat="1" ht="14.4"/>
    <row r="9642" s="1" customFormat="1" ht="14.4"/>
    <row r="9643" s="1" customFormat="1" ht="14.4"/>
    <row r="9644" s="1" customFormat="1" ht="14.4"/>
    <row r="9645" s="1" customFormat="1" ht="14.4"/>
    <row r="9646" s="1" customFormat="1" ht="14.4"/>
    <row r="9647" s="1" customFormat="1" ht="14.4"/>
    <row r="9648" s="1" customFormat="1" ht="14.4"/>
    <row r="9649" s="1" customFormat="1" ht="14.4"/>
    <row r="9650" s="1" customFormat="1" ht="14.4"/>
    <row r="9651" s="1" customFormat="1" ht="14.4"/>
    <row r="9652" s="1" customFormat="1" ht="14.4"/>
    <row r="9653" s="1" customFormat="1" ht="14.4"/>
    <row r="9654" s="1" customFormat="1" ht="14.4"/>
    <row r="9655" s="1" customFormat="1" ht="14.4"/>
    <row r="9656" s="1" customFormat="1" ht="14.4"/>
    <row r="9657" s="1" customFormat="1" ht="14.4"/>
    <row r="9658" s="1" customFormat="1" ht="14.4"/>
    <row r="9659" s="1" customFormat="1" ht="14.4"/>
    <row r="9660" s="1" customFormat="1" ht="14.4"/>
    <row r="9661" s="1" customFormat="1" ht="14.4"/>
    <row r="9662" s="1" customFormat="1" ht="14.4"/>
    <row r="9663" s="1" customFormat="1" ht="14.4"/>
    <row r="9664" s="1" customFormat="1" ht="14.4"/>
    <row r="9665" s="1" customFormat="1" ht="14.4"/>
    <row r="9666" s="1" customFormat="1" ht="14.4"/>
    <row r="9667" s="1" customFormat="1" ht="14.4"/>
    <row r="9668" s="1" customFormat="1" ht="14.4"/>
    <row r="9669" s="1" customFormat="1" ht="14.4"/>
    <row r="9670" s="1" customFormat="1" ht="14.4"/>
    <row r="9671" s="1" customFormat="1" ht="14.4"/>
    <row r="9672" s="1" customFormat="1" ht="14.4"/>
    <row r="9673" s="1" customFormat="1" ht="14.4"/>
    <row r="9674" s="1" customFormat="1" ht="14.4"/>
    <row r="9675" s="1" customFormat="1" ht="14.4"/>
    <row r="9676" s="1" customFormat="1" ht="14.4"/>
    <row r="9677" s="1" customFormat="1" ht="14.4"/>
    <row r="9678" s="1" customFormat="1" ht="14.4"/>
    <row r="9679" s="1" customFormat="1" ht="14.4"/>
    <row r="9680" s="1" customFormat="1" ht="14.4"/>
    <row r="9681" s="1" customFormat="1" ht="14.4"/>
    <row r="9682" s="1" customFormat="1" ht="14.4"/>
    <row r="9683" s="1" customFormat="1" ht="14.4"/>
    <row r="9684" s="1" customFormat="1" ht="14.4"/>
    <row r="9685" s="1" customFormat="1" ht="14.4"/>
    <row r="9686" s="1" customFormat="1" ht="14.4"/>
    <row r="9687" s="1" customFormat="1" ht="14.4"/>
    <row r="9688" s="1" customFormat="1" ht="14.4"/>
    <row r="9689" s="1" customFormat="1" ht="14.4"/>
    <row r="9690" s="1" customFormat="1" ht="14.4"/>
    <row r="9691" s="1" customFormat="1" ht="14.4"/>
    <row r="9692" s="1" customFormat="1" ht="14.4"/>
    <row r="9693" s="1" customFormat="1" ht="14.4"/>
    <row r="9694" s="1" customFormat="1" ht="14.4"/>
    <row r="9695" s="1" customFormat="1" ht="14.4"/>
    <row r="9696" s="1" customFormat="1" ht="14.4"/>
    <row r="9697" s="1" customFormat="1" ht="14.4"/>
    <row r="9698" s="1" customFormat="1" ht="14.4"/>
    <row r="9699" s="1" customFormat="1" ht="14.4"/>
    <row r="9700" s="1" customFormat="1" ht="14.4"/>
    <row r="9701" s="1" customFormat="1" ht="14.4"/>
    <row r="9702" s="1" customFormat="1" ht="14.4"/>
    <row r="9703" s="1" customFormat="1" ht="14.4"/>
    <row r="9704" s="1" customFormat="1" ht="14.4"/>
    <row r="9705" s="1" customFormat="1" ht="14.4"/>
    <row r="9706" s="1" customFormat="1" ht="14.4"/>
    <row r="9707" s="1" customFormat="1" ht="14.4"/>
    <row r="9708" s="1" customFormat="1" ht="14.4"/>
    <row r="9709" s="1" customFormat="1" ht="14.4"/>
    <row r="9710" s="1" customFormat="1" ht="14.4"/>
    <row r="9711" s="1" customFormat="1" ht="14.4"/>
    <row r="9712" s="1" customFormat="1" ht="14.4"/>
    <row r="9713" s="1" customFormat="1" ht="14.4"/>
    <row r="9714" s="1" customFormat="1" ht="14.4"/>
    <row r="9715" s="1" customFormat="1" ht="14.4"/>
    <row r="9716" s="1" customFormat="1" ht="14.4"/>
    <row r="9717" s="1" customFormat="1" ht="14.4"/>
    <row r="9718" s="1" customFormat="1" ht="14.4"/>
    <row r="9719" s="1" customFormat="1" ht="14.4"/>
    <row r="9720" s="1" customFormat="1" ht="14.4"/>
    <row r="9721" s="1" customFormat="1" ht="14.4"/>
    <row r="9722" s="1" customFormat="1" ht="14.4"/>
    <row r="9723" s="1" customFormat="1" ht="14.4"/>
    <row r="9724" s="1" customFormat="1" ht="14.4"/>
    <row r="9725" s="1" customFormat="1" ht="14.4"/>
    <row r="9726" s="1" customFormat="1" ht="14.4"/>
    <row r="9727" s="1" customFormat="1" ht="14.4"/>
    <row r="9728" s="1" customFormat="1" ht="14.4"/>
    <row r="9729" s="1" customFormat="1" ht="14.4"/>
    <row r="9730" s="1" customFormat="1" ht="14.4"/>
    <row r="9731" s="1" customFormat="1" ht="14.4"/>
    <row r="9732" s="1" customFormat="1" ht="14.4"/>
    <row r="9733" s="1" customFormat="1" ht="14.4"/>
    <row r="9734" s="1" customFormat="1" ht="14.4"/>
    <row r="9735" s="1" customFormat="1" ht="14.4"/>
    <row r="9736" s="1" customFormat="1" ht="14.4"/>
    <row r="9737" s="1" customFormat="1" ht="14.4"/>
    <row r="9738" s="1" customFormat="1" ht="14.4"/>
    <row r="9739" s="1" customFormat="1" ht="14.4"/>
    <row r="9740" s="1" customFormat="1" ht="14.4"/>
    <row r="9741" s="1" customFormat="1" ht="14.4"/>
    <row r="9742" s="1" customFormat="1" ht="14.4"/>
    <row r="9743" s="1" customFormat="1" ht="14.4"/>
    <row r="9744" s="1" customFormat="1" ht="14.4"/>
    <row r="9745" s="1" customFormat="1" ht="14.4"/>
    <row r="9746" s="1" customFormat="1" ht="14.4"/>
    <row r="9747" s="1" customFormat="1" ht="14.4"/>
    <row r="9748" s="1" customFormat="1" ht="14.4"/>
    <row r="9749" s="1" customFormat="1" ht="14.4"/>
    <row r="9750" s="1" customFormat="1" ht="14.4"/>
    <row r="9751" s="1" customFormat="1" ht="14.4"/>
    <row r="9752" s="1" customFormat="1" ht="14.4"/>
    <row r="9753" s="1" customFormat="1" ht="14.4"/>
    <row r="9754" s="1" customFormat="1" ht="14.4"/>
    <row r="9755" s="1" customFormat="1" ht="14.4"/>
    <row r="9756" s="1" customFormat="1" ht="14.4"/>
    <row r="9757" s="1" customFormat="1" ht="14.4"/>
    <row r="9758" s="1" customFormat="1" ht="14.4"/>
    <row r="9759" s="1" customFormat="1" ht="14.4"/>
    <row r="9760" s="1" customFormat="1" ht="14.4"/>
    <row r="9761" s="1" customFormat="1" ht="14.4"/>
    <row r="9762" s="1" customFormat="1" ht="14.4"/>
    <row r="9763" s="1" customFormat="1" ht="14.4"/>
    <row r="9764" s="1" customFormat="1" ht="14.4"/>
    <row r="9765" s="1" customFormat="1" ht="14.4"/>
    <row r="9766" s="1" customFormat="1" ht="14.4"/>
    <row r="9767" s="1" customFormat="1" ht="14.4"/>
    <row r="9768" s="1" customFormat="1" ht="14.4"/>
    <row r="9769" s="1" customFormat="1" ht="14.4"/>
    <row r="9770" s="1" customFormat="1" ht="14.4"/>
    <row r="9771" s="1" customFormat="1" ht="14.4"/>
    <row r="9772" s="1" customFormat="1" ht="14.4"/>
    <row r="9773" s="1" customFormat="1" ht="14.4"/>
    <row r="9774" s="1" customFormat="1" ht="14.4"/>
    <row r="9775" s="1" customFormat="1" ht="14.4"/>
    <row r="9776" s="1" customFormat="1" ht="14.4"/>
    <row r="9777" s="1" customFormat="1" ht="14.4"/>
    <row r="9778" s="1" customFormat="1" ht="14.4"/>
    <row r="9779" s="1" customFormat="1" ht="14.4"/>
    <row r="9780" s="1" customFormat="1" ht="14.4"/>
    <row r="9781" s="1" customFormat="1" ht="14.4"/>
    <row r="9782" s="1" customFormat="1" ht="14.4"/>
    <row r="9783" s="1" customFormat="1" ht="14.4"/>
    <row r="9784" s="1" customFormat="1" ht="14.4"/>
    <row r="9785" s="1" customFormat="1" ht="14.4"/>
    <row r="9786" s="1" customFormat="1" ht="14.4"/>
    <row r="9787" s="1" customFormat="1" ht="14.4"/>
    <row r="9788" s="1" customFormat="1" ht="14.4"/>
    <row r="9789" s="1" customFormat="1" ht="14.4"/>
    <row r="9790" s="1" customFormat="1" ht="14.4"/>
    <row r="9791" s="1" customFormat="1" ht="14.4"/>
    <row r="9792" s="1" customFormat="1" ht="14.4"/>
    <row r="9793" s="1" customFormat="1" ht="14.4"/>
    <row r="9794" s="1" customFormat="1" ht="14.4"/>
    <row r="9795" s="1" customFormat="1" ht="14.4"/>
    <row r="9796" s="1" customFormat="1" ht="14.4"/>
    <row r="9797" s="1" customFormat="1" ht="14.4"/>
    <row r="9798" s="1" customFormat="1" ht="14.4"/>
    <row r="9799" s="1" customFormat="1" ht="14.4"/>
    <row r="9800" s="1" customFormat="1" ht="14.4"/>
    <row r="9801" s="1" customFormat="1" ht="14.4"/>
    <row r="9802" s="1" customFormat="1" ht="14.4"/>
    <row r="9803" s="1" customFormat="1" ht="14.4"/>
    <row r="9804" s="1" customFormat="1" ht="14.4"/>
    <row r="9805" s="1" customFormat="1" ht="14.4"/>
    <row r="9806" s="1" customFormat="1" ht="14.4"/>
    <row r="9807" s="1" customFormat="1" ht="14.4"/>
    <row r="9808" s="1" customFormat="1" ht="14.4"/>
    <row r="9809" s="1" customFormat="1" ht="14.4"/>
    <row r="9810" s="1" customFormat="1" ht="14.4"/>
    <row r="9811" s="1" customFormat="1" ht="14.4"/>
    <row r="9812" s="1" customFormat="1" ht="14.4"/>
    <row r="9813" s="1" customFormat="1" ht="14.4"/>
    <row r="9814" s="1" customFormat="1" ht="14.4"/>
    <row r="9815" s="1" customFormat="1" ht="14.4"/>
    <row r="9816" s="1" customFormat="1" ht="14.4"/>
    <row r="9817" s="1" customFormat="1" ht="14.4"/>
    <row r="9818" s="1" customFormat="1" ht="14.4"/>
    <row r="9819" s="1" customFormat="1" ht="14.4"/>
    <row r="9820" s="1" customFormat="1" ht="14.4"/>
    <row r="9821" s="1" customFormat="1" ht="14.4"/>
    <row r="9822" s="1" customFormat="1" ht="14.4"/>
    <row r="9823" s="1" customFormat="1" ht="14.4"/>
    <row r="9824" s="1" customFormat="1" ht="14.4"/>
    <row r="9825" s="1" customFormat="1" ht="14.4"/>
    <row r="9826" s="1" customFormat="1" ht="14.4"/>
    <row r="9827" s="1" customFormat="1" ht="14.4"/>
    <row r="9828" s="1" customFormat="1" ht="14.4"/>
    <row r="9829" s="1" customFormat="1" ht="14.4"/>
    <row r="9830" s="1" customFormat="1" ht="14.4"/>
    <row r="9831" s="1" customFormat="1" ht="14.4"/>
    <row r="9832" s="1" customFormat="1" ht="14.4"/>
    <row r="9833" s="1" customFormat="1" ht="14.4"/>
    <row r="9834" s="1" customFormat="1" ht="14.4"/>
    <row r="9835" s="1" customFormat="1" ht="14.4"/>
    <row r="9836" s="1" customFormat="1" ht="14.4"/>
    <row r="9837" s="1" customFormat="1" ht="14.4"/>
    <row r="9838" s="1" customFormat="1" ht="14.4"/>
    <row r="9839" s="1" customFormat="1" ht="14.4"/>
    <row r="9840" s="1" customFormat="1" ht="14.4"/>
    <row r="9841" s="1" customFormat="1" ht="14.4"/>
    <row r="9842" s="1" customFormat="1" ht="14.4"/>
    <row r="9843" s="1" customFormat="1" ht="14.4"/>
    <row r="9844" s="1" customFormat="1" ht="14.4"/>
    <row r="9845" s="1" customFormat="1" ht="14.4"/>
    <row r="9846" s="1" customFormat="1" ht="14.4"/>
    <row r="9847" s="1" customFormat="1" ht="14.4"/>
    <row r="9848" s="1" customFormat="1" ht="14.4"/>
    <row r="9849" s="1" customFormat="1" ht="14.4"/>
    <row r="9850" s="1" customFormat="1" ht="14.4"/>
    <row r="9851" s="1" customFormat="1" ht="14.4"/>
    <row r="9852" s="1" customFormat="1" ht="14.4"/>
    <row r="9853" s="1" customFormat="1" ht="14.4"/>
    <row r="9854" s="1" customFormat="1" ht="14.4"/>
    <row r="9855" s="1" customFormat="1" ht="14.4"/>
    <row r="9856" s="1" customFormat="1" ht="14.4"/>
    <row r="9857" s="1" customFormat="1" ht="14.4"/>
    <row r="9858" s="1" customFormat="1" ht="14.4"/>
    <row r="9859" s="1" customFormat="1" ht="14.4"/>
    <row r="9860" s="1" customFormat="1" ht="14.4"/>
    <row r="9861" s="1" customFormat="1" ht="14.4"/>
    <row r="9862" s="1" customFormat="1" ht="14.4"/>
    <row r="9863" s="1" customFormat="1" ht="14.4"/>
    <row r="9864" s="1" customFormat="1" ht="14.4"/>
    <row r="9865" s="1" customFormat="1" ht="14.4"/>
    <row r="9866" s="1" customFormat="1" ht="14.4"/>
    <row r="9867" s="1" customFormat="1" ht="14.4"/>
    <row r="9868" s="1" customFormat="1" ht="14.4"/>
    <row r="9869" s="1" customFormat="1" ht="14.4"/>
    <row r="9870" s="1" customFormat="1" ht="14.4"/>
    <row r="9871" s="1" customFormat="1" ht="14.4"/>
    <row r="9872" s="1" customFormat="1" ht="14.4"/>
    <row r="9873" s="1" customFormat="1" ht="14.4"/>
    <row r="9874" s="1" customFormat="1" ht="14.4"/>
    <row r="9875" s="1" customFormat="1" ht="14.4"/>
    <row r="9876" s="1" customFormat="1" ht="14.4"/>
    <row r="9877" s="1" customFormat="1" ht="14.4"/>
    <row r="9878" s="1" customFormat="1" ht="14.4"/>
    <row r="9879" s="1" customFormat="1" ht="14.4"/>
    <row r="9880" s="1" customFormat="1" ht="14.4"/>
    <row r="9881" s="1" customFormat="1" ht="14.4"/>
    <row r="9882" s="1" customFormat="1" ht="14.4"/>
    <row r="9883" s="1" customFormat="1" ht="14.4"/>
    <row r="9884" s="1" customFormat="1" ht="14.4"/>
    <row r="9885" s="1" customFormat="1" ht="14.4"/>
    <row r="9886" s="1" customFormat="1" ht="14.4"/>
    <row r="9887" s="1" customFormat="1" ht="14.4"/>
    <row r="9888" s="1" customFormat="1" ht="14.4"/>
    <row r="9889" s="1" customFormat="1" ht="14.4"/>
    <row r="9890" s="1" customFormat="1" ht="14.4"/>
    <row r="9891" s="1" customFormat="1" ht="14.4"/>
    <row r="9892" s="1" customFormat="1" ht="14.4"/>
    <row r="9893" s="1" customFormat="1" ht="14.4"/>
    <row r="9894" s="1" customFormat="1" ht="14.4"/>
    <row r="9895" s="1" customFormat="1" ht="14.4"/>
    <row r="9896" s="1" customFormat="1" ht="14.4"/>
    <row r="9897" s="1" customFormat="1" ht="14.4"/>
    <row r="9898" s="1" customFormat="1" ht="14.4"/>
    <row r="9899" s="1" customFormat="1" ht="14.4"/>
    <row r="9900" s="1" customFormat="1" ht="14.4"/>
    <row r="9901" s="1" customFormat="1" ht="14.4"/>
    <row r="9902" s="1" customFormat="1" ht="14.4"/>
    <row r="9903" s="1" customFormat="1" ht="14.4"/>
    <row r="9904" s="1" customFormat="1" ht="14.4"/>
    <row r="9905" s="1" customFormat="1" ht="14.4"/>
    <row r="9906" s="1" customFormat="1" ht="14.4"/>
    <row r="9907" s="1" customFormat="1" ht="14.4"/>
    <row r="9908" s="1" customFormat="1" ht="14.4"/>
    <row r="9909" s="1" customFormat="1" ht="14.4"/>
    <row r="9910" s="1" customFormat="1" ht="14.4"/>
    <row r="9911" s="1" customFormat="1" ht="14.4"/>
    <row r="9912" s="1" customFormat="1" ht="14.4"/>
    <row r="9913" s="1" customFormat="1" ht="14.4"/>
    <row r="9914" s="1" customFormat="1" ht="14.4"/>
    <row r="9915" s="1" customFormat="1" ht="14.4"/>
    <row r="9916" s="1" customFormat="1" ht="14.4"/>
    <row r="9917" s="1" customFormat="1" ht="14.4"/>
    <row r="9918" s="1" customFormat="1" ht="14.4"/>
    <row r="9919" s="1" customFormat="1" ht="14.4"/>
    <row r="9920" s="1" customFormat="1" ht="14.4"/>
    <row r="9921" s="1" customFormat="1" ht="14.4"/>
    <row r="9922" s="1" customFormat="1" ht="14.4"/>
    <row r="9923" s="1" customFormat="1" ht="14.4"/>
    <row r="9924" s="1" customFormat="1" ht="14.4"/>
    <row r="9925" s="1" customFormat="1" ht="14.4"/>
    <row r="9926" s="1" customFormat="1" ht="14.4"/>
    <row r="9927" s="1" customFormat="1" ht="14.4"/>
    <row r="9928" s="1" customFormat="1" ht="14.4"/>
    <row r="9929" s="1" customFormat="1" ht="14.4"/>
    <row r="9930" s="1" customFormat="1" ht="14.4"/>
    <row r="9931" s="1" customFormat="1" ht="14.4"/>
    <row r="9932" s="1" customFormat="1" ht="14.4"/>
    <row r="9933" s="1" customFormat="1" ht="14.4"/>
    <row r="9934" s="1" customFormat="1" ht="14.4"/>
    <row r="9935" s="1" customFormat="1" ht="14.4"/>
    <row r="9936" s="1" customFormat="1" ht="14.4"/>
    <row r="9937" s="1" customFormat="1" ht="14.4"/>
    <row r="9938" s="1" customFormat="1" ht="14.4"/>
    <row r="9939" s="1" customFormat="1" ht="14.4"/>
    <row r="9940" s="1" customFormat="1" ht="14.4"/>
    <row r="9941" s="1" customFormat="1" ht="14.4"/>
    <row r="9942" s="1" customFormat="1" ht="14.4"/>
    <row r="9943" s="1" customFormat="1" ht="14.4"/>
    <row r="9944" s="1" customFormat="1" ht="14.4"/>
    <row r="9945" s="1" customFormat="1" ht="14.4"/>
    <row r="9946" s="1" customFormat="1" ht="14.4"/>
    <row r="9947" s="1" customFormat="1" ht="14.4"/>
    <row r="9948" s="1" customFormat="1" ht="14.4"/>
    <row r="9949" s="1" customFormat="1" ht="14.4"/>
    <row r="9950" s="1" customFormat="1" ht="14.4"/>
    <row r="9951" s="1" customFormat="1" ht="14.4"/>
    <row r="9952" s="1" customFormat="1" ht="14.4"/>
    <row r="9953" s="1" customFormat="1" ht="14.4"/>
    <row r="9954" s="1" customFormat="1" ht="14.4"/>
    <row r="9955" s="1" customFormat="1" ht="14.4"/>
    <row r="9956" s="1" customFormat="1" ht="14.4"/>
    <row r="9957" s="1" customFormat="1" ht="14.4"/>
    <row r="9958" s="1" customFormat="1" ht="14.4"/>
    <row r="9959" s="1" customFormat="1" ht="14.4"/>
    <row r="9960" s="1" customFormat="1" ht="14.4"/>
    <row r="9961" s="1" customFormat="1" ht="14.4"/>
    <row r="9962" s="1" customFormat="1" ht="14.4"/>
    <row r="9963" s="1" customFormat="1" ht="14.4"/>
    <row r="9964" s="1" customFormat="1" ht="14.4"/>
    <row r="9965" s="1" customFormat="1" ht="14.4"/>
    <row r="9966" s="1" customFormat="1" ht="14.4"/>
    <row r="9967" s="1" customFormat="1" ht="14.4"/>
    <row r="9968" s="1" customFormat="1" ht="14.4"/>
    <row r="9969" s="1" customFormat="1" ht="14.4"/>
    <row r="9970" s="1" customFormat="1" ht="14.4"/>
    <row r="9971" s="1" customFormat="1" ht="14.4"/>
    <row r="9972" s="1" customFormat="1" ht="14.4"/>
    <row r="9973" s="1" customFormat="1" ht="14.4"/>
    <row r="9974" s="1" customFormat="1" ht="14.4"/>
    <row r="9975" s="1" customFormat="1" ht="14.4"/>
    <row r="9976" s="1" customFormat="1" ht="14.4"/>
    <row r="9977" s="1" customFormat="1" ht="14.4"/>
    <row r="9978" s="1" customFormat="1" ht="14.4"/>
    <row r="9979" s="1" customFormat="1" ht="14.4"/>
    <row r="9980" s="1" customFormat="1" ht="14.4"/>
    <row r="9981" s="1" customFormat="1" ht="14.4"/>
    <row r="9982" s="1" customFormat="1" ht="14.4"/>
    <row r="9983" s="1" customFormat="1" ht="14.4"/>
    <row r="9984" s="1" customFormat="1" ht="14.4"/>
    <row r="9985" s="1" customFormat="1" ht="14.4"/>
    <row r="9986" s="1" customFormat="1" ht="14.4"/>
    <row r="9987" s="1" customFormat="1" ht="14.4"/>
    <row r="9988" s="1" customFormat="1" ht="14.4"/>
    <row r="9989" s="1" customFormat="1" ht="14.4"/>
    <row r="9990" s="1" customFormat="1" ht="14.4"/>
    <row r="9991" s="1" customFormat="1" ht="14.4"/>
    <row r="9992" s="1" customFormat="1" ht="14.4"/>
    <row r="9993" s="1" customFormat="1" ht="14.4"/>
    <row r="9994" s="1" customFormat="1" ht="14.4"/>
    <row r="9995" s="1" customFormat="1" ht="14.4"/>
    <row r="9996" s="1" customFormat="1" ht="14.4"/>
    <row r="9997" s="1" customFormat="1" ht="14.4"/>
    <row r="9998" s="1" customFormat="1" ht="14.4"/>
    <row r="9999" s="1" customFormat="1" ht="14.4"/>
    <row r="10000" s="1" customFormat="1" ht="14.4"/>
    <row r="10001" s="1" customFormat="1" ht="14.4"/>
    <row r="10002" s="1" customFormat="1" ht="14.4"/>
    <row r="10003" s="1" customFormat="1" ht="14.4"/>
    <row r="10004" s="1" customFormat="1" ht="14.4"/>
    <row r="10005" s="1" customFormat="1" ht="14.4"/>
    <row r="10006" s="1" customFormat="1" ht="14.4"/>
    <row r="10007" s="1" customFormat="1" ht="14.4"/>
    <row r="10008" s="1" customFormat="1" ht="14.4"/>
    <row r="10009" s="1" customFormat="1" ht="14.4"/>
    <row r="10010" s="1" customFormat="1" ht="14.4"/>
    <row r="10011" s="1" customFormat="1" ht="14.4"/>
    <row r="10012" s="1" customFormat="1" ht="14.4"/>
    <row r="10013" s="1" customFormat="1" ht="14.4"/>
    <row r="10014" s="1" customFormat="1" ht="14.4"/>
    <row r="10015" s="1" customFormat="1" ht="14.4"/>
    <row r="10016" s="1" customFormat="1" ht="14.4"/>
    <row r="10017" s="1" customFormat="1" ht="14.4"/>
    <row r="10018" s="1" customFormat="1" ht="14.4"/>
    <row r="10019" s="1" customFormat="1" ht="14.4"/>
    <row r="10020" s="1" customFormat="1" ht="14.4"/>
    <row r="10021" s="1" customFormat="1" ht="14.4"/>
    <row r="10022" s="1" customFormat="1" ht="14.4"/>
    <row r="10023" s="1" customFormat="1" ht="14.4"/>
    <row r="10024" s="1" customFormat="1" ht="14.4"/>
    <row r="10025" s="1" customFormat="1" ht="14.4"/>
    <row r="10026" s="1" customFormat="1" ht="14.4"/>
    <row r="10027" s="1" customFormat="1" ht="14.4"/>
    <row r="10028" s="1" customFormat="1" ht="14.4"/>
    <row r="10029" s="1" customFormat="1" ht="14.4"/>
    <row r="10030" s="1" customFormat="1" ht="14.4"/>
    <row r="10031" s="1" customFormat="1" ht="14.4"/>
    <row r="10032" s="1" customFormat="1" ht="14.4"/>
    <row r="10033" s="1" customFormat="1" ht="14.4"/>
    <row r="10034" s="1" customFormat="1" ht="14.4"/>
    <row r="10035" s="1" customFormat="1" ht="14.4"/>
    <row r="10036" s="1" customFormat="1" ht="14.4"/>
    <row r="10037" s="1" customFormat="1" ht="14.4"/>
    <row r="10038" s="1" customFormat="1" ht="14.4"/>
    <row r="10039" s="1" customFormat="1" ht="14.4"/>
    <row r="10040" s="1" customFormat="1" ht="14.4"/>
    <row r="10041" s="1" customFormat="1" ht="14.4"/>
    <row r="10042" s="1" customFormat="1" ht="14.4"/>
    <row r="10043" s="1" customFormat="1" ht="14.4"/>
    <row r="10044" s="1" customFormat="1" ht="14.4"/>
    <row r="10045" s="1" customFormat="1" ht="14.4"/>
    <row r="10046" s="1" customFormat="1" ht="14.4"/>
    <row r="10047" s="1" customFormat="1" ht="14.4"/>
    <row r="10048" s="1" customFormat="1" ht="14.4"/>
    <row r="10049" s="1" customFormat="1" ht="14.4"/>
    <row r="10050" s="1" customFormat="1" ht="14.4"/>
    <row r="10051" s="1" customFormat="1" ht="14.4"/>
    <row r="10052" s="1" customFormat="1" ht="14.4"/>
    <row r="10053" s="1" customFormat="1" ht="14.4"/>
    <row r="10054" s="1" customFormat="1" ht="14.4"/>
    <row r="10055" s="1" customFormat="1" ht="14.4"/>
    <row r="10056" s="1" customFormat="1" ht="14.4"/>
    <row r="10057" s="1" customFormat="1" ht="14.4"/>
    <row r="10058" s="1" customFormat="1" ht="14.4"/>
    <row r="10059" s="1" customFormat="1" ht="14.4"/>
    <row r="10060" s="1" customFormat="1" ht="14.4"/>
    <row r="10061" s="1" customFormat="1" ht="14.4"/>
    <row r="10062" s="1" customFormat="1" ht="14.4"/>
    <row r="10063" s="1" customFormat="1" ht="14.4"/>
    <row r="10064" s="1" customFormat="1" ht="14.4"/>
    <row r="10065" s="1" customFormat="1" ht="14.4"/>
    <row r="10066" s="1" customFormat="1" ht="14.4"/>
    <row r="10067" s="1" customFormat="1" ht="14.4"/>
    <row r="10068" s="1" customFormat="1" ht="14.4"/>
    <row r="10069" s="1" customFormat="1" ht="14.4"/>
    <row r="10070" s="1" customFormat="1" ht="14.4"/>
    <row r="10071" s="1" customFormat="1" ht="14.4"/>
    <row r="10072" s="1" customFormat="1" ht="14.4"/>
    <row r="10073" s="1" customFormat="1" ht="14.4"/>
    <row r="10074" s="1" customFormat="1" ht="14.4"/>
    <row r="10075" s="1" customFormat="1" ht="14.4"/>
    <row r="10076" s="1" customFormat="1" ht="14.4"/>
    <row r="10077" s="1" customFormat="1" ht="14.4"/>
    <row r="10078" s="1" customFormat="1" ht="14.4"/>
    <row r="10079" s="1" customFormat="1" ht="14.4"/>
    <row r="10080" s="1" customFormat="1" ht="14.4"/>
    <row r="10081" s="1" customFormat="1" ht="14.4"/>
    <row r="10082" s="1" customFormat="1" ht="14.4"/>
    <row r="10083" s="1" customFormat="1" ht="14.4"/>
    <row r="10084" s="1" customFormat="1" ht="14.4"/>
    <row r="10085" s="1" customFormat="1" ht="14.4"/>
    <row r="10086" s="1" customFormat="1" ht="14.4"/>
    <row r="10087" s="1" customFormat="1" ht="14.4"/>
    <row r="10088" s="1" customFormat="1" ht="14.4"/>
    <row r="10089" s="1" customFormat="1" ht="14.4"/>
    <row r="10090" s="1" customFormat="1" ht="14.4"/>
    <row r="10091" s="1" customFormat="1" ht="14.4"/>
    <row r="10092" s="1" customFormat="1" ht="14.4"/>
    <row r="10093" s="1" customFormat="1" ht="14.4"/>
    <row r="10094" s="1" customFormat="1" ht="14.4"/>
    <row r="10095" s="1" customFormat="1" ht="14.4"/>
    <row r="10096" s="1" customFormat="1" ht="14.4"/>
    <row r="10097" s="1" customFormat="1" ht="14.4"/>
    <row r="10098" s="1" customFormat="1" ht="14.4"/>
    <row r="10099" s="1" customFormat="1" ht="14.4"/>
    <row r="10100" s="1" customFormat="1" ht="14.4"/>
    <row r="10101" s="1" customFormat="1" ht="14.4"/>
    <row r="10102" s="1" customFormat="1" ht="14.4"/>
    <row r="10103" s="1" customFormat="1" ht="14.4"/>
    <row r="10104" s="1" customFormat="1" ht="14.4"/>
    <row r="10105" s="1" customFormat="1" ht="14.4"/>
    <row r="10106" s="1" customFormat="1" ht="14.4"/>
    <row r="10107" s="1" customFormat="1" ht="14.4"/>
    <row r="10108" s="1" customFormat="1" ht="14.4"/>
    <row r="10109" s="1" customFormat="1" ht="14.4"/>
    <row r="10110" s="1" customFormat="1" ht="14.4"/>
    <row r="10111" s="1" customFormat="1" ht="14.4"/>
    <row r="10112" s="1" customFormat="1" ht="14.4"/>
    <row r="10113" s="1" customFormat="1" ht="14.4"/>
    <row r="10114" s="1" customFormat="1" ht="14.4"/>
    <row r="10115" s="1" customFormat="1" ht="14.4"/>
    <row r="10116" s="1" customFormat="1" ht="14.4"/>
    <row r="10117" s="1" customFormat="1" ht="14.4"/>
    <row r="10118" s="1" customFormat="1" ht="14.4"/>
    <row r="10119" s="1" customFormat="1" ht="14.4"/>
    <row r="10120" s="1" customFormat="1" ht="14.4"/>
    <row r="10121" s="1" customFormat="1" ht="14.4"/>
    <row r="10122" s="1" customFormat="1" ht="14.4"/>
    <row r="10123" s="1" customFormat="1" ht="14.4"/>
    <row r="10124" s="1" customFormat="1" ht="14.4"/>
    <row r="10125" s="1" customFormat="1" ht="14.4"/>
    <row r="10126" s="1" customFormat="1" ht="14.4"/>
    <row r="10127" s="1" customFormat="1" ht="14.4"/>
    <row r="10128" s="1" customFormat="1" ht="14.4"/>
    <row r="10129" s="1" customFormat="1" ht="14.4"/>
    <row r="10130" s="1" customFormat="1" ht="14.4"/>
    <row r="10131" s="1" customFormat="1" ht="14.4"/>
    <row r="10132" s="1" customFormat="1" ht="14.4"/>
    <row r="10133" s="1" customFormat="1" ht="14.4"/>
    <row r="10134" s="1" customFormat="1" ht="14.4"/>
    <row r="10135" s="1" customFormat="1" ht="14.4"/>
    <row r="10136" s="1" customFormat="1" ht="14.4"/>
    <row r="10137" s="1" customFormat="1" ht="14.4"/>
    <row r="10138" s="1" customFormat="1" ht="14.4"/>
    <row r="10139" s="1" customFormat="1" ht="14.4"/>
    <row r="10140" s="1" customFormat="1" ht="14.4"/>
    <row r="10141" s="1" customFormat="1" ht="14.4"/>
    <row r="10142" s="1" customFormat="1" ht="14.4"/>
    <row r="10143" s="1" customFormat="1" ht="14.4"/>
    <row r="10144" s="1" customFormat="1" ht="14.4"/>
    <row r="10145" s="1" customFormat="1" ht="14.4"/>
    <row r="10146" s="1" customFormat="1" ht="14.4"/>
    <row r="10147" s="1" customFormat="1" ht="14.4"/>
    <row r="10148" s="1" customFormat="1" ht="14.4"/>
    <row r="10149" s="1" customFormat="1" ht="14.4"/>
    <row r="10150" s="1" customFormat="1" ht="14.4"/>
    <row r="10151" s="1" customFormat="1" ht="14.4"/>
    <row r="10152" s="1" customFormat="1" ht="14.4"/>
    <row r="10153" s="1" customFormat="1" ht="14.4"/>
    <row r="10154" s="1" customFormat="1" ht="14.4"/>
    <row r="10155" s="1" customFormat="1" ht="14.4"/>
    <row r="10156" s="1" customFormat="1" ht="14.4"/>
    <row r="10157" s="1" customFormat="1" ht="14.4"/>
    <row r="10158" s="1" customFormat="1" ht="14.4"/>
    <row r="10159" s="1" customFormat="1" ht="14.4"/>
    <row r="10160" s="1" customFormat="1" ht="14.4"/>
    <row r="10161" s="1" customFormat="1" ht="14.4"/>
    <row r="10162" s="1" customFormat="1" ht="14.4"/>
    <row r="10163" s="1" customFormat="1" ht="14.4"/>
    <row r="10164" s="1" customFormat="1" ht="14.4"/>
    <row r="10165" s="1" customFormat="1" ht="14.4"/>
    <row r="10166" s="1" customFormat="1" ht="14.4"/>
    <row r="10167" s="1" customFormat="1" ht="14.4"/>
    <row r="10168" s="1" customFormat="1" ht="14.4"/>
    <row r="10169" s="1" customFormat="1" ht="14.4"/>
    <row r="10170" s="1" customFormat="1" ht="14.4"/>
    <row r="10171" s="1" customFormat="1" ht="14.4"/>
    <row r="10172" s="1" customFormat="1" ht="14.4"/>
    <row r="10173" s="1" customFormat="1" ht="14.4"/>
    <row r="10174" s="1" customFormat="1" ht="14.4"/>
    <row r="10175" s="1" customFormat="1" ht="14.4"/>
    <row r="10176" s="1" customFormat="1" ht="14.4"/>
    <row r="10177" s="1" customFormat="1" ht="14.4"/>
    <row r="10178" s="1" customFormat="1" ht="14.4"/>
    <row r="10179" s="1" customFormat="1" ht="14.4"/>
    <row r="10180" s="1" customFormat="1" ht="14.4"/>
    <row r="10181" s="1" customFormat="1" ht="14.4"/>
    <row r="10182" s="1" customFormat="1" ht="14.4"/>
    <row r="10183" s="1" customFormat="1" ht="14.4"/>
    <row r="10184" s="1" customFormat="1" ht="14.4"/>
    <row r="10185" s="1" customFormat="1" ht="14.4"/>
    <row r="10186" s="1" customFormat="1" ht="14.4"/>
    <row r="10187" s="1" customFormat="1" ht="14.4"/>
    <row r="10188" s="1" customFormat="1" ht="14.4"/>
    <row r="10189" s="1" customFormat="1" ht="14.4"/>
    <row r="10190" s="1" customFormat="1" ht="14.4"/>
    <row r="10191" s="1" customFormat="1" ht="14.4"/>
    <row r="10192" s="1" customFormat="1" ht="14.4"/>
    <row r="10193" s="1" customFormat="1" ht="14.4"/>
    <row r="10194" s="1" customFormat="1" ht="14.4"/>
    <row r="10195" s="1" customFormat="1" ht="14.4"/>
    <row r="10196" s="1" customFormat="1" ht="14.4"/>
    <row r="10197" s="1" customFormat="1" ht="14.4"/>
    <row r="10198" s="1" customFormat="1" ht="14.4"/>
    <row r="10199" s="1" customFormat="1" ht="14.4"/>
    <row r="10200" s="1" customFormat="1" ht="14.4"/>
    <row r="10201" s="1" customFormat="1" ht="14.4"/>
    <row r="10202" s="1" customFormat="1" ht="14.4"/>
    <row r="10203" s="1" customFormat="1" ht="14.4"/>
    <row r="10204" s="1" customFormat="1" ht="14.4"/>
    <row r="10205" s="1" customFormat="1" ht="14.4"/>
    <row r="10206" s="1" customFormat="1" ht="14.4"/>
    <row r="10207" s="1" customFormat="1" ht="14.4"/>
    <row r="10208" s="1" customFormat="1" ht="14.4"/>
    <row r="10209" s="1" customFormat="1" ht="14.4"/>
    <row r="10210" s="1" customFormat="1" ht="14.4"/>
    <row r="10211" s="1" customFormat="1" ht="14.4"/>
    <row r="10212" s="1" customFormat="1" ht="14.4"/>
    <row r="10213" s="1" customFormat="1" ht="14.4"/>
    <row r="10214" s="1" customFormat="1" ht="14.4"/>
    <row r="10215" s="1" customFormat="1" ht="14.4"/>
    <row r="10216" s="1" customFormat="1" ht="14.4"/>
    <row r="10217" s="1" customFormat="1" ht="14.4"/>
    <row r="10218" s="1" customFormat="1" ht="14.4"/>
    <row r="10219" s="1" customFormat="1" ht="14.4"/>
    <row r="10220" s="1" customFormat="1" ht="14.4"/>
    <row r="10221" s="1" customFormat="1" ht="14.4"/>
    <row r="10222" s="1" customFormat="1" ht="14.4"/>
    <row r="10223" s="1" customFormat="1" ht="14.4"/>
    <row r="10224" s="1" customFormat="1" ht="14.4"/>
    <row r="10225" s="1" customFormat="1" ht="14.4"/>
    <row r="10226" s="1" customFormat="1" ht="14.4"/>
    <row r="10227" s="1" customFormat="1" ht="14.4"/>
    <row r="10228" s="1" customFormat="1" ht="14.4"/>
    <row r="10229" s="1" customFormat="1" ht="14.4"/>
    <row r="10230" s="1" customFormat="1" ht="14.4"/>
    <row r="10231" s="1" customFormat="1" ht="14.4"/>
    <row r="10232" s="1" customFormat="1" ht="14.4"/>
    <row r="10233" s="1" customFormat="1" ht="14.4"/>
    <row r="10234" s="1" customFormat="1" ht="14.4"/>
    <row r="10235" s="1" customFormat="1" ht="14.4"/>
    <row r="10236" s="1" customFormat="1" ht="14.4"/>
    <row r="10237" s="1" customFormat="1" ht="14.4"/>
    <row r="10238" s="1" customFormat="1" ht="14.4"/>
    <row r="10239" s="1" customFormat="1" ht="14.4"/>
    <row r="10240" s="1" customFormat="1" ht="14.4"/>
    <row r="10241" s="1" customFormat="1" ht="14.4"/>
    <row r="10242" s="1" customFormat="1" ht="14.4"/>
    <row r="10243" s="1" customFormat="1" ht="14.4"/>
    <row r="10244" s="1" customFormat="1" ht="14.4"/>
    <row r="10245" s="1" customFormat="1" ht="14.4"/>
    <row r="10246" s="1" customFormat="1" ht="14.4"/>
    <row r="10247" s="1" customFormat="1" ht="14.4"/>
    <row r="10248" s="1" customFormat="1" ht="14.4"/>
    <row r="10249" s="1" customFormat="1" ht="14.4"/>
    <row r="10250" s="1" customFormat="1" ht="14.4"/>
    <row r="10251" s="1" customFormat="1" ht="14.4"/>
    <row r="10252" s="1" customFormat="1" ht="14.4"/>
    <row r="10253" s="1" customFormat="1" ht="14.4"/>
    <row r="10254" s="1" customFormat="1" ht="14.4"/>
    <row r="10255" s="1" customFormat="1" ht="14.4"/>
    <row r="10256" s="1" customFormat="1" ht="14.4"/>
    <row r="10257" s="1" customFormat="1" ht="14.4"/>
    <row r="10258" s="1" customFormat="1" ht="14.4"/>
    <row r="10259" s="1" customFormat="1" ht="14.4"/>
    <row r="10260" s="1" customFormat="1" ht="14.4"/>
    <row r="10261" s="1" customFormat="1" ht="14.4"/>
    <row r="10262" s="1" customFormat="1" ht="14.4"/>
    <row r="10263" s="1" customFormat="1" ht="14.4"/>
    <row r="10264" s="1" customFormat="1" ht="14.4"/>
    <row r="10265" s="1" customFormat="1" ht="14.4"/>
    <row r="10266" s="1" customFormat="1" ht="14.4"/>
    <row r="10267" s="1" customFormat="1" ht="14.4"/>
    <row r="10268" s="1" customFormat="1" ht="14.4"/>
    <row r="10269" s="1" customFormat="1" ht="14.4"/>
    <row r="10270" s="1" customFormat="1" ht="14.4"/>
    <row r="10271" s="1" customFormat="1" ht="14.4"/>
    <row r="10272" s="1" customFormat="1" ht="14.4"/>
    <row r="10273" s="1" customFormat="1" ht="14.4"/>
    <row r="10274" s="1" customFormat="1" ht="14.4"/>
    <row r="10275" s="1" customFormat="1" ht="14.4"/>
    <row r="10276" s="1" customFormat="1" ht="14.4"/>
    <row r="10277" s="1" customFormat="1" ht="14.4"/>
    <row r="10278" s="1" customFormat="1" ht="14.4"/>
    <row r="10279" s="1" customFormat="1" ht="14.4"/>
    <row r="10280" s="1" customFormat="1" ht="14.4"/>
    <row r="10281" s="1" customFormat="1" ht="14.4"/>
    <row r="10282" s="1" customFormat="1" ht="14.4"/>
    <row r="10283" s="1" customFormat="1" ht="14.4"/>
    <row r="10284" s="1" customFormat="1" ht="14.4"/>
    <row r="10285" s="1" customFormat="1" ht="14.4"/>
    <row r="10286" s="1" customFormat="1" ht="14.4"/>
    <row r="10287" s="1" customFormat="1" ht="14.4"/>
    <row r="10288" s="1" customFormat="1" ht="14.4"/>
    <row r="10289" s="1" customFormat="1" ht="14.4"/>
    <row r="10290" s="1" customFormat="1" ht="14.4"/>
    <row r="10291" s="1" customFormat="1" ht="14.4"/>
    <row r="10292" s="1" customFormat="1" ht="14.4"/>
    <row r="10293" s="1" customFormat="1" ht="14.4"/>
    <row r="10294" s="1" customFormat="1" ht="14.4"/>
    <row r="10295" s="1" customFormat="1" ht="14.4"/>
    <row r="10296" s="1" customFormat="1" ht="14.4"/>
    <row r="10297" s="1" customFormat="1" ht="14.4"/>
    <row r="10298" s="1" customFormat="1" ht="14.4"/>
    <row r="10299" s="1" customFormat="1" ht="14.4"/>
    <row r="10300" s="1" customFormat="1" ht="14.4"/>
    <row r="10301" s="1" customFormat="1" ht="14.4"/>
    <row r="10302" s="1" customFormat="1" ht="14.4"/>
    <row r="10303" s="1" customFormat="1" ht="14.4"/>
    <row r="10304" s="1" customFormat="1" ht="14.4"/>
    <row r="10305" s="1" customFormat="1" ht="14.4"/>
    <row r="10306" s="1" customFormat="1" ht="14.4"/>
    <row r="10307" s="1" customFormat="1" ht="14.4"/>
    <row r="10308" s="1" customFormat="1" ht="14.4"/>
    <row r="10309" s="1" customFormat="1" ht="14.4"/>
    <row r="10310" s="1" customFormat="1" ht="14.4"/>
    <row r="10311" s="1" customFormat="1" ht="14.4"/>
    <row r="10312" s="1" customFormat="1" ht="14.4"/>
    <row r="10313" s="1" customFormat="1" ht="14.4"/>
    <row r="10314" s="1" customFormat="1" ht="14.4"/>
    <row r="10315" s="1" customFormat="1" ht="14.4"/>
    <row r="10316" s="1" customFormat="1" ht="14.4"/>
    <row r="10317" s="1" customFormat="1" ht="14.4"/>
    <row r="10318" s="1" customFormat="1" ht="14.4"/>
    <row r="10319" s="1" customFormat="1" ht="14.4"/>
    <row r="10320" s="1" customFormat="1" ht="14.4"/>
    <row r="10321" s="1" customFormat="1" ht="14.4"/>
    <row r="10322" s="1" customFormat="1" ht="14.4"/>
    <row r="10323" s="1" customFormat="1" ht="14.4"/>
    <row r="10324" s="1" customFormat="1" ht="14.4"/>
    <row r="10325" s="1" customFormat="1" ht="14.4"/>
    <row r="10326" s="1" customFormat="1" ht="14.4"/>
    <row r="10327" s="1" customFormat="1" ht="14.4"/>
    <row r="10328" s="1" customFormat="1" ht="14.4"/>
    <row r="10329" s="1" customFormat="1" ht="14.4"/>
    <row r="10330" s="1" customFormat="1" ht="14.4"/>
    <row r="10331" s="1" customFormat="1" ht="14.4"/>
    <row r="10332" s="1" customFormat="1" ht="14.4"/>
    <row r="10333" s="1" customFormat="1" ht="14.4"/>
    <row r="10334" s="1" customFormat="1" ht="14.4"/>
    <row r="10335" s="1" customFormat="1" ht="14.4"/>
    <row r="10336" s="1" customFormat="1" ht="14.4"/>
    <row r="10337" s="1" customFormat="1" ht="14.4"/>
    <row r="10338" s="1" customFormat="1" ht="14.4"/>
    <row r="10339" s="1" customFormat="1" ht="14.4"/>
    <row r="10340" s="1" customFormat="1" ht="14.4"/>
    <row r="10341" s="1" customFormat="1" ht="14.4"/>
    <row r="10342" s="1" customFormat="1" ht="14.4"/>
    <row r="10343" s="1" customFormat="1" ht="14.4"/>
    <row r="10344" s="1" customFormat="1" ht="14.4"/>
    <row r="10345" s="1" customFormat="1" ht="14.4"/>
    <row r="10346" s="1" customFormat="1" ht="14.4"/>
    <row r="10347" s="1" customFormat="1" ht="14.4"/>
    <row r="10348" s="1" customFormat="1" ht="14.4"/>
    <row r="10349" s="1" customFormat="1" ht="14.4"/>
    <row r="10350" s="1" customFormat="1" ht="14.4"/>
    <row r="10351" s="1" customFormat="1" ht="14.4"/>
    <row r="10352" s="1" customFormat="1" ht="14.4"/>
    <row r="10353" s="1" customFormat="1" ht="14.4"/>
    <row r="10354" s="1" customFormat="1" ht="14.4"/>
    <row r="10355" s="1" customFormat="1" ht="14.4"/>
    <row r="10356" s="1" customFormat="1" ht="14.4"/>
    <row r="10357" s="1" customFormat="1" ht="14.4"/>
    <row r="10358" s="1" customFormat="1" ht="14.4"/>
    <row r="10359" s="1" customFormat="1" ht="14.4"/>
    <row r="10360" s="1" customFormat="1" ht="14.4"/>
    <row r="10361" s="1" customFormat="1" ht="14.4"/>
    <row r="10362" s="1" customFormat="1" ht="14.4"/>
    <row r="10363" s="1" customFormat="1" ht="14.4"/>
    <row r="10364" s="1" customFormat="1" ht="14.4"/>
    <row r="10365" s="1" customFormat="1" ht="14.4"/>
    <row r="10366" s="1" customFormat="1" ht="14.4"/>
    <row r="10367" s="1" customFormat="1" ht="14.4"/>
    <row r="10368" s="1" customFormat="1" ht="14.4"/>
    <row r="10369" s="1" customFormat="1" ht="14.4"/>
    <row r="10370" s="1" customFormat="1" ht="14.4"/>
    <row r="10371" s="1" customFormat="1" ht="14.4"/>
    <row r="10372" s="1" customFormat="1" ht="14.4"/>
    <row r="10373" s="1" customFormat="1" ht="14.4"/>
    <row r="10374" s="1" customFormat="1" ht="14.4"/>
    <row r="10375" s="1" customFormat="1" ht="14.4"/>
    <row r="10376" s="1" customFormat="1" ht="14.4"/>
    <row r="10377" s="1" customFormat="1" ht="14.4"/>
    <row r="10378" s="1" customFormat="1" ht="14.4"/>
    <row r="10379" s="1" customFormat="1" ht="14.4"/>
    <row r="10380" s="1" customFormat="1" ht="14.4"/>
    <row r="10381" s="1" customFormat="1" ht="14.4"/>
    <row r="10382" s="1" customFormat="1" ht="14.4"/>
    <row r="10383" s="1" customFormat="1" ht="14.4"/>
    <row r="10384" s="1" customFormat="1" ht="14.4"/>
    <row r="10385" s="1" customFormat="1" ht="14.4"/>
    <row r="10386" s="1" customFormat="1" ht="14.4"/>
    <row r="10387" s="1" customFormat="1" ht="14.4"/>
    <row r="10388" s="1" customFormat="1" ht="14.4"/>
    <row r="10389" s="1" customFormat="1" ht="14.4"/>
    <row r="10390" s="1" customFormat="1" ht="14.4"/>
    <row r="10391" s="1" customFormat="1" ht="14.4"/>
    <row r="10392" s="1" customFormat="1" ht="14.4"/>
    <row r="10393" s="1" customFormat="1" ht="14.4"/>
    <row r="10394" s="1" customFormat="1" ht="14.4"/>
    <row r="10395" s="1" customFormat="1" ht="14.4"/>
    <row r="10396" s="1" customFormat="1" ht="14.4"/>
    <row r="10397" s="1" customFormat="1" ht="14.4"/>
    <row r="10398" s="1" customFormat="1" ht="14.4"/>
    <row r="10399" s="1" customFormat="1" ht="14.4"/>
    <row r="10400" s="1" customFormat="1" ht="14.4"/>
    <row r="10401" s="1" customFormat="1" ht="14.4"/>
    <row r="10402" s="1" customFormat="1" ht="14.4"/>
    <row r="10403" s="1" customFormat="1" ht="14.4"/>
    <row r="10404" s="1" customFormat="1" ht="14.4"/>
    <row r="10405" s="1" customFormat="1" ht="14.4"/>
    <row r="10406" s="1" customFormat="1" ht="14.4"/>
    <row r="10407" s="1" customFormat="1" ht="14.4"/>
    <row r="10408" s="1" customFormat="1" ht="14.4"/>
    <row r="10409" s="1" customFormat="1" ht="14.4"/>
    <row r="10410" s="1" customFormat="1" ht="14.4"/>
    <row r="10411" s="1" customFormat="1" ht="14.4"/>
    <row r="10412" s="1" customFormat="1" ht="14.4"/>
    <row r="10413" s="1" customFormat="1" ht="14.4"/>
    <row r="10414" s="1" customFormat="1" ht="14.4"/>
    <row r="10415" s="1" customFormat="1" ht="14.4"/>
    <row r="10416" s="1" customFormat="1" ht="14.4"/>
    <row r="10417" s="1" customFormat="1" ht="14.4"/>
    <row r="10418" s="1" customFormat="1" ht="14.4"/>
    <row r="10419" s="1" customFormat="1" ht="14.4"/>
    <row r="10420" s="1" customFormat="1" ht="14.4"/>
    <row r="10421" s="1" customFormat="1" ht="14.4"/>
    <row r="10422" s="1" customFormat="1" ht="14.4"/>
    <row r="10423" s="1" customFormat="1" ht="14.4"/>
    <row r="10424" s="1" customFormat="1" ht="14.4"/>
    <row r="10425" s="1" customFormat="1" ht="14.4"/>
    <row r="10426" s="1" customFormat="1" ht="14.4"/>
    <row r="10427" s="1" customFormat="1" ht="14.4"/>
    <row r="10428" s="1" customFormat="1" ht="14.4"/>
    <row r="10429" s="1" customFormat="1" ht="14.4"/>
    <row r="10430" s="1" customFormat="1" ht="14.4"/>
    <row r="10431" s="1" customFormat="1" ht="14.4"/>
    <row r="10432" s="1" customFormat="1" ht="14.4"/>
    <row r="10433" s="1" customFormat="1" ht="14.4"/>
    <row r="10434" s="1" customFormat="1" ht="14.4"/>
    <row r="10435" s="1" customFormat="1" ht="14.4"/>
    <row r="10436" s="1" customFormat="1" ht="14.4"/>
    <row r="10437" s="1" customFormat="1" ht="14.4"/>
    <row r="10438" s="1" customFormat="1" ht="14.4"/>
    <row r="10439" s="1" customFormat="1" ht="14.4"/>
    <row r="10440" s="1" customFormat="1" ht="14.4"/>
    <row r="10441" s="1" customFormat="1" ht="14.4"/>
    <row r="10442" s="1" customFormat="1" ht="14.4"/>
    <row r="10443" s="1" customFormat="1" ht="14.4"/>
    <row r="10444" s="1" customFormat="1" ht="14.4"/>
    <row r="10445" s="1" customFormat="1" ht="14.4"/>
    <row r="10446" s="1" customFormat="1" ht="14.4"/>
    <row r="10447" s="1" customFormat="1" ht="14.4"/>
    <row r="10448" s="1" customFormat="1" ht="14.4"/>
    <row r="10449" s="1" customFormat="1" ht="14.4"/>
    <row r="10450" s="1" customFormat="1" ht="14.4"/>
    <row r="10451" s="1" customFormat="1" ht="14.4"/>
    <row r="10452" s="1" customFormat="1" ht="14.4"/>
    <row r="10453" s="1" customFormat="1" ht="14.4"/>
    <row r="10454" s="1" customFormat="1" ht="14.4"/>
    <row r="10455" s="1" customFormat="1" ht="14.4"/>
    <row r="10456" s="1" customFormat="1" ht="14.4"/>
    <row r="10457" s="1" customFormat="1" ht="14.4"/>
    <row r="10458" s="1" customFormat="1" ht="14.4"/>
    <row r="10459" s="1" customFormat="1" ht="14.4"/>
    <row r="10460" s="1" customFormat="1" ht="14.4"/>
    <row r="10461" s="1" customFormat="1" ht="14.4"/>
    <row r="10462" s="1" customFormat="1" ht="14.4"/>
    <row r="10463" s="1" customFormat="1" ht="14.4"/>
    <row r="10464" s="1" customFormat="1" ht="14.4"/>
    <row r="10465" s="1" customFormat="1" ht="14.4"/>
    <row r="10466" s="1" customFormat="1" ht="14.4"/>
    <row r="10467" s="1" customFormat="1" ht="14.4"/>
    <row r="10468" s="1" customFormat="1" ht="14.4"/>
    <row r="10469" s="1" customFormat="1" ht="14.4"/>
    <row r="10470" s="1" customFormat="1" ht="14.4"/>
    <row r="10471" s="1" customFormat="1" ht="14.4"/>
    <row r="10472" s="1" customFormat="1" ht="14.4"/>
    <row r="10473" s="1" customFormat="1" ht="14.4"/>
    <row r="10474" s="1" customFormat="1" ht="14.4"/>
    <row r="10475" s="1" customFormat="1" ht="14.4"/>
    <row r="10476" s="1" customFormat="1" ht="14.4"/>
    <row r="10477" s="1" customFormat="1" ht="14.4"/>
    <row r="10478" s="1" customFormat="1" ht="14.4"/>
    <row r="10479" s="1" customFormat="1" ht="14.4"/>
    <row r="10480" s="1" customFormat="1" ht="14.4"/>
    <row r="10481" s="1" customFormat="1" ht="14.4"/>
    <row r="10482" s="1" customFormat="1" ht="14.4"/>
    <row r="10483" s="1" customFormat="1" ht="14.4"/>
    <row r="10484" s="1" customFormat="1" ht="14.4"/>
    <row r="10485" s="1" customFormat="1" ht="14.4"/>
    <row r="10486" s="1" customFormat="1" ht="14.4"/>
    <row r="10487" s="1" customFormat="1" ht="14.4"/>
    <row r="10488" s="1" customFormat="1" ht="14.4"/>
    <row r="10489" s="1" customFormat="1" ht="14.4"/>
    <row r="10490" s="1" customFormat="1" ht="14.4"/>
    <row r="10491" s="1" customFormat="1" ht="14.4"/>
    <row r="10492" s="1" customFormat="1" ht="14.4"/>
    <row r="10493" s="1" customFormat="1" ht="14.4"/>
    <row r="10494" s="1" customFormat="1" ht="14.4"/>
    <row r="10495" s="1" customFormat="1" ht="14.4"/>
    <row r="10496" s="1" customFormat="1" ht="14.4"/>
    <row r="10497" s="1" customFormat="1" ht="14.4"/>
    <row r="10498" s="1" customFormat="1" ht="14.4"/>
    <row r="10499" s="1" customFormat="1" ht="14.4"/>
    <row r="10500" s="1" customFormat="1" ht="14.4"/>
    <row r="10501" s="1" customFormat="1" ht="14.4"/>
    <row r="10502" s="1" customFormat="1" ht="14.4"/>
    <row r="10503" s="1" customFormat="1" ht="14.4"/>
    <row r="10504" s="1" customFormat="1" ht="14.4"/>
    <row r="10505" s="1" customFormat="1" ht="14.4"/>
    <row r="10506" s="1" customFormat="1" ht="14.4"/>
    <row r="10507" s="1" customFormat="1" ht="14.4"/>
    <row r="10508" s="1" customFormat="1" ht="14.4"/>
    <row r="10509" s="1" customFormat="1" ht="14.4"/>
    <row r="10510" s="1" customFormat="1" ht="14.4"/>
    <row r="10511" s="1" customFormat="1" ht="14.4"/>
    <row r="10512" s="1" customFormat="1" ht="14.4"/>
    <row r="10513" s="1" customFormat="1" ht="14.4"/>
    <row r="10514" s="1" customFormat="1" ht="14.4"/>
    <row r="10515" s="1" customFormat="1" ht="14.4"/>
    <row r="10516" s="1" customFormat="1" ht="14.4"/>
    <row r="10517" s="1" customFormat="1" ht="14.4"/>
    <row r="10518" s="1" customFormat="1" ht="14.4"/>
    <row r="10519" s="1" customFormat="1" ht="14.4"/>
    <row r="10520" s="1" customFormat="1" ht="14.4"/>
    <row r="10521" s="1" customFormat="1" ht="14.4"/>
    <row r="10522" s="1" customFormat="1" ht="14.4"/>
    <row r="10523" s="1" customFormat="1" ht="14.4"/>
    <row r="10524" s="1" customFormat="1" ht="14.4"/>
    <row r="10525" s="1" customFormat="1" ht="14.4"/>
    <row r="10526" s="1" customFormat="1" ht="14.4"/>
    <row r="10527" s="1" customFormat="1" ht="14.4"/>
    <row r="10528" s="1" customFormat="1" ht="14.4"/>
    <row r="10529" s="1" customFormat="1" ht="14.4"/>
    <row r="10530" s="1" customFormat="1" ht="14.4"/>
    <row r="10531" s="1" customFormat="1" ht="14.4"/>
    <row r="10532" s="1" customFormat="1" ht="14.4"/>
    <row r="10533" s="1" customFormat="1" ht="14.4"/>
    <row r="10534" s="1" customFormat="1" ht="14.4"/>
    <row r="10535" s="1" customFormat="1" ht="14.4"/>
    <row r="10536" s="1" customFormat="1" ht="14.4"/>
    <row r="10537" s="1" customFormat="1" ht="14.4"/>
    <row r="10538" s="1" customFormat="1" ht="14.4"/>
    <row r="10539" s="1" customFormat="1" ht="14.4"/>
    <row r="10540" s="1" customFormat="1" ht="14.4"/>
    <row r="10541" s="1" customFormat="1" ht="14.4"/>
    <row r="10542" s="1" customFormat="1" ht="14.4"/>
    <row r="10543" s="1" customFormat="1" ht="14.4"/>
    <row r="10544" s="1" customFormat="1" ht="14.4"/>
    <row r="10545" s="1" customFormat="1" ht="14.4"/>
    <row r="10546" s="1" customFormat="1" ht="14.4"/>
    <row r="10547" s="1" customFormat="1" ht="14.4"/>
    <row r="10548" s="1" customFormat="1" ht="14.4"/>
    <row r="10549" s="1" customFormat="1" ht="14.4"/>
    <row r="10550" s="1" customFormat="1" ht="14.4"/>
    <row r="10551" s="1" customFormat="1" ht="14.4"/>
    <row r="10552" s="1" customFormat="1" ht="14.4"/>
    <row r="10553" s="1" customFormat="1" ht="14.4"/>
    <row r="10554" s="1" customFormat="1" ht="14.4"/>
    <row r="10555" s="1" customFormat="1" ht="14.4"/>
    <row r="10556" s="1" customFormat="1" ht="14.4"/>
    <row r="10557" s="1" customFormat="1" ht="14.4"/>
    <row r="10558" s="1" customFormat="1" ht="14.4"/>
    <row r="10559" s="1" customFormat="1" ht="14.4"/>
    <row r="10560" s="1" customFormat="1" ht="14.4"/>
    <row r="10561" s="1" customFormat="1" ht="14.4"/>
    <row r="10562" s="1" customFormat="1" ht="14.4"/>
    <row r="10563" s="1" customFormat="1" ht="14.4"/>
    <row r="10564" s="1" customFormat="1" ht="14.4"/>
    <row r="10565" s="1" customFormat="1" ht="14.4"/>
    <row r="10566" s="1" customFormat="1" ht="14.4"/>
    <row r="10567" s="1" customFormat="1" ht="14.4"/>
    <row r="10568" s="1" customFormat="1" ht="14.4"/>
    <row r="10569" s="1" customFormat="1" ht="14.4"/>
    <row r="10570" s="1" customFormat="1" ht="14.4"/>
    <row r="10571" s="1" customFormat="1" ht="14.4"/>
    <row r="10572" s="1" customFormat="1" ht="14.4"/>
    <row r="10573" s="1" customFormat="1" ht="14.4"/>
    <row r="10574" s="1" customFormat="1" ht="14.4"/>
    <row r="10575" s="1" customFormat="1" ht="14.4"/>
    <row r="10576" s="1" customFormat="1" ht="14.4"/>
    <row r="10577" s="1" customFormat="1" ht="14.4"/>
    <row r="10578" s="1" customFormat="1" ht="14.4"/>
    <row r="10579" s="1" customFormat="1" ht="14.4"/>
    <row r="10580" s="1" customFormat="1" ht="14.4"/>
    <row r="10581" s="1" customFormat="1" ht="14.4"/>
    <row r="10582" s="1" customFormat="1" ht="14.4"/>
    <row r="10583" s="1" customFormat="1" ht="14.4"/>
    <row r="10584" s="1" customFormat="1" ht="14.4"/>
    <row r="10585" s="1" customFormat="1" ht="14.4"/>
    <row r="10586" s="1" customFormat="1" ht="14.4"/>
    <row r="10587" s="1" customFormat="1" ht="14.4"/>
    <row r="10588" s="1" customFormat="1" ht="14.4"/>
    <row r="10589" s="1" customFormat="1" ht="14.4"/>
    <row r="10590" s="1" customFormat="1" ht="14.4"/>
    <row r="10591" s="1" customFormat="1" ht="14.4"/>
    <row r="10592" s="1" customFormat="1" ht="14.4"/>
    <row r="10593" s="1" customFormat="1" ht="14.4"/>
    <row r="10594" s="1" customFormat="1" ht="14.4"/>
    <row r="10595" s="1" customFormat="1" ht="14.4"/>
    <row r="10596" s="1" customFormat="1" ht="14.4"/>
    <row r="10597" s="1" customFormat="1" ht="14.4"/>
    <row r="10598" s="1" customFormat="1" ht="14.4"/>
    <row r="10599" s="1" customFormat="1" ht="14.4"/>
    <row r="10600" s="1" customFormat="1" ht="14.4"/>
    <row r="10601" s="1" customFormat="1" ht="14.4"/>
    <row r="10602" s="1" customFormat="1" ht="14.4"/>
    <row r="10603" s="1" customFormat="1" ht="14.4"/>
    <row r="10604" s="1" customFormat="1" ht="14.4"/>
    <row r="10605" s="1" customFormat="1" ht="14.4"/>
    <row r="10606" s="1" customFormat="1" ht="14.4"/>
    <row r="10607" s="1" customFormat="1" ht="14.4"/>
    <row r="10608" s="1" customFormat="1" ht="14.4"/>
    <row r="10609" s="1" customFormat="1" ht="14.4"/>
    <row r="10610" s="1" customFormat="1" ht="14.4"/>
    <row r="10611" s="1" customFormat="1" ht="14.4"/>
    <row r="10612" s="1" customFormat="1" ht="14.4"/>
    <row r="10613" s="1" customFormat="1" ht="14.4"/>
    <row r="10614" s="1" customFormat="1" ht="14.4"/>
    <row r="10615" s="1" customFormat="1" ht="14.4"/>
    <row r="10616" s="1" customFormat="1" ht="14.4"/>
    <row r="10617" s="1" customFormat="1" ht="14.4"/>
    <row r="10618" s="1" customFormat="1" ht="14.4"/>
    <row r="10619" s="1" customFormat="1" ht="14.4"/>
    <row r="10620" s="1" customFormat="1" ht="14.4"/>
    <row r="10621" s="1" customFormat="1" ht="14.4"/>
    <row r="10622" s="1" customFormat="1" ht="14.4"/>
    <row r="10623" s="1" customFormat="1" ht="14.4"/>
    <row r="10624" s="1" customFormat="1" ht="14.4"/>
    <row r="10625" s="1" customFormat="1" ht="14.4"/>
    <row r="10626" s="1" customFormat="1" ht="14.4"/>
    <row r="10627" s="1" customFormat="1" ht="14.4"/>
    <row r="10628" s="1" customFormat="1" ht="14.4"/>
    <row r="10629" s="1" customFormat="1" ht="14.4"/>
    <row r="10630" s="1" customFormat="1" ht="14.4"/>
    <row r="10631" s="1" customFormat="1" ht="14.4"/>
    <row r="10632" s="1" customFormat="1" ht="14.4"/>
    <row r="10633" s="1" customFormat="1" ht="14.4"/>
    <row r="10634" s="1" customFormat="1" ht="14.4"/>
    <row r="10635" s="1" customFormat="1" ht="14.4"/>
    <row r="10636" s="1" customFormat="1" ht="14.4"/>
    <row r="10637" s="1" customFormat="1" ht="14.4"/>
    <row r="10638" s="1" customFormat="1" ht="14.4"/>
    <row r="10639" s="1" customFormat="1" ht="14.4"/>
    <row r="10640" s="1" customFormat="1" ht="14.4"/>
    <row r="10641" s="1" customFormat="1" ht="14.4"/>
    <row r="10642" s="1" customFormat="1" ht="14.4"/>
    <row r="10643" s="1" customFormat="1" ht="14.4"/>
    <row r="10644" s="1" customFormat="1" ht="14.4"/>
    <row r="10645" s="1" customFormat="1" ht="14.4"/>
    <row r="10646" s="1" customFormat="1" ht="14.4"/>
    <row r="10647" s="1" customFormat="1" ht="14.4"/>
    <row r="10648" s="1" customFormat="1" ht="14.4"/>
    <row r="10649" s="1" customFormat="1" ht="14.4"/>
    <row r="10650" s="1" customFormat="1" ht="14.4"/>
    <row r="10651" s="1" customFormat="1" ht="14.4"/>
    <row r="10652" s="1" customFormat="1" ht="14.4"/>
    <row r="10653" s="1" customFormat="1" ht="14.4"/>
    <row r="10654" s="1" customFormat="1" ht="14.4"/>
    <row r="10655" s="1" customFormat="1" ht="14.4"/>
    <row r="10656" s="1" customFormat="1" ht="14.4"/>
    <row r="10657" s="1" customFormat="1" ht="14.4"/>
    <row r="10658" s="1" customFormat="1" ht="14.4"/>
    <row r="10659" s="1" customFormat="1" ht="14.4"/>
    <row r="10660" s="1" customFormat="1" ht="14.4"/>
    <row r="10661" s="1" customFormat="1" ht="14.4"/>
    <row r="10662" s="1" customFormat="1" ht="14.4"/>
    <row r="10663" s="1" customFormat="1" ht="14.4"/>
    <row r="10664" s="1" customFormat="1" ht="14.4"/>
    <row r="10665" s="1" customFormat="1" ht="14.4"/>
    <row r="10666" s="1" customFormat="1" ht="14.4"/>
    <row r="10667" s="1" customFormat="1" ht="14.4"/>
    <row r="10668" s="1" customFormat="1" ht="14.4"/>
    <row r="10669" s="1" customFormat="1" ht="14.4"/>
    <row r="10670" s="1" customFormat="1" ht="14.4"/>
    <row r="10671" s="1" customFormat="1" ht="14.4"/>
    <row r="10672" s="1" customFormat="1" ht="14.4"/>
    <row r="10673" s="1" customFormat="1" ht="14.4"/>
    <row r="10674" s="1" customFormat="1" ht="14.4"/>
    <row r="10675" s="1" customFormat="1" ht="14.4"/>
    <row r="10676" s="1" customFormat="1" ht="14.4"/>
    <row r="10677" s="1" customFormat="1" ht="14.4"/>
    <row r="10678" s="1" customFormat="1" ht="14.4"/>
    <row r="10679" s="1" customFormat="1" ht="14.4"/>
    <row r="10680" s="1" customFormat="1" ht="14.4"/>
    <row r="10681" s="1" customFormat="1" ht="14.4"/>
    <row r="10682" s="1" customFormat="1" ht="14.4"/>
    <row r="10683" s="1" customFormat="1" ht="14.4"/>
    <row r="10684" s="1" customFormat="1" ht="14.4"/>
    <row r="10685" s="1" customFormat="1" ht="14.4"/>
    <row r="10686" s="1" customFormat="1" ht="14.4"/>
    <row r="10687" s="1" customFormat="1" ht="14.4"/>
    <row r="10688" s="1" customFormat="1" ht="14.4"/>
    <row r="10689" s="1" customFormat="1" ht="14.4"/>
    <row r="10690" s="1" customFormat="1" ht="14.4"/>
    <row r="10691" s="1" customFormat="1" ht="14.4"/>
    <row r="10692" s="1" customFormat="1" ht="14.4"/>
    <row r="10693" s="1" customFormat="1" ht="14.4"/>
    <row r="10694" s="1" customFormat="1" ht="14.4"/>
    <row r="10695" s="1" customFormat="1" ht="14.4"/>
    <row r="10696" s="1" customFormat="1" ht="14.4"/>
    <row r="10697" s="1" customFormat="1" ht="14.4"/>
    <row r="10698" s="1" customFormat="1" ht="14.4"/>
    <row r="10699" s="1" customFormat="1" ht="14.4"/>
    <row r="10700" s="1" customFormat="1" ht="14.4"/>
    <row r="10701" s="1" customFormat="1" ht="14.4"/>
    <row r="10702" s="1" customFormat="1" ht="14.4"/>
    <row r="10703" s="1" customFormat="1" ht="14.4"/>
    <row r="10704" s="1" customFormat="1" ht="14.4"/>
    <row r="10705" s="1" customFormat="1" ht="14.4"/>
    <row r="10706" s="1" customFormat="1" ht="14.4"/>
    <row r="10707" s="1" customFormat="1" ht="14.4"/>
    <row r="10708" s="1" customFormat="1" ht="14.4"/>
    <row r="10709" s="1" customFormat="1" ht="14.4"/>
    <row r="10710" s="1" customFormat="1" ht="14.4"/>
    <row r="10711" s="1" customFormat="1" ht="14.4"/>
    <row r="10712" s="1" customFormat="1" ht="14.4"/>
    <row r="10713" s="1" customFormat="1" ht="14.4"/>
    <row r="10714" s="1" customFormat="1" ht="14.4"/>
    <row r="10715" s="1" customFormat="1" ht="14.4"/>
    <row r="10716" s="1" customFormat="1" ht="14.4"/>
    <row r="10717" s="1" customFormat="1" ht="14.4"/>
    <row r="10718" s="1" customFormat="1" ht="14.4"/>
    <row r="10719" s="1" customFormat="1" ht="14.4"/>
    <row r="10720" s="1" customFormat="1" ht="14.4"/>
    <row r="10721" s="1" customFormat="1" ht="14.4"/>
    <row r="10722" s="1" customFormat="1" ht="14.4"/>
    <row r="10723" s="1" customFormat="1" ht="14.4"/>
    <row r="10724" s="1" customFormat="1" ht="14.4"/>
    <row r="10725" s="1" customFormat="1" ht="14.4"/>
    <row r="10726" s="1" customFormat="1" ht="14.4"/>
    <row r="10727" s="1" customFormat="1" ht="14.4"/>
    <row r="10728" s="1" customFormat="1" ht="14.4"/>
    <row r="10729" s="1" customFormat="1" ht="14.4"/>
    <row r="10730" s="1" customFormat="1" ht="14.4"/>
    <row r="10731" s="1" customFormat="1" ht="14.4"/>
    <row r="10732" s="1" customFormat="1" ht="14.4"/>
    <row r="10733" s="1" customFormat="1" ht="14.4"/>
    <row r="10734" s="1" customFormat="1" ht="14.4"/>
    <row r="10735" s="1" customFormat="1" ht="14.4"/>
    <row r="10736" s="1" customFormat="1" ht="14.4"/>
    <row r="10737" s="1" customFormat="1" ht="14.4"/>
    <row r="10738" s="1" customFormat="1" ht="14.4"/>
    <row r="10739" s="1" customFormat="1" ht="14.4"/>
    <row r="10740" s="1" customFormat="1" ht="14.4"/>
    <row r="10741" s="1" customFormat="1" ht="14.4"/>
    <row r="10742" s="1" customFormat="1" ht="14.4"/>
    <row r="10743" s="1" customFormat="1" ht="14.4"/>
    <row r="10744" s="1" customFormat="1" ht="14.4"/>
    <row r="10745" s="1" customFormat="1" ht="14.4"/>
    <row r="10746" s="1" customFormat="1" ht="14.4"/>
    <row r="10747" s="1" customFormat="1" ht="14.4"/>
    <row r="10748" s="1" customFormat="1" ht="14.4"/>
    <row r="10749" s="1" customFormat="1" ht="14.4"/>
    <row r="10750" s="1" customFormat="1" ht="14.4"/>
    <row r="10751" s="1" customFormat="1" ht="14.4"/>
    <row r="10752" s="1" customFormat="1" ht="14.4"/>
    <row r="10753" s="1" customFormat="1" ht="14.4"/>
    <row r="10754" s="1" customFormat="1" ht="14.4"/>
    <row r="10755" s="1" customFormat="1" ht="14.4"/>
    <row r="10756" s="1" customFormat="1" ht="14.4"/>
    <row r="10757" s="1" customFormat="1" ht="14.4"/>
    <row r="10758" s="1" customFormat="1" ht="14.4"/>
    <row r="10759" s="1" customFormat="1" ht="14.4"/>
    <row r="10760" s="1" customFormat="1" ht="14.4"/>
    <row r="10761" s="1" customFormat="1" ht="14.4"/>
    <row r="10762" s="1" customFormat="1" ht="14.4"/>
    <row r="10763" s="1" customFormat="1" ht="14.4"/>
    <row r="10764" s="1" customFormat="1" ht="14.4"/>
    <row r="10765" s="1" customFormat="1" ht="14.4"/>
    <row r="10766" s="1" customFormat="1" ht="14.4"/>
    <row r="10767" s="1" customFormat="1" ht="14.4"/>
    <row r="10768" s="1" customFormat="1" ht="14.4"/>
    <row r="10769" s="1" customFormat="1" ht="14.4"/>
    <row r="10770" s="1" customFormat="1" ht="14.4"/>
    <row r="10771" s="1" customFormat="1" ht="14.4"/>
    <row r="10772" s="1" customFormat="1" ht="14.4"/>
    <row r="10773" s="1" customFormat="1" ht="14.4"/>
    <row r="10774" s="1" customFormat="1" ht="14.4"/>
    <row r="10775" s="1" customFormat="1" ht="14.4"/>
    <row r="10776" s="1" customFormat="1" ht="14.4"/>
    <row r="10777" s="1" customFormat="1" ht="14.4"/>
    <row r="10778" s="1" customFormat="1" ht="14.4"/>
    <row r="10779" s="1" customFormat="1" ht="14.4"/>
    <row r="10780" s="1" customFormat="1" ht="14.4"/>
    <row r="10781" s="1" customFormat="1" ht="14.4"/>
    <row r="10782" s="1" customFormat="1" ht="14.4"/>
    <row r="10783" s="1" customFormat="1" ht="14.4"/>
    <row r="10784" s="1" customFormat="1" ht="14.4"/>
    <row r="10785" s="1" customFormat="1" ht="14.4"/>
    <row r="10786" s="1" customFormat="1" ht="14.4"/>
    <row r="10787" s="1" customFormat="1" ht="14.4"/>
    <row r="10788" s="1" customFormat="1" ht="14.4"/>
    <row r="10789" s="1" customFormat="1" ht="14.4"/>
    <row r="10790" s="1" customFormat="1" ht="14.4"/>
    <row r="10791" s="1" customFormat="1" ht="14.4"/>
    <row r="10792" s="1" customFormat="1" ht="14.4"/>
    <row r="10793" s="1" customFormat="1" ht="14.4"/>
    <row r="10794" s="1" customFormat="1" ht="14.4"/>
    <row r="10795" s="1" customFormat="1" ht="14.4"/>
    <row r="10796" s="1" customFormat="1" ht="14.4"/>
    <row r="10797" s="1" customFormat="1" ht="14.4"/>
    <row r="10798" s="1" customFormat="1" ht="14.4"/>
    <row r="10799" s="1" customFormat="1" ht="14.4"/>
    <row r="10800" s="1" customFormat="1" ht="14.4"/>
    <row r="10801" s="1" customFormat="1" ht="14.4"/>
    <row r="10802" s="1" customFormat="1" ht="14.4"/>
    <row r="10803" s="1" customFormat="1" ht="14.4"/>
    <row r="10804" s="1" customFormat="1" ht="14.4"/>
    <row r="10805" s="1" customFormat="1" ht="14.4"/>
    <row r="10806" s="1" customFormat="1" ht="14.4"/>
    <row r="10807" s="1" customFormat="1" ht="14.4"/>
    <row r="10808" s="1" customFormat="1" ht="14.4"/>
    <row r="10809" s="1" customFormat="1" ht="14.4"/>
    <row r="10810" s="1" customFormat="1" ht="14.4"/>
    <row r="10811" s="1" customFormat="1" ht="14.4"/>
    <row r="10812" s="1" customFormat="1" ht="14.4"/>
    <row r="10813" s="1" customFormat="1" ht="14.4"/>
    <row r="10814" s="1" customFormat="1" ht="14.4"/>
    <row r="10815" s="1" customFormat="1" ht="14.4"/>
    <row r="10816" s="1" customFormat="1" ht="14.4"/>
    <row r="10817" s="1" customFormat="1" ht="14.4"/>
    <row r="10818" s="1" customFormat="1" ht="14.4"/>
    <row r="10819" s="1" customFormat="1" ht="14.4"/>
    <row r="10820" s="1" customFormat="1" ht="14.4"/>
    <row r="10821" s="1" customFormat="1" ht="14.4"/>
    <row r="10822" s="1" customFormat="1" ht="14.4"/>
    <row r="10823" s="1" customFormat="1" ht="14.4"/>
    <row r="10824" s="1" customFormat="1" ht="14.4"/>
    <row r="10825" s="1" customFormat="1" ht="14.4"/>
    <row r="10826" s="1" customFormat="1" ht="14.4"/>
    <row r="10827" s="1" customFormat="1" ht="14.4"/>
    <row r="10828" s="1" customFormat="1" ht="14.4"/>
    <row r="10829" s="1" customFormat="1" ht="14.4"/>
    <row r="10830" s="1" customFormat="1" ht="14.4"/>
    <row r="10831" s="1" customFormat="1" ht="14.4"/>
    <row r="10832" s="1" customFormat="1" ht="14.4"/>
    <row r="10833" s="1" customFormat="1" ht="14.4"/>
    <row r="10834" s="1" customFormat="1" ht="14.4"/>
    <row r="10835" s="1" customFormat="1" ht="14.4"/>
    <row r="10836" s="1" customFormat="1" ht="14.4"/>
    <row r="10837" s="1" customFormat="1" ht="14.4"/>
    <row r="10838" s="1" customFormat="1" ht="14.4"/>
    <row r="10839" s="1" customFormat="1" ht="14.4"/>
    <row r="10840" s="1" customFormat="1" ht="14.4"/>
    <row r="10841" s="1" customFormat="1" ht="14.4"/>
    <row r="10842" s="1" customFormat="1" ht="14.4"/>
    <row r="10843" s="1" customFormat="1" ht="14.4"/>
    <row r="10844" s="1" customFormat="1" ht="14.4"/>
    <row r="10845" s="1" customFormat="1" ht="14.4"/>
    <row r="10846" s="1" customFormat="1" ht="14.4"/>
    <row r="10847" s="1" customFormat="1" ht="14.4"/>
    <row r="10848" s="1" customFormat="1" ht="14.4"/>
    <row r="10849" s="1" customFormat="1" ht="14.4"/>
    <row r="10850" s="1" customFormat="1" ht="14.4"/>
    <row r="10851" s="1" customFormat="1" ht="14.4"/>
    <row r="10852" s="1" customFormat="1" ht="14.4"/>
    <row r="10853" s="1" customFormat="1" ht="14.4"/>
    <row r="10854" s="1" customFormat="1" ht="14.4"/>
    <row r="10855" s="1" customFormat="1" ht="14.4"/>
    <row r="10856" s="1" customFormat="1" ht="14.4"/>
    <row r="10857" s="1" customFormat="1" ht="14.4"/>
    <row r="10858" s="1" customFormat="1" ht="14.4"/>
    <row r="10859" s="1" customFormat="1" ht="14.4"/>
    <row r="10860" s="1" customFormat="1" ht="14.4"/>
    <row r="10861" s="1" customFormat="1" ht="14.4"/>
    <row r="10862" s="1" customFormat="1" ht="14.4"/>
    <row r="10863" s="1" customFormat="1" ht="14.4"/>
    <row r="10864" s="1" customFormat="1" ht="14.4"/>
    <row r="10865" s="1" customFormat="1" ht="14.4"/>
    <row r="10866" s="1" customFormat="1" ht="14.4"/>
    <row r="10867" s="1" customFormat="1" ht="14.4"/>
    <row r="10868" s="1" customFormat="1" ht="14.4"/>
    <row r="10869" s="1" customFormat="1" ht="14.4"/>
    <row r="10870" s="1" customFormat="1" ht="14.4"/>
    <row r="10871" s="1" customFormat="1" ht="14.4"/>
    <row r="10872" s="1" customFormat="1" ht="14.4"/>
    <row r="10873" s="1" customFormat="1" ht="14.4"/>
    <row r="10874" s="1" customFormat="1" ht="14.4"/>
    <row r="10875" s="1" customFormat="1" ht="14.4"/>
    <row r="10876" s="1" customFormat="1" ht="14.4"/>
    <row r="10877" s="1" customFormat="1" ht="14.4"/>
    <row r="10878" s="1" customFormat="1" ht="14.4"/>
    <row r="10879" s="1" customFormat="1" ht="14.4"/>
    <row r="10880" s="1" customFormat="1" ht="14.4"/>
    <row r="10881" s="1" customFormat="1" ht="14.4"/>
    <row r="10882" s="1" customFormat="1" ht="14.4"/>
    <row r="10883" s="1" customFormat="1" ht="14.4"/>
    <row r="10884" s="1" customFormat="1" ht="14.4"/>
    <row r="10885" s="1" customFormat="1" ht="14.4"/>
    <row r="10886" s="1" customFormat="1" ht="14.4"/>
    <row r="10887" s="1" customFormat="1" ht="14.4"/>
    <row r="10888" s="1" customFormat="1" ht="14.4"/>
    <row r="10889" s="1" customFormat="1" ht="14.4"/>
    <row r="10890" s="1" customFormat="1" ht="14.4"/>
    <row r="10891" s="1" customFormat="1" ht="14.4"/>
    <row r="10892" s="1" customFormat="1" ht="14.4"/>
    <row r="10893" s="1" customFormat="1" ht="14.4"/>
    <row r="10894" s="1" customFormat="1" ht="14.4"/>
    <row r="10895" s="1" customFormat="1" ht="14.4"/>
    <row r="10896" s="1" customFormat="1" ht="14.4"/>
    <row r="10897" s="1" customFormat="1" ht="14.4"/>
    <row r="10898" s="1" customFormat="1" ht="14.4"/>
    <row r="10899" s="1" customFormat="1" ht="14.4"/>
    <row r="10900" s="1" customFormat="1" ht="14.4"/>
    <row r="10901" s="1" customFormat="1" ht="14.4"/>
    <row r="10902" s="1" customFormat="1" ht="14.4"/>
    <row r="10903" s="1" customFormat="1" ht="14.4"/>
    <row r="10904" s="1" customFormat="1" ht="14.4"/>
    <row r="10905" s="1" customFormat="1" ht="14.4"/>
    <row r="10906" s="1" customFormat="1" ht="14.4"/>
    <row r="10907" s="1" customFormat="1" ht="14.4"/>
    <row r="10908" s="1" customFormat="1" ht="14.4"/>
    <row r="10909" s="1" customFormat="1" ht="14.4"/>
    <row r="10910" s="1" customFormat="1" ht="14.4"/>
    <row r="10911" s="1" customFormat="1" ht="14.4"/>
    <row r="10912" s="1" customFormat="1" ht="14.4"/>
    <row r="10913" s="1" customFormat="1" ht="14.4"/>
    <row r="10914" s="1" customFormat="1" ht="14.4"/>
    <row r="10915" s="1" customFormat="1" ht="14.4"/>
    <row r="10916" s="1" customFormat="1" ht="14.4"/>
    <row r="10917" s="1" customFormat="1" ht="14.4"/>
    <row r="10918" s="1" customFormat="1" ht="14.4"/>
    <row r="10919" s="1" customFormat="1" ht="14.4"/>
    <row r="10920" s="1" customFormat="1" ht="14.4"/>
    <row r="10921" s="1" customFormat="1" ht="14.4"/>
    <row r="10922" s="1" customFormat="1" ht="14.4"/>
    <row r="10923" s="1" customFormat="1" ht="14.4"/>
    <row r="10924" s="1" customFormat="1" ht="14.4"/>
    <row r="10925" s="1" customFormat="1" ht="14.4"/>
    <row r="10926" s="1" customFormat="1" ht="14.4"/>
    <row r="10927" s="1" customFormat="1" ht="14.4"/>
    <row r="10928" s="1" customFormat="1" ht="14.4"/>
    <row r="10929" s="1" customFormat="1" ht="14.4"/>
    <row r="10930" s="1" customFormat="1" ht="14.4"/>
    <row r="10931" s="1" customFormat="1" ht="14.4"/>
    <row r="10932" s="1" customFormat="1" ht="14.4"/>
    <row r="10933" s="1" customFormat="1" ht="14.4"/>
    <row r="10934" s="1" customFormat="1" ht="14.4"/>
    <row r="10935" s="1" customFormat="1" ht="14.4"/>
    <row r="10936" s="1" customFormat="1" ht="14.4"/>
    <row r="10937" s="1" customFormat="1" ht="14.4"/>
    <row r="10938" s="1" customFormat="1" ht="14.4"/>
    <row r="10939" s="1" customFormat="1" ht="14.4"/>
    <row r="10940" s="1" customFormat="1" ht="14.4"/>
    <row r="10941" s="1" customFormat="1" ht="14.4"/>
    <row r="10942" s="1" customFormat="1" ht="14.4"/>
    <row r="10943" s="1" customFormat="1" ht="14.4"/>
    <row r="10944" s="1" customFormat="1" ht="14.4"/>
    <row r="10945" s="1" customFormat="1" ht="14.4"/>
    <row r="10946" s="1" customFormat="1" ht="14.4"/>
    <row r="10947" s="1" customFormat="1" ht="14.4"/>
    <row r="10948" s="1" customFormat="1" ht="14.4"/>
    <row r="10949" s="1" customFormat="1" ht="14.4"/>
    <row r="10950" s="1" customFormat="1" ht="14.4"/>
    <row r="10951" s="1" customFormat="1" ht="14.4"/>
    <row r="10952" s="1" customFormat="1" ht="14.4"/>
    <row r="10953" s="1" customFormat="1" ht="14.4"/>
    <row r="10954" s="1" customFormat="1" ht="14.4"/>
    <row r="10955" s="1" customFormat="1" ht="14.4"/>
    <row r="10956" s="1" customFormat="1" ht="14.4"/>
    <row r="10957" s="1" customFormat="1" ht="14.4"/>
    <row r="10958" s="1" customFormat="1" ht="14.4"/>
    <row r="10959" s="1" customFormat="1" ht="14.4"/>
    <row r="10960" s="1" customFormat="1" ht="14.4"/>
    <row r="10961" s="1" customFormat="1" ht="14.4"/>
    <row r="10962" s="1" customFormat="1" ht="14.4"/>
    <row r="10963" s="1" customFormat="1" ht="14.4"/>
    <row r="10964" s="1" customFormat="1" ht="14.4"/>
    <row r="10965" s="1" customFormat="1" ht="14.4"/>
    <row r="10966" s="1" customFormat="1" ht="14.4"/>
    <row r="10967" s="1" customFormat="1" ht="14.4"/>
    <row r="10968" s="1" customFormat="1" ht="14.4"/>
    <row r="10969" s="1" customFormat="1" ht="14.4"/>
    <row r="10970" s="1" customFormat="1" ht="14.4"/>
    <row r="10971" s="1" customFormat="1" ht="14.4"/>
    <row r="10972" s="1" customFormat="1" ht="14.4"/>
    <row r="10973" s="1" customFormat="1" ht="14.4"/>
    <row r="10974" s="1" customFormat="1" ht="14.4"/>
    <row r="10975" s="1" customFormat="1" ht="14.4"/>
    <row r="10976" s="1" customFormat="1" ht="14.4"/>
    <row r="10977" s="1" customFormat="1" ht="14.4"/>
    <row r="10978" s="1" customFormat="1" ht="14.4"/>
    <row r="10979" s="1" customFormat="1" ht="14.4"/>
    <row r="10980" s="1" customFormat="1" ht="14.4"/>
    <row r="10981" s="1" customFormat="1" ht="14.4"/>
    <row r="10982" s="1" customFormat="1" ht="14.4"/>
    <row r="10983" s="1" customFormat="1" ht="14.4"/>
    <row r="10984" s="1" customFormat="1" ht="14.4"/>
    <row r="10985" s="1" customFormat="1" ht="14.4"/>
    <row r="10986" s="1" customFormat="1" ht="14.4"/>
    <row r="10987" s="1" customFormat="1" ht="14.4"/>
    <row r="10988" s="1" customFormat="1" ht="14.4"/>
    <row r="10989" s="1" customFormat="1" ht="14.4"/>
    <row r="10990" s="1" customFormat="1" ht="14.4"/>
    <row r="10991" s="1" customFormat="1" ht="14.4"/>
    <row r="10992" s="1" customFormat="1" ht="14.4"/>
    <row r="10993" s="1" customFormat="1" ht="14.4"/>
    <row r="10994" s="1" customFormat="1" ht="14.4"/>
    <row r="10995" s="1" customFormat="1" ht="14.4"/>
    <row r="10996" s="1" customFormat="1" ht="14.4"/>
    <row r="10997" s="1" customFormat="1" ht="14.4"/>
    <row r="10998" s="1" customFormat="1" ht="14.4"/>
    <row r="10999" s="1" customFormat="1" ht="14.4"/>
    <row r="11000" s="1" customFormat="1" ht="14.4"/>
    <row r="11001" s="1" customFormat="1" ht="14.4"/>
    <row r="11002" s="1" customFormat="1" ht="14.4"/>
    <row r="11003" s="1" customFormat="1" ht="14.4"/>
    <row r="11004" s="1" customFormat="1" ht="14.4"/>
    <row r="11005" s="1" customFormat="1" ht="14.4"/>
    <row r="11006" s="1" customFormat="1" ht="14.4"/>
    <row r="11007" s="1" customFormat="1" ht="14.4"/>
    <row r="11008" s="1" customFormat="1" ht="14.4"/>
    <row r="11009" s="1" customFormat="1" ht="14.4"/>
    <row r="11010" s="1" customFormat="1" ht="14.4"/>
    <row r="11011" s="1" customFormat="1" ht="14.4"/>
    <row r="11012" s="1" customFormat="1" ht="14.4"/>
    <row r="11013" s="1" customFormat="1" ht="14.4"/>
    <row r="11014" s="1" customFormat="1" ht="14.4"/>
    <row r="11015" s="1" customFormat="1" ht="14.4"/>
    <row r="11016" s="1" customFormat="1" ht="14.4"/>
    <row r="11017" s="1" customFormat="1" ht="14.4"/>
    <row r="11018" s="1" customFormat="1" ht="14.4"/>
    <row r="11019" s="1" customFormat="1" ht="14.4"/>
    <row r="11020" s="1" customFormat="1" ht="14.4"/>
    <row r="11021" s="1" customFormat="1" ht="14.4"/>
    <row r="11022" s="1" customFormat="1" ht="14.4"/>
    <row r="11023" s="1" customFormat="1" ht="14.4"/>
    <row r="11024" s="1" customFormat="1" ht="14.4"/>
    <row r="11025" s="1" customFormat="1" ht="14.4"/>
    <row r="11026" s="1" customFormat="1" ht="14.4"/>
    <row r="11027" s="1" customFormat="1" ht="14.4"/>
    <row r="11028" s="1" customFormat="1" ht="14.4"/>
    <row r="11029" s="1" customFormat="1" ht="14.4"/>
    <row r="11030" s="1" customFormat="1" ht="14.4"/>
    <row r="11031" s="1" customFormat="1" ht="14.4"/>
    <row r="11032" s="1" customFormat="1" ht="14.4"/>
    <row r="11033" s="1" customFormat="1" ht="14.4"/>
    <row r="11034" s="1" customFormat="1" ht="14.4"/>
    <row r="11035" s="1" customFormat="1" ht="14.4"/>
    <row r="11036" s="1" customFormat="1" ht="14.4"/>
    <row r="11037" s="1" customFormat="1" ht="14.4"/>
    <row r="11038" s="1" customFormat="1" ht="14.4"/>
    <row r="11039" s="1" customFormat="1" ht="14.4"/>
    <row r="11040" s="1" customFormat="1" ht="14.4"/>
    <row r="11041" s="1" customFormat="1" ht="14.4"/>
    <row r="11042" s="1" customFormat="1" ht="14.4"/>
    <row r="11043" s="1" customFormat="1" ht="14.4"/>
    <row r="11044" s="1" customFormat="1" ht="14.4"/>
    <row r="11045" s="1" customFormat="1" ht="14.4"/>
    <row r="11046" s="1" customFormat="1" ht="14.4"/>
    <row r="11047" s="1" customFormat="1" ht="14.4"/>
    <row r="11048" s="1" customFormat="1" ht="14.4"/>
    <row r="11049" s="1" customFormat="1" ht="14.4"/>
    <row r="11050" s="1" customFormat="1" ht="14.4"/>
    <row r="11051" s="1" customFormat="1" ht="14.4"/>
    <row r="11052" s="1" customFormat="1" ht="14.4"/>
    <row r="11053" s="1" customFormat="1" ht="14.4"/>
    <row r="11054" s="1" customFormat="1" ht="14.4"/>
    <row r="11055" s="1" customFormat="1" ht="14.4"/>
    <row r="11056" s="1" customFormat="1" ht="14.4"/>
    <row r="11057" s="1" customFormat="1" ht="14.4"/>
    <row r="11058" s="1" customFormat="1" ht="14.4"/>
    <row r="11059" s="1" customFormat="1" ht="14.4"/>
    <row r="11060" s="1" customFormat="1" ht="14.4"/>
    <row r="11061" s="1" customFormat="1" ht="14.4"/>
    <row r="11062" s="1" customFormat="1" ht="14.4"/>
    <row r="11063" s="1" customFormat="1" ht="14.4"/>
    <row r="11064" s="1" customFormat="1" ht="14.4"/>
    <row r="11065" s="1" customFormat="1" ht="14.4"/>
    <row r="11066" s="1" customFormat="1" ht="14.4"/>
    <row r="11067" s="1" customFormat="1" ht="14.4"/>
    <row r="11068" s="1" customFormat="1" ht="14.4"/>
    <row r="11069" s="1" customFormat="1" ht="14.4"/>
    <row r="11070" s="1" customFormat="1" ht="14.4"/>
    <row r="11071" s="1" customFormat="1" ht="14.4"/>
    <row r="11072" s="1" customFormat="1" ht="14.4"/>
    <row r="11073" s="1" customFormat="1" ht="14.4"/>
    <row r="11074" s="1" customFormat="1" ht="14.4"/>
    <row r="11075" s="1" customFormat="1" ht="14.4"/>
    <row r="11076" s="1" customFormat="1" ht="14.4"/>
    <row r="11077" s="1" customFormat="1" ht="14.4"/>
    <row r="11078" s="1" customFormat="1" ht="14.4"/>
    <row r="11079" s="1" customFormat="1" ht="14.4"/>
    <row r="11080" s="1" customFormat="1" ht="14.4"/>
    <row r="11081" s="1" customFormat="1" ht="14.4"/>
    <row r="11082" s="1" customFormat="1" ht="14.4"/>
    <row r="11083" s="1" customFormat="1" ht="14.4"/>
    <row r="11084" s="1" customFormat="1" ht="14.4"/>
    <row r="11085" s="1" customFormat="1" ht="14.4"/>
    <row r="11086" s="1" customFormat="1" ht="14.4"/>
    <row r="11087" s="1" customFormat="1" ht="14.4"/>
    <row r="11088" s="1" customFormat="1" ht="14.4"/>
    <row r="11089" s="1" customFormat="1" ht="14.4"/>
    <row r="11090" s="1" customFormat="1" ht="14.4"/>
    <row r="11091" s="1" customFormat="1" ht="14.4"/>
    <row r="11092" s="1" customFormat="1" ht="14.4"/>
    <row r="11093" s="1" customFormat="1" ht="14.4"/>
    <row r="11094" s="1" customFormat="1" ht="14.4"/>
    <row r="11095" s="1" customFormat="1" ht="14.4"/>
    <row r="11096" s="1" customFormat="1" ht="14.4"/>
    <row r="11097" s="1" customFormat="1" ht="14.4"/>
    <row r="11098" s="1" customFormat="1" ht="14.4"/>
    <row r="11099" s="1" customFormat="1" ht="14.4"/>
    <row r="11100" s="1" customFormat="1" ht="14.4"/>
    <row r="11101" s="1" customFormat="1" ht="14.4"/>
    <row r="11102" s="1" customFormat="1" ht="14.4"/>
    <row r="11103" s="1" customFormat="1" ht="14.4"/>
    <row r="11104" s="1" customFormat="1" ht="14.4"/>
    <row r="11105" s="1" customFormat="1" ht="14.4"/>
    <row r="11106" s="1" customFormat="1" ht="14.4"/>
    <row r="11107" s="1" customFormat="1" ht="14.4"/>
    <row r="11108" s="1" customFormat="1" ht="14.4"/>
    <row r="11109" s="1" customFormat="1" ht="14.4"/>
    <row r="11110" s="1" customFormat="1" ht="14.4"/>
    <row r="11111" s="1" customFormat="1" ht="14.4"/>
    <row r="11112" s="1" customFormat="1" ht="14.4"/>
    <row r="11113" s="1" customFormat="1" ht="14.4"/>
    <row r="11114" s="1" customFormat="1" ht="14.4"/>
    <row r="11115" s="1" customFormat="1" ht="14.4"/>
    <row r="11116" s="1" customFormat="1" ht="14.4"/>
    <row r="11117" s="1" customFormat="1" ht="14.4"/>
    <row r="11118" s="1" customFormat="1" ht="14.4"/>
    <row r="11119" s="1" customFormat="1" ht="14.4"/>
    <row r="11120" s="1" customFormat="1" ht="14.4"/>
    <row r="11121" s="1" customFormat="1" ht="14.4"/>
    <row r="11122" s="1" customFormat="1" ht="14.4"/>
    <row r="11123" s="1" customFormat="1" ht="14.4"/>
    <row r="11124" s="1" customFormat="1" ht="14.4"/>
    <row r="11125" s="1" customFormat="1" ht="14.4"/>
    <row r="11126" s="1" customFormat="1" ht="14.4"/>
    <row r="11127" s="1" customFormat="1" ht="14.4"/>
    <row r="11128" s="1" customFormat="1" ht="14.4"/>
    <row r="11129" s="1" customFormat="1" ht="14.4"/>
    <row r="11130" s="1" customFormat="1" ht="14.4"/>
    <row r="11131" s="1" customFormat="1" ht="14.4"/>
    <row r="11132" s="1" customFormat="1" ht="14.4"/>
    <row r="11133" s="1" customFormat="1" ht="14.4"/>
    <row r="11134" s="1" customFormat="1" ht="14.4"/>
    <row r="11135" s="1" customFormat="1" ht="14.4"/>
    <row r="11136" s="1" customFormat="1" ht="14.4"/>
    <row r="11137" s="1" customFormat="1" ht="14.4"/>
    <row r="11138" s="1" customFormat="1" ht="14.4"/>
    <row r="11139" s="1" customFormat="1" ht="14.4"/>
    <row r="11140" s="1" customFormat="1" ht="14.4"/>
    <row r="11141" s="1" customFormat="1" ht="14.4"/>
    <row r="11142" s="1" customFormat="1" ht="14.4"/>
    <row r="11143" s="1" customFormat="1" ht="14.4"/>
    <row r="11144" s="1" customFormat="1" ht="14.4"/>
    <row r="11145" s="1" customFormat="1" ht="14.4"/>
    <row r="11146" s="1" customFormat="1" ht="14.4"/>
    <row r="11147" s="1" customFormat="1" ht="14.4"/>
    <row r="11148" s="1" customFormat="1" ht="14.4"/>
    <row r="11149" s="1" customFormat="1" ht="14.4"/>
    <row r="11150" s="1" customFormat="1" ht="14.4"/>
    <row r="11151" s="1" customFormat="1" ht="14.4"/>
    <row r="11152" s="1" customFormat="1" ht="14.4"/>
    <row r="11153" s="1" customFormat="1" ht="14.4"/>
    <row r="11154" s="1" customFormat="1" ht="14.4"/>
    <row r="11155" s="1" customFormat="1" ht="14.4"/>
    <row r="11156" s="1" customFormat="1" ht="14.4"/>
    <row r="11157" s="1" customFormat="1" ht="14.4"/>
    <row r="11158" s="1" customFormat="1" ht="14.4"/>
    <row r="11159" s="1" customFormat="1" ht="14.4"/>
    <row r="11160" s="1" customFormat="1" ht="14.4"/>
    <row r="11161" s="1" customFormat="1" ht="14.4"/>
    <row r="11162" s="1" customFormat="1" ht="14.4"/>
    <row r="11163" s="1" customFormat="1" ht="14.4"/>
    <row r="11164" s="1" customFormat="1" ht="14.4"/>
    <row r="11165" s="1" customFormat="1" ht="14.4"/>
    <row r="11166" s="1" customFormat="1" ht="14.4"/>
    <row r="11167" s="1" customFormat="1" ht="14.4"/>
    <row r="11168" s="1" customFormat="1" ht="14.4"/>
    <row r="11169" s="1" customFormat="1" ht="14.4"/>
    <row r="11170" s="1" customFormat="1" ht="14.4"/>
    <row r="11171" s="1" customFormat="1" ht="14.4"/>
    <row r="11172" s="1" customFormat="1" ht="14.4"/>
    <row r="11173" s="1" customFormat="1" ht="14.4"/>
    <row r="11174" s="1" customFormat="1" ht="14.4"/>
    <row r="11175" s="1" customFormat="1" ht="14.4"/>
    <row r="11176" s="1" customFormat="1" ht="14.4"/>
    <row r="11177" s="1" customFormat="1" ht="14.4"/>
    <row r="11178" s="1" customFormat="1" ht="14.4"/>
    <row r="11179" s="1" customFormat="1" ht="14.4"/>
    <row r="11180" s="1" customFormat="1" ht="14.4"/>
    <row r="11181" s="1" customFormat="1" ht="14.4"/>
    <row r="11182" s="1" customFormat="1" ht="14.4"/>
    <row r="11183" s="1" customFormat="1" ht="14.4"/>
    <row r="11184" s="1" customFormat="1" ht="14.4"/>
    <row r="11185" s="1" customFormat="1" ht="14.4"/>
    <row r="11186" s="1" customFormat="1" ht="14.4"/>
    <row r="11187" s="1" customFormat="1" ht="14.4"/>
    <row r="11188" s="1" customFormat="1" ht="14.4"/>
    <row r="11189" s="1" customFormat="1" ht="14.4"/>
    <row r="11190" s="1" customFormat="1" ht="14.4"/>
    <row r="11191" s="1" customFormat="1" ht="14.4"/>
    <row r="11192" s="1" customFormat="1" ht="14.4"/>
    <row r="11193" s="1" customFormat="1" ht="14.4"/>
    <row r="11194" s="1" customFormat="1" ht="14.4"/>
    <row r="11195" s="1" customFormat="1" ht="14.4"/>
    <row r="11196" s="1" customFormat="1" ht="14.4"/>
    <row r="11197" s="1" customFormat="1" ht="14.4"/>
    <row r="11198" s="1" customFormat="1" ht="14.4"/>
    <row r="11199" s="1" customFormat="1" ht="14.4"/>
    <row r="11200" s="1" customFormat="1" ht="14.4"/>
    <row r="11201" s="1" customFormat="1" ht="14.4"/>
    <row r="11202" s="1" customFormat="1" ht="14.4"/>
    <row r="11203" s="1" customFormat="1" ht="14.4"/>
    <row r="11204" s="1" customFormat="1" ht="14.4"/>
    <row r="11205" s="1" customFormat="1" ht="14.4"/>
    <row r="11206" s="1" customFormat="1" ht="14.4"/>
    <row r="11207" s="1" customFormat="1" ht="14.4"/>
    <row r="11208" s="1" customFormat="1" ht="14.4"/>
    <row r="11209" s="1" customFormat="1" ht="14.4"/>
    <row r="11210" s="1" customFormat="1" ht="14.4"/>
    <row r="11211" s="1" customFormat="1" ht="14.4"/>
    <row r="11212" s="1" customFormat="1" ht="14.4"/>
    <row r="11213" s="1" customFormat="1" ht="14.4"/>
    <row r="11214" s="1" customFormat="1" ht="14.4"/>
    <row r="11215" s="1" customFormat="1" ht="14.4"/>
    <row r="11216" s="1" customFormat="1" ht="14.4"/>
    <row r="11217" s="1" customFormat="1" ht="14.4"/>
    <row r="11218" s="1" customFormat="1" ht="14.4"/>
    <row r="11219" s="1" customFormat="1" ht="14.4"/>
    <row r="11220" s="1" customFormat="1" ht="14.4"/>
    <row r="11221" s="1" customFormat="1" ht="14.4"/>
    <row r="11222" s="1" customFormat="1" ht="14.4"/>
    <row r="11223" s="1" customFormat="1" ht="14.4"/>
    <row r="11224" s="1" customFormat="1" ht="14.4"/>
    <row r="11225" s="1" customFormat="1" ht="14.4"/>
    <row r="11226" s="1" customFormat="1" ht="14.4"/>
    <row r="11227" s="1" customFormat="1" ht="14.4"/>
    <row r="11228" s="1" customFormat="1" ht="14.4"/>
    <row r="11229" s="1" customFormat="1" ht="14.4"/>
    <row r="11230" s="1" customFormat="1" ht="14.4"/>
    <row r="11231" s="1" customFormat="1" ht="14.4"/>
    <row r="11232" s="1" customFormat="1" ht="14.4"/>
    <row r="11233" s="1" customFormat="1" ht="14.4"/>
    <row r="11234" s="1" customFormat="1" ht="14.4"/>
    <row r="11235" s="1" customFormat="1" ht="14.4"/>
    <row r="11236" s="1" customFormat="1" ht="14.4"/>
    <row r="11237" s="1" customFormat="1" ht="14.4"/>
    <row r="11238" s="1" customFormat="1" ht="14.4"/>
    <row r="11239" s="1" customFormat="1" ht="14.4"/>
    <row r="11240" s="1" customFormat="1" ht="14.4"/>
    <row r="11241" s="1" customFormat="1" ht="14.4"/>
    <row r="11242" s="1" customFormat="1" ht="14.4"/>
    <row r="11243" s="1" customFormat="1" ht="14.4"/>
    <row r="11244" s="1" customFormat="1" ht="14.4"/>
    <row r="11245" s="1" customFormat="1" ht="14.4"/>
    <row r="11246" s="1" customFormat="1" ht="14.4"/>
    <row r="11247" s="1" customFormat="1" ht="14.4"/>
    <row r="11248" s="1" customFormat="1" ht="14.4"/>
    <row r="11249" s="1" customFormat="1" ht="14.4"/>
    <row r="11250" s="1" customFormat="1" ht="14.4"/>
    <row r="11251" s="1" customFormat="1" ht="14.4"/>
    <row r="11252" s="1" customFormat="1" ht="14.4"/>
    <row r="11253" s="1" customFormat="1" ht="14.4"/>
    <row r="11254" s="1" customFormat="1" ht="14.4"/>
    <row r="11255" s="1" customFormat="1" ht="14.4"/>
    <row r="11256" s="1" customFormat="1" ht="14.4"/>
    <row r="11257" s="1" customFormat="1" ht="14.4"/>
    <row r="11258" s="1" customFormat="1" ht="14.4"/>
    <row r="11259" s="1" customFormat="1" ht="14.4"/>
    <row r="11260" s="1" customFormat="1" ht="14.4"/>
    <row r="11261" s="1" customFormat="1" ht="14.4"/>
    <row r="11262" s="1" customFormat="1" ht="14.4"/>
    <row r="11263" s="1" customFormat="1" ht="14.4"/>
    <row r="11264" s="1" customFormat="1" ht="14.4"/>
    <row r="11265" s="1" customFormat="1" ht="14.4"/>
    <row r="11266" s="1" customFormat="1" ht="14.4"/>
    <row r="11267" s="1" customFormat="1" ht="14.4"/>
    <row r="11268" s="1" customFormat="1" ht="14.4"/>
    <row r="11269" s="1" customFormat="1" ht="14.4"/>
    <row r="11270" s="1" customFormat="1" ht="14.4"/>
    <row r="11271" s="1" customFormat="1" ht="14.4"/>
    <row r="11272" s="1" customFormat="1" ht="14.4"/>
    <row r="11273" s="1" customFormat="1" ht="14.4"/>
    <row r="11274" s="1" customFormat="1" ht="14.4"/>
    <row r="11275" s="1" customFormat="1" ht="14.4"/>
    <row r="11276" s="1" customFormat="1" ht="14.4"/>
    <row r="11277" s="1" customFormat="1" ht="14.4"/>
    <row r="11278" s="1" customFormat="1" ht="14.4"/>
    <row r="11279" s="1" customFormat="1" ht="14.4"/>
    <row r="11280" s="1" customFormat="1" ht="14.4"/>
    <row r="11281" s="1" customFormat="1" ht="14.4"/>
    <row r="11282" s="1" customFormat="1" ht="14.4"/>
    <row r="11283" s="1" customFormat="1" ht="14.4"/>
    <row r="11284" s="1" customFormat="1" ht="14.4"/>
    <row r="11285" s="1" customFormat="1" ht="14.4"/>
    <row r="11286" s="1" customFormat="1" ht="14.4"/>
    <row r="11287" s="1" customFormat="1" ht="14.4"/>
    <row r="11288" s="1" customFormat="1" ht="14.4"/>
    <row r="11289" s="1" customFormat="1" ht="14.4"/>
    <row r="11290" s="1" customFormat="1" ht="14.4"/>
    <row r="11291" s="1" customFormat="1" ht="14.4"/>
    <row r="11292" s="1" customFormat="1" ht="14.4"/>
    <row r="11293" s="1" customFormat="1" ht="14.4"/>
    <row r="11294" s="1" customFormat="1" ht="14.4"/>
    <row r="11295" s="1" customFormat="1" ht="14.4"/>
    <row r="11296" s="1" customFormat="1" ht="14.4"/>
    <row r="11297" s="1" customFormat="1" ht="14.4"/>
    <row r="11298" s="1" customFormat="1" ht="14.4"/>
    <row r="11299" s="1" customFormat="1" ht="14.4"/>
    <row r="11300" s="1" customFormat="1" ht="14.4"/>
    <row r="11301" s="1" customFormat="1" ht="14.4"/>
    <row r="11302" s="1" customFormat="1" ht="14.4"/>
    <row r="11303" s="1" customFormat="1" ht="14.4"/>
    <row r="11304" s="1" customFormat="1" ht="14.4"/>
    <row r="11305" s="1" customFormat="1" ht="14.4"/>
    <row r="11306" s="1" customFormat="1" ht="14.4"/>
    <row r="11307" s="1" customFormat="1" ht="14.4"/>
    <row r="11308" s="1" customFormat="1" ht="14.4"/>
    <row r="11309" s="1" customFormat="1" ht="14.4"/>
    <row r="11310" s="1" customFormat="1" ht="14.4"/>
    <row r="11311" s="1" customFormat="1" ht="14.4"/>
    <row r="11312" s="1" customFormat="1" ht="14.4"/>
    <row r="11313" s="1" customFormat="1" ht="14.4"/>
    <row r="11314" s="1" customFormat="1" ht="14.4"/>
    <row r="11315" s="1" customFormat="1" ht="14.4"/>
    <row r="11316" s="1" customFormat="1" ht="14.4"/>
    <row r="11317" s="1" customFormat="1" ht="14.4"/>
    <row r="11318" s="1" customFormat="1" ht="14.4"/>
    <row r="11319" s="1" customFormat="1" ht="14.4"/>
    <row r="11320" s="1" customFormat="1" ht="14.4"/>
    <row r="11321" s="1" customFormat="1" ht="14.4"/>
    <row r="11322" s="1" customFormat="1" ht="14.4"/>
    <row r="11323" s="1" customFormat="1" ht="14.4"/>
    <row r="11324" s="1" customFormat="1" ht="14.4"/>
    <row r="11325" s="1" customFormat="1" ht="14.4"/>
    <row r="11326" s="1" customFormat="1" ht="14.4"/>
    <row r="11327" s="1" customFormat="1" ht="14.4"/>
    <row r="11328" s="1" customFormat="1" ht="14.4"/>
    <row r="11329" s="1" customFormat="1" ht="14.4"/>
    <row r="11330" s="1" customFormat="1" ht="14.4"/>
    <row r="11331" s="1" customFormat="1" ht="14.4"/>
    <row r="11332" s="1" customFormat="1" ht="14.4"/>
    <row r="11333" s="1" customFormat="1" ht="14.4"/>
    <row r="11334" s="1" customFormat="1" ht="14.4"/>
    <row r="11335" s="1" customFormat="1" ht="14.4"/>
    <row r="11336" s="1" customFormat="1" ht="14.4"/>
    <row r="11337" s="1" customFormat="1" ht="14.4"/>
    <row r="11338" s="1" customFormat="1" ht="14.4"/>
    <row r="11339" s="1" customFormat="1" ht="14.4"/>
    <row r="11340" s="1" customFormat="1" ht="14.4"/>
    <row r="11341" s="1" customFormat="1" ht="14.4"/>
    <row r="11342" s="1" customFormat="1" ht="14.4"/>
    <row r="11343" s="1" customFormat="1" ht="14.4"/>
    <row r="11344" s="1" customFormat="1" ht="14.4"/>
    <row r="11345" s="1" customFormat="1" ht="14.4"/>
    <row r="11346" s="1" customFormat="1" ht="14.4"/>
    <row r="11347" s="1" customFormat="1" ht="14.4"/>
    <row r="11348" s="1" customFormat="1" ht="14.4"/>
    <row r="11349" s="1" customFormat="1" ht="14.4"/>
    <row r="11350" s="1" customFormat="1" ht="14.4"/>
    <row r="11351" s="1" customFormat="1" ht="14.4"/>
    <row r="11352" s="1" customFormat="1" ht="14.4"/>
    <row r="11353" s="1" customFormat="1" ht="14.4"/>
    <row r="11354" s="1" customFormat="1" ht="14.4"/>
    <row r="11355" s="1" customFormat="1" ht="14.4"/>
    <row r="11356" s="1" customFormat="1" ht="14.4"/>
    <row r="11357" s="1" customFormat="1" ht="14.4"/>
    <row r="11358" s="1" customFormat="1" ht="14.4"/>
    <row r="11359" s="1" customFormat="1" ht="14.4"/>
    <row r="11360" s="1" customFormat="1" ht="14.4"/>
    <row r="11361" s="1" customFormat="1" ht="14.4"/>
    <row r="11362" s="1" customFormat="1" ht="14.4"/>
    <row r="11363" s="1" customFormat="1" ht="14.4"/>
    <row r="11364" s="1" customFormat="1" ht="14.4"/>
    <row r="11365" s="1" customFormat="1" ht="14.4"/>
    <row r="11366" s="1" customFormat="1" ht="14.4"/>
    <row r="11367" s="1" customFormat="1" ht="14.4"/>
    <row r="11368" s="1" customFormat="1" ht="14.4"/>
    <row r="11369" s="1" customFormat="1" ht="14.4"/>
    <row r="11370" s="1" customFormat="1" ht="14.4"/>
    <row r="11371" s="1" customFormat="1" ht="14.4"/>
    <row r="11372" s="1" customFormat="1" ht="14.4"/>
    <row r="11373" s="1" customFormat="1" ht="14.4"/>
    <row r="11374" s="1" customFormat="1" ht="14.4"/>
    <row r="11375" s="1" customFormat="1" ht="14.4"/>
    <row r="11376" s="1" customFormat="1" ht="14.4"/>
    <row r="11377" s="1" customFormat="1" ht="14.4"/>
    <row r="11378" s="1" customFormat="1" ht="14.4"/>
    <row r="11379" s="1" customFormat="1" ht="14.4"/>
    <row r="11380" s="1" customFormat="1" ht="14.4"/>
    <row r="11381" s="1" customFormat="1" ht="14.4"/>
    <row r="11382" s="1" customFormat="1" ht="14.4"/>
    <row r="11383" s="1" customFormat="1" ht="14.4"/>
    <row r="11384" s="1" customFormat="1" ht="14.4"/>
    <row r="11385" s="1" customFormat="1" ht="14.4"/>
    <row r="11386" s="1" customFormat="1" ht="14.4"/>
    <row r="11387" s="1" customFormat="1" ht="14.4"/>
    <row r="11388" s="1" customFormat="1" ht="14.4"/>
    <row r="11389" s="1" customFormat="1" ht="14.4"/>
    <row r="11390" s="1" customFormat="1" ht="14.4"/>
    <row r="11391" s="1" customFormat="1" ht="14.4"/>
    <row r="11392" s="1" customFormat="1" ht="14.4"/>
    <row r="11393" s="1" customFormat="1" ht="14.4"/>
    <row r="11394" s="1" customFormat="1" ht="14.4"/>
    <row r="11395" s="1" customFormat="1" ht="14.4"/>
    <row r="11396" s="1" customFormat="1" ht="14.4"/>
    <row r="11397" s="1" customFormat="1" ht="14.4"/>
    <row r="11398" s="1" customFormat="1" ht="14.4"/>
    <row r="11399" s="1" customFormat="1" ht="14.4"/>
    <row r="11400" s="1" customFormat="1" ht="14.4"/>
    <row r="11401" s="1" customFormat="1" ht="14.4"/>
    <row r="11402" s="1" customFormat="1" ht="14.4"/>
    <row r="11403" s="1" customFormat="1" ht="14.4"/>
    <row r="11404" s="1" customFormat="1" ht="14.4"/>
    <row r="11405" s="1" customFormat="1" ht="14.4"/>
    <row r="11406" s="1" customFormat="1" ht="14.4"/>
    <row r="11407" s="1" customFormat="1" ht="14.4"/>
    <row r="11408" s="1" customFormat="1" ht="14.4"/>
    <row r="11409" s="1" customFormat="1" ht="14.4"/>
    <row r="11410" s="1" customFormat="1" ht="14.4"/>
    <row r="11411" s="1" customFormat="1" ht="14.4"/>
    <row r="11412" s="1" customFormat="1" ht="14.4"/>
    <row r="11413" s="1" customFormat="1" ht="14.4"/>
    <row r="11414" s="1" customFormat="1" ht="14.4"/>
    <row r="11415" s="1" customFormat="1" ht="14.4"/>
    <row r="11416" s="1" customFormat="1" ht="14.4"/>
    <row r="11417" s="1" customFormat="1" ht="14.4"/>
    <row r="11418" s="1" customFormat="1" ht="14.4"/>
    <row r="11419" s="1" customFormat="1" ht="14.4"/>
    <row r="11420" s="1" customFormat="1" ht="14.4"/>
    <row r="11421" s="1" customFormat="1" ht="14.4"/>
    <row r="11422" s="1" customFormat="1" ht="14.4"/>
    <row r="11423" s="1" customFormat="1" ht="14.4"/>
    <row r="11424" s="1" customFormat="1" ht="14.4"/>
    <row r="11425" s="1" customFormat="1" ht="14.4"/>
    <row r="11426" s="1" customFormat="1" ht="14.4"/>
    <row r="11427" s="1" customFormat="1" ht="14.4"/>
    <row r="11428" s="1" customFormat="1" ht="14.4"/>
    <row r="11429" s="1" customFormat="1" ht="14.4"/>
    <row r="11430" s="1" customFormat="1" ht="14.4"/>
    <row r="11431" s="1" customFormat="1" ht="14.4"/>
    <row r="11432" s="1" customFormat="1" ht="14.4"/>
    <row r="11433" s="1" customFormat="1" ht="14.4"/>
    <row r="11434" s="1" customFormat="1" ht="14.4"/>
    <row r="11435" s="1" customFormat="1" ht="14.4"/>
    <row r="11436" s="1" customFormat="1" ht="14.4"/>
    <row r="11437" s="1" customFormat="1" ht="14.4"/>
    <row r="11438" s="1" customFormat="1" ht="14.4"/>
    <row r="11439" s="1" customFormat="1" ht="14.4"/>
    <row r="11440" s="1" customFormat="1" ht="14.4"/>
    <row r="11441" s="1" customFormat="1" ht="14.4"/>
    <row r="11442" s="1" customFormat="1" ht="14.4"/>
    <row r="11443" s="1" customFormat="1" ht="14.4"/>
    <row r="11444" s="1" customFormat="1" ht="14.4"/>
    <row r="11445" s="1" customFormat="1" ht="14.4"/>
    <row r="11446" s="1" customFormat="1" ht="14.4"/>
    <row r="11447" s="1" customFormat="1" ht="14.4"/>
    <row r="11448" s="1" customFormat="1" ht="14.4"/>
    <row r="11449" s="1" customFormat="1" ht="14.4"/>
    <row r="11450" s="1" customFormat="1" ht="14.4"/>
    <row r="11451" s="1" customFormat="1" ht="14.4"/>
    <row r="11452" s="1" customFormat="1" ht="14.4"/>
    <row r="11453" s="1" customFormat="1" ht="14.4"/>
    <row r="11454" s="1" customFormat="1" ht="14.4"/>
    <row r="11455" s="1" customFormat="1" ht="14.4"/>
    <row r="11456" s="1" customFormat="1" ht="14.4"/>
    <row r="11457" s="1" customFormat="1" ht="14.4"/>
    <row r="11458" s="1" customFormat="1" ht="14.4"/>
    <row r="11459" s="1" customFormat="1" ht="14.4"/>
    <row r="11460" s="1" customFormat="1" ht="14.4"/>
    <row r="11461" s="1" customFormat="1" ht="14.4"/>
    <row r="11462" s="1" customFormat="1" ht="14.4"/>
    <row r="11463" s="1" customFormat="1" ht="14.4"/>
    <row r="11464" s="1" customFormat="1" ht="14.4"/>
    <row r="11465" s="1" customFormat="1" ht="14.4"/>
    <row r="11466" s="1" customFormat="1" ht="14.4"/>
    <row r="11467" s="1" customFormat="1" ht="14.4"/>
    <row r="11468" s="1" customFormat="1" ht="14.4"/>
    <row r="11469" s="1" customFormat="1" ht="14.4"/>
    <row r="11470" s="1" customFormat="1" ht="14.4"/>
    <row r="11471" s="1" customFormat="1" ht="14.4"/>
    <row r="11472" s="1" customFormat="1" ht="14.4"/>
    <row r="11473" s="1" customFormat="1" ht="14.4"/>
    <row r="11474" s="1" customFormat="1" ht="14.4"/>
    <row r="11475" s="1" customFormat="1" ht="14.4"/>
    <row r="11476" s="1" customFormat="1" ht="14.4"/>
    <row r="11477" s="1" customFormat="1" ht="14.4"/>
    <row r="11478" s="1" customFormat="1" ht="14.4"/>
    <row r="11479" s="1" customFormat="1" ht="14.4"/>
    <row r="11480" s="1" customFormat="1" ht="14.4"/>
    <row r="11481" s="1" customFormat="1" ht="14.4"/>
    <row r="11482" s="1" customFormat="1" ht="14.4"/>
    <row r="11483" s="1" customFormat="1" ht="14.4"/>
    <row r="11484" s="1" customFormat="1" ht="14.4"/>
    <row r="11485" s="1" customFormat="1" ht="14.4"/>
    <row r="11486" s="1" customFormat="1" ht="14.4"/>
    <row r="11487" s="1" customFormat="1" ht="14.4"/>
    <row r="11488" s="1" customFormat="1" ht="14.4"/>
    <row r="11489" s="1" customFormat="1" ht="14.4"/>
    <row r="11490" s="1" customFormat="1" ht="14.4"/>
    <row r="11491" s="1" customFormat="1" ht="14.4"/>
    <row r="11492" s="1" customFormat="1" ht="14.4"/>
    <row r="11493" s="1" customFormat="1" ht="14.4"/>
    <row r="11494" s="1" customFormat="1" ht="14.4"/>
    <row r="11495" s="1" customFormat="1" ht="14.4"/>
    <row r="11496" s="1" customFormat="1" ht="14.4"/>
    <row r="11497" s="1" customFormat="1" ht="14.4"/>
    <row r="11498" s="1" customFormat="1" ht="14.4"/>
    <row r="11499" s="1" customFormat="1" ht="14.4"/>
    <row r="11500" s="1" customFormat="1" ht="14.4"/>
    <row r="11501" s="1" customFormat="1" ht="14.4"/>
    <row r="11502" s="1" customFormat="1" ht="14.4"/>
    <row r="11503" s="1" customFormat="1" ht="14.4"/>
    <row r="11504" s="1" customFormat="1" ht="14.4"/>
    <row r="11505" s="1" customFormat="1" ht="14.4"/>
    <row r="11506" s="1" customFormat="1" ht="14.4"/>
    <row r="11507" s="1" customFormat="1" ht="14.4"/>
    <row r="11508" s="1" customFormat="1" ht="14.4"/>
    <row r="11509" s="1" customFormat="1" ht="14.4"/>
    <row r="11510" s="1" customFormat="1" ht="14.4"/>
    <row r="11511" s="1" customFormat="1" ht="14.4"/>
    <row r="11512" s="1" customFormat="1" ht="14.4"/>
    <row r="11513" s="1" customFormat="1" ht="14.4"/>
    <row r="11514" s="1" customFormat="1" ht="14.4"/>
    <row r="11515" s="1" customFormat="1" ht="14.4"/>
    <row r="11516" s="1" customFormat="1" ht="14.4"/>
    <row r="11517" s="1" customFormat="1" ht="14.4"/>
    <row r="11518" s="1" customFormat="1" ht="14.4"/>
    <row r="11519" s="1" customFormat="1" ht="14.4"/>
    <row r="11520" s="1" customFormat="1" ht="14.4"/>
    <row r="11521" s="1" customFormat="1" ht="14.4"/>
    <row r="11522" s="1" customFormat="1" ht="14.4"/>
    <row r="11523" s="1" customFormat="1" ht="14.4"/>
    <row r="11524" s="1" customFormat="1" ht="14.4"/>
    <row r="11525" s="1" customFormat="1" ht="14.4"/>
    <row r="11526" s="1" customFormat="1" ht="14.4"/>
    <row r="11527" s="1" customFormat="1" ht="14.4"/>
    <row r="11528" s="1" customFormat="1" ht="14.4"/>
    <row r="11529" s="1" customFormat="1" ht="14.4"/>
    <row r="11530" s="1" customFormat="1" ht="14.4"/>
    <row r="11531" s="1" customFormat="1" ht="14.4"/>
    <row r="11532" s="1" customFormat="1" ht="14.4"/>
    <row r="11533" s="1" customFormat="1" ht="14.4"/>
    <row r="11534" s="1" customFormat="1" ht="14.4"/>
    <row r="11535" s="1" customFormat="1" ht="14.4"/>
    <row r="11536" s="1" customFormat="1" ht="14.4"/>
    <row r="11537" s="1" customFormat="1" ht="14.4"/>
    <row r="11538" s="1" customFormat="1" ht="14.4"/>
    <row r="11539" s="1" customFormat="1" ht="14.4"/>
    <row r="11540" s="1" customFormat="1" ht="14.4"/>
    <row r="11541" s="1" customFormat="1" ht="14.4"/>
    <row r="11542" s="1" customFormat="1" ht="14.4"/>
    <row r="11543" s="1" customFormat="1" ht="14.4"/>
    <row r="11544" s="1" customFormat="1" ht="14.4"/>
    <row r="11545" s="1" customFormat="1" ht="14.4"/>
    <row r="11546" s="1" customFormat="1" ht="14.4"/>
    <row r="11547" s="1" customFormat="1" ht="14.4"/>
    <row r="11548" s="1" customFormat="1" ht="14.4"/>
    <row r="11549" s="1" customFormat="1" ht="14.4"/>
    <row r="11550" s="1" customFormat="1" ht="14.4"/>
    <row r="11551" s="1" customFormat="1" ht="14.4"/>
    <row r="11552" s="1" customFormat="1" ht="14.4"/>
    <row r="11553" s="1" customFormat="1" ht="14.4"/>
    <row r="11554" s="1" customFormat="1" ht="14.4"/>
    <row r="11555" s="1" customFormat="1" ht="14.4"/>
    <row r="11556" s="1" customFormat="1" ht="14.4"/>
    <row r="11557" s="1" customFormat="1" ht="14.4"/>
    <row r="11558" s="1" customFormat="1" ht="14.4"/>
    <row r="11559" s="1" customFormat="1" ht="14.4"/>
    <row r="11560" s="1" customFormat="1" ht="14.4"/>
    <row r="11561" s="1" customFormat="1" ht="14.4"/>
    <row r="11562" s="1" customFormat="1" ht="14.4"/>
    <row r="11563" s="1" customFormat="1" ht="14.4"/>
    <row r="11564" s="1" customFormat="1" ht="14.4"/>
    <row r="11565" s="1" customFormat="1" ht="14.4"/>
    <row r="11566" s="1" customFormat="1" ht="14.4"/>
    <row r="11567" s="1" customFormat="1" ht="14.4"/>
    <row r="11568" s="1" customFormat="1" ht="14.4"/>
    <row r="11569" s="1" customFormat="1" ht="14.4"/>
    <row r="11570" s="1" customFormat="1" ht="14.4"/>
    <row r="11571" s="1" customFormat="1" ht="14.4"/>
    <row r="11572" s="1" customFormat="1" ht="14.4"/>
    <row r="11573" s="1" customFormat="1" ht="14.4"/>
    <row r="11574" s="1" customFormat="1" ht="14.4"/>
    <row r="11575" s="1" customFormat="1" ht="14.4"/>
    <row r="11576" s="1" customFormat="1" ht="14.4"/>
    <row r="11577" s="1" customFormat="1" ht="14.4"/>
    <row r="11578" s="1" customFormat="1" ht="14.4"/>
    <row r="11579" s="1" customFormat="1" ht="14.4"/>
    <row r="11580" s="1" customFormat="1" ht="14.4"/>
    <row r="11581" s="1" customFormat="1" ht="14.4"/>
    <row r="11582" s="1" customFormat="1" ht="14.4"/>
    <row r="11583" s="1" customFormat="1" ht="14.4"/>
    <row r="11584" s="1" customFormat="1" ht="14.4"/>
    <row r="11585" s="1" customFormat="1" ht="14.4"/>
    <row r="11586" s="1" customFormat="1" ht="14.4"/>
    <row r="11587" s="1" customFormat="1" ht="14.4"/>
    <row r="11588" s="1" customFormat="1" ht="14.4"/>
    <row r="11589" s="1" customFormat="1" ht="14.4"/>
    <row r="11590" s="1" customFormat="1" ht="14.4"/>
    <row r="11591" s="1" customFormat="1" ht="14.4"/>
    <row r="11592" s="1" customFormat="1" ht="14.4"/>
    <row r="11593" s="1" customFormat="1" ht="14.4"/>
    <row r="11594" s="1" customFormat="1" ht="14.4"/>
    <row r="11595" s="1" customFormat="1" ht="14.4"/>
    <row r="11596" s="1" customFormat="1" ht="14.4"/>
    <row r="11597" s="1" customFormat="1" ht="14.4"/>
    <row r="11598" s="1" customFormat="1" ht="14.4"/>
    <row r="11599" s="1" customFormat="1" ht="14.4"/>
    <row r="11600" s="1" customFormat="1" ht="14.4"/>
    <row r="11601" s="1" customFormat="1" ht="14.4"/>
    <row r="11602" s="1" customFormat="1" ht="14.4"/>
    <row r="11603" s="1" customFormat="1" ht="14.4"/>
    <row r="11604" s="1" customFormat="1" ht="14.4"/>
    <row r="11605" s="1" customFormat="1" ht="14.4"/>
    <row r="11606" s="1" customFormat="1" ht="14.4"/>
    <row r="11607" s="1" customFormat="1" ht="14.4"/>
    <row r="11608" s="1" customFormat="1" ht="14.4"/>
    <row r="11609" s="1" customFormat="1" ht="14.4"/>
    <row r="11610" s="1" customFormat="1" ht="14.4"/>
    <row r="11611" s="1" customFormat="1" ht="14.4"/>
    <row r="11612" s="1" customFormat="1" ht="14.4"/>
    <row r="11613" s="1" customFormat="1" ht="14.4"/>
    <row r="11614" s="1" customFormat="1" ht="14.4"/>
    <row r="11615" s="1" customFormat="1" ht="14.4"/>
    <row r="11616" s="1" customFormat="1" ht="14.4"/>
    <row r="11617" s="1" customFormat="1" ht="14.4"/>
    <row r="11618" s="1" customFormat="1" ht="14.4"/>
    <row r="11619" s="1" customFormat="1" ht="14.4"/>
    <row r="11620" s="1" customFormat="1" ht="14.4"/>
    <row r="11621" s="1" customFormat="1" ht="14.4"/>
    <row r="11622" s="1" customFormat="1" ht="14.4"/>
    <row r="11623" s="1" customFormat="1" ht="14.4"/>
    <row r="11624" s="1" customFormat="1" ht="14.4"/>
    <row r="11625" s="1" customFormat="1" ht="14.4"/>
    <row r="11626" s="1" customFormat="1" ht="14.4"/>
    <row r="11627" s="1" customFormat="1" ht="14.4"/>
    <row r="11628" s="1" customFormat="1" ht="14.4"/>
    <row r="11629" s="1" customFormat="1" ht="14.4"/>
    <row r="11630" s="1" customFormat="1" ht="14.4"/>
    <row r="11631" s="1" customFormat="1" ht="14.4"/>
    <row r="11632" s="1" customFormat="1" ht="14.4"/>
    <row r="11633" s="1" customFormat="1" ht="14.4"/>
    <row r="11634" s="1" customFormat="1" ht="14.4"/>
    <row r="11635" s="1" customFormat="1" ht="14.4"/>
    <row r="11636" s="1" customFormat="1" ht="14.4"/>
    <row r="11637" s="1" customFormat="1" ht="14.4"/>
    <row r="11638" s="1" customFormat="1" ht="14.4"/>
    <row r="11639" s="1" customFormat="1" ht="14.4"/>
    <row r="11640" s="1" customFormat="1" ht="14.4"/>
    <row r="11641" s="1" customFormat="1" ht="14.4"/>
    <row r="11642" s="1" customFormat="1" ht="14.4"/>
    <row r="11643" s="1" customFormat="1" ht="14.4"/>
    <row r="11644" s="1" customFormat="1" ht="14.4"/>
    <row r="11645" s="1" customFormat="1" ht="14.4"/>
    <row r="11646" s="1" customFormat="1" ht="14.4"/>
    <row r="11647" s="1" customFormat="1" ht="14.4"/>
    <row r="11648" s="1" customFormat="1" ht="14.4"/>
    <row r="11649" s="1" customFormat="1" ht="14.4"/>
    <row r="11650" s="1" customFormat="1" ht="14.4"/>
    <row r="11651" s="1" customFormat="1" ht="14.4"/>
    <row r="11652" s="1" customFormat="1" ht="14.4"/>
    <row r="11653" s="1" customFormat="1" ht="14.4"/>
    <row r="11654" s="1" customFormat="1" ht="14.4"/>
    <row r="11655" s="1" customFormat="1" ht="14.4"/>
    <row r="11656" s="1" customFormat="1" ht="14.4"/>
    <row r="11657" s="1" customFormat="1" ht="14.4"/>
    <row r="11658" s="1" customFormat="1" ht="14.4"/>
    <row r="11659" s="1" customFormat="1" ht="14.4"/>
    <row r="11660" s="1" customFormat="1" ht="14.4"/>
    <row r="11661" s="1" customFormat="1" ht="14.4"/>
    <row r="11662" s="1" customFormat="1" ht="14.4"/>
    <row r="11663" s="1" customFormat="1" ht="14.4"/>
    <row r="11664" s="1" customFormat="1" ht="14.4"/>
    <row r="11665" s="1" customFormat="1" ht="14.4"/>
    <row r="11666" s="1" customFormat="1" ht="14.4"/>
    <row r="11667" s="1" customFormat="1" ht="14.4"/>
    <row r="11668" s="1" customFormat="1" ht="14.4"/>
    <row r="11669" s="1" customFormat="1" ht="14.4"/>
    <row r="11670" s="1" customFormat="1" ht="14.4"/>
    <row r="11671" s="1" customFormat="1" ht="14.4"/>
    <row r="11672" s="1" customFormat="1" ht="14.4"/>
    <row r="11673" s="1" customFormat="1" ht="14.4"/>
    <row r="11674" s="1" customFormat="1" ht="14.4"/>
    <row r="11675" s="1" customFormat="1" ht="14.4"/>
    <row r="11676" s="1" customFormat="1" ht="14.4"/>
    <row r="11677" s="1" customFormat="1" ht="14.4"/>
    <row r="11678" s="1" customFormat="1" ht="14.4"/>
    <row r="11679" s="1" customFormat="1" ht="14.4"/>
    <row r="11680" s="1" customFormat="1" ht="14.4"/>
    <row r="11681" s="1" customFormat="1" ht="14.4"/>
    <row r="11682" s="1" customFormat="1" ht="14.4"/>
    <row r="11683" s="1" customFormat="1" ht="14.4"/>
    <row r="11684" s="1" customFormat="1" ht="14.4"/>
    <row r="11685" s="1" customFormat="1" ht="14.4"/>
    <row r="11686" s="1" customFormat="1" ht="14.4"/>
    <row r="11687" s="1" customFormat="1" ht="14.4"/>
    <row r="11688" s="1" customFormat="1" ht="14.4"/>
    <row r="11689" s="1" customFormat="1" ht="14.4"/>
    <row r="11690" s="1" customFormat="1" ht="14.4"/>
    <row r="11691" s="1" customFormat="1" ht="14.4"/>
    <row r="11692" s="1" customFormat="1" ht="14.4"/>
    <row r="11693" s="1" customFormat="1" ht="14.4"/>
    <row r="11694" s="1" customFormat="1" ht="14.4"/>
    <row r="11695" s="1" customFormat="1" ht="14.4"/>
    <row r="11696" s="1" customFormat="1" ht="14.4"/>
    <row r="11697" s="1" customFormat="1" ht="14.4"/>
    <row r="11698" s="1" customFormat="1" ht="14.4"/>
    <row r="11699" s="1" customFormat="1" ht="14.4"/>
    <row r="11700" s="1" customFormat="1" ht="14.4"/>
    <row r="11701" s="1" customFormat="1" ht="14.4"/>
    <row r="11702" s="1" customFormat="1" ht="14.4"/>
    <row r="11703" s="1" customFormat="1" ht="14.4"/>
    <row r="11704" s="1" customFormat="1" ht="14.4"/>
    <row r="11705" s="1" customFormat="1" ht="14.4"/>
    <row r="11706" s="1" customFormat="1" ht="14.4"/>
    <row r="11707" s="1" customFormat="1" ht="14.4"/>
    <row r="11708" s="1" customFormat="1" ht="14.4"/>
    <row r="11709" s="1" customFormat="1" ht="14.4"/>
    <row r="11710" s="1" customFormat="1" ht="14.4"/>
    <row r="11711" s="1" customFormat="1" ht="14.4"/>
    <row r="11712" s="1" customFormat="1" ht="14.4"/>
    <row r="11713" s="1" customFormat="1" ht="14.4"/>
    <row r="11714" s="1" customFormat="1" ht="14.4"/>
    <row r="11715" s="1" customFormat="1" ht="14.4"/>
    <row r="11716" s="1" customFormat="1" ht="14.4"/>
    <row r="11717" s="1" customFormat="1" ht="14.4"/>
    <row r="11718" s="1" customFormat="1" ht="14.4"/>
    <row r="11719" s="1" customFormat="1" ht="14.4"/>
    <row r="11720" s="1" customFormat="1" ht="14.4"/>
    <row r="11721" s="1" customFormat="1" ht="14.4"/>
    <row r="11722" s="1" customFormat="1" ht="14.4"/>
    <row r="11723" s="1" customFormat="1" ht="14.4"/>
    <row r="11724" s="1" customFormat="1" ht="14.4"/>
    <row r="11725" s="1" customFormat="1" ht="14.4"/>
    <row r="11726" s="1" customFormat="1" ht="14.4"/>
    <row r="11727" s="1" customFormat="1" ht="14.4"/>
    <row r="11728" s="1" customFormat="1" ht="14.4"/>
    <row r="11729" s="1" customFormat="1" ht="14.4"/>
    <row r="11730" s="1" customFormat="1" ht="14.4"/>
    <row r="11731" s="1" customFormat="1" ht="14.4"/>
    <row r="11732" s="1" customFormat="1" ht="14.4"/>
    <row r="11733" s="1" customFormat="1" ht="14.4"/>
    <row r="11734" s="1" customFormat="1" ht="14.4"/>
    <row r="11735" s="1" customFormat="1" ht="14.4"/>
    <row r="11736" s="1" customFormat="1" ht="14.4"/>
    <row r="11737" s="1" customFormat="1" ht="14.4"/>
    <row r="11738" s="1" customFormat="1" ht="14.4"/>
    <row r="11739" s="1" customFormat="1" ht="14.4"/>
    <row r="11740" s="1" customFormat="1" ht="14.4"/>
    <row r="11741" s="1" customFormat="1" ht="14.4"/>
    <row r="11742" s="1" customFormat="1" ht="14.4"/>
    <row r="11743" s="1" customFormat="1" ht="14.4"/>
    <row r="11744" s="1" customFormat="1" ht="14.4"/>
    <row r="11745" s="1" customFormat="1" ht="14.4"/>
    <row r="11746" s="1" customFormat="1" ht="14.4"/>
    <row r="11747" s="1" customFormat="1" ht="14.4"/>
    <row r="11748" s="1" customFormat="1" ht="14.4"/>
    <row r="11749" s="1" customFormat="1" ht="14.4"/>
    <row r="11750" s="1" customFormat="1" ht="14.4"/>
    <row r="11751" s="1" customFormat="1" ht="14.4"/>
    <row r="11752" s="1" customFormat="1" ht="14.4"/>
    <row r="11753" s="1" customFormat="1" ht="14.4"/>
    <row r="11754" s="1" customFormat="1" ht="14.4"/>
    <row r="11755" s="1" customFormat="1" ht="14.4"/>
    <row r="11756" s="1" customFormat="1" ht="14.4"/>
    <row r="11757" s="1" customFormat="1" ht="14.4"/>
    <row r="11758" s="1" customFormat="1" ht="14.4"/>
    <row r="11759" s="1" customFormat="1" ht="14.4"/>
    <row r="11760" s="1" customFormat="1" ht="14.4"/>
    <row r="11761" s="1" customFormat="1" ht="14.4"/>
    <row r="11762" s="1" customFormat="1" ht="14.4"/>
    <row r="11763" s="1" customFormat="1" ht="14.4"/>
    <row r="11764" s="1" customFormat="1" ht="14.4"/>
    <row r="11765" s="1" customFormat="1" ht="14.4"/>
    <row r="11766" s="1" customFormat="1" ht="14.4"/>
    <row r="11767" s="1" customFormat="1" ht="14.4"/>
    <row r="11768" s="1" customFormat="1" ht="14.4"/>
    <row r="11769" s="1" customFormat="1" ht="14.4"/>
    <row r="11770" s="1" customFormat="1" ht="14.4"/>
    <row r="11771" s="1" customFormat="1" ht="14.4"/>
    <row r="11772" s="1" customFormat="1" ht="14.4"/>
    <row r="11773" s="1" customFormat="1" ht="14.4"/>
    <row r="11774" s="1" customFormat="1" ht="14.4"/>
    <row r="11775" s="1" customFormat="1" ht="14.4"/>
    <row r="11776" s="1" customFormat="1" ht="14.4"/>
    <row r="11777" s="1" customFormat="1" ht="14.4"/>
    <row r="11778" s="1" customFormat="1" ht="14.4"/>
    <row r="11779" s="1" customFormat="1" ht="14.4"/>
    <row r="11780" s="1" customFormat="1" ht="14.4"/>
    <row r="11781" s="1" customFormat="1" ht="14.4"/>
    <row r="11782" s="1" customFormat="1" ht="14.4"/>
    <row r="11783" s="1" customFormat="1" ht="14.4"/>
    <row r="11784" s="1" customFormat="1" ht="14.4"/>
    <row r="11785" s="1" customFormat="1" ht="14.4"/>
    <row r="11786" s="1" customFormat="1" ht="14.4"/>
    <row r="11787" s="1" customFormat="1" ht="14.4"/>
    <row r="11788" s="1" customFormat="1" ht="14.4"/>
    <row r="11789" s="1" customFormat="1" ht="14.4"/>
    <row r="11790" s="1" customFormat="1" ht="14.4"/>
    <row r="11791" s="1" customFormat="1" ht="14.4"/>
    <row r="11792" s="1" customFormat="1" ht="14.4"/>
    <row r="11793" s="1" customFormat="1" ht="14.4"/>
    <row r="11794" s="1" customFormat="1" ht="14.4"/>
    <row r="11795" s="1" customFormat="1" ht="14.4"/>
    <row r="11796" s="1" customFormat="1" ht="14.4"/>
    <row r="11797" s="1" customFormat="1" ht="14.4"/>
    <row r="11798" s="1" customFormat="1" ht="14.4"/>
    <row r="11799" s="1" customFormat="1" ht="14.4"/>
    <row r="11800" s="1" customFormat="1" ht="14.4"/>
    <row r="11801" s="1" customFormat="1" ht="14.4"/>
    <row r="11802" s="1" customFormat="1" ht="14.4"/>
    <row r="11803" s="1" customFormat="1" ht="14.4"/>
    <row r="11804" s="1" customFormat="1" ht="14.4"/>
    <row r="11805" s="1" customFormat="1" ht="14.4"/>
    <row r="11806" s="1" customFormat="1" ht="14.4"/>
    <row r="11807" s="1" customFormat="1" ht="14.4"/>
    <row r="11808" s="1" customFormat="1" ht="14.4"/>
    <row r="11809" s="1" customFormat="1" ht="14.4"/>
    <row r="11810" s="1" customFormat="1" ht="14.4"/>
    <row r="11811" s="1" customFormat="1" ht="14.4"/>
    <row r="11812" s="1" customFormat="1" ht="14.4"/>
    <row r="11813" s="1" customFormat="1" ht="14.4"/>
    <row r="11814" s="1" customFormat="1" ht="14.4"/>
    <row r="11815" s="1" customFormat="1" ht="14.4"/>
    <row r="11816" s="1" customFormat="1" ht="14.4"/>
    <row r="11817" s="1" customFormat="1" ht="14.4"/>
    <row r="11818" s="1" customFormat="1" ht="14.4"/>
    <row r="11819" s="1" customFormat="1" ht="14.4"/>
    <row r="11820" s="1" customFormat="1" ht="14.4"/>
    <row r="11821" s="1" customFormat="1" ht="14.4"/>
    <row r="11822" s="1" customFormat="1" ht="14.4"/>
    <row r="11823" s="1" customFormat="1" ht="14.4"/>
    <row r="11824" s="1" customFormat="1" ht="14.4"/>
    <row r="11825" s="1" customFormat="1" ht="14.4"/>
    <row r="11826" s="1" customFormat="1" ht="14.4"/>
    <row r="11827" s="1" customFormat="1" ht="14.4"/>
    <row r="11828" s="1" customFormat="1" ht="14.4"/>
    <row r="11829" s="1" customFormat="1" ht="14.4"/>
    <row r="11830" s="1" customFormat="1" ht="14.4"/>
    <row r="11831" s="1" customFormat="1" ht="14.4"/>
    <row r="11832" s="1" customFormat="1" ht="14.4"/>
    <row r="11833" s="1" customFormat="1" ht="14.4"/>
    <row r="11834" s="1" customFormat="1" ht="14.4"/>
    <row r="11835" s="1" customFormat="1" ht="14.4"/>
    <row r="11836" s="1" customFormat="1" ht="14.4"/>
    <row r="11837" s="1" customFormat="1" ht="14.4"/>
    <row r="11838" s="1" customFormat="1" ht="14.4"/>
    <row r="11839" s="1" customFormat="1" ht="14.4"/>
    <row r="11840" s="1" customFormat="1" ht="14.4"/>
    <row r="11841" s="1" customFormat="1" ht="14.4"/>
    <row r="11842" s="1" customFormat="1" ht="14.4"/>
    <row r="11843" s="1" customFormat="1" ht="14.4"/>
    <row r="11844" s="1" customFormat="1" ht="14.4"/>
    <row r="11845" s="1" customFormat="1" ht="14.4"/>
    <row r="11846" s="1" customFormat="1" ht="14.4"/>
    <row r="11847" s="1" customFormat="1" ht="14.4"/>
    <row r="11848" s="1" customFormat="1" ht="14.4"/>
    <row r="11849" s="1" customFormat="1" ht="14.4"/>
    <row r="11850" s="1" customFormat="1" ht="14.4"/>
    <row r="11851" s="1" customFormat="1" ht="14.4"/>
    <row r="11852" s="1" customFormat="1" ht="14.4"/>
    <row r="11853" s="1" customFormat="1" ht="14.4"/>
    <row r="11854" s="1" customFormat="1" ht="14.4"/>
    <row r="11855" s="1" customFormat="1" ht="14.4"/>
    <row r="11856" s="1" customFormat="1" ht="14.4"/>
    <row r="11857" s="1" customFormat="1" ht="14.4"/>
    <row r="11858" s="1" customFormat="1" ht="14.4"/>
    <row r="11859" s="1" customFormat="1" ht="14.4"/>
    <row r="11860" s="1" customFormat="1" ht="14.4"/>
    <row r="11861" s="1" customFormat="1" ht="14.4"/>
    <row r="11862" s="1" customFormat="1" ht="14.4"/>
    <row r="11863" s="1" customFormat="1" ht="14.4"/>
    <row r="11864" s="1" customFormat="1" ht="14.4"/>
    <row r="11865" s="1" customFormat="1" ht="14.4"/>
    <row r="11866" s="1" customFormat="1" ht="14.4"/>
    <row r="11867" s="1" customFormat="1" ht="14.4"/>
    <row r="11868" s="1" customFormat="1" ht="14.4"/>
    <row r="11869" s="1" customFormat="1" ht="14.4"/>
    <row r="11870" s="1" customFormat="1" ht="14.4"/>
    <row r="11871" s="1" customFormat="1" ht="14.4"/>
    <row r="11872" s="1" customFormat="1" ht="14.4"/>
    <row r="11873" s="1" customFormat="1" ht="14.4"/>
    <row r="11874" s="1" customFormat="1" ht="14.4"/>
    <row r="11875" s="1" customFormat="1" ht="14.4"/>
    <row r="11876" s="1" customFormat="1" ht="14.4"/>
    <row r="11877" s="1" customFormat="1" ht="14.4"/>
    <row r="11878" s="1" customFormat="1" ht="14.4"/>
    <row r="11879" s="1" customFormat="1" ht="14.4"/>
    <row r="11880" s="1" customFormat="1" ht="14.4"/>
    <row r="11881" s="1" customFormat="1" ht="14.4"/>
    <row r="11882" s="1" customFormat="1" ht="14.4"/>
    <row r="11883" s="1" customFormat="1" ht="14.4"/>
    <row r="11884" s="1" customFormat="1" ht="14.4"/>
    <row r="11885" s="1" customFormat="1" ht="14.4"/>
    <row r="11886" s="1" customFormat="1" ht="14.4"/>
    <row r="11887" s="1" customFormat="1" ht="14.4"/>
    <row r="11888" s="1" customFormat="1" ht="14.4"/>
    <row r="11889" s="1" customFormat="1" ht="14.4"/>
    <row r="11890" s="1" customFormat="1" ht="14.4"/>
    <row r="11891" s="1" customFormat="1" ht="14.4"/>
    <row r="11892" s="1" customFormat="1" ht="14.4"/>
    <row r="11893" s="1" customFormat="1" ht="14.4"/>
    <row r="11894" s="1" customFormat="1" ht="14.4"/>
    <row r="11895" s="1" customFormat="1" ht="14.4"/>
    <row r="11896" s="1" customFormat="1" ht="14.4"/>
    <row r="11897" s="1" customFormat="1" ht="14.4"/>
    <row r="11898" s="1" customFormat="1" ht="14.4"/>
    <row r="11899" s="1" customFormat="1" ht="14.4"/>
    <row r="11900" s="1" customFormat="1" ht="14.4"/>
    <row r="11901" s="1" customFormat="1" ht="14.4"/>
    <row r="11902" s="1" customFormat="1" ht="14.4"/>
    <row r="11903" s="1" customFormat="1" ht="14.4"/>
    <row r="11904" s="1" customFormat="1" ht="14.4"/>
    <row r="11905" s="1" customFormat="1" ht="14.4"/>
    <row r="11906" s="1" customFormat="1" ht="14.4"/>
    <row r="11907" s="1" customFormat="1" ht="14.4"/>
    <row r="11908" s="1" customFormat="1" ht="14.4"/>
    <row r="11909" s="1" customFormat="1" ht="14.4"/>
    <row r="11910" s="1" customFormat="1" ht="14.4"/>
    <row r="11911" s="1" customFormat="1" ht="14.4"/>
    <row r="11912" s="1" customFormat="1" ht="14.4"/>
    <row r="11913" s="1" customFormat="1" ht="14.4"/>
    <row r="11914" s="1" customFormat="1" ht="14.4"/>
    <row r="11915" s="1" customFormat="1" ht="14.4"/>
    <row r="11916" s="1" customFormat="1" ht="14.4"/>
    <row r="11917" s="1" customFormat="1" ht="14.4"/>
    <row r="11918" s="1" customFormat="1" ht="14.4"/>
    <row r="11919" s="1" customFormat="1" ht="14.4"/>
    <row r="11920" s="1" customFormat="1" ht="14.4"/>
    <row r="11921" s="1" customFormat="1" ht="14.4"/>
    <row r="11922" s="1" customFormat="1" ht="14.4"/>
    <row r="11923" s="1" customFormat="1" ht="14.4"/>
    <row r="11924" s="1" customFormat="1" ht="14.4"/>
    <row r="11925" s="1" customFormat="1" ht="14.4"/>
    <row r="11926" s="1" customFormat="1" ht="14.4"/>
    <row r="11927" s="1" customFormat="1" ht="14.4"/>
    <row r="11928" s="1" customFormat="1" ht="14.4"/>
    <row r="11929" s="1" customFormat="1" ht="14.4"/>
    <row r="11930" s="1" customFormat="1" ht="14.4"/>
    <row r="11931" s="1" customFormat="1" ht="14.4"/>
    <row r="11932" s="1" customFormat="1" ht="14.4"/>
    <row r="11933" s="1" customFormat="1" ht="14.4"/>
    <row r="11934" s="1" customFormat="1" ht="14.4"/>
    <row r="11935" s="1" customFormat="1" ht="14.4"/>
    <row r="11936" s="1" customFormat="1" ht="14.4"/>
    <row r="11937" s="1" customFormat="1" ht="14.4"/>
    <row r="11938" s="1" customFormat="1" ht="14.4"/>
    <row r="11939" s="1" customFormat="1" ht="14.4"/>
    <row r="11940" s="1" customFormat="1" ht="14.4"/>
    <row r="11941" s="1" customFormat="1" ht="14.4"/>
    <row r="11942" s="1" customFormat="1" ht="14.4"/>
    <row r="11943" s="1" customFormat="1" ht="14.4"/>
    <row r="11944" s="1" customFormat="1" ht="14.4"/>
    <row r="11945" s="1" customFormat="1" ht="14.4"/>
    <row r="11946" s="1" customFormat="1" ht="14.4"/>
    <row r="11947" s="1" customFormat="1" ht="14.4"/>
    <row r="11948" s="1" customFormat="1" ht="14.4"/>
    <row r="11949" s="1" customFormat="1" ht="14.4"/>
    <row r="11950" s="1" customFormat="1" ht="14.4"/>
    <row r="11951" s="1" customFormat="1" ht="14.4"/>
    <row r="11952" s="1" customFormat="1" ht="14.4"/>
    <row r="11953" s="1" customFormat="1" ht="14.4"/>
    <row r="11954" s="1" customFormat="1" ht="14.4"/>
    <row r="11955" s="1" customFormat="1" ht="14.4"/>
    <row r="11956" s="1" customFormat="1" ht="14.4"/>
    <row r="11957" s="1" customFormat="1" ht="14.4"/>
    <row r="11958" s="1" customFormat="1" ht="14.4"/>
    <row r="11959" s="1" customFormat="1" ht="14.4"/>
    <row r="11960" s="1" customFormat="1" ht="14.4"/>
    <row r="11961" s="1" customFormat="1" ht="14.4"/>
    <row r="11962" s="1" customFormat="1" ht="14.4"/>
    <row r="11963" s="1" customFormat="1" ht="14.4"/>
    <row r="11964" s="1" customFormat="1" ht="14.4"/>
    <row r="11965" s="1" customFormat="1" ht="14.4"/>
    <row r="11966" s="1" customFormat="1" ht="14.4"/>
    <row r="11967" s="1" customFormat="1" ht="14.4"/>
    <row r="11968" s="1" customFormat="1" ht="14.4"/>
    <row r="11969" s="1" customFormat="1" ht="14.4"/>
    <row r="11970" s="1" customFormat="1" ht="14.4"/>
    <row r="11971" s="1" customFormat="1" ht="14.4"/>
    <row r="11972" s="1" customFormat="1" ht="14.4"/>
    <row r="11973" s="1" customFormat="1" ht="14.4"/>
    <row r="11974" s="1" customFormat="1" ht="14.4"/>
    <row r="11975" s="1" customFormat="1" ht="14.4"/>
    <row r="11976" s="1" customFormat="1" ht="14.4"/>
    <row r="11977" s="1" customFormat="1" ht="14.4"/>
    <row r="11978" s="1" customFormat="1" ht="14.4"/>
    <row r="11979" s="1" customFormat="1" ht="14.4"/>
    <row r="11980" s="1" customFormat="1" ht="14.4"/>
    <row r="11981" s="1" customFormat="1" ht="14.4"/>
    <row r="11982" s="1" customFormat="1" ht="14.4"/>
    <row r="11983" s="1" customFormat="1" ht="14.4"/>
    <row r="11984" s="1" customFormat="1" ht="14.4"/>
    <row r="11985" s="1" customFormat="1" ht="14.4"/>
    <row r="11986" s="1" customFormat="1" ht="14.4"/>
    <row r="11987" s="1" customFormat="1" ht="14.4"/>
    <row r="11988" s="1" customFormat="1" ht="14.4"/>
    <row r="11989" s="1" customFormat="1" ht="14.4"/>
    <row r="11990" s="1" customFormat="1" ht="14.4"/>
    <row r="11991" s="1" customFormat="1" ht="14.4"/>
    <row r="11992" s="1" customFormat="1" ht="14.4"/>
    <row r="11993" s="1" customFormat="1" ht="14.4"/>
    <row r="11994" s="1" customFormat="1" ht="14.4"/>
    <row r="11995" s="1" customFormat="1" ht="14.4"/>
    <row r="11996" s="1" customFormat="1" ht="14.4"/>
    <row r="11997" s="1" customFormat="1" ht="14.4"/>
    <row r="11998" s="1" customFormat="1" ht="14.4"/>
    <row r="11999" s="1" customFormat="1" ht="14.4"/>
    <row r="12000" s="1" customFormat="1" ht="14.4"/>
    <row r="12001" s="1" customFormat="1" ht="14.4"/>
    <row r="12002" s="1" customFormat="1" ht="14.4"/>
    <row r="12003" s="1" customFormat="1" ht="14.4"/>
    <row r="12004" s="1" customFormat="1" ht="14.4"/>
    <row r="12005" s="1" customFormat="1" ht="14.4"/>
    <row r="12006" s="1" customFormat="1" ht="14.4"/>
    <row r="12007" s="1" customFormat="1" ht="14.4"/>
    <row r="12008" s="1" customFormat="1" ht="14.4"/>
    <row r="12009" s="1" customFormat="1" ht="14.4"/>
    <row r="12010" s="1" customFormat="1" ht="14.4"/>
    <row r="12011" s="1" customFormat="1" ht="14.4"/>
    <row r="12012" s="1" customFormat="1" ht="14.4"/>
    <row r="12013" s="1" customFormat="1" ht="14.4"/>
    <row r="12014" s="1" customFormat="1" ht="14.4"/>
    <row r="12015" s="1" customFormat="1" ht="14.4"/>
    <row r="12016" s="1" customFormat="1" ht="14.4"/>
    <row r="12017" s="1" customFormat="1" ht="14.4"/>
    <row r="12018" s="1" customFormat="1" ht="14.4"/>
    <row r="12019" s="1" customFormat="1" ht="14.4"/>
    <row r="12020" s="1" customFormat="1" ht="14.4"/>
    <row r="12021" s="1" customFormat="1" ht="14.4"/>
    <row r="12022" s="1" customFormat="1" ht="14.4"/>
    <row r="12023" s="1" customFormat="1" ht="14.4"/>
    <row r="12024" s="1" customFormat="1" ht="14.4"/>
    <row r="12025" s="1" customFormat="1" ht="14.4"/>
    <row r="12026" s="1" customFormat="1" ht="14.4"/>
    <row r="12027" s="1" customFormat="1" ht="14.4"/>
    <row r="12028" s="1" customFormat="1" ht="14.4"/>
    <row r="12029" s="1" customFormat="1" ht="14.4"/>
    <row r="12030" s="1" customFormat="1" ht="14.4"/>
    <row r="12031" s="1" customFormat="1" ht="14.4"/>
    <row r="12032" s="1" customFormat="1" ht="14.4"/>
    <row r="12033" s="1" customFormat="1" ht="14.4"/>
    <row r="12034" s="1" customFormat="1" ht="14.4"/>
    <row r="12035" s="1" customFormat="1" ht="14.4"/>
    <row r="12036" s="1" customFormat="1" ht="14.4"/>
    <row r="12037" s="1" customFormat="1" ht="14.4"/>
    <row r="12038" s="1" customFormat="1" ht="14.4"/>
    <row r="12039" s="1" customFormat="1" ht="14.4"/>
    <row r="12040" s="1" customFormat="1" ht="14.4"/>
    <row r="12041" s="1" customFormat="1" ht="14.4"/>
    <row r="12042" s="1" customFormat="1" ht="14.4"/>
    <row r="12043" s="1" customFormat="1" ht="14.4"/>
    <row r="12044" s="1" customFormat="1" ht="14.4"/>
    <row r="12045" s="1" customFormat="1" ht="14.4"/>
    <row r="12046" s="1" customFormat="1" ht="14.4"/>
    <row r="12047" s="1" customFormat="1" ht="14.4"/>
    <row r="12048" s="1" customFormat="1" ht="14.4"/>
    <row r="12049" s="1" customFormat="1" ht="14.4"/>
    <row r="12050" s="1" customFormat="1" ht="14.4"/>
    <row r="12051" s="1" customFormat="1" ht="14.4"/>
    <row r="12052" s="1" customFormat="1" ht="14.4"/>
    <row r="12053" s="1" customFormat="1" ht="14.4"/>
    <row r="12054" s="1" customFormat="1" ht="14.4"/>
    <row r="12055" s="1" customFormat="1" ht="14.4"/>
    <row r="12056" s="1" customFormat="1" ht="14.4"/>
    <row r="12057" s="1" customFormat="1" ht="14.4"/>
    <row r="12058" s="1" customFormat="1" ht="14.4"/>
    <row r="12059" s="1" customFormat="1" ht="14.4"/>
    <row r="12060" s="1" customFormat="1" ht="14.4"/>
    <row r="12061" s="1" customFormat="1" ht="14.4"/>
    <row r="12062" s="1" customFormat="1" ht="14.4"/>
    <row r="12063" s="1" customFormat="1" ht="14.4"/>
    <row r="12064" s="1" customFormat="1" ht="14.4"/>
    <row r="12065" s="1" customFormat="1" ht="14.4"/>
    <row r="12066" s="1" customFormat="1" ht="14.4"/>
    <row r="12067" s="1" customFormat="1" ht="14.4"/>
    <row r="12068" s="1" customFormat="1" ht="14.4"/>
    <row r="12069" s="1" customFormat="1" ht="14.4"/>
    <row r="12070" s="1" customFormat="1" ht="14.4"/>
    <row r="12071" s="1" customFormat="1" ht="14.4"/>
    <row r="12072" s="1" customFormat="1" ht="14.4"/>
    <row r="12073" s="1" customFormat="1" ht="14.4"/>
    <row r="12074" s="1" customFormat="1" ht="14.4"/>
    <row r="12075" s="1" customFormat="1" ht="14.4"/>
    <row r="12076" s="1" customFormat="1" ht="14.4"/>
    <row r="12077" s="1" customFormat="1" ht="14.4"/>
    <row r="12078" s="1" customFormat="1" ht="14.4"/>
    <row r="12079" s="1" customFormat="1" ht="14.4"/>
    <row r="12080" s="1" customFormat="1" ht="14.4"/>
    <row r="12081" s="1" customFormat="1" ht="14.4"/>
    <row r="12082" s="1" customFormat="1" ht="14.4"/>
    <row r="12083" s="1" customFormat="1" ht="14.4"/>
    <row r="12084" s="1" customFormat="1" ht="14.4"/>
    <row r="12085" s="1" customFormat="1" ht="14.4"/>
    <row r="12086" s="1" customFormat="1" ht="14.4"/>
    <row r="12087" s="1" customFormat="1" ht="14.4"/>
    <row r="12088" s="1" customFormat="1" ht="14.4"/>
    <row r="12089" s="1" customFormat="1" ht="14.4"/>
    <row r="12090" s="1" customFormat="1" ht="14.4"/>
    <row r="12091" s="1" customFormat="1" ht="14.4"/>
    <row r="12092" s="1" customFormat="1" ht="14.4"/>
    <row r="12093" s="1" customFormat="1" ht="14.4"/>
    <row r="12094" s="1" customFormat="1" ht="14.4"/>
    <row r="12095" s="1" customFormat="1" ht="14.4"/>
    <row r="12096" s="1" customFormat="1" ht="14.4"/>
    <row r="12097" s="1" customFormat="1" ht="14.4"/>
    <row r="12098" s="1" customFormat="1" ht="14.4"/>
    <row r="12099" s="1" customFormat="1" ht="14.4"/>
    <row r="12100" s="1" customFormat="1" ht="14.4"/>
    <row r="12101" s="1" customFormat="1" ht="14.4"/>
    <row r="12102" s="1" customFormat="1" ht="14.4"/>
    <row r="12103" s="1" customFormat="1" ht="14.4"/>
    <row r="12104" s="1" customFormat="1" ht="14.4"/>
    <row r="12105" s="1" customFormat="1" ht="14.4"/>
    <row r="12106" s="1" customFormat="1" ht="14.4"/>
    <row r="12107" s="1" customFormat="1" ht="14.4"/>
    <row r="12108" s="1" customFormat="1" ht="14.4"/>
    <row r="12109" s="1" customFormat="1" ht="14.4"/>
    <row r="12110" s="1" customFormat="1" ht="14.4"/>
    <row r="12111" s="1" customFormat="1" ht="14.4"/>
    <row r="12112" s="1" customFormat="1" ht="14.4"/>
    <row r="12113" s="1" customFormat="1" ht="14.4"/>
    <row r="12114" s="1" customFormat="1" ht="14.4"/>
    <row r="12115" s="1" customFormat="1" ht="14.4"/>
    <row r="12116" s="1" customFormat="1" ht="14.4"/>
    <row r="12117" s="1" customFormat="1" ht="14.4"/>
    <row r="12118" s="1" customFormat="1" ht="14.4"/>
    <row r="12119" s="1" customFormat="1" ht="14.4"/>
    <row r="12120" s="1" customFormat="1" ht="14.4"/>
    <row r="12121" s="1" customFormat="1" ht="14.4"/>
    <row r="12122" s="1" customFormat="1" ht="14.4"/>
    <row r="12123" s="1" customFormat="1" ht="14.4"/>
    <row r="12124" s="1" customFormat="1" ht="14.4"/>
    <row r="12125" s="1" customFormat="1" ht="14.4"/>
    <row r="12126" s="1" customFormat="1" ht="14.4"/>
    <row r="12127" s="1" customFormat="1" ht="14.4"/>
    <row r="12128" s="1" customFormat="1" ht="14.4"/>
    <row r="12129" s="1" customFormat="1" ht="14.4"/>
    <row r="12130" s="1" customFormat="1" ht="14.4"/>
    <row r="12131" s="1" customFormat="1" ht="14.4"/>
    <row r="12132" s="1" customFormat="1" ht="14.4"/>
    <row r="12133" s="1" customFormat="1" ht="14.4"/>
    <row r="12134" s="1" customFormat="1" ht="14.4"/>
    <row r="12135" s="1" customFormat="1" ht="14.4"/>
    <row r="12136" s="1" customFormat="1" ht="14.4"/>
    <row r="12137" s="1" customFormat="1" ht="14.4"/>
    <row r="12138" s="1" customFormat="1" ht="14.4"/>
    <row r="12139" s="1" customFormat="1" ht="14.4"/>
    <row r="12140" s="1" customFormat="1" ht="14.4"/>
    <row r="12141" s="1" customFormat="1" ht="14.4"/>
    <row r="12142" s="1" customFormat="1" ht="14.4"/>
    <row r="12143" s="1" customFormat="1" ht="14.4"/>
    <row r="12144" s="1" customFormat="1" ht="14.4"/>
    <row r="12145" s="1" customFormat="1" ht="14.4"/>
    <row r="12146" s="1" customFormat="1" ht="14.4"/>
    <row r="12147" s="1" customFormat="1" ht="14.4"/>
    <row r="12148" s="1" customFormat="1" ht="14.4"/>
    <row r="12149" s="1" customFormat="1" ht="14.4"/>
    <row r="12150" s="1" customFormat="1" ht="14.4"/>
    <row r="12151" s="1" customFormat="1" ht="14.4"/>
    <row r="12152" s="1" customFormat="1" ht="14.4"/>
    <row r="12153" s="1" customFormat="1" ht="14.4"/>
    <row r="12154" s="1" customFormat="1" ht="14.4"/>
    <row r="12155" s="1" customFormat="1" ht="14.4"/>
    <row r="12156" s="1" customFormat="1" ht="14.4"/>
    <row r="12157" s="1" customFormat="1" ht="14.4"/>
    <row r="12158" s="1" customFormat="1" ht="14.4"/>
    <row r="12159" s="1" customFormat="1" ht="14.4"/>
    <row r="12160" s="1" customFormat="1" ht="14.4"/>
    <row r="12161" s="1" customFormat="1" ht="14.4"/>
    <row r="12162" s="1" customFormat="1" ht="14.4"/>
    <row r="12163" s="1" customFormat="1" ht="14.4"/>
    <row r="12164" s="1" customFormat="1" ht="14.4"/>
    <row r="12165" s="1" customFormat="1" ht="14.4"/>
    <row r="12166" s="1" customFormat="1" ht="14.4"/>
    <row r="12167" s="1" customFormat="1" ht="14.4"/>
    <row r="12168" s="1" customFormat="1" ht="14.4"/>
    <row r="12169" s="1" customFormat="1" ht="14.4"/>
    <row r="12170" s="1" customFormat="1" ht="14.4"/>
    <row r="12171" s="1" customFormat="1" ht="14.4"/>
    <row r="12172" s="1" customFormat="1" ht="14.4"/>
    <row r="12173" s="1" customFormat="1" ht="14.4"/>
    <row r="12174" s="1" customFormat="1" ht="14.4"/>
    <row r="12175" s="1" customFormat="1" ht="14.4"/>
    <row r="12176" s="1" customFormat="1" ht="14.4"/>
    <row r="12177" s="1" customFormat="1" ht="14.4"/>
    <row r="12178" s="1" customFormat="1" ht="14.4"/>
    <row r="12179" s="1" customFormat="1" ht="14.4"/>
    <row r="12180" s="1" customFormat="1" ht="14.4"/>
    <row r="12181" s="1" customFormat="1" ht="14.4"/>
    <row r="12182" s="1" customFormat="1" ht="14.4"/>
    <row r="12183" s="1" customFormat="1" ht="14.4"/>
    <row r="12184" s="1" customFormat="1" ht="14.4"/>
    <row r="12185" s="1" customFormat="1" ht="14.4"/>
    <row r="12186" s="1" customFormat="1" ht="14.4"/>
    <row r="12187" s="1" customFormat="1" ht="14.4"/>
    <row r="12188" s="1" customFormat="1" ht="14.4"/>
    <row r="12189" s="1" customFormat="1" ht="14.4"/>
    <row r="12190" s="1" customFormat="1" ht="14.4"/>
    <row r="12191" s="1" customFormat="1" ht="14.4"/>
    <row r="12192" s="1" customFormat="1" ht="14.4"/>
    <row r="12193" s="1" customFormat="1" ht="14.4"/>
    <row r="12194" s="1" customFormat="1" ht="14.4"/>
    <row r="12195" s="1" customFormat="1" ht="14.4"/>
    <row r="12196" s="1" customFormat="1" ht="14.4"/>
    <row r="12197" s="1" customFormat="1" ht="14.4"/>
    <row r="12198" s="1" customFormat="1" ht="14.4"/>
    <row r="12199" s="1" customFormat="1" ht="14.4"/>
    <row r="12200" s="1" customFormat="1" ht="14.4"/>
    <row r="12201" s="1" customFormat="1" ht="14.4"/>
    <row r="12202" s="1" customFormat="1" ht="14.4"/>
    <row r="12203" s="1" customFormat="1" ht="14.4"/>
    <row r="12204" s="1" customFormat="1" ht="14.4"/>
    <row r="12205" s="1" customFormat="1" ht="14.4"/>
    <row r="12206" s="1" customFormat="1" ht="14.4"/>
    <row r="12207" s="1" customFormat="1" ht="14.4"/>
    <row r="12208" s="1" customFormat="1" ht="14.4"/>
    <row r="12209" s="1" customFormat="1" ht="14.4"/>
    <row r="12210" s="1" customFormat="1" ht="14.4"/>
    <row r="12211" s="1" customFormat="1" ht="14.4"/>
    <row r="12212" s="1" customFormat="1" ht="14.4"/>
    <row r="12213" s="1" customFormat="1" ht="14.4"/>
    <row r="12214" s="1" customFormat="1" ht="14.4"/>
    <row r="12215" s="1" customFormat="1" ht="14.4"/>
    <row r="12216" s="1" customFormat="1" ht="14.4"/>
    <row r="12217" s="1" customFormat="1" ht="14.4"/>
    <row r="12218" s="1" customFormat="1" ht="14.4"/>
    <row r="12219" s="1" customFormat="1" ht="14.4"/>
    <row r="12220" s="1" customFormat="1" ht="14.4"/>
    <row r="12221" s="1" customFormat="1" ht="14.4"/>
    <row r="12222" s="1" customFormat="1" ht="14.4"/>
    <row r="12223" s="1" customFormat="1" ht="14.4"/>
    <row r="12224" s="1" customFormat="1" ht="14.4"/>
    <row r="12225" s="1" customFormat="1" ht="14.4"/>
    <row r="12226" s="1" customFormat="1" ht="14.4"/>
    <row r="12227" s="1" customFormat="1" ht="14.4"/>
    <row r="12228" s="1" customFormat="1" ht="14.4"/>
    <row r="12229" s="1" customFormat="1" ht="14.4"/>
    <row r="12230" s="1" customFormat="1" ht="14.4"/>
    <row r="12231" s="1" customFormat="1" ht="14.4"/>
    <row r="12232" s="1" customFormat="1" ht="14.4"/>
    <row r="12233" s="1" customFormat="1" ht="14.4"/>
    <row r="12234" s="1" customFormat="1" ht="14.4"/>
    <row r="12235" s="1" customFormat="1" ht="14.4"/>
    <row r="12236" s="1" customFormat="1" ht="14.4"/>
    <row r="12237" s="1" customFormat="1" ht="14.4"/>
    <row r="12238" s="1" customFormat="1" ht="14.4"/>
    <row r="12239" s="1" customFormat="1" ht="14.4"/>
    <row r="12240" s="1" customFormat="1" ht="14.4"/>
    <row r="12241" s="1" customFormat="1" ht="14.4"/>
    <row r="12242" s="1" customFormat="1" ht="14.4"/>
    <row r="12243" s="1" customFormat="1" ht="14.4"/>
    <row r="12244" s="1" customFormat="1" ht="14.4"/>
    <row r="12245" s="1" customFormat="1" ht="14.4"/>
    <row r="12246" s="1" customFormat="1" ht="14.4"/>
    <row r="12247" s="1" customFormat="1" ht="14.4"/>
    <row r="12248" s="1" customFormat="1" ht="14.4"/>
    <row r="12249" s="1" customFormat="1" ht="14.4"/>
    <row r="12250" s="1" customFormat="1" ht="14.4"/>
    <row r="12251" s="1" customFormat="1" ht="14.4"/>
    <row r="12252" s="1" customFormat="1" ht="14.4"/>
    <row r="12253" s="1" customFormat="1" ht="14.4"/>
    <row r="12254" s="1" customFormat="1" ht="14.4"/>
    <row r="12255" s="1" customFormat="1" ht="14.4"/>
    <row r="12256" s="1" customFormat="1" ht="14.4"/>
    <row r="12257" s="1" customFormat="1" ht="14.4"/>
    <row r="12258" s="1" customFormat="1" ht="14.4"/>
    <row r="12259" s="1" customFormat="1" ht="14.4"/>
    <row r="12260" s="1" customFormat="1" ht="14.4"/>
    <row r="12261" s="1" customFormat="1" ht="14.4"/>
    <row r="12262" s="1" customFormat="1" ht="14.4"/>
    <row r="12263" s="1" customFormat="1" ht="14.4"/>
    <row r="12264" s="1" customFormat="1" ht="14.4"/>
    <row r="12265" s="1" customFormat="1" ht="14.4"/>
    <row r="12266" s="1" customFormat="1" ht="14.4"/>
    <row r="12267" s="1" customFormat="1" ht="14.4"/>
    <row r="12268" s="1" customFormat="1" ht="14.4"/>
    <row r="12269" s="1" customFormat="1" ht="14.4"/>
    <row r="12270" s="1" customFormat="1" ht="14.4"/>
    <row r="12271" s="1" customFormat="1" ht="14.4"/>
    <row r="12272" s="1" customFormat="1" ht="14.4"/>
    <row r="12273" s="1" customFormat="1" ht="14.4"/>
    <row r="12274" s="1" customFormat="1" ht="14.4"/>
    <row r="12275" s="1" customFormat="1" ht="14.4"/>
    <row r="12276" s="1" customFormat="1" ht="14.4"/>
    <row r="12277" s="1" customFormat="1" ht="14.4"/>
    <row r="12278" s="1" customFormat="1" ht="14.4"/>
    <row r="12279" s="1" customFormat="1" ht="14.4"/>
    <row r="12280" s="1" customFormat="1" ht="14.4"/>
    <row r="12281" s="1" customFormat="1" ht="14.4"/>
    <row r="12282" s="1" customFormat="1" ht="14.4"/>
    <row r="12283" s="1" customFormat="1" ht="14.4"/>
    <row r="12284" s="1" customFormat="1" ht="14.4"/>
    <row r="12285" s="1" customFormat="1" ht="14.4"/>
    <row r="12286" s="1" customFormat="1" ht="14.4"/>
    <row r="12287" s="1" customFormat="1" ht="14.4"/>
    <row r="12288" s="1" customFormat="1" ht="14.4"/>
    <row r="12289" s="1" customFormat="1" ht="14.4"/>
    <row r="12290" s="1" customFormat="1" ht="14.4"/>
    <row r="12291" s="1" customFormat="1" ht="14.4"/>
    <row r="12292" s="1" customFormat="1" ht="14.4"/>
    <row r="12293" s="1" customFormat="1" ht="14.4"/>
    <row r="12294" s="1" customFormat="1" ht="14.4"/>
    <row r="12295" s="1" customFormat="1" ht="14.4"/>
    <row r="12296" s="1" customFormat="1" ht="14.4"/>
    <row r="12297" s="1" customFormat="1" ht="14.4"/>
    <row r="12298" s="1" customFormat="1" ht="14.4"/>
    <row r="12299" s="1" customFormat="1" ht="14.4"/>
    <row r="12300" s="1" customFormat="1" ht="14.4"/>
    <row r="12301" s="1" customFormat="1" ht="14.4"/>
    <row r="12302" s="1" customFormat="1" ht="14.4"/>
    <row r="12303" s="1" customFormat="1" ht="14.4"/>
    <row r="12304" s="1" customFormat="1" ht="14.4"/>
    <row r="12305" s="1" customFormat="1" ht="14.4"/>
    <row r="12306" s="1" customFormat="1" ht="14.4"/>
    <row r="12307" s="1" customFormat="1" ht="14.4"/>
    <row r="12308" s="1" customFormat="1" ht="14.4"/>
    <row r="12309" s="1" customFormat="1" ht="14.4"/>
    <row r="12310" s="1" customFormat="1" ht="14.4"/>
    <row r="12311" s="1" customFormat="1" ht="14.4"/>
    <row r="12312" s="1" customFormat="1" ht="14.4"/>
    <row r="12313" s="1" customFormat="1" ht="14.4"/>
    <row r="12314" s="1" customFormat="1" ht="14.4"/>
    <row r="12315" s="1" customFormat="1" ht="14.4"/>
    <row r="12316" s="1" customFormat="1" ht="14.4"/>
    <row r="12317" s="1" customFormat="1" ht="14.4"/>
    <row r="12318" s="1" customFormat="1" ht="14.4"/>
    <row r="12319" s="1" customFormat="1" ht="14.4"/>
    <row r="12320" s="1" customFormat="1" ht="14.4"/>
    <row r="12321" s="1" customFormat="1" ht="14.4"/>
    <row r="12322" s="1" customFormat="1" ht="14.4"/>
    <row r="12323" s="1" customFormat="1" ht="14.4"/>
    <row r="12324" s="1" customFormat="1" ht="14.4"/>
    <row r="12325" s="1" customFormat="1" ht="14.4"/>
    <row r="12326" s="1" customFormat="1" ht="14.4"/>
    <row r="12327" s="1" customFormat="1" ht="14.4"/>
    <row r="12328" s="1" customFormat="1" ht="14.4"/>
    <row r="12329" s="1" customFormat="1" ht="14.4"/>
    <row r="12330" s="1" customFormat="1" ht="14.4"/>
    <row r="12331" s="1" customFormat="1" ht="14.4"/>
    <row r="12332" s="1" customFormat="1" ht="14.4"/>
    <row r="12333" s="1" customFormat="1" ht="14.4"/>
    <row r="12334" s="1" customFormat="1" ht="14.4"/>
    <row r="12335" s="1" customFormat="1" ht="14.4"/>
    <row r="12336" s="1" customFormat="1" ht="14.4"/>
    <row r="12337" s="1" customFormat="1" ht="14.4"/>
    <row r="12338" s="1" customFormat="1" ht="14.4"/>
    <row r="12339" s="1" customFormat="1" ht="14.4"/>
    <row r="12340" s="1" customFormat="1" ht="14.4"/>
    <row r="12341" s="1" customFormat="1" ht="14.4"/>
    <row r="12342" s="1" customFormat="1" ht="14.4"/>
    <row r="12343" s="1" customFormat="1" ht="14.4"/>
    <row r="12344" s="1" customFormat="1" ht="14.4"/>
    <row r="12345" s="1" customFormat="1" ht="14.4"/>
    <row r="12346" s="1" customFormat="1" ht="14.4"/>
    <row r="12347" s="1" customFormat="1" ht="14.4"/>
    <row r="12348" s="1" customFormat="1" ht="14.4"/>
    <row r="12349" s="1" customFormat="1" ht="14.4"/>
    <row r="12350" s="1" customFormat="1" ht="14.4"/>
    <row r="12351" s="1" customFormat="1" ht="14.4"/>
    <row r="12352" s="1" customFormat="1" ht="14.4"/>
    <row r="12353" s="1" customFormat="1" ht="14.4"/>
    <row r="12354" s="1" customFormat="1" ht="14.4"/>
    <row r="12355" s="1" customFormat="1" ht="14.4"/>
    <row r="12356" s="1" customFormat="1" ht="14.4"/>
    <row r="12357" s="1" customFormat="1" ht="14.4"/>
    <row r="12358" s="1" customFormat="1" ht="14.4"/>
    <row r="12359" s="1" customFormat="1" ht="14.4"/>
    <row r="12360" s="1" customFormat="1" ht="14.4"/>
    <row r="12361" s="1" customFormat="1" ht="14.4"/>
    <row r="12362" s="1" customFormat="1" ht="14.4"/>
    <row r="12363" s="1" customFormat="1" ht="14.4"/>
    <row r="12364" s="1" customFormat="1" ht="14.4"/>
    <row r="12365" s="1" customFormat="1" ht="14.4"/>
    <row r="12366" s="1" customFormat="1" ht="14.4"/>
    <row r="12367" s="1" customFormat="1" ht="14.4"/>
    <row r="12368" s="1" customFormat="1" ht="14.4"/>
    <row r="12369" s="1" customFormat="1" ht="14.4"/>
    <row r="12370" s="1" customFormat="1" ht="14.4"/>
    <row r="12371" s="1" customFormat="1" ht="14.4"/>
    <row r="12372" s="1" customFormat="1" ht="14.4"/>
    <row r="12373" s="1" customFormat="1" ht="14.4"/>
    <row r="12374" s="1" customFormat="1" ht="14.4"/>
    <row r="12375" s="1" customFormat="1" ht="14.4"/>
    <row r="12376" s="1" customFormat="1" ht="14.4"/>
    <row r="12377" s="1" customFormat="1" ht="14.4"/>
    <row r="12378" s="1" customFormat="1" ht="14.4"/>
    <row r="12379" s="1" customFormat="1" ht="14.4"/>
    <row r="12380" s="1" customFormat="1" ht="14.4"/>
    <row r="12381" s="1" customFormat="1" ht="14.4"/>
    <row r="12382" s="1" customFormat="1" ht="14.4"/>
    <row r="12383" s="1" customFormat="1" ht="14.4"/>
    <row r="12384" s="1" customFormat="1" ht="14.4"/>
    <row r="12385" s="1" customFormat="1" ht="14.4"/>
    <row r="12386" s="1" customFormat="1" ht="14.4"/>
    <row r="12387" s="1" customFormat="1" ht="14.4"/>
    <row r="12388" s="1" customFormat="1" ht="14.4"/>
    <row r="12389" s="1" customFormat="1" ht="14.4"/>
    <row r="12390" s="1" customFormat="1" ht="14.4"/>
    <row r="12391" s="1" customFormat="1" ht="14.4"/>
    <row r="12392" s="1" customFormat="1" ht="14.4"/>
    <row r="12393" s="1" customFormat="1" ht="14.4"/>
    <row r="12394" s="1" customFormat="1" ht="14.4"/>
    <row r="12395" s="1" customFormat="1" ht="14.4"/>
    <row r="12396" s="1" customFormat="1" ht="14.4"/>
    <row r="12397" s="1" customFormat="1" ht="14.4"/>
    <row r="12398" s="1" customFormat="1" ht="14.4"/>
    <row r="12399" s="1" customFormat="1" ht="14.4"/>
    <row r="12400" s="1" customFormat="1" ht="14.4"/>
    <row r="12401" s="1" customFormat="1" ht="14.4"/>
    <row r="12402" s="1" customFormat="1" ht="14.4"/>
    <row r="12403" s="1" customFormat="1" ht="14.4"/>
    <row r="12404" s="1" customFormat="1" ht="14.4"/>
    <row r="12405" s="1" customFormat="1" ht="14.4"/>
    <row r="12406" s="1" customFormat="1" ht="14.4"/>
    <row r="12407" s="1" customFormat="1" ht="14.4"/>
    <row r="12408" s="1" customFormat="1" ht="14.4"/>
    <row r="12409" s="1" customFormat="1" ht="14.4"/>
    <row r="12410" s="1" customFormat="1" ht="14.4"/>
    <row r="12411" s="1" customFormat="1" ht="14.4"/>
    <row r="12412" s="1" customFormat="1" ht="14.4"/>
    <row r="12413" s="1" customFormat="1" ht="14.4"/>
    <row r="12414" s="1" customFormat="1" ht="14.4"/>
    <row r="12415" s="1" customFormat="1" ht="14.4"/>
    <row r="12416" s="1" customFormat="1" ht="14.4"/>
    <row r="12417" s="1" customFormat="1" ht="14.4"/>
    <row r="12418" s="1" customFormat="1" ht="14.4"/>
    <row r="12419" s="1" customFormat="1" ht="14.4"/>
    <row r="12420" s="1" customFormat="1" ht="14.4"/>
    <row r="12421" s="1" customFormat="1" ht="14.4"/>
    <row r="12422" s="1" customFormat="1" ht="14.4"/>
    <row r="12423" s="1" customFormat="1" ht="14.4"/>
    <row r="12424" s="1" customFormat="1" ht="14.4"/>
    <row r="12425" s="1" customFormat="1" ht="14.4"/>
    <row r="12426" s="1" customFormat="1" ht="14.4"/>
    <row r="12427" s="1" customFormat="1" ht="14.4"/>
    <row r="12428" s="1" customFormat="1" ht="14.4"/>
    <row r="12429" s="1" customFormat="1" ht="14.4"/>
    <row r="12430" s="1" customFormat="1" ht="14.4"/>
    <row r="12431" s="1" customFormat="1" ht="14.4"/>
    <row r="12432" s="1" customFormat="1" ht="14.4"/>
    <row r="12433" s="1" customFormat="1" ht="14.4"/>
    <row r="12434" s="1" customFormat="1" ht="14.4"/>
    <row r="12435" s="1" customFormat="1" ht="14.4"/>
    <row r="12436" s="1" customFormat="1" ht="14.4"/>
    <row r="12437" s="1" customFormat="1" ht="14.4"/>
    <row r="12438" s="1" customFormat="1" ht="14.4"/>
    <row r="12439" s="1" customFormat="1" ht="14.4"/>
    <row r="12440" s="1" customFormat="1" ht="14.4"/>
    <row r="12441" s="1" customFormat="1" ht="14.4"/>
    <row r="12442" s="1" customFormat="1" ht="14.4"/>
    <row r="12443" s="1" customFormat="1" ht="14.4"/>
    <row r="12444" s="1" customFormat="1" ht="14.4"/>
    <row r="12445" s="1" customFormat="1" ht="14.4"/>
    <row r="12446" s="1" customFormat="1" ht="14.4"/>
    <row r="12447" s="1" customFormat="1" ht="14.4"/>
    <row r="12448" s="1" customFormat="1" ht="14.4"/>
    <row r="12449" s="1" customFormat="1" ht="14.4"/>
    <row r="12450" s="1" customFormat="1" ht="14.4"/>
    <row r="12451" s="1" customFormat="1" ht="14.4"/>
    <row r="12452" s="1" customFormat="1" ht="14.4"/>
    <row r="12453" s="1" customFormat="1" ht="14.4"/>
    <row r="12454" s="1" customFormat="1" ht="14.4"/>
    <row r="12455" s="1" customFormat="1" ht="14.4"/>
    <row r="12456" s="1" customFormat="1" ht="14.4"/>
    <row r="12457" s="1" customFormat="1" ht="14.4"/>
    <row r="12458" s="1" customFormat="1" ht="14.4"/>
    <row r="12459" s="1" customFormat="1" ht="14.4"/>
    <row r="12460" s="1" customFormat="1" ht="14.4"/>
    <row r="12461" s="1" customFormat="1" ht="14.4"/>
    <row r="12462" s="1" customFormat="1" ht="14.4"/>
    <row r="12463" s="1" customFormat="1" ht="14.4"/>
    <row r="12464" s="1" customFormat="1" ht="14.4"/>
    <row r="12465" s="1" customFormat="1" ht="14.4"/>
    <row r="12466" s="1" customFormat="1" ht="14.4"/>
    <row r="12467" s="1" customFormat="1" ht="14.4"/>
    <row r="12468" s="1" customFormat="1" ht="14.4"/>
    <row r="12469" s="1" customFormat="1" ht="14.4"/>
    <row r="12470" s="1" customFormat="1" ht="14.4"/>
    <row r="12471" s="1" customFormat="1" ht="14.4"/>
    <row r="12472" s="1" customFormat="1" ht="14.4"/>
    <row r="12473" s="1" customFormat="1" ht="14.4"/>
    <row r="12474" s="1" customFormat="1" ht="14.4"/>
    <row r="12475" s="1" customFormat="1" ht="14.4"/>
    <row r="12476" s="1" customFormat="1" ht="14.4"/>
    <row r="12477" s="1" customFormat="1" ht="14.4"/>
    <row r="12478" s="1" customFormat="1" ht="14.4"/>
    <row r="12479" s="1" customFormat="1" ht="14.4"/>
    <row r="12480" s="1" customFormat="1" ht="14.4"/>
    <row r="12481" s="1" customFormat="1" ht="14.4"/>
    <row r="12482" s="1" customFormat="1" ht="14.4"/>
    <row r="12483" s="1" customFormat="1" ht="14.4"/>
    <row r="12484" s="1" customFormat="1" ht="14.4"/>
    <row r="12485" s="1" customFormat="1" ht="14.4"/>
    <row r="12486" s="1" customFormat="1" ht="14.4"/>
    <row r="12487" s="1" customFormat="1" ht="14.4"/>
    <row r="12488" s="1" customFormat="1" ht="14.4"/>
    <row r="12489" s="1" customFormat="1" ht="14.4"/>
    <row r="12490" s="1" customFormat="1" ht="14.4"/>
    <row r="12491" s="1" customFormat="1" ht="14.4"/>
    <row r="12492" s="1" customFormat="1" ht="14.4"/>
    <row r="12493" s="1" customFormat="1" ht="14.4"/>
    <row r="12494" s="1" customFormat="1" ht="14.4"/>
    <row r="12495" s="1" customFormat="1" ht="14.4"/>
    <row r="12496" s="1" customFormat="1" ht="14.4"/>
    <row r="12497" s="1" customFormat="1" ht="14.4"/>
    <row r="12498" s="1" customFormat="1" ht="14.4"/>
    <row r="12499" s="1" customFormat="1" ht="14.4"/>
    <row r="12500" s="1" customFormat="1" ht="14.4"/>
    <row r="12501" s="1" customFormat="1" ht="14.4"/>
    <row r="12502" s="1" customFormat="1" ht="14.4"/>
    <row r="12503" s="1" customFormat="1" ht="14.4"/>
    <row r="12504" s="1" customFormat="1" ht="14.4"/>
    <row r="12505" s="1" customFormat="1" ht="14.4"/>
    <row r="12506" s="1" customFormat="1" ht="14.4"/>
    <row r="12507" s="1" customFormat="1" ht="14.4"/>
    <row r="12508" s="1" customFormat="1" ht="14.4"/>
    <row r="12509" s="1" customFormat="1" ht="14.4"/>
    <row r="12510" s="1" customFormat="1" ht="14.4"/>
    <row r="12511" s="1" customFormat="1" ht="14.4"/>
    <row r="12512" s="1" customFormat="1" ht="14.4"/>
    <row r="12513" s="1" customFormat="1" ht="14.4"/>
    <row r="12514" s="1" customFormat="1" ht="14.4"/>
    <row r="12515" s="1" customFormat="1" ht="14.4"/>
    <row r="12516" s="1" customFormat="1" ht="14.4"/>
    <row r="12517" s="1" customFormat="1" ht="14.4"/>
    <row r="12518" s="1" customFormat="1" ht="14.4"/>
    <row r="12519" s="1" customFormat="1" ht="14.4"/>
    <row r="12520" s="1" customFormat="1" ht="14.4"/>
    <row r="12521" s="1" customFormat="1" ht="14.4"/>
    <row r="12522" s="1" customFormat="1" ht="14.4"/>
    <row r="12523" s="1" customFormat="1" ht="14.4"/>
    <row r="12524" s="1" customFormat="1" ht="14.4"/>
    <row r="12525" s="1" customFormat="1" ht="14.4"/>
    <row r="12526" s="1" customFormat="1" ht="14.4"/>
    <row r="12527" s="1" customFormat="1" ht="14.4"/>
    <row r="12528" s="1" customFormat="1" ht="14.4"/>
    <row r="12529" s="1" customFormat="1" ht="14.4"/>
    <row r="12530" s="1" customFormat="1" ht="14.4"/>
    <row r="12531" s="1" customFormat="1" ht="14.4"/>
    <row r="12532" s="1" customFormat="1" ht="14.4"/>
    <row r="12533" s="1" customFormat="1" ht="14.4"/>
    <row r="12534" s="1" customFormat="1" ht="14.4"/>
    <row r="12535" s="1" customFormat="1" ht="14.4"/>
    <row r="12536" s="1" customFormat="1" ht="14.4"/>
    <row r="12537" s="1" customFormat="1" ht="14.4"/>
    <row r="12538" s="1" customFormat="1" ht="14.4"/>
    <row r="12539" s="1" customFormat="1" ht="14.4"/>
    <row r="12540" s="1" customFormat="1" ht="14.4"/>
    <row r="12541" s="1" customFormat="1" ht="14.4"/>
    <row r="12542" s="1" customFormat="1" ht="14.4"/>
    <row r="12543" s="1" customFormat="1" ht="14.4"/>
    <row r="12544" s="1" customFormat="1" ht="14.4"/>
    <row r="12545" s="1" customFormat="1" ht="14.4"/>
    <row r="12546" s="1" customFormat="1" ht="14.4"/>
    <row r="12547" s="1" customFormat="1" ht="14.4"/>
    <row r="12548" s="1" customFormat="1" ht="14.4"/>
    <row r="12549" s="1" customFormat="1" ht="14.4"/>
    <row r="12550" s="1" customFormat="1" ht="14.4"/>
    <row r="12551" s="1" customFormat="1" ht="14.4"/>
    <row r="12552" s="1" customFormat="1" ht="14.4"/>
    <row r="12553" s="1" customFormat="1" ht="14.4"/>
    <row r="12554" s="1" customFormat="1" ht="14.4"/>
    <row r="12555" s="1" customFormat="1" ht="14.4"/>
    <row r="12556" s="1" customFormat="1" ht="14.4"/>
    <row r="12557" s="1" customFormat="1" ht="14.4"/>
    <row r="12558" s="1" customFormat="1" ht="14.4"/>
    <row r="12559" s="1" customFormat="1" ht="14.4"/>
    <row r="12560" s="1" customFormat="1" ht="14.4"/>
    <row r="12561" s="1" customFormat="1" ht="14.4"/>
    <row r="12562" s="1" customFormat="1" ht="14.4"/>
    <row r="12563" s="1" customFormat="1" ht="14.4"/>
    <row r="12564" s="1" customFormat="1" ht="14.4"/>
    <row r="12565" s="1" customFormat="1" ht="14.4"/>
    <row r="12566" s="1" customFormat="1" ht="14.4"/>
    <row r="12567" s="1" customFormat="1" ht="14.4"/>
    <row r="12568" s="1" customFormat="1" ht="14.4"/>
    <row r="12569" s="1" customFormat="1" ht="14.4"/>
    <row r="12570" s="1" customFormat="1" ht="14.4"/>
    <row r="12571" s="1" customFormat="1" ht="14.4"/>
    <row r="12572" s="1" customFormat="1" ht="14.4"/>
    <row r="12573" s="1" customFormat="1" ht="14.4"/>
    <row r="12574" s="1" customFormat="1" ht="14.4"/>
    <row r="12575" s="1" customFormat="1" ht="14.4"/>
    <row r="12576" s="1" customFormat="1" ht="14.4"/>
    <row r="12577" s="1" customFormat="1" ht="14.4"/>
    <row r="12578" s="1" customFormat="1" ht="14.4"/>
    <row r="12579" s="1" customFormat="1" ht="14.4"/>
    <row r="12580" s="1" customFormat="1" ht="14.4"/>
    <row r="12581" s="1" customFormat="1" ht="14.4"/>
    <row r="12582" s="1" customFormat="1" ht="14.4"/>
    <row r="12583" s="1" customFormat="1" ht="14.4"/>
    <row r="12584" s="1" customFormat="1" ht="14.4"/>
    <row r="12585" s="1" customFormat="1" ht="14.4"/>
    <row r="12586" s="1" customFormat="1" ht="14.4"/>
    <row r="12587" s="1" customFormat="1" ht="14.4"/>
    <row r="12588" s="1" customFormat="1" ht="14.4"/>
    <row r="12589" s="1" customFormat="1" ht="14.4"/>
    <row r="12590" s="1" customFormat="1" ht="14.4"/>
    <row r="12591" s="1" customFormat="1" ht="14.4"/>
    <row r="12592" s="1" customFormat="1" ht="14.4"/>
    <row r="12593" s="1" customFormat="1" ht="14.4"/>
    <row r="12594" s="1" customFormat="1" ht="14.4"/>
    <row r="12595" s="1" customFormat="1" ht="14.4"/>
    <row r="12596" s="1" customFormat="1" ht="14.4"/>
    <row r="12597" s="1" customFormat="1" ht="14.4"/>
    <row r="12598" s="1" customFormat="1" ht="14.4"/>
    <row r="12599" s="1" customFormat="1" ht="14.4"/>
    <row r="12600" s="1" customFormat="1" ht="14.4"/>
    <row r="12601" s="1" customFormat="1" ht="14.4"/>
    <row r="12602" s="1" customFormat="1" ht="14.4"/>
    <row r="12603" s="1" customFormat="1" ht="14.4"/>
    <row r="12604" s="1" customFormat="1" ht="14.4"/>
    <row r="12605" s="1" customFormat="1" ht="14.4"/>
    <row r="12606" s="1" customFormat="1" ht="14.4"/>
    <row r="12607" s="1" customFormat="1" ht="14.4"/>
    <row r="12608" s="1" customFormat="1" ht="14.4"/>
    <row r="12609" s="1" customFormat="1" ht="14.4"/>
    <row r="12610" s="1" customFormat="1" ht="14.4"/>
    <row r="12611" s="1" customFormat="1" ht="14.4"/>
    <row r="12612" s="1" customFormat="1" ht="14.4"/>
    <row r="12613" s="1" customFormat="1" ht="14.4"/>
    <row r="12614" s="1" customFormat="1" ht="14.4"/>
    <row r="12615" s="1" customFormat="1" ht="14.4"/>
    <row r="12616" s="1" customFormat="1" ht="14.4"/>
    <row r="12617" s="1" customFormat="1" ht="14.4"/>
    <row r="12618" s="1" customFormat="1" ht="14.4"/>
    <row r="12619" s="1" customFormat="1" ht="14.4"/>
    <row r="12620" s="1" customFormat="1" ht="14.4"/>
    <row r="12621" s="1" customFormat="1" ht="14.4"/>
    <row r="12622" s="1" customFormat="1" ht="14.4"/>
    <row r="12623" s="1" customFormat="1" ht="14.4"/>
    <row r="12624" s="1" customFormat="1" ht="14.4"/>
    <row r="12625" s="1" customFormat="1" ht="14.4"/>
    <row r="12626" s="1" customFormat="1" ht="14.4"/>
    <row r="12627" s="1" customFormat="1" ht="14.4"/>
    <row r="12628" s="1" customFormat="1" ht="14.4"/>
    <row r="12629" s="1" customFormat="1" ht="14.4"/>
    <row r="12630" s="1" customFormat="1" ht="14.4"/>
    <row r="12631" s="1" customFormat="1" ht="14.4"/>
    <row r="12632" s="1" customFormat="1" ht="14.4"/>
    <row r="12633" s="1" customFormat="1" ht="14.4"/>
    <row r="12634" s="1" customFormat="1" ht="14.4"/>
    <row r="12635" s="1" customFormat="1" ht="14.4"/>
    <row r="12636" s="1" customFormat="1" ht="14.4"/>
    <row r="12637" s="1" customFormat="1" ht="14.4"/>
    <row r="12638" s="1" customFormat="1" ht="14.4"/>
    <row r="12639" s="1" customFormat="1" ht="14.4"/>
    <row r="12640" s="1" customFormat="1" ht="14.4"/>
    <row r="12641" s="1" customFormat="1" ht="14.4"/>
    <row r="12642" s="1" customFormat="1" ht="14.4"/>
    <row r="12643" s="1" customFormat="1" ht="14.4"/>
    <row r="12644" s="1" customFormat="1" ht="14.4"/>
    <row r="12645" s="1" customFormat="1" ht="14.4"/>
    <row r="12646" s="1" customFormat="1" ht="14.4"/>
    <row r="12647" s="1" customFormat="1" ht="14.4"/>
    <row r="12648" s="1" customFormat="1" ht="14.4"/>
    <row r="12649" s="1" customFormat="1" ht="14.4"/>
    <row r="12650" s="1" customFormat="1" ht="14.4"/>
    <row r="12651" s="1" customFormat="1" ht="14.4"/>
    <row r="12652" s="1" customFormat="1" ht="14.4"/>
    <row r="12653" s="1" customFormat="1" ht="14.4"/>
    <row r="12654" s="1" customFormat="1" ht="14.4"/>
    <row r="12655" s="1" customFormat="1" ht="14.4"/>
    <row r="12656" s="1" customFormat="1" ht="14.4"/>
    <row r="12657" s="1" customFormat="1" ht="14.4"/>
    <row r="12658" s="1" customFormat="1" ht="14.4"/>
    <row r="12659" s="1" customFormat="1" ht="14.4"/>
    <row r="12660" s="1" customFormat="1" ht="14.4"/>
    <row r="12661" s="1" customFormat="1" ht="14.4"/>
    <row r="12662" s="1" customFormat="1" ht="14.4"/>
    <row r="12663" s="1" customFormat="1" ht="14.4"/>
    <row r="12664" s="1" customFormat="1" ht="14.4"/>
    <row r="12665" s="1" customFormat="1" ht="14.4"/>
    <row r="12666" s="1" customFormat="1" ht="14.4"/>
    <row r="12667" s="1" customFormat="1" ht="14.4"/>
    <row r="12668" s="1" customFormat="1" ht="14.4"/>
    <row r="12669" s="1" customFormat="1" ht="14.4"/>
    <row r="12670" s="1" customFormat="1" ht="14.4"/>
    <row r="12671" s="1" customFormat="1" ht="14.4"/>
    <row r="12672" s="1" customFormat="1" ht="14.4"/>
    <row r="12673" s="1" customFormat="1" ht="14.4"/>
    <row r="12674" s="1" customFormat="1" ht="14.4"/>
    <row r="12675" s="1" customFormat="1" ht="14.4"/>
    <row r="12676" s="1" customFormat="1" ht="14.4"/>
    <row r="12677" s="1" customFormat="1" ht="14.4"/>
    <row r="12678" s="1" customFormat="1" ht="14.4"/>
    <row r="12679" s="1" customFormat="1" ht="14.4"/>
    <row r="12680" s="1" customFormat="1" ht="14.4"/>
    <row r="12681" s="1" customFormat="1" ht="14.4"/>
    <row r="12682" s="1" customFormat="1" ht="14.4"/>
    <row r="12683" s="1" customFormat="1" ht="14.4"/>
    <row r="12684" s="1" customFormat="1" ht="14.4"/>
    <row r="12685" s="1" customFormat="1" ht="14.4"/>
    <row r="12686" s="1" customFormat="1" ht="14.4"/>
    <row r="12687" s="1" customFormat="1" ht="14.4"/>
    <row r="12688" s="1" customFormat="1" ht="14.4"/>
    <row r="12689" s="1" customFormat="1" ht="14.4"/>
    <row r="12690" s="1" customFormat="1" ht="14.4"/>
    <row r="12691" s="1" customFormat="1" ht="14.4"/>
    <row r="12692" s="1" customFormat="1" ht="14.4"/>
    <row r="12693" s="1" customFormat="1" ht="14.4"/>
    <row r="12694" s="1" customFormat="1" ht="14.4"/>
    <row r="12695" s="1" customFormat="1" ht="14.4"/>
    <row r="12696" s="1" customFormat="1" ht="14.4"/>
    <row r="12697" s="1" customFormat="1" ht="14.4"/>
    <row r="12698" s="1" customFormat="1" ht="14.4"/>
    <row r="12699" s="1" customFormat="1" ht="14.4"/>
    <row r="12700" s="1" customFormat="1" ht="14.4"/>
    <row r="12701" s="1" customFormat="1" ht="14.4"/>
    <row r="12702" s="1" customFormat="1" ht="14.4"/>
    <row r="12703" s="1" customFormat="1" ht="14.4"/>
    <row r="12704" s="1" customFormat="1" ht="14.4"/>
    <row r="12705" s="1" customFormat="1" ht="14.4"/>
    <row r="12706" s="1" customFormat="1" ht="14.4"/>
    <row r="12707" s="1" customFormat="1" ht="14.4"/>
    <row r="12708" s="1" customFormat="1" ht="14.4"/>
    <row r="12709" s="1" customFormat="1" ht="14.4"/>
    <row r="12710" s="1" customFormat="1" ht="14.4"/>
    <row r="12711" s="1" customFormat="1" ht="14.4"/>
    <row r="12712" s="1" customFormat="1" ht="14.4"/>
    <row r="12713" s="1" customFormat="1" ht="14.4"/>
    <row r="12714" s="1" customFormat="1" ht="14.4"/>
    <row r="12715" s="1" customFormat="1" ht="14.4"/>
    <row r="12716" s="1" customFormat="1" ht="14.4"/>
    <row r="12717" s="1" customFormat="1" ht="14.4"/>
    <row r="12718" s="1" customFormat="1" ht="14.4"/>
    <row r="12719" s="1" customFormat="1" ht="14.4"/>
    <row r="12720" s="1" customFormat="1" ht="14.4"/>
    <row r="12721" s="1" customFormat="1" ht="14.4"/>
    <row r="12722" s="1" customFormat="1" ht="14.4"/>
    <row r="12723" s="1" customFormat="1" ht="14.4"/>
    <row r="12724" s="1" customFormat="1" ht="14.4"/>
    <row r="12725" s="1" customFormat="1" ht="14.4"/>
    <row r="12726" s="1" customFormat="1" ht="14.4"/>
    <row r="12727" s="1" customFormat="1" ht="14.4"/>
    <row r="12728" s="1" customFormat="1" ht="14.4"/>
    <row r="12729" s="1" customFormat="1" ht="14.4"/>
    <row r="12730" s="1" customFormat="1" ht="14.4"/>
    <row r="12731" s="1" customFormat="1" ht="14.4"/>
    <row r="12732" s="1" customFormat="1" ht="14.4"/>
    <row r="12733" s="1" customFormat="1" ht="14.4"/>
    <row r="12734" s="1" customFormat="1" ht="14.4"/>
    <row r="12735" s="1" customFormat="1" ht="14.4"/>
    <row r="12736" s="1" customFormat="1" ht="14.4"/>
    <row r="12737" s="1" customFormat="1" ht="14.4"/>
    <row r="12738" s="1" customFormat="1" ht="14.4"/>
    <row r="12739" s="1" customFormat="1" ht="14.4"/>
    <row r="12740" s="1" customFormat="1" ht="14.4"/>
    <row r="12741" s="1" customFormat="1" ht="14.4"/>
    <row r="12742" s="1" customFormat="1" ht="14.4"/>
    <row r="12743" s="1" customFormat="1" ht="14.4"/>
    <row r="12744" s="1" customFormat="1" ht="14.4"/>
    <row r="12745" s="1" customFormat="1" ht="14.4"/>
    <row r="12746" s="1" customFormat="1" ht="14.4"/>
    <row r="12747" s="1" customFormat="1" ht="14.4"/>
    <row r="12748" s="1" customFormat="1" ht="14.4"/>
    <row r="12749" s="1" customFormat="1" ht="14.4"/>
    <row r="12750" s="1" customFormat="1" ht="14.4"/>
    <row r="12751" s="1" customFormat="1" ht="14.4"/>
    <row r="12752" s="1" customFormat="1" ht="14.4"/>
    <row r="12753" s="1" customFormat="1" ht="14.4"/>
    <row r="12754" s="1" customFormat="1" ht="14.4"/>
    <row r="12755" s="1" customFormat="1" ht="14.4"/>
    <row r="12756" s="1" customFormat="1" ht="14.4"/>
    <row r="12757" s="1" customFormat="1" ht="14.4"/>
    <row r="12758" s="1" customFormat="1" ht="14.4"/>
    <row r="12759" s="1" customFormat="1" ht="14.4"/>
    <row r="12760" s="1" customFormat="1" ht="14.4"/>
    <row r="12761" s="1" customFormat="1" ht="14.4"/>
    <row r="12762" s="1" customFormat="1" ht="14.4"/>
    <row r="12763" s="1" customFormat="1" ht="14.4"/>
    <row r="12764" s="1" customFormat="1" ht="14.4"/>
    <row r="12765" s="1" customFormat="1" ht="14.4"/>
    <row r="12766" s="1" customFormat="1" ht="14.4"/>
    <row r="12767" s="1" customFormat="1" ht="14.4"/>
    <row r="12768" s="1" customFormat="1" ht="14.4"/>
    <row r="12769" s="1" customFormat="1" ht="14.4"/>
    <row r="12770" s="1" customFormat="1" ht="14.4"/>
    <row r="12771" s="1" customFormat="1" ht="14.4"/>
    <row r="12772" s="1" customFormat="1" ht="14.4"/>
    <row r="12773" s="1" customFormat="1" ht="14.4"/>
    <row r="12774" s="1" customFormat="1" ht="14.4"/>
    <row r="12775" s="1" customFormat="1" ht="14.4"/>
    <row r="12776" s="1" customFormat="1" ht="14.4"/>
    <row r="12777" s="1" customFormat="1" ht="14.4"/>
    <row r="12778" s="1" customFormat="1" ht="14.4"/>
    <row r="12779" s="1" customFormat="1" ht="14.4"/>
    <row r="12780" s="1" customFormat="1" ht="14.4"/>
    <row r="12781" s="1" customFormat="1" ht="14.4"/>
    <row r="12782" s="1" customFormat="1" ht="14.4"/>
    <row r="12783" s="1" customFormat="1" ht="14.4"/>
    <row r="12784" s="1" customFormat="1" ht="14.4"/>
    <row r="12785" s="1" customFormat="1" ht="14.4"/>
    <row r="12786" s="1" customFormat="1" ht="14.4"/>
    <row r="12787" s="1" customFormat="1" ht="14.4"/>
    <row r="12788" s="1" customFormat="1" ht="14.4"/>
    <row r="12789" s="1" customFormat="1" ht="14.4"/>
    <row r="12790" s="1" customFormat="1" ht="14.4"/>
    <row r="12791" s="1" customFormat="1" ht="14.4"/>
    <row r="12792" s="1" customFormat="1" ht="14.4"/>
    <row r="12793" s="1" customFormat="1" ht="14.4"/>
    <row r="12794" s="1" customFormat="1" ht="14.4"/>
    <row r="12795" s="1" customFormat="1" ht="14.4"/>
    <row r="12796" s="1" customFormat="1" ht="14.4"/>
    <row r="12797" s="1" customFormat="1" ht="14.4"/>
    <row r="12798" s="1" customFormat="1" ht="14.4"/>
    <row r="12799" s="1" customFormat="1" ht="14.4"/>
    <row r="12800" s="1" customFormat="1" ht="14.4"/>
    <row r="12801" s="1" customFormat="1" ht="14.4"/>
    <row r="12802" s="1" customFormat="1" ht="14.4"/>
    <row r="12803" s="1" customFormat="1" ht="14.4"/>
    <row r="12804" s="1" customFormat="1" ht="14.4"/>
    <row r="12805" s="1" customFormat="1" ht="14.4"/>
    <row r="12806" s="1" customFormat="1" ht="14.4"/>
    <row r="12807" s="1" customFormat="1" ht="14.4"/>
    <row r="12808" s="1" customFormat="1" ht="14.4"/>
    <row r="12809" s="1" customFormat="1" ht="14.4"/>
    <row r="12810" s="1" customFormat="1" ht="14.4"/>
    <row r="12811" s="1" customFormat="1" ht="14.4"/>
    <row r="12812" s="1" customFormat="1" ht="14.4"/>
    <row r="12813" s="1" customFormat="1" ht="14.4"/>
    <row r="12814" s="1" customFormat="1" ht="14.4"/>
    <row r="12815" s="1" customFormat="1" ht="14.4"/>
    <row r="12816" s="1" customFormat="1" ht="14.4"/>
    <row r="12817" s="1" customFormat="1" ht="14.4"/>
    <row r="12818" s="1" customFormat="1" ht="14.4"/>
    <row r="12819" s="1" customFormat="1" ht="14.4"/>
    <row r="12820" s="1" customFormat="1" ht="14.4"/>
    <row r="12821" s="1" customFormat="1" ht="14.4"/>
    <row r="12822" s="1" customFormat="1" ht="14.4"/>
    <row r="12823" s="1" customFormat="1" ht="14.4"/>
    <row r="12824" s="1" customFormat="1" ht="14.4"/>
    <row r="12825" s="1" customFormat="1" ht="14.4"/>
    <row r="12826" s="1" customFormat="1" ht="14.4"/>
    <row r="12827" s="1" customFormat="1" ht="14.4"/>
    <row r="12828" s="1" customFormat="1" ht="14.4"/>
    <row r="12829" s="1" customFormat="1" ht="14.4"/>
    <row r="12830" s="1" customFormat="1" ht="14.4"/>
    <row r="12831" s="1" customFormat="1" ht="14.4"/>
    <row r="12832" s="1" customFormat="1" ht="14.4"/>
    <row r="12833" s="1" customFormat="1" ht="14.4"/>
    <row r="12834" s="1" customFormat="1" ht="14.4"/>
    <row r="12835" s="1" customFormat="1" ht="14.4"/>
    <row r="12836" s="1" customFormat="1" ht="14.4"/>
    <row r="12837" s="1" customFormat="1" ht="14.4"/>
    <row r="12838" s="1" customFormat="1" ht="14.4"/>
    <row r="12839" s="1" customFormat="1" ht="14.4"/>
    <row r="12840" s="1" customFormat="1" ht="14.4"/>
    <row r="12841" s="1" customFormat="1" ht="14.4"/>
    <row r="12842" s="1" customFormat="1" ht="14.4"/>
    <row r="12843" s="1" customFormat="1" ht="14.4"/>
    <row r="12844" s="1" customFormat="1" ht="14.4"/>
    <row r="12845" s="1" customFormat="1" ht="14.4"/>
    <row r="12846" s="1" customFormat="1" ht="14.4"/>
    <row r="12847" s="1" customFormat="1" ht="14.4"/>
    <row r="12848" s="1" customFormat="1" ht="14.4"/>
    <row r="12849" s="1" customFormat="1" ht="14.4"/>
    <row r="12850" s="1" customFormat="1" ht="14.4"/>
    <row r="12851" s="1" customFormat="1" ht="14.4"/>
    <row r="12852" s="1" customFormat="1" ht="14.4"/>
    <row r="12853" s="1" customFormat="1" ht="14.4"/>
    <row r="12854" s="1" customFormat="1" ht="14.4"/>
    <row r="12855" s="1" customFormat="1" ht="14.4"/>
    <row r="12856" s="1" customFormat="1" ht="14.4"/>
    <row r="12857" s="1" customFormat="1" ht="14.4"/>
    <row r="12858" s="1" customFormat="1" ht="14.4"/>
    <row r="12859" s="1" customFormat="1" ht="14.4"/>
    <row r="12860" s="1" customFormat="1" ht="14.4"/>
    <row r="12861" s="1" customFormat="1" ht="14.4"/>
    <row r="12862" s="1" customFormat="1" ht="14.4"/>
    <row r="12863" s="1" customFormat="1" ht="14.4"/>
    <row r="12864" s="1" customFormat="1" ht="14.4"/>
    <row r="12865" s="1" customFormat="1" ht="14.4"/>
    <row r="12866" s="1" customFormat="1" ht="14.4"/>
    <row r="12867" s="1" customFormat="1" ht="14.4"/>
    <row r="12868" s="1" customFormat="1" ht="14.4"/>
    <row r="12869" s="1" customFormat="1" ht="14.4"/>
    <row r="12870" s="1" customFormat="1" ht="14.4"/>
    <row r="12871" s="1" customFormat="1" ht="14.4"/>
    <row r="12872" s="1" customFormat="1" ht="14.4"/>
    <row r="12873" s="1" customFormat="1" ht="14.4"/>
    <row r="12874" s="1" customFormat="1" ht="14.4"/>
    <row r="12875" s="1" customFormat="1" ht="14.4"/>
    <row r="12876" s="1" customFormat="1" ht="14.4"/>
    <row r="12877" s="1" customFormat="1" ht="14.4"/>
    <row r="12878" s="1" customFormat="1" ht="14.4"/>
    <row r="12879" s="1" customFormat="1" ht="14.4"/>
    <row r="12880" s="1" customFormat="1" ht="14.4"/>
    <row r="12881" s="1" customFormat="1" ht="14.4"/>
    <row r="12882" s="1" customFormat="1" ht="14.4"/>
    <row r="12883" s="1" customFormat="1" ht="14.4"/>
    <row r="12884" s="1" customFormat="1" ht="14.4"/>
    <row r="12885" s="1" customFormat="1" ht="14.4"/>
    <row r="12886" s="1" customFormat="1" ht="14.4"/>
    <row r="12887" s="1" customFormat="1" ht="14.4"/>
    <row r="12888" s="1" customFormat="1" ht="14.4"/>
    <row r="12889" s="1" customFormat="1" ht="14.4"/>
    <row r="12890" s="1" customFormat="1" ht="14.4"/>
    <row r="12891" s="1" customFormat="1" ht="14.4"/>
    <row r="12892" s="1" customFormat="1" ht="14.4"/>
    <row r="12893" s="1" customFormat="1" ht="14.4"/>
    <row r="12894" s="1" customFormat="1" ht="14.4"/>
    <row r="12895" s="1" customFormat="1" ht="14.4"/>
    <row r="12896" s="1" customFormat="1" ht="14.4"/>
    <row r="12897" s="1" customFormat="1" ht="14.4"/>
    <row r="12898" s="1" customFormat="1" ht="14.4"/>
    <row r="12899" s="1" customFormat="1" ht="14.4"/>
    <row r="12900" s="1" customFormat="1" ht="14.4"/>
    <row r="12901" s="1" customFormat="1" ht="14.4"/>
    <row r="12902" s="1" customFormat="1" ht="14.4"/>
    <row r="12903" s="1" customFormat="1" ht="14.4"/>
    <row r="12904" s="1" customFormat="1" ht="14.4"/>
    <row r="12905" s="1" customFormat="1" ht="14.4"/>
    <row r="12906" s="1" customFormat="1" ht="14.4"/>
    <row r="12907" s="1" customFormat="1" ht="14.4"/>
    <row r="12908" s="1" customFormat="1" ht="14.4"/>
    <row r="12909" s="1" customFormat="1" ht="14.4"/>
    <row r="12910" s="1" customFormat="1" ht="14.4"/>
    <row r="12911" s="1" customFormat="1" ht="14.4"/>
    <row r="12912" s="1" customFormat="1" ht="14.4"/>
    <row r="12913" s="1" customFormat="1" ht="14.4"/>
    <row r="12914" s="1" customFormat="1" ht="14.4"/>
    <row r="12915" s="1" customFormat="1" ht="14.4"/>
    <row r="12916" s="1" customFormat="1" ht="14.4"/>
    <row r="12917" s="1" customFormat="1" ht="14.4"/>
    <row r="12918" s="1" customFormat="1" ht="14.4"/>
    <row r="12919" s="1" customFormat="1" ht="14.4"/>
    <row r="12920" s="1" customFormat="1" ht="14.4"/>
    <row r="12921" s="1" customFormat="1" ht="14.4"/>
    <row r="12922" s="1" customFormat="1" ht="14.4"/>
    <row r="12923" s="1" customFormat="1" ht="14.4"/>
    <row r="12924" s="1" customFormat="1" ht="14.4"/>
    <row r="12925" s="1" customFormat="1" ht="14.4"/>
    <row r="12926" s="1" customFormat="1" ht="14.4"/>
    <row r="12927" s="1" customFormat="1" ht="14.4"/>
    <row r="12928" s="1" customFormat="1" ht="14.4"/>
    <row r="12929" s="1" customFormat="1" ht="14.4"/>
    <row r="12930" s="1" customFormat="1" ht="14.4"/>
    <row r="12931" s="1" customFormat="1" ht="14.4"/>
    <row r="12932" s="1" customFormat="1" ht="14.4"/>
    <row r="12933" s="1" customFormat="1" ht="14.4"/>
    <row r="12934" s="1" customFormat="1" ht="14.4"/>
    <row r="12935" s="1" customFormat="1" ht="14.4"/>
    <row r="12936" s="1" customFormat="1" ht="14.4"/>
    <row r="12937" s="1" customFormat="1" ht="14.4"/>
    <row r="12938" s="1" customFormat="1" ht="14.4"/>
    <row r="12939" s="1" customFormat="1" ht="14.4"/>
    <row r="12940" s="1" customFormat="1" ht="14.4"/>
    <row r="12941" s="1" customFormat="1" ht="14.4"/>
    <row r="12942" s="1" customFormat="1" ht="14.4"/>
    <row r="12943" s="1" customFormat="1" ht="14.4"/>
    <row r="12944" s="1" customFormat="1" ht="14.4"/>
    <row r="12945" s="1" customFormat="1" ht="14.4"/>
    <row r="12946" s="1" customFormat="1" ht="14.4"/>
    <row r="12947" s="1" customFormat="1" ht="14.4"/>
    <row r="12948" s="1" customFormat="1" ht="14.4"/>
    <row r="12949" s="1" customFormat="1" ht="14.4"/>
    <row r="12950" s="1" customFormat="1" ht="14.4"/>
    <row r="12951" s="1" customFormat="1" ht="14.4"/>
    <row r="12952" s="1" customFormat="1" ht="14.4"/>
    <row r="12953" s="1" customFormat="1" ht="14.4"/>
    <row r="12954" s="1" customFormat="1" ht="14.4"/>
    <row r="12955" s="1" customFormat="1" ht="14.4"/>
    <row r="12956" s="1" customFormat="1" ht="14.4"/>
    <row r="12957" s="1" customFormat="1" ht="14.4"/>
    <row r="12958" s="1" customFormat="1" ht="14.4"/>
    <row r="12959" s="1" customFormat="1" ht="14.4"/>
    <row r="12960" s="1" customFormat="1" ht="14.4"/>
    <row r="12961" s="1" customFormat="1" ht="14.4"/>
    <row r="12962" s="1" customFormat="1" ht="14.4"/>
    <row r="12963" s="1" customFormat="1" ht="14.4"/>
    <row r="12964" s="1" customFormat="1" ht="14.4"/>
    <row r="12965" s="1" customFormat="1" ht="14.4"/>
    <row r="12966" s="1" customFormat="1" ht="14.4"/>
    <row r="12967" s="1" customFormat="1" ht="14.4"/>
    <row r="12968" s="1" customFormat="1" ht="14.4"/>
    <row r="12969" s="1" customFormat="1" ht="14.4"/>
    <row r="12970" s="1" customFormat="1" ht="14.4"/>
    <row r="12971" s="1" customFormat="1" ht="14.4"/>
    <row r="12972" s="1" customFormat="1" ht="14.4"/>
    <row r="12973" s="1" customFormat="1" ht="14.4"/>
    <row r="12974" s="1" customFormat="1" ht="14.4"/>
    <row r="12975" s="1" customFormat="1" ht="14.4"/>
    <row r="12976" s="1" customFormat="1" ht="14.4"/>
    <row r="12977" s="1" customFormat="1" ht="14.4"/>
    <row r="12978" s="1" customFormat="1" ht="14.4"/>
    <row r="12979" s="1" customFormat="1" ht="14.4"/>
    <row r="12980" s="1" customFormat="1" ht="14.4"/>
    <row r="12981" s="1" customFormat="1" ht="14.4"/>
    <row r="12982" s="1" customFormat="1" ht="14.4"/>
    <row r="12983" s="1" customFormat="1" ht="14.4"/>
    <row r="12984" s="1" customFormat="1" ht="14.4"/>
    <row r="12985" s="1" customFormat="1" ht="14.4"/>
    <row r="12986" s="1" customFormat="1" ht="14.4"/>
    <row r="12987" s="1" customFormat="1" ht="14.4"/>
    <row r="12988" s="1" customFormat="1" ht="14.4"/>
    <row r="12989" s="1" customFormat="1" ht="14.4"/>
    <row r="12990" s="1" customFormat="1" ht="14.4"/>
    <row r="12991" s="1" customFormat="1" ht="14.4"/>
    <row r="12992" s="1" customFormat="1" ht="14.4"/>
    <row r="12993" s="1" customFormat="1" ht="14.4"/>
    <row r="12994" s="1" customFormat="1" ht="14.4"/>
    <row r="12995" s="1" customFormat="1" ht="14.4"/>
    <row r="12996" s="1" customFormat="1" ht="14.4"/>
    <row r="12997" s="1" customFormat="1" ht="14.4"/>
    <row r="12998" s="1" customFormat="1" ht="14.4"/>
    <row r="12999" s="1" customFormat="1" ht="14.4"/>
    <row r="13000" s="1" customFormat="1" ht="14.4"/>
    <row r="13001" s="1" customFormat="1" ht="14.4"/>
    <row r="13002" s="1" customFormat="1" ht="14.4"/>
    <row r="13003" s="1" customFormat="1" ht="14.4"/>
    <row r="13004" s="1" customFormat="1" ht="14.4"/>
    <row r="13005" s="1" customFormat="1" ht="14.4"/>
    <row r="13006" s="1" customFormat="1" ht="14.4"/>
    <row r="13007" s="1" customFormat="1" ht="14.4"/>
    <row r="13008" s="1" customFormat="1" ht="14.4"/>
    <row r="13009" s="1" customFormat="1" ht="14.4"/>
    <row r="13010" s="1" customFormat="1" ht="14.4"/>
    <row r="13011" s="1" customFormat="1" ht="14.4"/>
    <row r="13012" s="1" customFormat="1" ht="14.4"/>
    <row r="13013" s="1" customFormat="1" ht="14.4"/>
    <row r="13014" s="1" customFormat="1" ht="14.4"/>
    <row r="13015" s="1" customFormat="1" ht="14.4"/>
    <row r="13016" s="1" customFormat="1" ht="14.4"/>
    <row r="13017" s="1" customFormat="1" ht="14.4"/>
    <row r="13018" s="1" customFormat="1" ht="14.4"/>
    <row r="13019" s="1" customFormat="1" ht="14.4"/>
    <row r="13020" s="1" customFormat="1" ht="14.4"/>
    <row r="13021" s="1" customFormat="1" ht="14.4"/>
    <row r="13022" s="1" customFormat="1" ht="14.4"/>
    <row r="13023" s="1" customFormat="1" ht="14.4"/>
    <row r="13024" s="1" customFormat="1" ht="14.4"/>
    <row r="13025" s="1" customFormat="1" ht="14.4"/>
    <row r="13026" s="1" customFormat="1" ht="14.4"/>
    <row r="13027" s="1" customFormat="1" ht="14.4"/>
    <row r="13028" s="1" customFormat="1" ht="14.4"/>
    <row r="13029" s="1" customFormat="1" ht="14.4"/>
    <row r="13030" s="1" customFormat="1" ht="14.4"/>
    <row r="13031" s="1" customFormat="1" ht="14.4"/>
    <row r="13032" s="1" customFormat="1" ht="14.4"/>
    <row r="13033" s="1" customFormat="1" ht="14.4"/>
    <row r="13034" s="1" customFormat="1" ht="14.4"/>
    <row r="13035" s="1" customFormat="1" ht="14.4"/>
    <row r="13036" s="1" customFormat="1" ht="14.4"/>
    <row r="13037" s="1" customFormat="1" ht="14.4"/>
    <row r="13038" s="1" customFormat="1" ht="14.4"/>
    <row r="13039" s="1" customFormat="1" ht="14.4"/>
    <row r="13040" s="1" customFormat="1" ht="14.4"/>
    <row r="13041" s="1" customFormat="1" ht="14.4"/>
    <row r="13042" s="1" customFormat="1" ht="14.4"/>
    <row r="13043" s="1" customFormat="1" ht="14.4"/>
    <row r="13044" s="1" customFormat="1" ht="14.4"/>
    <row r="13045" s="1" customFormat="1" ht="14.4"/>
    <row r="13046" s="1" customFormat="1" ht="14.4"/>
    <row r="13047" s="1" customFormat="1" ht="14.4"/>
    <row r="13048" s="1" customFormat="1" ht="14.4"/>
    <row r="13049" s="1" customFormat="1" ht="14.4"/>
    <row r="13050" s="1" customFormat="1" ht="14.4"/>
    <row r="13051" s="1" customFormat="1" ht="14.4"/>
    <row r="13052" s="1" customFormat="1" ht="14.4"/>
    <row r="13053" s="1" customFormat="1" ht="14.4"/>
    <row r="13054" s="1" customFormat="1" ht="14.4"/>
    <row r="13055" s="1" customFormat="1" ht="14.4"/>
    <row r="13056" s="1" customFormat="1" ht="14.4"/>
    <row r="13057" s="1" customFormat="1" ht="14.4"/>
    <row r="13058" s="1" customFormat="1" ht="14.4"/>
    <row r="13059" s="1" customFormat="1" ht="14.4"/>
    <row r="13060" s="1" customFormat="1" ht="14.4"/>
    <row r="13061" s="1" customFormat="1" ht="14.4"/>
    <row r="13062" s="1" customFormat="1" ht="14.4"/>
    <row r="13063" s="1" customFormat="1" ht="14.4"/>
    <row r="13064" s="1" customFormat="1" ht="14.4"/>
    <row r="13065" s="1" customFormat="1" ht="14.4"/>
    <row r="13066" s="1" customFormat="1" ht="14.4"/>
    <row r="13067" s="1" customFormat="1" ht="14.4"/>
    <row r="13068" s="1" customFormat="1" ht="14.4"/>
    <row r="13069" s="1" customFormat="1" ht="14.4"/>
    <row r="13070" s="1" customFormat="1" ht="14.4"/>
    <row r="13071" s="1" customFormat="1" ht="14.4"/>
    <row r="13072" s="1" customFormat="1" ht="14.4"/>
    <row r="13073" s="1" customFormat="1" ht="14.4"/>
    <row r="13074" s="1" customFormat="1" ht="14.4"/>
    <row r="13075" s="1" customFormat="1" ht="14.4"/>
    <row r="13076" s="1" customFormat="1" ht="14.4"/>
    <row r="13077" s="1" customFormat="1" ht="14.4"/>
    <row r="13078" s="1" customFormat="1" ht="14.4"/>
    <row r="13079" s="1" customFormat="1" ht="14.4"/>
    <row r="13080" s="1" customFormat="1" ht="14.4"/>
    <row r="13081" s="1" customFormat="1" ht="14.4"/>
    <row r="13082" s="1" customFormat="1" ht="14.4"/>
    <row r="13083" s="1" customFormat="1" ht="14.4"/>
    <row r="13084" s="1" customFormat="1" ht="14.4"/>
    <row r="13085" s="1" customFormat="1" ht="14.4"/>
    <row r="13086" s="1" customFormat="1" ht="14.4"/>
    <row r="13087" s="1" customFormat="1" ht="14.4"/>
    <row r="13088" s="1" customFormat="1" ht="14.4"/>
    <row r="13089" s="1" customFormat="1" ht="14.4"/>
    <row r="13090" s="1" customFormat="1" ht="14.4"/>
    <row r="13091" s="1" customFormat="1" ht="14.4"/>
    <row r="13092" s="1" customFormat="1" ht="14.4"/>
    <row r="13093" s="1" customFormat="1" ht="14.4"/>
    <row r="13094" s="1" customFormat="1" ht="14.4"/>
    <row r="13095" s="1" customFormat="1" ht="14.4"/>
    <row r="13096" s="1" customFormat="1" ht="14.4"/>
    <row r="13097" s="1" customFormat="1" ht="14.4"/>
    <row r="13098" s="1" customFormat="1" ht="14.4"/>
    <row r="13099" s="1" customFormat="1" ht="14.4"/>
    <row r="13100" s="1" customFormat="1" ht="14.4"/>
    <row r="13101" s="1" customFormat="1" ht="14.4"/>
    <row r="13102" s="1" customFormat="1" ht="14.4"/>
    <row r="13103" s="1" customFormat="1" ht="14.4"/>
    <row r="13104" s="1" customFormat="1" ht="14.4"/>
    <row r="13105" s="1" customFormat="1" ht="14.4"/>
    <row r="13106" s="1" customFormat="1" ht="14.4"/>
    <row r="13107" s="1" customFormat="1" ht="14.4"/>
    <row r="13108" s="1" customFormat="1" ht="14.4"/>
    <row r="13109" s="1" customFormat="1" ht="14.4"/>
    <row r="13110" s="1" customFormat="1" ht="14.4"/>
    <row r="13111" s="1" customFormat="1" ht="14.4"/>
    <row r="13112" s="1" customFormat="1" ht="14.4"/>
    <row r="13113" s="1" customFormat="1" ht="14.4"/>
    <row r="13114" s="1" customFormat="1" ht="14.4"/>
    <row r="13115" s="1" customFormat="1" ht="14.4"/>
    <row r="13116" s="1" customFormat="1" ht="14.4"/>
    <row r="13117" s="1" customFormat="1" ht="14.4"/>
    <row r="13118" s="1" customFormat="1" ht="14.4"/>
    <row r="13119" s="1" customFormat="1" ht="14.4"/>
    <row r="13120" s="1" customFormat="1" ht="14.4"/>
    <row r="13121" s="1" customFormat="1" ht="14.4"/>
    <row r="13122" s="1" customFormat="1" ht="14.4"/>
    <row r="13123" s="1" customFormat="1" ht="14.4"/>
    <row r="13124" s="1" customFormat="1" ht="14.4"/>
    <row r="13125" s="1" customFormat="1" ht="14.4"/>
    <row r="13126" s="1" customFormat="1" ht="14.4"/>
    <row r="13127" s="1" customFormat="1" ht="14.4"/>
    <row r="13128" s="1" customFormat="1" ht="14.4"/>
    <row r="13129" s="1" customFormat="1" ht="14.4"/>
    <row r="13130" s="1" customFormat="1" ht="14.4"/>
    <row r="13131" s="1" customFormat="1" ht="14.4"/>
    <row r="13132" s="1" customFormat="1" ht="14.4"/>
    <row r="13133" s="1" customFormat="1" ht="14.4"/>
    <row r="13134" s="1" customFormat="1" ht="14.4"/>
    <row r="13135" s="1" customFormat="1" ht="14.4"/>
    <row r="13136" s="1" customFormat="1" ht="14.4"/>
    <row r="13137" s="1" customFormat="1" ht="14.4"/>
    <row r="13138" s="1" customFormat="1" ht="14.4"/>
    <row r="13139" s="1" customFormat="1" ht="14.4"/>
    <row r="13140" s="1" customFormat="1" ht="14.4"/>
    <row r="13141" s="1" customFormat="1" ht="14.4"/>
    <row r="13142" s="1" customFormat="1" ht="14.4"/>
    <row r="13143" s="1" customFormat="1" ht="14.4"/>
    <row r="13144" s="1" customFormat="1" ht="14.4"/>
    <row r="13145" s="1" customFormat="1" ht="14.4"/>
    <row r="13146" s="1" customFormat="1" ht="14.4"/>
    <row r="13147" s="1" customFormat="1" ht="14.4"/>
    <row r="13148" s="1" customFormat="1" ht="14.4"/>
    <row r="13149" s="1" customFormat="1" ht="14.4"/>
    <row r="13150" s="1" customFormat="1" ht="14.4"/>
    <row r="13151" s="1" customFormat="1" ht="14.4"/>
    <row r="13152" s="1" customFormat="1" ht="14.4"/>
    <row r="13153" s="1" customFormat="1" ht="14.4"/>
    <row r="13154" s="1" customFormat="1" ht="14.4"/>
    <row r="13155" s="1" customFormat="1" ht="14.4"/>
    <row r="13156" s="1" customFormat="1" ht="14.4"/>
    <row r="13157" s="1" customFormat="1" ht="14.4"/>
    <row r="13158" s="1" customFormat="1" ht="14.4"/>
    <row r="13159" s="1" customFormat="1" ht="14.4"/>
    <row r="13160" s="1" customFormat="1" ht="14.4"/>
    <row r="13161" s="1" customFormat="1" ht="14.4"/>
    <row r="13162" s="1" customFormat="1" ht="14.4"/>
    <row r="13163" s="1" customFormat="1" ht="14.4"/>
    <row r="13164" s="1" customFormat="1" ht="14.4"/>
    <row r="13165" s="1" customFormat="1" ht="14.4"/>
    <row r="13166" s="1" customFormat="1" ht="14.4"/>
    <row r="13167" s="1" customFormat="1" ht="14.4"/>
    <row r="13168" s="1" customFormat="1" ht="14.4"/>
    <row r="13169" s="1" customFormat="1" ht="14.4"/>
    <row r="13170" s="1" customFormat="1" ht="14.4"/>
    <row r="13171" s="1" customFormat="1" ht="14.4"/>
    <row r="13172" s="1" customFormat="1" ht="14.4"/>
    <row r="13173" s="1" customFormat="1" ht="14.4"/>
    <row r="13174" s="1" customFormat="1" ht="14.4"/>
    <row r="13175" s="1" customFormat="1" ht="14.4"/>
    <row r="13176" s="1" customFormat="1" ht="14.4"/>
    <row r="13177" s="1" customFormat="1" ht="14.4"/>
    <row r="13178" s="1" customFormat="1" ht="14.4"/>
    <row r="13179" s="1" customFormat="1" ht="14.4"/>
    <row r="13180" s="1" customFormat="1" ht="14.4"/>
    <row r="13181" s="1" customFormat="1" ht="14.4"/>
    <row r="13182" s="1" customFormat="1" ht="14.4"/>
    <row r="13183" s="1" customFormat="1" ht="14.4"/>
    <row r="13184" s="1" customFormat="1" ht="14.4"/>
    <row r="13185" s="1" customFormat="1" ht="14.4"/>
    <row r="13186" s="1" customFormat="1" ht="14.4"/>
    <row r="13187" s="1" customFormat="1" ht="14.4"/>
    <row r="13188" s="1" customFormat="1" ht="14.4"/>
    <row r="13189" s="1" customFormat="1" ht="14.4"/>
    <row r="13190" s="1" customFormat="1" ht="14.4"/>
    <row r="13191" s="1" customFormat="1" ht="14.4"/>
    <row r="13192" s="1" customFormat="1" ht="14.4"/>
    <row r="13193" s="1" customFormat="1" ht="14.4"/>
    <row r="13194" s="1" customFormat="1" ht="14.4"/>
    <row r="13195" s="1" customFormat="1" ht="14.4"/>
    <row r="13196" s="1" customFormat="1" ht="14.4"/>
    <row r="13197" s="1" customFormat="1" ht="14.4"/>
    <row r="13198" s="1" customFormat="1" ht="14.4"/>
    <row r="13199" s="1" customFormat="1" ht="14.4"/>
    <row r="13200" s="1" customFormat="1" ht="14.4"/>
    <row r="13201" s="1" customFormat="1" ht="14.4"/>
    <row r="13202" s="1" customFormat="1" ht="14.4"/>
    <row r="13203" s="1" customFormat="1" ht="14.4"/>
    <row r="13204" s="1" customFormat="1" ht="14.4"/>
    <row r="13205" s="1" customFormat="1" ht="14.4"/>
    <row r="13206" s="1" customFormat="1" ht="14.4"/>
    <row r="13207" s="1" customFormat="1" ht="14.4"/>
    <row r="13208" s="1" customFormat="1" ht="14.4"/>
    <row r="13209" s="1" customFormat="1" ht="14.4"/>
    <row r="13210" s="1" customFormat="1" ht="14.4"/>
    <row r="13211" s="1" customFormat="1" ht="14.4"/>
    <row r="13212" s="1" customFormat="1" ht="14.4"/>
    <row r="13213" s="1" customFormat="1" ht="14.4"/>
    <row r="13214" s="1" customFormat="1" ht="14.4"/>
    <row r="13215" s="1" customFormat="1" ht="14.4"/>
    <row r="13216" s="1" customFormat="1" ht="14.4"/>
    <row r="13217" s="1" customFormat="1" ht="14.4"/>
    <row r="13218" s="1" customFormat="1" ht="14.4"/>
    <row r="13219" s="1" customFormat="1" ht="14.4"/>
    <row r="13220" s="1" customFormat="1" ht="14.4"/>
    <row r="13221" s="1" customFormat="1" ht="14.4"/>
    <row r="13222" s="1" customFormat="1" ht="14.4"/>
    <row r="13223" s="1" customFormat="1" ht="14.4"/>
    <row r="13224" s="1" customFormat="1" ht="14.4"/>
    <row r="13225" s="1" customFormat="1" ht="14.4"/>
    <row r="13226" s="1" customFormat="1" ht="14.4"/>
    <row r="13227" s="1" customFormat="1" ht="14.4"/>
    <row r="13228" s="1" customFormat="1" ht="14.4"/>
    <row r="13229" s="1" customFormat="1" ht="14.4"/>
    <row r="13230" s="1" customFormat="1" ht="14.4"/>
    <row r="13231" s="1" customFormat="1" ht="14.4"/>
    <row r="13232" s="1" customFormat="1" ht="14.4"/>
    <row r="13233" s="1" customFormat="1" ht="14.4"/>
    <row r="13234" s="1" customFormat="1" ht="14.4"/>
    <row r="13235" s="1" customFormat="1" ht="14.4"/>
    <row r="13236" s="1" customFormat="1" ht="14.4"/>
    <row r="13237" s="1" customFormat="1" ht="14.4"/>
    <row r="13238" s="1" customFormat="1" ht="14.4"/>
    <row r="13239" s="1" customFormat="1" ht="14.4"/>
    <row r="13240" s="1" customFormat="1" ht="14.4"/>
    <row r="13241" s="1" customFormat="1" ht="14.4"/>
    <row r="13242" s="1" customFormat="1" ht="14.4"/>
    <row r="13243" s="1" customFormat="1" ht="14.4"/>
    <row r="13244" s="1" customFormat="1" ht="14.4"/>
    <row r="13245" s="1" customFormat="1" ht="14.4"/>
    <row r="13246" s="1" customFormat="1" ht="14.4"/>
    <row r="13247" s="1" customFormat="1" ht="14.4"/>
    <row r="13248" s="1" customFormat="1" ht="14.4"/>
    <row r="13249" s="1" customFormat="1" ht="14.4"/>
    <row r="13250" s="1" customFormat="1" ht="14.4"/>
    <row r="13251" s="1" customFormat="1" ht="14.4"/>
    <row r="13252" s="1" customFormat="1" ht="14.4"/>
    <row r="13253" s="1" customFormat="1" ht="14.4"/>
    <row r="13254" s="1" customFormat="1" ht="14.4"/>
    <row r="13255" s="1" customFormat="1" ht="14.4"/>
    <row r="13256" s="1" customFormat="1" ht="14.4"/>
    <row r="13257" s="1" customFormat="1" ht="14.4"/>
    <row r="13258" s="1" customFormat="1" ht="14.4"/>
    <row r="13259" s="1" customFormat="1" ht="14.4"/>
    <row r="13260" s="1" customFormat="1" ht="14.4"/>
    <row r="13261" s="1" customFormat="1" ht="14.4"/>
    <row r="13262" s="1" customFormat="1" ht="14.4"/>
    <row r="13263" s="1" customFormat="1" ht="14.4"/>
    <row r="13264" s="1" customFormat="1" ht="14.4"/>
    <row r="13265" s="1" customFormat="1" ht="14.4"/>
    <row r="13266" s="1" customFormat="1" ht="14.4"/>
    <row r="13267" s="1" customFormat="1" ht="14.4"/>
    <row r="13268" s="1" customFormat="1" ht="14.4"/>
    <row r="13269" s="1" customFormat="1" ht="14.4"/>
    <row r="13270" s="1" customFormat="1" ht="14.4"/>
    <row r="13271" s="1" customFormat="1" ht="14.4"/>
    <row r="13272" s="1" customFormat="1" ht="14.4"/>
    <row r="13273" s="1" customFormat="1" ht="14.4"/>
    <row r="13274" s="1" customFormat="1" ht="14.4"/>
    <row r="13275" s="1" customFormat="1" ht="14.4"/>
    <row r="13276" s="1" customFormat="1" ht="14.4"/>
    <row r="13277" s="1" customFormat="1" ht="14.4"/>
    <row r="13278" s="1" customFormat="1" ht="14.4"/>
    <row r="13279" s="1" customFormat="1" ht="14.4"/>
    <row r="13280" s="1" customFormat="1" ht="14.4"/>
    <row r="13281" s="1" customFormat="1" ht="14.4"/>
    <row r="13282" s="1" customFormat="1" ht="14.4"/>
    <row r="13283" s="1" customFormat="1" ht="14.4"/>
    <row r="13284" s="1" customFormat="1" ht="14.4"/>
    <row r="13285" s="1" customFormat="1" ht="14.4"/>
    <row r="13286" s="1" customFormat="1" ht="14.4"/>
    <row r="13287" s="1" customFormat="1" ht="14.4"/>
    <row r="13288" s="1" customFormat="1" ht="14.4"/>
    <row r="13289" s="1" customFormat="1" ht="14.4"/>
    <row r="13290" s="1" customFormat="1" ht="14.4"/>
    <row r="13291" s="1" customFormat="1" ht="14.4"/>
    <row r="13292" s="1" customFormat="1" ht="14.4"/>
    <row r="13293" s="1" customFormat="1" ht="14.4"/>
    <row r="13294" s="1" customFormat="1" ht="14.4"/>
    <row r="13295" s="1" customFormat="1" ht="14.4"/>
    <row r="13296" s="1" customFormat="1" ht="14.4"/>
    <row r="13297" s="1" customFormat="1" ht="14.4"/>
    <row r="13298" s="1" customFormat="1" ht="14.4"/>
    <row r="13299" s="1" customFormat="1" ht="14.4"/>
    <row r="13300" s="1" customFormat="1" ht="14.4"/>
    <row r="13301" s="1" customFormat="1" ht="14.4"/>
    <row r="13302" s="1" customFormat="1" ht="14.4"/>
    <row r="13303" s="1" customFormat="1" ht="14.4"/>
    <row r="13304" s="1" customFormat="1" ht="14.4"/>
    <row r="13305" s="1" customFormat="1" ht="14.4"/>
    <row r="13306" s="1" customFormat="1" ht="14.4"/>
    <row r="13307" s="1" customFormat="1" ht="14.4"/>
    <row r="13308" s="1" customFormat="1" ht="14.4"/>
    <row r="13309" s="1" customFormat="1" ht="14.4"/>
    <row r="13310" s="1" customFormat="1" ht="14.4"/>
    <row r="13311" s="1" customFormat="1" ht="14.4"/>
    <row r="13312" s="1" customFormat="1" ht="14.4"/>
    <row r="13313" s="1" customFormat="1" ht="14.4"/>
    <row r="13314" s="1" customFormat="1" ht="14.4"/>
    <row r="13315" s="1" customFormat="1" ht="14.4"/>
    <row r="13316" s="1" customFormat="1" ht="14.4"/>
    <row r="13317" s="1" customFormat="1" ht="14.4"/>
    <row r="13318" s="1" customFormat="1" ht="14.4"/>
    <row r="13319" s="1" customFormat="1" ht="14.4"/>
    <row r="13320" s="1" customFormat="1" ht="14.4"/>
    <row r="13321" s="1" customFormat="1" ht="14.4"/>
    <row r="13322" s="1" customFormat="1" ht="14.4"/>
    <row r="13323" s="1" customFormat="1" ht="14.4"/>
    <row r="13324" s="1" customFormat="1" ht="14.4"/>
    <row r="13325" s="1" customFormat="1" ht="14.4"/>
    <row r="13326" s="1" customFormat="1" ht="14.4"/>
    <row r="13327" s="1" customFormat="1" ht="14.4"/>
    <row r="13328" s="1" customFormat="1" ht="14.4"/>
    <row r="13329" s="1" customFormat="1" ht="14.4"/>
    <row r="13330" s="1" customFormat="1" ht="14.4"/>
    <row r="13331" s="1" customFormat="1" ht="14.4"/>
    <row r="13332" s="1" customFormat="1" ht="14.4"/>
    <row r="13333" s="1" customFormat="1" ht="14.4"/>
    <row r="13334" s="1" customFormat="1" ht="14.4"/>
    <row r="13335" s="1" customFormat="1" ht="14.4"/>
    <row r="13336" s="1" customFormat="1" ht="14.4"/>
    <row r="13337" s="1" customFormat="1" ht="14.4"/>
    <row r="13338" s="1" customFormat="1" ht="14.4"/>
    <row r="13339" s="1" customFormat="1" ht="14.4"/>
    <row r="13340" s="1" customFormat="1" ht="14.4"/>
    <row r="13341" s="1" customFormat="1" ht="14.4"/>
    <row r="13342" s="1" customFormat="1" ht="14.4"/>
    <row r="13343" s="1" customFormat="1" ht="14.4"/>
    <row r="13344" s="1" customFormat="1" ht="14.4"/>
    <row r="13345" s="1" customFormat="1" ht="14.4"/>
    <row r="13346" s="1" customFormat="1" ht="14.4"/>
    <row r="13347" s="1" customFormat="1" ht="14.4"/>
    <row r="13348" s="1" customFormat="1" ht="14.4"/>
    <row r="13349" s="1" customFormat="1" ht="14.4"/>
    <row r="13350" s="1" customFormat="1" ht="14.4"/>
    <row r="13351" s="1" customFormat="1" ht="14.4"/>
    <row r="13352" s="1" customFormat="1" ht="14.4"/>
    <row r="13353" s="1" customFormat="1" ht="14.4"/>
    <row r="13354" s="1" customFormat="1" ht="14.4"/>
    <row r="13355" s="1" customFormat="1" ht="14.4"/>
    <row r="13356" s="1" customFormat="1" ht="14.4"/>
    <row r="13357" s="1" customFormat="1" ht="14.4"/>
    <row r="13358" s="1" customFormat="1" ht="14.4"/>
    <row r="13359" s="1" customFormat="1" ht="14.4"/>
    <row r="13360" s="1" customFormat="1" ht="14.4"/>
    <row r="13361" s="1" customFormat="1" ht="14.4"/>
    <row r="13362" s="1" customFormat="1" ht="14.4"/>
    <row r="13363" s="1" customFormat="1" ht="14.4"/>
    <row r="13364" s="1" customFormat="1" ht="14.4"/>
    <row r="13365" s="1" customFormat="1" ht="14.4"/>
    <row r="13366" s="1" customFormat="1" ht="14.4"/>
    <row r="13367" s="1" customFormat="1" ht="14.4"/>
    <row r="13368" s="1" customFormat="1" ht="14.4"/>
    <row r="13369" s="1" customFormat="1" ht="14.4"/>
    <row r="13370" s="1" customFormat="1" ht="14.4"/>
    <row r="13371" s="1" customFormat="1" ht="14.4"/>
    <row r="13372" s="1" customFormat="1" ht="14.4"/>
    <row r="13373" s="1" customFormat="1" ht="14.4"/>
    <row r="13374" s="1" customFormat="1" ht="14.4"/>
    <row r="13375" s="1" customFormat="1" ht="14.4"/>
    <row r="13376" s="1" customFormat="1" ht="14.4"/>
    <row r="13377" s="1" customFormat="1" ht="14.4"/>
    <row r="13378" s="1" customFormat="1" ht="14.4"/>
    <row r="13379" s="1" customFormat="1" ht="14.4"/>
    <row r="13380" s="1" customFormat="1" ht="14.4"/>
    <row r="13381" s="1" customFormat="1" ht="14.4"/>
    <row r="13382" s="1" customFormat="1" ht="14.4"/>
    <row r="13383" s="1" customFormat="1" ht="14.4"/>
    <row r="13384" s="1" customFormat="1" ht="14.4"/>
    <row r="13385" s="1" customFormat="1" ht="14.4"/>
    <row r="13386" s="1" customFormat="1" ht="14.4"/>
    <row r="13387" s="1" customFormat="1" ht="14.4"/>
    <row r="13388" s="1" customFormat="1" ht="14.4"/>
    <row r="13389" s="1" customFormat="1" ht="14.4"/>
    <row r="13390" s="1" customFormat="1" ht="14.4"/>
    <row r="13391" s="1" customFormat="1" ht="14.4"/>
    <row r="13392" s="1" customFormat="1" ht="14.4"/>
    <row r="13393" s="1" customFormat="1" ht="14.4"/>
    <row r="13394" s="1" customFormat="1" ht="14.4"/>
    <row r="13395" s="1" customFormat="1" ht="14.4"/>
    <row r="13396" s="1" customFormat="1" ht="14.4"/>
    <row r="13397" s="1" customFormat="1" ht="14.4"/>
    <row r="13398" s="1" customFormat="1" ht="14.4"/>
    <row r="13399" s="1" customFormat="1" ht="14.4"/>
    <row r="13400" s="1" customFormat="1" ht="14.4"/>
    <row r="13401" s="1" customFormat="1" ht="14.4"/>
    <row r="13402" s="1" customFormat="1" ht="14.4"/>
    <row r="13403" s="1" customFormat="1" ht="14.4"/>
    <row r="13404" s="1" customFormat="1" ht="14.4"/>
    <row r="13405" s="1" customFormat="1" ht="14.4"/>
    <row r="13406" s="1" customFormat="1" ht="14.4"/>
    <row r="13407" s="1" customFormat="1" ht="14.4"/>
    <row r="13408" s="1" customFormat="1" ht="14.4"/>
    <row r="13409" s="1" customFormat="1" ht="14.4"/>
    <row r="13410" s="1" customFormat="1" ht="14.4"/>
    <row r="13411" s="1" customFormat="1" ht="14.4"/>
    <row r="13412" s="1" customFormat="1" ht="14.4"/>
    <row r="13413" s="1" customFormat="1" ht="14.4"/>
    <row r="13414" s="1" customFormat="1" ht="14.4"/>
    <row r="13415" s="1" customFormat="1" ht="14.4"/>
    <row r="13416" s="1" customFormat="1" ht="14.4"/>
    <row r="13417" s="1" customFormat="1" ht="14.4"/>
    <row r="13418" s="1" customFormat="1" ht="14.4"/>
    <row r="13419" s="1" customFormat="1" ht="14.4"/>
    <row r="13420" s="1" customFormat="1" ht="14.4"/>
    <row r="13421" s="1" customFormat="1" ht="14.4"/>
    <row r="13422" s="1" customFormat="1" ht="14.4"/>
    <row r="13423" s="1" customFormat="1" ht="14.4"/>
    <row r="13424" s="1" customFormat="1" ht="14.4"/>
    <row r="13425" s="1" customFormat="1" ht="14.4"/>
    <row r="13426" s="1" customFormat="1" ht="14.4"/>
    <row r="13427" s="1" customFormat="1" ht="14.4"/>
    <row r="13428" s="1" customFormat="1" ht="14.4"/>
    <row r="13429" s="1" customFormat="1" ht="14.4"/>
    <row r="13430" s="1" customFormat="1" ht="14.4"/>
    <row r="13431" s="1" customFormat="1" ht="14.4"/>
    <row r="13432" s="1" customFormat="1" ht="14.4"/>
    <row r="13433" s="1" customFormat="1" ht="14.4"/>
    <row r="13434" s="1" customFormat="1" ht="14.4"/>
    <row r="13435" s="1" customFormat="1" ht="14.4"/>
    <row r="13436" s="1" customFormat="1" ht="14.4"/>
    <row r="13437" s="1" customFormat="1" ht="14.4"/>
    <row r="13438" s="1" customFormat="1" ht="14.4"/>
    <row r="13439" s="1" customFormat="1" ht="14.4"/>
    <row r="13440" s="1" customFormat="1" ht="14.4"/>
    <row r="13441" s="1" customFormat="1" ht="14.4"/>
    <row r="13442" s="1" customFormat="1" ht="14.4"/>
    <row r="13443" s="1" customFormat="1" ht="14.4"/>
    <row r="13444" s="1" customFormat="1" ht="14.4"/>
    <row r="13445" s="1" customFormat="1" ht="14.4"/>
    <row r="13446" s="1" customFormat="1" ht="14.4"/>
    <row r="13447" s="1" customFormat="1" ht="14.4"/>
    <row r="13448" s="1" customFormat="1" ht="14.4"/>
    <row r="13449" s="1" customFormat="1" ht="14.4"/>
    <row r="13450" s="1" customFormat="1" ht="14.4"/>
    <row r="13451" s="1" customFormat="1" ht="14.4"/>
    <row r="13452" s="1" customFormat="1" ht="14.4"/>
    <row r="13453" s="1" customFormat="1" ht="14.4"/>
    <row r="13454" s="1" customFormat="1" ht="14.4"/>
    <row r="13455" s="1" customFormat="1" ht="14.4"/>
    <row r="13456" s="1" customFormat="1" ht="14.4"/>
    <row r="13457" s="1" customFormat="1" ht="14.4"/>
    <row r="13458" s="1" customFormat="1" ht="14.4"/>
    <row r="13459" s="1" customFormat="1" ht="14.4"/>
    <row r="13460" s="1" customFormat="1" ht="14.4"/>
    <row r="13461" s="1" customFormat="1" ht="14.4"/>
    <row r="13462" s="1" customFormat="1" ht="14.4"/>
    <row r="13463" s="1" customFormat="1" ht="14.4"/>
    <row r="13464" s="1" customFormat="1" ht="14.4"/>
    <row r="13465" s="1" customFormat="1" ht="14.4"/>
    <row r="13466" s="1" customFormat="1" ht="14.4"/>
    <row r="13467" s="1" customFormat="1" ht="14.4"/>
    <row r="13468" s="1" customFormat="1" ht="14.4"/>
    <row r="13469" s="1" customFormat="1" ht="14.4"/>
    <row r="13470" s="1" customFormat="1" ht="14.4"/>
    <row r="13471" s="1" customFormat="1" ht="14.4"/>
    <row r="13472" s="1" customFormat="1" ht="14.4"/>
    <row r="13473" s="1" customFormat="1" ht="14.4"/>
    <row r="13474" s="1" customFormat="1" ht="14.4"/>
    <row r="13475" s="1" customFormat="1" ht="14.4"/>
    <row r="13476" s="1" customFormat="1" ht="14.4"/>
    <row r="13477" s="1" customFormat="1" ht="14.4"/>
    <row r="13478" s="1" customFormat="1" ht="14.4"/>
    <row r="13479" s="1" customFormat="1" ht="14.4"/>
    <row r="13480" s="1" customFormat="1" ht="14.4"/>
    <row r="13481" s="1" customFormat="1" ht="14.4"/>
    <row r="13482" s="1" customFormat="1" ht="14.4"/>
    <row r="13483" s="1" customFormat="1" ht="14.4"/>
    <row r="13484" s="1" customFormat="1" ht="14.4"/>
    <row r="13485" s="1" customFormat="1" ht="14.4"/>
    <row r="13486" s="1" customFormat="1" ht="14.4"/>
    <row r="13487" s="1" customFormat="1" ht="14.4"/>
    <row r="13488" s="1" customFormat="1" ht="14.4"/>
    <row r="13489" s="1" customFormat="1" ht="14.4"/>
    <row r="13490" s="1" customFormat="1" ht="14.4"/>
    <row r="13491" s="1" customFormat="1" ht="14.4"/>
    <row r="13492" s="1" customFormat="1" ht="14.4"/>
    <row r="13493" s="1" customFormat="1" ht="14.4"/>
    <row r="13494" s="1" customFormat="1" ht="14.4"/>
    <row r="13495" s="1" customFormat="1" ht="14.4"/>
    <row r="13496" s="1" customFormat="1" ht="14.4"/>
    <row r="13497" s="1" customFormat="1" ht="14.4"/>
    <row r="13498" s="1" customFormat="1" ht="14.4"/>
    <row r="13499" s="1" customFormat="1" ht="14.4"/>
    <row r="13500" s="1" customFormat="1" ht="14.4"/>
    <row r="13501" s="1" customFormat="1" ht="14.4"/>
    <row r="13502" s="1" customFormat="1" ht="14.4"/>
    <row r="13503" s="1" customFormat="1" ht="14.4"/>
    <row r="13504" s="1" customFormat="1" ht="14.4"/>
    <row r="13505" s="1" customFormat="1" ht="14.4"/>
    <row r="13506" s="1" customFormat="1" ht="14.4"/>
    <row r="13507" s="1" customFormat="1" ht="14.4"/>
    <row r="13508" s="1" customFormat="1" ht="14.4"/>
    <row r="13509" s="1" customFormat="1" ht="14.4"/>
    <row r="13510" s="1" customFormat="1" ht="14.4"/>
    <row r="13511" s="1" customFormat="1" ht="14.4"/>
    <row r="13512" s="1" customFormat="1" ht="14.4"/>
    <row r="13513" s="1" customFormat="1" ht="14.4"/>
    <row r="13514" s="1" customFormat="1" ht="14.4"/>
    <row r="13515" s="1" customFormat="1" ht="14.4"/>
    <row r="13516" s="1" customFormat="1" ht="14.4"/>
    <row r="13517" s="1" customFormat="1" ht="14.4"/>
    <row r="13518" s="1" customFormat="1" ht="14.4"/>
    <row r="13519" s="1" customFormat="1" ht="14.4"/>
    <row r="13520" s="1" customFormat="1" ht="14.4"/>
    <row r="13521" s="1" customFormat="1" ht="14.4"/>
    <row r="13522" s="1" customFormat="1" ht="14.4"/>
    <row r="13523" s="1" customFormat="1" ht="14.4"/>
    <row r="13524" s="1" customFormat="1" ht="14.4"/>
    <row r="13525" s="1" customFormat="1" ht="14.4"/>
    <row r="13526" s="1" customFormat="1" ht="14.4"/>
    <row r="13527" s="1" customFormat="1" ht="14.4"/>
    <row r="13528" s="1" customFormat="1" ht="14.4"/>
    <row r="13529" s="1" customFormat="1" ht="14.4"/>
    <row r="13530" s="1" customFormat="1" ht="14.4"/>
    <row r="13531" s="1" customFormat="1" ht="14.4"/>
    <row r="13532" s="1" customFormat="1" ht="14.4"/>
    <row r="13533" s="1" customFormat="1" ht="14.4"/>
    <row r="13534" s="1" customFormat="1" ht="14.4"/>
    <row r="13535" s="1" customFormat="1" ht="14.4"/>
    <row r="13536" s="1" customFormat="1" ht="14.4"/>
    <row r="13537" s="1" customFormat="1" ht="14.4"/>
    <row r="13538" s="1" customFormat="1" ht="14.4"/>
    <row r="13539" s="1" customFormat="1" ht="14.4"/>
    <row r="13540" s="1" customFormat="1" ht="14.4"/>
    <row r="13541" s="1" customFormat="1" ht="14.4"/>
    <row r="13542" s="1" customFormat="1" ht="14.4"/>
    <row r="13543" s="1" customFormat="1" ht="14.4"/>
    <row r="13544" s="1" customFormat="1" ht="14.4"/>
    <row r="13545" s="1" customFormat="1" ht="14.4"/>
    <row r="13546" s="1" customFormat="1" ht="14.4"/>
    <row r="13547" s="1" customFormat="1" ht="14.4"/>
    <row r="13548" s="1" customFormat="1" ht="14.4"/>
    <row r="13549" s="1" customFormat="1" ht="14.4"/>
    <row r="13550" s="1" customFormat="1" ht="14.4"/>
    <row r="13551" s="1" customFormat="1" ht="14.4"/>
    <row r="13552" s="1" customFormat="1" ht="14.4"/>
    <row r="13553" s="1" customFormat="1" ht="14.4"/>
    <row r="13554" s="1" customFormat="1" ht="14.4"/>
    <row r="13555" s="1" customFormat="1" ht="14.4"/>
    <row r="13556" s="1" customFormat="1" ht="14.4"/>
    <row r="13557" s="1" customFormat="1" ht="14.4"/>
    <row r="13558" s="1" customFormat="1" ht="14.4"/>
    <row r="13559" s="1" customFormat="1" ht="14.4"/>
    <row r="13560" s="1" customFormat="1" ht="14.4"/>
    <row r="13561" s="1" customFormat="1" ht="14.4"/>
    <row r="13562" s="1" customFormat="1" ht="14.4"/>
    <row r="13563" s="1" customFormat="1" ht="14.4"/>
    <row r="13564" s="1" customFormat="1" ht="14.4"/>
    <row r="13565" s="1" customFormat="1" ht="14.4"/>
    <row r="13566" s="1" customFormat="1" ht="14.4"/>
    <row r="13567" s="1" customFormat="1" ht="14.4"/>
    <row r="13568" s="1" customFormat="1" ht="14.4"/>
    <row r="13569" s="1" customFormat="1" ht="14.4"/>
    <row r="13570" s="1" customFormat="1" ht="14.4"/>
    <row r="13571" s="1" customFormat="1" ht="14.4"/>
    <row r="13572" s="1" customFormat="1" ht="14.4"/>
    <row r="13573" s="1" customFormat="1" ht="14.4"/>
    <row r="13574" s="1" customFormat="1" ht="14.4"/>
    <row r="13575" s="1" customFormat="1" ht="14.4"/>
    <row r="13576" s="1" customFormat="1" ht="14.4"/>
    <row r="13577" s="1" customFormat="1" ht="14.4"/>
    <row r="13578" s="1" customFormat="1" ht="14.4"/>
    <row r="13579" s="1" customFormat="1" ht="14.4"/>
    <row r="13580" s="1" customFormat="1" ht="14.4"/>
    <row r="13581" s="1" customFormat="1" ht="14.4"/>
    <row r="13582" s="1" customFormat="1" ht="14.4"/>
    <row r="13583" s="1" customFormat="1" ht="14.4"/>
    <row r="13584" s="1" customFormat="1" ht="14.4"/>
    <row r="13585" s="1" customFormat="1" ht="14.4"/>
    <row r="13586" s="1" customFormat="1" ht="14.4"/>
    <row r="13587" s="1" customFormat="1" ht="14.4"/>
    <row r="13588" s="1" customFormat="1" ht="14.4"/>
    <row r="13589" s="1" customFormat="1" ht="14.4"/>
    <row r="13590" s="1" customFormat="1" ht="14.4"/>
    <row r="13591" s="1" customFormat="1" ht="14.4"/>
    <row r="13592" s="1" customFormat="1" ht="14.4"/>
    <row r="13593" s="1" customFormat="1" ht="14.4"/>
    <row r="13594" s="1" customFormat="1" ht="14.4"/>
    <row r="13595" s="1" customFormat="1" ht="14.4"/>
    <row r="13596" s="1" customFormat="1" ht="14.4"/>
    <row r="13597" s="1" customFormat="1" ht="14.4"/>
    <row r="13598" s="1" customFormat="1" ht="14.4"/>
    <row r="13599" s="1" customFormat="1" ht="14.4"/>
    <row r="13600" s="1" customFormat="1" ht="14.4"/>
    <row r="13601" s="1" customFormat="1" ht="14.4"/>
    <row r="13602" s="1" customFormat="1" ht="14.4"/>
    <row r="13603" s="1" customFormat="1" ht="14.4"/>
    <row r="13604" s="1" customFormat="1" ht="14.4"/>
    <row r="13605" s="1" customFormat="1" ht="14.4"/>
    <row r="13606" s="1" customFormat="1" ht="14.4"/>
    <row r="13607" s="1" customFormat="1" ht="14.4"/>
    <row r="13608" s="1" customFormat="1" ht="14.4"/>
    <row r="13609" s="1" customFormat="1" ht="14.4"/>
    <row r="13610" s="1" customFormat="1" ht="14.4"/>
    <row r="13611" s="1" customFormat="1" ht="14.4"/>
    <row r="13612" s="1" customFormat="1" ht="14.4"/>
    <row r="13613" s="1" customFormat="1" ht="14.4"/>
    <row r="13614" s="1" customFormat="1" ht="14.4"/>
    <row r="13615" s="1" customFormat="1" ht="14.4"/>
    <row r="13616" s="1" customFormat="1" ht="14.4"/>
    <row r="13617" s="1" customFormat="1" ht="14.4"/>
    <row r="13618" s="1" customFormat="1" ht="14.4"/>
    <row r="13619" s="1" customFormat="1" ht="14.4"/>
    <row r="13620" s="1" customFormat="1" ht="14.4"/>
    <row r="13621" s="1" customFormat="1" ht="14.4"/>
    <row r="13622" s="1" customFormat="1" ht="14.4"/>
    <row r="13623" s="1" customFormat="1" ht="14.4"/>
    <row r="13624" s="1" customFormat="1" ht="14.4"/>
    <row r="13625" s="1" customFormat="1" ht="14.4"/>
    <row r="13626" s="1" customFormat="1" ht="14.4"/>
    <row r="13627" s="1" customFormat="1" ht="14.4"/>
    <row r="13628" s="1" customFormat="1" ht="14.4"/>
    <row r="13629" s="1" customFormat="1" ht="14.4"/>
    <row r="13630" s="1" customFormat="1" ht="14.4"/>
    <row r="13631" s="1" customFormat="1" ht="14.4"/>
    <row r="13632" s="1" customFormat="1" ht="14.4"/>
    <row r="13633" s="1" customFormat="1" ht="14.4"/>
    <row r="13634" s="1" customFormat="1" ht="14.4"/>
    <row r="13635" s="1" customFormat="1" ht="14.4"/>
    <row r="13636" s="1" customFormat="1" ht="14.4"/>
    <row r="13637" s="1" customFormat="1" ht="14.4"/>
    <row r="13638" s="1" customFormat="1" ht="14.4"/>
    <row r="13639" s="1" customFormat="1" ht="14.4"/>
    <row r="13640" s="1" customFormat="1" ht="14.4"/>
    <row r="13641" s="1" customFormat="1" ht="14.4"/>
    <row r="13642" s="1" customFormat="1" ht="14.4"/>
    <row r="13643" s="1" customFormat="1" ht="14.4"/>
    <row r="13644" s="1" customFormat="1" ht="14.4"/>
    <row r="13645" s="1" customFormat="1" ht="14.4"/>
    <row r="13646" s="1" customFormat="1" ht="14.4"/>
    <row r="13647" s="1" customFormat="1" ht="14.4"/>
    <row r="13648" s="1" customFormat="1" ht="14.4"/>
    <row r="13649" s="1" customFormat="1" ht="14.4"/>
    <row r="13650" s="1" customFormat="1" ht="14.4"/>
    <row r="13651" s="1" customFormat="1" ht="14.4"/>
    <row r="13652" s="1" customFormat="1" ht="14.4"/>
    <row r="13653" s="1" customFormat="1" ht="14.4"/>
    <row r="13654" s="1" customFormat="1" ht="14.4"/>
    <row r="13655" s="1" customFormat="1" ht="14.4"/>
    <row r="13656" s="1" customFormat="1" ht="14.4"/>
    <row r="13657" s="1" customFormat="1" ht="14.4"/>
    <row r="13658" s="1" customFormat="1" ht="14.4"/>
    <row r="13659" s="1" customFormat="1" ht="14.4"/>
    <row r="13660" s="1" customFormat="1" ht="14.4"/>
    <row r="13661" s="1" customFormat="1" ht="14.4"/>
    <row r="13662" s="1" customFormat="1" ht="14.4"/>
    <row r="13663" s="1" customFormat="1" ht="14.4"/>
    <row r="13664" s="1" customFormat="1" ht="14.4"/>
    <row r="13665" s="1" customFormat="1" ht="14.4"/>
    <row r="13666" s="1" customFormat="1" ht="14.4"/>
    <row r="13667" s="1" customFormat="1" ht="14.4"/>
    <row r="13668" s="1" customFormat="1" ht="14.4"/>
    <row r="13669" s="1" customFormat="1" ht="14.4"/>
    <row r="13670" s="1" customFormat="1" ht="14.4"/>
    <row r="13671" s="1" customFormat="1" ht="14.4"/>
    <row r="13672" s="1" customFormat="1" ht="14.4"/>
    <row r="13673" s="1" customFormat="1" ht="14.4"/>
    <row r="13674" s="1" customFormat="1" ht="14.4"/>
    <row r="13675" s="1" customFormat="1" ht="14.4"/>
    <row r="13676" s="1" customFormat="1" ht="14.4"/>
    <row r="13677" s="1" customFormat="1" ht="14.4"/>
    <row r="13678" s="1" customFormat="1" ht="14.4"/>
    <row r="13679" s="1" customFormat="1" ht="14.4"/>
    <row r="13680" s="1" customFormat="1" ht="14.4"/>
    <row r="13681" s="1" customFormat="1" ht="14.4"/>
    <row r="13682" s="1" customFormat="1" ht="14.4"/>
    <row r="13683" s="1" customFormat="1" ht="14.4"/>
    <row r="13684" s="1" customFormat="1" ht="14.4"/>
    <row r="13685" s="1" customFormat="1" ht="14.4"/>
    <row r="13686" s="1" customFormat="1" ht="14.4"/>
    <row r="13687" s="1" customFormat="1" ht="14.4"/>
    <row r="13688" s="1" customFormat="1" ht="14.4"/>
    <row r="13689" s="1" customFormat="1" ht="14.4"/>
    <row r="13690" s="1" customFormat="1" ht="14.4"/>
    <row r="13691" s="1" customFormat="1" ht="14.4"/>
    <row r="13692" s="1" customFormat="1" ht="14.4"/>
    <row r="13693" s="1" customFormat="1" ht="14.4"/>
    <row r="13694" s="1" customFormat="1" ht="14.4"/>
    <row r="13695" s="1" customFormat="1" ht="14.4"/>
    <row r="13696" s="1" customFormat="1" ht="14.4"/>
    <row r="13697" s="1" customFormat="1" ht="14.4"/>
    <row r="13698" s="1" customFormat="1" ht="14.4"/>
    <row r="13699" s="1" customFormat="1" ht="14.4"/>
    <row r="13700" s="1" customFormat="1" ht="14.4"/>
    <row r="13701" s="1" customFormat="1" ht="14.4"/>
    <row r="13702" s="1" customFormat="1" ht="14.4"/>
    <row r="13703" s="1" customFormat="1" ht="14.4"/>
    <row r="13704" s="1" customFormat="1" ht="14.4"/>
    <row r="13705" s="1" customFormat="1" ht="14.4"/>
    <row r="13706" s="1" customFormat="1" ht="14.4"/>
    <row r="13707" s="1" customFormat="1" ht="14.4"/>
    <row r="13708" s="1" customFormat="1" ht="14.4"/>
    <row r="13709" s="1" customFormat="1" ht="14.4"/>
    <row r="13710" s="1" customFormat="1" ht="14.4"/>
    <row r="13711" s="1" customFormat="1" ht="14.4"/>
    <row r="13712" s="1" customFormat="1" ht="14.4"/>
    <row r="13713" s="1" customFormat="1" ht="14.4"/>
    <row r="13714" s="1" customFormat="1" ht="14.4"/>
    <row r="13715" s="1" customFormat="1" ht="14.4"/>
    <row r="13716" s="1" customFormat="1" ht="14.4"/>
    <row r="13717" s="1" customFormat="1" ht="14.4"/>
    <row r="13718" s="1" customFormat="1" ht="14.4"/>
    <row r="13719" s="1" customFormat="1" ht="14.4"/>
    <row r="13720" s="1" customFormat="1" ht="14.4"/>
    <row r="13721" s="1" customFormat="1" ht="14.4"/>
    <row r="13722" s="1" customFormat="1" ht="14.4"/>
    <row r="13723" s="1" customFormat="1" ht="14.4"/>
    <row r="13724" s="1" customFormat="1" ht="14.4"/>
    <row r="13725" s="1" customFormat="1" ht="14.4"/>
    <row r="13726" s="1" customFormat="1" ht="14.4"/>
    <row r="13727" s="1" customFormat="1" ht="14.4"/>
    <row r="13728" s="1" customFormat="1" ht="14.4"/>
    <row r="13729" s="1" customFormat="1" ht="14.4"/>
    <row r="13730" s="1" customFormat="1" ht="14.4"/>
    <row r="13731" s="1" customFormat="1" ht="14.4"/>
    <row r="13732" s="1" customFormat="1" ht="14.4"/>
    <row r="13733" s="1" customFormat="1" ht="14.4"/>
    <row r="13734" s="1" customFormat="1" ht="14.4"/>
    <row r="13735" s="1" customFormat="1" ht="14.4"/>
    <row r="13736" s="1" customFormat="1" ht="14.4"/>
    <row r="13737" s="1" customFormat="1" ht="14.4"/>
    <row r="13738" s="1" customFormat="1" ht="14.4"/>
    <row r="13739" s="1" customFormat="1" ht="14.4"/>
    <row r="13740" s="1" customFormat="1" ht="14.4"/>
    <row r="13741" s="1" customFormat="1" ht="14.4"/>
    <row r="13742" s="1" customFormat="1" ht="14.4"/>
    <row r="13743" s="1" customFormat="1" ht="14.4"/>
    <row r="13744" s="1" customFormat="1" ht="14.4"/>
    <row r="13745" s="1" customFormat="1" ht="14.4"/>
    <row r="13746" s="1" customFormat="1" ht="14.4"/>
    <row r="13747" s="1" customFormat="1" ht="14.4"/>
    <row r="13748" s="1" customFormat="1" ht="14.4"/>
    <row r="13749" s="1" customFormat="1" ht="14.4"/>
    <row r="13750" s="1" customFormat="1" ht="14.4"/>
    <row r="13751" s="1" customFormat="1" ht="14.4"/>
    <row r="13752" s="1" customFormat="1" ht="14.4"/>
    <row r="13753" s="1" customFormat="1" ht="14.4"/>
    <row r="13754" s="1" customFormat="1" ht="14.4"/>
    <row r="13755" s="1" customFormat="1" ht="14.4"/>
    <row r="13756" s="1" customFormat="1" ht="14.4"/>
    <row r="13757" s="1" customFormat="1" ht="14.4"/>
    <row r="13758" s="1" customFormat="1" ht="14.4"/>
    <row r="13759" s="1" customFormat="1" ht="14.4"/>
    <row r="13760" s="1" customFormat="1" ht="14.4"/>
    <row r="13761" s="1" customFormat="1" ht="14.4"/>
    <row r="13762" s="1" customFormat="1" ht="14.4"/>
    <row r="13763" s="1" customFormat="1" ht="14.4"/>
    <row r="13764" s="1" customFormat="1" ht="14.4"/>
    <row r="13765" s="1" customFormat="1" ht="14.4"/>
    <row r="13766" s="1" customFormat="1" ht="14.4"/>
    <row r="13767" s="1" customFormat="1" ht="14.4"/>
    <row r="13768" s="1" customFormat="1" ht="14.4"/>
    <row r="13769" s="1" customFormat="1" ht="14.4"/>
    <row r="13770" s="1" customFormat="1" ht="14.4"/>
    <row r="13771" s="1" customFormat="1" ht="14.4"/>
    <row r="13772" s="1" customFormat="1" ht="14.4"/>
    <row r="13773" s="1" customFormat="1" ht="14.4"/>
    <row r="13774" s="1" customFormat="1" ht="14.4"/>
    <row r="13775" s="1" customFormat="1" ht="14.4"/>
    <row r="13776" s="1" customFormat="1" ht="14.4"/>
    <row r="13777" s="1" customFormat="1" ht="14.4"/>
    <row r="13778" s="1" customFormat="1" ht="14.4"/>
    <row r="13779" s="1" customFormat="1" ht="14.4"/>
    <row r="13780" s="1" customFormat="1" ht="14.4"/>
    <row r="13781" s="1" customFormat="1" ht="14.4"/>
    <row r="13782" s="1" customFormat="1" ht="14.4"/>
    <row r="13783" s="1" customFormat="1" ht="14.4"/>
    <row r="13784" s="1" customFormat="1" ht="14.4"/>
    <row r="13785" s="1" customFormat="1" ht="14.4"/>
    <row r="13786" s="1" customFormat="1" ht="14.4"/>
    <row r="13787" s="1" customFormat="1" ht="14.4"/>
    <row r="13788" s="1" customFormat="1" ht="14.4"/>
    <row r="13789" s="1" customFormat="1" ht="14.4"/>
    <row r="13790" s="1" customFormat="1" ht="14.4"/>
    <row r="13791" s="1" customFormat="1" ht="14.4"/>
    <row r="13792" s="1" customFormat="1" ht="14.4"/>
    <row r="13793" s="1" customFormat="1" ht="14.4"/>
    <row r="13794" s="1" customFormat="1" ht="14.4"/>
    <row r="13795" s="1" customFormat="1" ht="14.4"/>
    <row r="13796" s="1" customFormat="1" ht="14.4"/>
    <row r="13797" s="1" customFormat="1" ht="14.4"/>
    <row r="13798" s="1" customFormat="1" ht="14.4"/>
    <row r="13799" s="1" customFormat="1" ht="14.4"/>
    <row r="13800" s="1" customFormat="1" ht="14.4"/>
    <row r="13801" s="1" customFormat="1" ht="14.4"/>
    <row r="13802" s="1" customFormat="1" ht="14.4"/>
    <row r="13803" s="1" customFormat="1" ht="14.4"/>
    <row r="13804" s="1" customFormat="1" ht="14.4"/>
    <row r="13805" s="1" customFormat="1" ht="14.4"/>
    <row r="13806" s="1" customFormat="1" ht="14.4"/>
    <row r="13807" s="1" customFormat="1" ht="14.4"/>
    <row r="13808" s="1" customFormat="1" ht="14.4"/>
    <row r="13809" s="1" customFormat="1" ht="14.4"/>
    <row r="13810" s="1" customFormat="1" ht="14.4"/>
    <row r="13811" s="1" customFormat="1" ht="14.4"/>
    <row r="13812" s="1" customFormat="1" ht="14.4"/>
    <row r="13813" s="1" customFormat="1" ht="14.4"/>
    <row r="13814" s="1" customFormat="1" ht="14.4"/>
    <row r="13815" s="1" customFormat="1" ht="14.4"/>
    <row r="13816" s="1" customFormat="1" ht="14.4"/>
    <row r="13817" s="1" customFormat="1" ht="14.4"/>
    <row r="13818" s="1" customFormat="1" ht="14.4"/>
    <row r="13819" s="1" customFormat="1" ht="14.4"/>
    <row r="13820" s="1" customFormat="1" ht="14.4"/>
    <row r="13821" s="1" customFormat="1" ht="14.4"/>
    <row r="13822" s="1" customFormat="1" ht="14.4"/>
    <row r="13823" s="1" customFormat="1" ht="14.4"/>
    <row r="13824" s="1" customFormat="1" ht="14.4"/>
    <row r="13825" s="1" customFormat="1" ht="14.4"/>
    <row r="13826" s="1" customFormat="1" ht="14.4"/>
    <row r="13827" s="1" customFormat="1" ht="14.4"/>
    <row r="13828" s="1" customFormat="1" ht="14.4"/>
    <row r="13829" s="1" customFormat="1" ht="14.4"/>
    <row r="13830" s="1" customFormat="1" ht="14.4"/>
    <row r="13831" s="1" customFormat="1" ht="14.4"/>
    <row r="13832" s="1" customFormat="1" ht="14.4"/>
    <row r="13833" s="1" customFormat="1" ht="14.4"/>
    <row r="13834" s="1" customFormat="1" ht="14.4"/>
    <row r="13835" s="1" customFormat="1" ht="14.4"/>
    <row r="13836" s="1" customFormat="1" ht="14.4"/>
    <row r="13837" s="1" customFormat="1" ht="14.4"/>
    <row r="13838" s="1" customFormat="1" ht="14.4"/>
    <row r="13839" s="1" customFormat="1" ht="14.4"/>
    <row r="13840" s="1" customFormat="1" ht="14.4"/>
    <row r="13841" s="1" customFormat="1" ht="14.4"/>
    <row r="13842" s="1" customFormat="1" ht="14.4"/>
    <row r="13843" s="1" customFormat="1" ht="14.4"/>
    <row r="13844" s="1" customFormat="1" ht="14.4"/>
    <row r="13845" s="1" customFormat="1" ht="14.4"/>
    <row r="13846" s="1" customFormat="1" ht="14.4"/>
    <row r="13847" s="1" customFormat="1" ht="14.4"/>
    <row r="13848" s="1" customFormat="1" ht="14.4"/>
    <row r="13849" s="1" customFormat="1" ht="14.4"/>
    <row r="13850" s="1" customFormat="1" ht="14.4"/>
    <row r="13851" s="1" customFormat="1" ht="14.4"/>
    <row r="13852" s="1" customFormat="1" ht="14.4"/>
    <row r="13853" s="1" customFormat="1" ht="14.4"/>
    <row r="13854" s="1" customFormat="1" ht="14.4"/>
    <row r="13855" s="1" customFormat="1" ht="14.4"/>
    <row r="13856" s="1" customFormat="1" ht="14.4"/>
    <row r="13857" s="1" customFormat="1" ht="14.4"/>
    <row r="13858" s="1" customFormat="1" ht="14.4"/>
    <row r="13859" s="1" customFormat="1" ht="14.4"/>
    <row r="13860" s="1" customFormat="1" ht="14.4"/>
    <row r="13861" s="1" customFormat="1" ht="14.4"/>
    <row r="13862" s="1" customFormat="1" ht="14.4"/>
    <row r="13863" s="1" customFormat="1" ht="14.4"/>
    <row r="13864" s="1" customFormat="1" ht="14.4"/>
    <row r="13865" s="1" customFormat="1" ht="14.4"/>
    <row r="13866" s="1" customFormat="1" ht="14.4"/>
    <row r="13867" s="1" customFormat="1" ht="14.4"/>
    <row r="13868" s="1" customFormat="1" ht="14.4"/>
    <row r="13869" s="1" customFormat="1" ht="14.4"/>
    <row r="13870" s="1" customFormat="1" ht="14.4"/>
    <row r="13871" s="1" customFormat="1" ht="14.4"/>
    <row r="13872" s="1" customFormat="1" ht="14.4"/>
    <row r="13873" s="1" customFormat="1" ht="14.4"/>
    <row r="13874" s="1" customFormat="1" ht="14.4"/>
    <row r="13875" s="1" customFormat="1" ht="14.4"/>
    <row r="13876" s="1" customFormat="1" ht="14.4"/>
    <row r="13877" s="1" customFormat="1" ht="14.4"/>
    <row r="13878" s="1" customFormat="1" ht="14.4"/>
    <row r="13879" s="1" customFormat="1" ht="14.4"/>
    <row r="13880" s="1" customFormat="1" ht="14.4"/>
    <row r="13881" s="1" customFormat="1" ht="14.4"/>
    <row r="13882" s="1" customFormat="1" ht="14.4"/>
    <row r="13883" s="1" customFormat="1" ht="14.4"/>
    <row r="13884" s="1" customFormat="1" ht="14.4"/>
    <row r="13885" s="1" customFormat="1" ht="14.4"/>
    <row r="13886" s="1" customFormat="1" ht="14.4"/>
    <row r="13887" s="1" customFormat="1" ht="14.4"/>
    <row r="13888" s="1" customFormat="1" ht="14.4"/>
    <row r="13889" s="1" customFormat="1" ht="14.4"/>
    <row r="13890" s="1" customFormat="1" ht="14.4"/>
    <row r="13891" s="1" customFormat="1" ht="14.4"/>
    <row r="13892" s="1" customFormat="1" ht="14.4"/>
    <row r="13893" s="1" customFormat="1" ht="14.4"/>
    <row r="13894" s="1" customFormat="1" ht="14.4"/>
    <row r="13895" s="1" customFormat="1" ht="14.4"/>
    <row r="13896" s="1" customFormat="1" ht="14.4"/>
    <row r="13897" s="1" customFormat="1" ht="14.4"/>
    <row r="13898" s="1" customFormat="1" ht="14.4"/>
    <row r="13899" s="1" customFormat="1" ht="14.4"/>
    <row r="13900" s="1" customFormat="1" ht="14.4"/>
    <row r="13901" s="1" customFormat="1" ht="14.4"/>
    <row r="13902" s="1" customFormat="1" ht="14.4"/>
    <row r="13903" s="1" customFormat="1" ht="14.4"/>
    <row r="13904" s="1" customFormat="1" ht="14.4"/>
    <row r="13905" s="1" customFormat="1" ht="14.4"/>
    <row r="13906" s="1" customFormat="1" ht="14.4"/>
    <row r="13907" s="1" customFormat="1" ht="14.4"/>
    <row r="13908" s="1" customFormat="1" ht="14.4"/>
    <row r="13909" s="1" customFormat="1" ht="14.4"/>
    <row r="13910" s="1" customFormat="1" ht="14.4"/>
    <row r="13911" s="1" customFormat="1" ht="14.4"/>
    <row r="13912" s="1" customFormat="1" ht="14.4"/>
    <row r="13913" s="1" customFormat="1" ht="14.4"/>
    <row r="13914" s="1" customFormat="1" ht="14.4"/>
    <row r="13915" s="1" customFormat="1" ht="14.4"/>
    <row r="13916" s="1" customFormat="1" ht="14.4"/>
    <row r="13917" s="1" customFormat="1" ht="14.4"/>
    <row r="13918" s="1" customFormat="1" ht="14.4"/>
    <row r="13919" s="1" customFormat="1" ht="14.4"/>
    <row r="13920" s="1" customFormat="1" ht="14.4"/>
    <row r="13921" s="1" customFormat="1" ht="14.4"/>
    <row r="13922" s="1" customFormat="1" ht="14.4"/>
    <row r="13923" s="1" customFormat="1" ht="14.4"/>
    <row r="13924" s="1" customFormat="1" ht="14.4"/>
    <row r="13925" s="1" customFormat="1" ht="14.4"/>
    <row r="13926" s="1" customFormat="1" ht="14.4"/>
    <row r="13927" s="1" customFormat="1" ht="14.4"/>
    <row r="13928" s="1" customFormat="1" ht="14.4"/>
    <row r="13929" s="1" customFormat="1" ht="14.4"/>
    <row r="13930" s="1" customFormat="1" ht="14.4"/>
    <row r="13931" s="1" customFormat="1" ht="14.4"/>
    <row r="13932" s="1" customFormat="1" ht="14.4"/>
    <row r="13933" s="1" customFormat="1" ht="14.4"/>
    <row r="13934" s="1" customFormat="1" ht="14.4"/>
    <row r="13935" s="1" customFormat="1" ht="14.4"/>
    <row r="13936" s="1" customFormat="1" ht="14.4"/>
    <row r="13937" s="1" customFormat="1" ht="14.4"/>
    <row r="13938" s="1" customFormat="1" ht="14.4"/>
    <row r="13939" s="1" customFormat="1" ht="14.4"/>
    <row r="13940" s="1" customFormat="1" ht="14.4"/>
    <row r="13941" s="1" customFormat="1" ht="14.4"/>
    <row r="13942" s="1" customFormat="1" ht="14.4"/>
    <row r="13943" s="1" customFormat="1" ht="14.4"/>
    <row r="13944" s="1" customFormat="1" ht="14.4"/>
    <row r="13945" s="1" customFormat="1" ht="14.4"/>
    <row r="13946" s="1" customFormat="1" ht="14.4"/>
    <row r="13947" s="1" customFormat="1" ht="14.4"/>
    <row r="13948" s="1" customFormat="1" ht="14.4"/>
    <row r="13949" s="1" customFormat="1" ht="14.4"/>
    <row r="13950" s="1" customFormat="1" ht="14.4"/>
    <row r="13951" s="1" customFormat="1" ht="14.4"/>
    <row r="13952" s="1" customFormat="1" ht="14.4"/>
    <row r="13953" s="1" customFormat="1" ht="14.4"/>
    <row r="13954" s="1" customFormat="1" ht="14.4"/>
    <row r="13955" s="1" customFormat="1" ht="14.4"/>
    <row r="13956" s="1" customFormat="1" ht="14.4"/>
    <row r="13957" s="1" customFormat="1" ht="14.4"/>
    <row r="13958" s="1" customFormat="1" ht="14.4"/>
    <row r="13959" s="1" customFormat="1" ht="14.4"/>
    <row r="13960" s="1" customFormat="1" ht="14.4"/>
    <row r="13961" s="1" customFormat="1" ht="14.4"/>
    <row r="13962" s="1" customFormat="1" ht="14.4"/>
    <row r="13963" s="1" customFormat="1" ht="14.4"/>
    <row r="13964" s="1" customFormat="1" ht="14.4"/>
    <row r="13965" s="1" customFormat="1" ht="14.4"/>
    <row r="13966" s="1" customFormat="1" ht="14.4"/>
    <row r="13967" s="1" customFormat="1" ht="14.4"/>
    <row r="13968" s="1" customFormat="1" ht="14.4"/>
    <row r="13969" s="1" customFormat="1" ht="14.4"/>
    <row r="13970" s="1" customFormat="1" ht="14.4"/>
    <row r="13971" s="1" customFormat="1" ht="14.4"/>
    <row r="13972" s="1" customFormat="1" ht="14.4"/>
    <row r="13973" s="1" customFormat="1" ht="14.4"/>
    <row r="13974" s="1" customFormat="1" ht="14.4"/>
    <row r="13975" s="1" customFormat="1" ht="14.4"/>
    <row r="13976" s="1" customFormat="1" ht="14.4"/>
    <row r="13977" s="1" customFormat="1" ht="14.4"/>
    <row r="13978" s="1" customFormat="1" ht="14.4"/>
    <row r="13979" s="1" customFormat="1" ht="14.4"/>
    <row r="13980" s="1" customFormat="1" ht="14.4"/>
    <row r="13981" s="1" customFormat="1" ht="14.4"/>
    <row r="13982" s="1" customFormat="1" ht="14.4"/>
    <row r="13983" s="1" customFormat="1" ht="14.4"/>
    <row r="13984" s="1" customFormat="1" ht="14.4"/>
    <row r="13985" s="1" customFormat="1" ht="14.4"/>
    <row r="13986" s="1" customFormat="1" ht="14.4"/>
    <row r="13987" s="1" customFormat="1" ht="14.4"/>
    <row r="13988" s="1" customFormat="1" ht="14.4"/>
    <row r="13989" s="1" customFormat="1" ht="14.4"/>
    <row r="13990" s="1" customFormat="1" ht="14.4"/>
    <row r="13991" s="1" customFormat="1" ht="14.4"/>
    <row r="13992" s="1" customFormat="1" ht="14.4"/>
    <row r="13993" s="1" customFormat="1" ht="14.4"/>
    <row r="13994" s="1" customFormat="1" ht="14.4"/>
    <row r="13995" s="1" customFormat="1" ht="14.4"/>
    <row r="13996" s="1" customFormat="1" ht="14.4"/>
    <row r="13997" s="1" customFormat="1" ht="14.4"/>
    <row r="13998" s="1" customFormat="1" ht="14.4"/>
    <row r="13999" s="1" customFormat="1" ht="14.4"/>
    <row r="14000" s="1" customFormat="1" ht="14.4"/>
    <row r="14001" s="1" customFormat="1" ht="14.4"/>
    <row r="14002" s="1" customFormat="1" ht="14.4"/>
    <row r="14003" s="1" customFormat="1" ht="14.4"/>
    <row r="14004" s="1" customFormat="1" ht="14.4"/>
    <row r="14005" s="1" customFormat="1" ht="14.4"/>
    <row r="14006" s="1" customFormat="1" ht="14.4"/>
    <row r="14007" s="1" customFormat="1" ht="14.4"/>
    <row r="14008" s="1" customFormat="1" ht="14.4"/>
    <row r="14009" s="1" customFormat="1" ht="14.4"/>
    <row r="14010" s="1" customFormat="1" ht="14.4"/>
    <row r="14011" s="1" customFormat="1" ht="14.4"/>
    <row r="14012" s="1" customFormat="1" ht="14.4"/>
    <row r="14013" s="1" customFormat="1" ht="14.4"/>
    <row r="14014" s="1" customFormat="1" ht="14.4"/>
    <row r="14015" s="1" customFormat="1" ht="14.4"/>
    <row r="14016" s="1" customFormat="1" ht="14.4"/>
    <row r="14017" s="1" customFormat="1" ht="14.4"/>
    <row r="14018" s="1" customFormat="1" ht="14.4"/>
    <row r="14019" s="1" customFormat="1" ht="14.4"/>
    <row r="14020" s="1" customFormat="1" ht="14.4"/>
    <row r="14021" s="1" customFormat="1" ht="14.4"/>
    <row r="14022" s="1" customFormat="1" ht="14.4"/>
    <row r="14023" s="1" customFormat="1" ht="14.4"/>
    <row r="14024" s="1" customFormat="1" ht="14.4"/>
    <row r="14025" s="1" customFormat="1" ht="14.4"/>
    <row r="14026" s="1" customFormat="1" ht="14.4"/>
    <row r="14027" s="1" customFormat="1" ht="14.4"/>
    <row r="14028" s="1" customFormat="1" ht="14.4"/>
    <row r="14029" s="1" customFormat="1" ht="14.4"/>
    <row r="14030" s="1" customFormat="1" ht="14.4"/>
    <row r="14031" s="1" customFormat="1" ht="14.4"/>
    <row r="14032" s="1" customFormat="1" ht="14.4"/>
    <row r="14033" s="1" customFormat="1" ht="14.4"/>
    <row r="14034" s="1" customFormat="1" ht="14.4"/>
    <row r="14035" s="1" customFormat="1" ht="14.4"/>
    <row r="14036" s="1" customFormat="1" ht="14.4"/>
    <row r="14037" s="1" customFormat="1" ht="14.4"/>
    <row r="14038" s="1" customFormat="1" ht="14.4"/>
    <row r="14039" s="1" customFormat="1" ht="14.4"/>
    <row r="14040" s="1" customFormat="1" ht="14.4"/>
    <row r="14041" s="1" customFormat="1" ht="14.4"/>
    <row r="14042" s="1" customFormat="1" ht="14.4"/>
    <row r="14043" s="1" customFormat="1" ht="14.4"/>
    <row r="14044" s="1" customFormat="1" ht="14.4"/>
    <row r="14045" s="1" customFormat="1" ht="14.4"/>
    <row r="14046" s="1" customFormat="1" ht="14.4"/>
    <row r="14047" s="1" customFormat="1" ht="14.4"/>
    <row r="14048" s="1" customFormat="1" ht="14.4"/>
    <row r="14049" s="1" customFormat="1" ht="14.4"/>
    <row r="14050" s="1" customFormat="1" ht="14.4"/>
    <row r="14051" s="1" customFormat="1" ht="14.4"/>
    <row r="14052" s="1" customFormat="1" ht="14.4"/>
    <row r="14053" s="1" customFormat="1" ht="14.4"/>
    <row r="14054" s="1" customFormat="1" ht="14.4"/>
    <row r="14055" s="1" customFormat="1" ht="14.4"/>
    <row r="14056" s="1" customFormat="1" ht="14.4"/>
    <row r="14057" s="1" customFormat="1" ht="14.4"/>
    <row r="14058" s="1" customFormat="1" ht="14.4"/>
    <row r="14059" s="1" customFormat="1" ht="14.4"/>
    <row r="14060" s="1" customFormat="1" ht="14.4"/>
    <row r="14061" s="1" customFormat="1" ht="14.4"/>
    <row r="14062" s="1" customFormat="1" ht="14.4"/>
    <row r="14063" s="1" customFormat="1" ht="14.4"/>
    <row r="14064" s="1" customFormat="1" ht="14.4"/>
    <row r="14065" s="1" customFormat="1" ht="14.4"/>
    <row r="14066" s="1" customFormat="1" ht="14.4"/>
    <row r="14067" s="1" customFormat="1" ht="14.4"/>
    <row r="14068" s="1" customFormat="1" ht="14.4"/>
    <row r="14069" s="1" customFormat="1" ht="14.4"/>
    <row r="14070" s="1" customFormat="1" ht="14.4"/>
    <row r="14071" s="1" customFormat="1" ht="14.4"/>
    <row r="14072" s="1" customFormat="1" ht="14.4"/>
    <row r="14073" s="1" customFormat="1" ht="14.4"/>
    <row r="14074" s="1" customFormat="1" ht="14.4"/>
    <row r="14075" s="1" customFormat="1" ht="14.4"/>
    <row r="14076" s="1" customFormat="1" ht="14.4"/>
    <row r="14077" s="1" customFormat="1" ht="14.4"/>
    <row r="14078" s="1" customFormat="1" ht="14.4"/>
    <row r="14079" s="1" customFormat="1" ht="14.4"/>
    <row r="14080" s="1" customFormat="1" ht="14.4"/>
    <row r="14081" s="1" customFormat="1" ht="14.4"/>
    <row r="14082" s="1" customFormat="1" ht="14.4"/>
    <row r="14083" s="1" customFormat="1" ht="14.4"/>
    <row r="14084" s="1" customFormat="1" ht="14.4"/>
    <row r="14085" s="1" customFormat="1" ht="14.4"/>
    <row r="14086" s="1" customFormat="1" ht="14.4"/>
    <row r="14087" s="1" customFormat="1" ht="14.4"/>
    <row r="14088" s="1" customFormat="1" ht="14.4"/>
    <row r="14089" s="1" customFormat="1" ht="14.4"/>
    <row r="14090" s="1" customFormat="1" ht="14.4"/>
    <row r="14091" s="1" customFormat="1" ht="14.4"/>
    <row r="14092" s="1" customFormat="1" ht="14.4"/>
    <row r="14093" s="1" customFormat="1" ht="14.4"/>
    <row r="14094" s="1" customFormat="1" ht="14.4"/>
    <row r="14095" s="1" customFormat="1" ht="14.4"/>
    <row r="14096" s="1" customFormat="1" ht="14.4"/>
    <row r="14097" s="1" customFormat="1" ht="14.4"/>
    <row r="14098" s="1" customFormat="1" ht="14.4"/>
    <row r="14099" s="1" customFormat="1" ht="14.4"/>
    <row r="14100" s="1" customFormat="1" ht="14.4"/>
    <row r="14101" s="1" customFormat="1" ht="14.4"/>
    <row r="14102" s="1" customFormat="1" ht="14.4"/>
    <row r="14103" s="1" customFormat="1" ht="14.4"/>
    <row r="14104" s="1" customFormat="1" ht="14.4"/>
    <row r="14105" s="1" customFormat="1" ht="14.4"/>
    <row r="14106" s="1" customFormat="1" ht="14.4"/>
    <row r="14107" s="1" customFormat="1" ht="14.4"/>
    <row r="14108" s="1" customFormat="1" ht="14.4"/>
    <row r="14109" s="1" customFormat="1" ht="14.4"/>
    <row r="14110" s="1" customFormat="1" ht="14.4"/>
    <row r="14111" s="1" customFormat="1" ht="14.4"/>
    <row r="14112" s="1" customFormat="1" ht="14.4"/>
    <row r="14113" s="1" customFormat="1" ht="14.4"/>
    <row r="14114" s="1" customFormat="1" ht="14.4"/>
    <row r="14115" s="1" customFormat="1" ht="14.4"/>
    <row r="14116" s="1" customFormat="1" ht="14.4"/>
    <row r="14117" s="1" customFormat="1" ht="14.4"/>
    <row r="14118" s="1" customFormat="1" ht="14.4"/>
    <row r="14119" s="1" customFormat="1" ht="14.4"/>
    <row r="14120" s="1" customFormat="1" ht="14.4"/>
    <row r="14121" s="1" customFormat="1" ht="14.4"/>
    <row r="14122" s="1" customFormat="1" ht="14.4"/>
    <row r="14123" s="1" customFormat="1" ht="14.4"/>
    <row r="14124" s="1" customFormat="1" ht="14.4"/>
    <row r="14125" s="1" customFormat="1" ht="14.4"/>
    <row r="14126" s="1" customFormat="1" ht="14.4"/>
    <row r="14127" s="1" customFormat="1" ht="14.4"/>
    <row r="14128" s="1" customFormat="1" ht="14.4"/>
    <row r="14129" s="1" customFormat="1" ht="14.4"/>
    <row r="14130" s="1" customFormat="1" ht="14.4"/>
    <row r="14131" s="1" customFormat="1" ht="14.4"/>
    <row r="14132" s="1" customFormat="1" ht="14.4"/>
    <row r="14133" s="1" customFormat="1" ht="14.4"/>
    <row r="14134" s="1" customFormat="1" ht="14.4"/>
    <row r="14135" s="1" customFormat="1" ht="14.4"/>
    <row r="14136" s="1" customFormat="1" ht="14.4"/>
    <row r="14137" s="1" customFormat="1" ht="14.4"/>
    <row r="14138" s="1" customFormat="1" ht="14.4"/>
    <row r="14139" s="1" customFormat="1" ht="14.4"/>
    <row r="14140" s="1" customFormat="1" ht="14.4"/>
    <row r="14141" s="1" customFormat="1" ht="14.4"/>
    <row r="14142" s="1" customFormat="1" ht="14.4"/>
    <row r="14143" s="1" customFormat="1" ht="14.4"/>
    <row r="14144" s="1" customFormat="1" ht="14.4"/>
    <row r="14145" s="1" customFormat="1" ht="14.4"/>
    <row r="14146" s="1" customFormat="1" ht="14.4"/>
    <row r="14147" s="1" customFormat="1" ht="14.4"/>
    <row r="14148" s="1" customFormat="1" ht="14.4"/>
    <row r="14149" s="1" customFormat="1" ht="14.4"/>
    <row r="14150" s="1" customFormat="1" ht="14.4"/>
    <row r="14151" s="1" customFormat="1" ht="14.4"/>
    <row r="14152" s="1" customFormat="1" ht="14.4"/>
    <row r="14153" s="1" customFormat="1" ht="14.4"/>
    <row r="14154" s="1" customFormat="1" ht="14.4"/>
    <row r="14155" s="1" customFormat="1" ht="14.4"/>
    <row r="14156" s="1" customFormat="1" ht="14.4"/>
    <row r="14157" s="1" customFormat="1" ht="14.4"/>
    <row r="14158" s="1" customFormat="1" ht="14.4"/>
    <row r="14159" s="1" customFormat="1" ht="14.4"/>
    <row r="14160" s="1" customFormat="1" ht="14.4"/>
    <row r="14161" s="1" customFormat="1" ht="14.4"/>
    <row r="14162" s="1" customFormat="1" ht="14.4"/>
    <row r="14163" s="1" customFormat="1" ht="14.4"/>
    <row r="14164" s="1" customFormat="1" ht="14.4"/>
    <row r="14165" s="1" customFormat="1" ht="14.4"/>
    <row r="14166" s="1" customFormat="1" ht="14.4"/>
    <row r="14167" s="1" customFormat="1" ht="14.4"/>
    <row r="14168" s="1" customFormat="1" ht="14.4"/>
    <row r="14169" s="1" customFormat="1" ht="14.4"/>
    <row r="14170" s="1" customFormat="1" ht="14.4"/>
    <row r="14171" s="1" customFormat="1" ht="14.4"/>
    <row r="14172" s="1" customFormat="1" ht="14.4"/>
    <row r="14173" s="1" customFormat="1" ht="14.4"/>
    <row r="14174" s="1" customFormat="1" ht="14.4"/>
    <row r="14175" s="1" customFormat="1" ht="14.4"/>
    <row r="14176" s="1" customFormat="1" ht="14.4"/>
    <row r="14177" s="1" customFormat="1" ht="14.4"/>
    <row r="14178" s="1" customFormat="1" ht="14.4"/>
    <row r="14179" s="1" customFormat="1" ht="14.4"/>
    <row r="14180" s="1" customFormat="1" ht="14.4"/>
    <row r="14181" s="1" customFormat="1" ht="14.4"/>
    <row r="14182" s="1" customFormat="1" ht="14.4"/>
    <row r="14183" s="1" customFormat="1" ht="14.4"/>
    <row r="14184" s="1" customFormat="1" ht="14.4"/>
    <row r="14185" s="1" customFormat="1" ht="14.4"/>
    <row r="14186" s="1" customFormat="1" ht="14.4"/>
    <row r="14187" s="1" customFormat="1" ht="14.4"/>
    <row r="14188" s="1" customFormat="1" ht="14.4"/>
    <row r="14189" s="1" customFormat="1" ht="14.4"/>
    <row r="14190" s="1" customFormat="1" ht="14.4"/>
    <row r="14191" s="1" customFormat="1" ht="14.4"/>
    <row r="14192" s="1" customFormat="1" ht="14.4"/>
    <row r="14193" s="1" customFormat="1" ht="14.4"/>
    <row r="14194" s="1" customFormat="1" ht="14.4"/>
    <row r="14195" s="1" customFormat="1" ht="14.4"/>
    <row r="14196" s="1" customFormat="1" ht="14.4"/>
    <row r="14197" s="1" customFormat="1" ht="14.4"/>
    <row r="14198" s="1" customFormat="1" ht="14.4"/>
    <row r="14199" s="1" customFormat="1" ht="14.4"/>
    <row r="14200" s="1" customFormat="1" ht="14.4"/>
    <row r="14201" s="1" customFormat="1" ht="14.4"/>
    <row r="14202" s="1" customFormat="1" ht="14.4"/>
    <row r="14203" s="1" customFormat="1" ht="14.4"/>
    <row r="14204" s="1" customFormat="1" ht="14.4"/>
    <row r="14205" s="1" customFormat="1" ht="14.4"/>
    <row r="14206" s="1" customFormat="1" ht="14.4"/>
    <row r="14207" s="1" customFormat="1" ht="14.4"/>
    <row r="14208" s="1" customFormat="1" ht="14.4"/>
    <row r="14209" s="1" customFormat="1" ht="14.4"/>
    <row r="14210" s="1" customFormat="1" ht="14.4"/>
    <row r="14211" s="1" customFormat="1" ht="14.4"/>
    <row r="14212" s="1" customFormat="1" ht="14.4"/>
    <row r="14213" s="1" customFormat="1" ht="14.4"/>
    <row r="14214" s="1" customFormat="1" ht="14.4"/>
    <row r="14215" s="1" customFormat="1" ht="14.4"/>
    <row r="14216" s="1" customFormat="1" ht="14.4"/>
    <row r="14217" s="1" customFormat="1" ht="14.4"/>
    <row r="14218" s="1" customFormat="1" ht="14.4"/>
    <row r="14219" s="1" customFormat="1" ht="14.4"/>
    <row r="14220" s="1" customFormat="1" ht="14.4"/>
    <row r="14221" s="1" customFormat="1" ht="14.4"/>
    <row r="14222" s="1" customFormat="1" ht="14.4"/>
    <row r="14223" s="1" customFormat="1" ht="14.4"/>
    <row r="14224" s="1" customFormat="1" ht="14.4"/>
    <row r="14225" s="1" customFormat="1" ht="14.4"/>
    <row r="14226" s="1" customFormat="1" ht="14.4"/>
    <row r="14227" s="1" customFormat="1" ht="14.4"/>
    <row r="14228" s="1" customFormat="1" ht="14.4"/>
    <row r="14229" s="1" customFormat="1" ht="14.4"/>
    <row r="14230" s="1" customFormat="1" ht="14.4"/>
    <row r="14231" s="1" customFormat="1" ht="14.4"/>
    <row r="14232" s="1" customFormat="1" ht="14.4"/>
    <row r="14233" s="1" customFormat="1" ht="14.4"/>
    <row r="14234" s="1" customFormat="1" ht="14.4"/>
    <row r="14235" s="1" customFormat="1" ht="14.4"/>
    <row r="14236" s="1" customFormat="1" ht="14.4"/>
    <row r="14237" s="1" customFormat="1" ht="14.4"/>
    <row r="14238" s="1" customFormat="1" ht="14.4"/>
    <row r="14239" s="1" customFormat="1" ht="14.4"/>
    <row r="14240" s="1" customFormat="1" ht="14.4"/>
    <row r="14241" s="1" customFormat="1" ht="14.4"/>
    <row r="14242" s="1" customFormat="1" ht="14.4"/>
    <row r="14243" s="1" customFormat="1" ht="14.4"/>
    <row r="14244" s="1" customFormat="1" ht="14.4"/>
    <row r="14245" s="1" customFormat="1" ht="14.4"/>
    <row r="14246" s="1" customFormat="1" ht="14.4"/>
    <row r="14247" s="1" customFormat="1" ht="14.4"/>
    <row r="14248" s="1" customFormat="1" ht="14.4"/>
    <row r="14249" s="1" customFormat="1" ht="14.4"/>
    <row r="14250" s="1" customFormat="1" ht="14.4"/>
    <row r="14251" s="1" customFormat="1" ht="14.4"/>
    <row r="14252" s="1" customFormat="1" ht="14.4"/>
    <row r="14253" s="1" customFormat="1" ht="14.4"/>
    <row r="14254" s="1" customFormat="1" ht="14.4"/>
    <row r="14255" s="1" customFormat="1" ht="14.4"/>
    <row r="14256" s="1" customFormat="1" ht="14.4"/>
    <row r="14257" s="1" customFormat="1" ht="14.4"/>
    <row r="14258" s="1" customFormat="1" ht="14.4"/>
    <row r="14259" s="1" customFormat="1" ht="14.4"/>
    <row r="14260" s="1" customFormat="1" ht="14.4"/>
    <row r="14261" s="1" customFormat="1" ht="14.4"/>
    <row r="14262" s="1" customFormat="1" ht="14.4"/>
    <row r="14263" s="1" customFormat="1" ht="14.4"/>
    <row r="14264" s="1" customFormat="1" ht="14.4"/>
    <row r="14265" s="1" customFormat="1" ht="14.4"/>
    <row r="14266" s="1" customFormat="1" ht="14.4"/>
    <row r="14267" s="1" customFormat="1" ht="14.4"/>
    <row r="14268" s="1" customFormat="1" ht="14.4"/>
    <row r="14269" s="1" customFormat="1" ht="14.4"/>
    <row r="14270" s="1" customFormat="1" ht="14.4"/>
    <row r="14271" s="1" customFormat="1" ht="14.4"/>
    <row r="14272" s="1" customFormat="1" ht="14.4"/>
    <row r="14273" s="1" customFormat="1" ht="14.4"/>
    <row r="14274" s="1" customFormat="1" ht="14.4"/>
    <row r="14275" s="1" customFormat="1" ht="14.4"/>
    <row r="14276" s="1" customFormat="1" ht="14.4"/>
    <row r="14277" s="1" customFormat="1" ht="14.4"/>
    <row r="14278" s="1" customFormat="1" ht="14.4"/>
    <row r="14279" s="1" customFormat="1" ht="14.4"/>
    <row r="14280" s="1" customFormat="1" ht="14.4"/>
    <row r="14281" s="1" customFormat="1" ht="14.4"/>
    <row r="14282" s="1" customFormat="1" ht="14.4"/>
    <row r="14283" s="1" customFormat="1" ht="14.4"/>
    <row r="14284" s="1" customFormat="1" ht="14.4"/>
    <row r="14285" s="1" customFormat="1" ht="14.4"/>
    <row r="14286" s="1" customFormat="1" ht="14.4"/>
    <row r="14287" s="1" customFormat="1" ht="14.4"/>
    <row r="14288" s="1" customFormat="1" ht="14.4"/>
    <row r="14289" s="1" customFormat="1" ht="14.4"/>
    <row r="14290" s="1" customFormat="1" ht="14.4"/>
    <row r="14291" s="1" customFormat="1" ht="14.4"/>
    <row r="14292" s="1" customFormat="1" ht="14.4"/>
    <row r="14293" s="1" customFormat="1" ht="14.4"/>
    <row r="14294" s="1" customFormat="1" ht="14.4"/>
    <row r="14295" s="1" customFormat="1" ht="14.4"/>
    <row r="14296" s="1" customFormat="1" ht="14.4"/>
    <row r="14297" s="1" customFormat="1" ht="14.4"/>
    <row r="14298" s="1" customFormat="1" ht="14.4"/>
    <row r="14299" s="1" customFormat="1" ht="14.4"/>
    <row r="14300" s="1" customFormat="1" ht="14.4"/>
    <row r="14301" s="1" customFormat="1" ht="14.4"/>
    <row r="14302" s="1" customFormat="1" ht="14.4"/>
    <row r="14303" s="1" customFormat="1" ht="14.4"/>
    <row r="14304" s="1" customFormat="1" ht="14.4"/>
    <row r="14305" s="1" customFormat="1" ht="14.4"/>
    <row r="14306" s="1" customFormat="1" ht="14.4"/>
    <row r="14307" s="1" customFormat="1" ht="14.4"/>
    <row r="14308" s="1" customFormat="1" ht="14.4"/>
    <row r="14309" s="1" customFormat="1" ht="14.4"/>
    <row r="14310" s="1" customFormat="1" ht="14.4"/>
    <row r="14311" s="1" customFormat="1" ht="14.4"/>
    <row r="14312" s="1" customFormat="1" ht="14.4"/>
    <row r="14313" s="1" customFormat="1" ht="14.4"/>
    <row r="14314" s="1" customFormat="1" ht="14.4"/>
    <row r="14315" s="1" customFormat="1" ht="14.4"/>
    <row r="14316" s="1" customFormat="1" ht="14.4"/>
    <row r="14317" s="1" customFormat="1" ht="14.4"/>
    <row r="14318" s="1" customFormat="1" ht="14.4"/>
    <row r="14319" s="1" customFormat="1" ht="14.4"/>
    <row r="14320" s="1" customFormat="1" ht="14.4"/>
    <row r="14321" s="1" customFormat="1" ht="14.4"/>
    <row r="14322" s="1" customFormat="1" ht="14.4"/>
    <row r="14323" s="1" customFormat="1" ht="14.4"/>
    <row r="14324" s="1" customFormat="1" ht="14.4"/>
    <row r="14325" s="1" customFormat="1" ht="14.4"/>
    <row r="14326" s="1" customFormat="1" ht="14.4"/>
    <row r="14327" s="1" customFormat="1" ht="14.4"/>
    <row r="14328" s="1" customFormat="1" ht="14.4"/>
    <row r="14329" s="1" customFormat="1" ht="14.4"/>
    <row r="14330" s="1" customFormat="1" ht="14.4"/>
    <row r="14331" s="1" customFormat="1" ht="14.4"/>
    <row r="14332" s="1" customFormat="1" ht="14.4"/>
    <row r="14333" s="1" customFormat="1" ht="14.4"/>
    <row r="14334" s="1" customFormat="1" ht="14.4"/>
    <row r="14335" s="1" customFormat="1" ht="14.4"/>
    <row r="14336" s="1" customFormat="1" ht="14.4"/>
    <row r="14337" s="1" customFormat="1" ht="14.4"/>
    <row r="14338" s="1" customFormat="1" ht="14.4"/>
    <row r="14339" s="1" customFormat="1" ht="14.4"/>
    <row r="14340" s="1" customFormat="1" ht="14.4"/>
    <row r="14341" s="1" customFormat="1" ht="14.4"/>
    <row r="14342" s="1" customFormat="1" ht="14.4"/>
    <row r="14343" s="1" customFormat="1" ht="14.4"/>
    <row r="14344" s="1" customFormat="1" ht="14.4"/>
    <row r="14345" s="1" customFormat="1" ht="14.4"/>
    <row r="14346" s="1" customFormat="1" ht="14.4"/>
    <row r="14347" s="1" customFormat="1" ht="14.4"/>
    <row r="14348" s="1" customFormat="1" ht="14.4"/>
    <row r="14349" s="1" customFormat="1" ht="14.4"/>
    <row r="14350" s="1" customFormat="1" ht="14.4"/>
    <row r="14351" s="1" customFormat="1" ht="14.4"/>
    <row r="14352" s="1" customFormat="1" ht="14.4"/>
    <row r="14353" s="1" customFormat="1" ht="14.4"/>
    <row r="14354" s="1" customFormat="1" ht="14.4"/>
    <row r="14355" s="1" customFormat="1" ht="14.4"/>
    <row r="14356" s="1" customFormat="1" ht="14.4"/>
    <row r="14357" s="1" customFormat="1" ht="14.4"/>
    <row r="14358" s="1" customFormat="1" ht="14.4"/>
    <row r="14359" s="1" customFormat="1" ht="14.4"/>
    <row r="14360" s="1" customFormat="1" ht="14.4"/>
    <row r="14361" s="1" customFormat="1" ht="14.4"/>
    <row r="14362" s="1" customFormat="1" ht="14.4"/>
    <row r="14363" s="1" customFormat="1" ht="14.4"/>
    <row r="14364" s="1" customFormat="1" ht="14.4"/>
    <row r="14365" s="1" customFormat="1" ht="14.4"/>
    <row r="14366" s="1" customFormat="1" ht="14.4"/>
    <row r="14367" s="1" customFormat="1" ht="14.4"/>
    <row r="14368" s="1" customFormat="1" ht="14.4"/>
    <row r="14369" s="1" customFormat="1" ht="14.4"/>
    <row r="14370" s="1" customFormat="1" ht="14.4"/>
    <row r="14371" s="1" customFormat="1" ht="14.4"/>
    <row r="14372" s="1" customFormat="1" ht="14.4"/>
    <row r="14373" s="1" customFormat="1" ht="14.4"/>
    <row r="14374" s="1" customFormat="1" ht="14.4"/>
    <row r="14375" s="1" customFormat="1" ht="14.4"/>
    <row r="14376" s="1" customFormat="1" ht="14.4"/>
    <row r="14377" s="1" customFormat="1" ht="14.4"/>
    <row r="14378" s="1" customFormat="1" ht="14.4"/>
    <row r="14379" s="1" customFormat="1" ht="14.4"/>
    <row r="14380" s="1" customFormat="1" ht="14.4"/>
    <row r="14381" s="1" customFormat="1" ht="14.4"/>
    <row r="14382" s="1" customFormat="1" ht="14.4"/>
    <row r="14383" s="1" customFormat="1" ht="14.4"/>
    <row r="14384" s="1" customFormat="1" ht="14.4"/>
    <row r="14385" s="1" customFormat="1" ht="14.4"/>
    <row r="14386" s="1" customFormat="1" ht="14.4"/>
    <row r="14387" s="1" customFormat="1" ht="14.4"/>
    <row r="14388" s="1" customFormat="1" ht="14.4"/>
    <row r="14389" s="1" customFormat="1" ht="14.4"/>
    <row r="14390" s="1" customFormat="1" ht="14.4"/>
    <row r="14391" s="1" customFormat="1" ht="14.4"/>
    <row r="14392" s="1" customFormat="1" ht="14.4"/>
    <row r="14393" s="1" customFormat="1" ht="14.4"/>
    <row r="14394" s="1" customFormat="1" ht="14.4"/>
    <row r="14395" s="1" customFormat="1" ht="14.4"/>
    <row r="14396" s="1" customFormat="1" ht="14.4"/>
    <row r="14397" s="1" customFormat="1" ht="14.4"/>
    <row r="14398" s="1" customFormat="1" ht="14.4"/>
    <row r="14399" s="1" customFormat="1" ht="14.4"/>
    <row r="14400" s="1" customFormat="1" ht="14.4"/>
    <row r="14401" s="1" customFormat="1" ht="14.4"/>
    <row r="14402" s="1" customFormat="1" ht="14.4"/>
    <row r="14403" s="1" customFormat="1" ht="14.4"/>
    <row r="14404" s="1" customFormat="1" ht="14.4"/>
    <row r="14405" s="1" customFormat="1" ht="14.4"/>
    <row r="14406" s="1" customFormat="1" ht="14.4"/>
    <row r="14407" s="1" customFormat="1" ht="14.4"/>
    <row r="14408" s="1" customFormat="1" ht="14.4"/>
    <row r="14409" s="1" customFormat="1" ht="14.4"/>
    <row r="14410" s="1" customFormat="1" ht="14.4"/>
    <row r="14411" s="1" customFormat="1" ht="14.4"/>
    <row r="14412" s="1" customFormat="1" ht="14.4"/>
    <row r="14413" s="1" customFormat="1" ht="14.4"/>
    <row r="14414" s="1" customFormat="1" ht="14.4"/>
    <row r="14415" s="1" customFormat="1" ht="14.4"/>
    <row r="14416" s="1" customFormat="1" ht="14.4"/>
    <row r="14417" s="1" customFormat="1" ht="14.4"/>
    <row r="14418" s="1" customFormat="1" ht="14.4"/>
    <row r="14419" s="1" customFormat="1" ht="14.4"/>
    <row r="14420" s="1" customFormat="1" ht="14.4"/>
    <row r="14421" s="1" customFormat="1" ht="14.4"/>
    <row r="14422" s="1" customFormat="1" ht="14.4"/>
    <row r="14423" s="1" customFormat="1" ht="14.4"/>
    <row r="14424" s="1" customFormat="1" ht="14.4"/>
    <row r="14425" s="1" customFormat="1" ht="14.4"/>
    <row r="14426" s="1" customFormat="1" ht="14.4"/>
    <row r="14427" s="1" customFormat="1" ht="14.4"/>
    <row r="14428" s="1" customFormat="1" ht="14.4"/>
    <row r="14429" s="1" customFormat="1" ht="14.4"/>
    <row r="14430" s="1" customFormat="1" ht="14.4"/>
    <row r="14431" s="1" customFormat="1" ht="14.4"/>
    <row r="14432" s="1" customFormat="1" ht="14.4"/>
    <row r="14433" s="1" customFormat="1" ht="14.4"/>
    <row r="14434" s="1" customFormat="1" ht="14.4"/>
    <row r="14435" s="1" customFormat="1" ht="14.4"/>
    <row r="14436" s="1" customFormat="1" ht="14.4"/>
    <row r="14437" s="1" customFormat="1" ht="14.4"/>
    <row r="14438" s="1" customFormat="1" ht="14.4"/>
    <row r="14439" s="1" customFormat="1" ht="14.4"/>
    <row r="14440" s="1" customFormat="1" ht="14.4"/>
    <row r="14441" s="1" customFormat="1" ht="14.4"/>
    <row r="14442" s="1" customFormat="1" ht="14.4"/>
    <row r="14443" s="1" customFormat="1" ht="14.4"/>
    <row r="14444" s="1" customFormat="1" ht="14.4"/>
    <row r="14445" s="1" customFormat="1" ht="14.4"/>
    <row r="14446" s="1" customFormat="1" ht="14.4"/>
    <row r="14447" s="1" customFormat="1" ht="14.4"/>
    <row r="14448" s="1" customFormat="1" ht="14.4"/>
    <row r="14449" s="1" customFormat="1" ht="14.4"/>
    <row r="14450" s="1" customFormat="1" ht="14.4"/>
    <row r="14451" s="1" customFormat="1" ht="14.4"/>
    <row r="14452" s="1" customFormat="1" ht="14.4"/>
    <row r="14453" s="1" customFormat="1" ht="14.4"/>
    <row r="14454" s="1" customFormat="1" ht="14.4"/>
    <row r="14455" s="1" customFormat="1" ht="14.4"/>
    <row r="14456" s="1" customFormat="1" ht="14.4"/>
    <row r="14457" s="1" customFormat="1" ht="14.4"/>
    <row r="14458" s="1" customFormat="1" ht="14.4"/>
    <row r="14459" s="1" customFormat="1" ht="14.4"/>
    <row r="14460" s="1" customFormat="1" ht="14.4"/>
    <row r="14461" s="1" customFormat="1" ht="14.4"/>
    <row r="14462" s="1" customFormat="1" ht="14.4"/>
    <row r="14463" s="1" customFormat="1" ht="14.4"/>
    <row r="14464" s="1" customFormat="1" ht="14.4"/>
    <row r="14465" s="1" customFormat="1" ht="14.4"/>
    <row r="14466" s="1" customFormat="1" ht="14.4"/>
    <row r="14467" s="1" customFormat="1" ht="14.4"/>
    <row r="14468" s="1" customFormat="1" ht="14.4"/>
    <row r="14469" s="1" customFormat="1" ht="14.4"/>
    <row r="14470" s="1" customFormat="1" ht="14.4"/>
    <row r="14471" s="1" customFormat="1" ht="14.4"/>
    <row r="14472" s="1" customFormat="1" ht="14.4"/>
    <row r="14473" s="1" customFormat="1" ht="14.4"/>
    <row r="14474" s="1" customFormat="1" ht="14.4"/>
    <row r="14475" s="1" customFormat="1" ht="14.4"/>
    <row r="14476" s="1" customFormat="1" ht="14.4"/>
    <row r="14477" s="1" customFormat="1" ht="14.4"/>
    <row r="14478" s="1" customFormat="1" ht="14.4"/>
    <row r="14479" s="1" customFormat="1" ht="14.4"/>
    <row r="14480" s="1" customFormat="1" ht="14.4"/>
    <row r="14481" s="1" customFormat="1" ht="14.4"/>
    <row r="14482" s="1" customFormat="1" ht="14.4"/>
    <row r="14483" s="1" customFormat="1" ht="14.4"/>
    <row r="14484" s="1" customFormat="1" ht="14.4"/>
    <row r="14485" s="1" customFormat="1" ht="14.4"/>
    <row r="14486" s="1" customFormat="1" ht="14.4"/>
    <row r="14487" s="1" customFormat="1" ht="14.4"/>
    <row r="14488" s="1" customFormat="1" ht="14.4"/>
    <row r="14489" s="1" customFormat="1" ht="14.4"/>
    <row r="14490" s="1" customFormat="1" ht="14.4"/>
    <row r="14491" s="1" customFormat="1" ht="14.4"/>
    <row r="14492" s="1" customFormat="1" ht="14.4"/>
    <row r="14493" s="1" customFormat="1" ht="14.4"/>
    <row r="14494" s="1" customFormat="1" ht="14.4"/>
    <row r="14495" s="1" customFormat="1" ht="14.4"/>
    <row r="14496" s="1" customFormat="1" ht="14.4"/>
    <row r="14497" s="1" customFormat="1" ht="14.4"/>
    <row r="14498" s="1" customFormat="1" ht="14.4"/>
    <row r="14499" s="1" customFormat="1" ht="14.4"/>
    <row r="14500" s="1" customFormat="1" ht="14.4"/>
    <row r="14501" s="1" customFormat="1" ht="14.4"/>
    <row r="14502" s="1" customFormat="1" ht="14.4"/>
    <row r="14503" s="1" customFormat="1" ht="14.4"/>
    <row r="14504" s="1" customFormat="1" ht="14.4"/>
    <row r="14505" s="1" customFormat="1" ht="14.4"/>
    <row r="14506" s="1" customFormat="1" ht="14.4"/>
    <row r="14507" s="1" customFormat="1" ht="14.4"/>
    <row r="14508" s="1" customFormat="1" ht="14.4"/>
    <row r="14509" s="1" customFormat="1" ht="14.4"/>
    <row r="14510" s="1" customFormat="1" ht="14.4"/>
    <row r="14511" s="1" customFormat="1" ht="14.4"/>
    <row r="14512" s="1" customFormat="1" ht="14.4"/>
    <row r="14513" s="1" customFormat="1" ht="14.4"/>
    <row r="14514" s="1" customFormat="1" ht="14.4"/>
    <row r="14515" s="1" customFormat="1" ht="14.4"/>
    <row r="14516" s="1" customFormat="1" ht="14.4"/>
    <row r="14517" s="1" customFormat="1" ht="14.4"/>
    <row r="14518" s="1" customFormat="1" ht="14.4"/>
    <row r="14519" s="1" customFormat="1" ht="14.4"/>
    <row r="14520" s="1" customFormat="1" ht="14.4"/>
    <row r="14521" s="1" customFormat="1" ht="14.4"/>
    <row r="14522" s="1" customFormat="1" ht="14.4"/>
    <row r="14523" s="1" customFormat="1" ht="14.4"/>
    <row r="14524" s="1" customFormat="1" ht="14.4"/>
    <row r="14525" s="1" customFormat="1" ht="14.4"/>
    <row r="14526" s="1" customFormat="1" ht="14.4"/>
    <row r="14527" s="1" customFormat="1" ht="14.4"/>
    <row r="14528" s="1" customFormat="1" ht="14.4"/>
    <row r="14529" s="1" customFormat="1" ht="14.4"/>
    <row r="14530" s="1" customFormat="1" ht="14.4"/>
    <row r="14531" s="1" customFormat="1" ht="14.4"/>
    <row r="14532" s="1" customFormat="1" ht="14.4"/>
    <row r="14533" s="1" customFormat="1" ht="14.4"/>
    <row r="14534" s="1" customFormat="1" ht="14.4"/>
    <row r="14535" s="1" customFormat="1" ht="14.4"/>
    <row r="14536" s="1" customFormat="1" ht="14.4"/>
    <row r="14537" s="1" customFormat="1" ht="14.4"/>
    <row r="14538" s="1" customFormat="1" ht="14.4"/>
    <row r="14539" s="1" customFormat="1" ht="14.4"/>
    <row r="14540" s="1" customFormat="1" ht="14.4"/>
    <row r="14541" s="1" customFormat="1" ht="14.4"/>
    <row r="14542" s="1" customFormat="1" ht="14.4"/>
    <row r="14543" s="1" customFormat="1" ht="14.4"/>
    <row r="14544" s="1" customFormat="1" ht="14.4"/>
    <row r="14545" s="1" customFormat="1" ht="14.4"/>
    <row r="14546" s="1" customFormat="1" ht="14.4"/>
    <row r="14547" s="1" customFormat="1" ht="14.4"/>
    <row r="14548" s="1" customFormat="1" ht="14.4"/>
    <row r="14549" s="1" customFormat="1" ht="14.4"/>
    <row r="14550" s="1" customFormat="1" ht="14.4"/>
    <row r="14551" s="1" customFormat="1" ht="14.4"/>
    <row r="14552" s="1" customFormat="1" ht="14.4"/>
    <row r="14553" s="1" customFormat="1" ht="14.4"/>
    <row r="14554" s="1" customFormat="1" ht="14.4"/>
    <row r="14555" s="1" customFormat="1" ht="14.4"/>
    <row r="14556" s="1" customFormat="1" ht="14.4"/>
    <row r="14557" s="1" customFormat="1" ht="14.4"/>
    <row r="14558" s="1" customFormat="1" ht="14.4"/>
    <row r="14559" s="1" customFormat="1" ht="14.4"/>
    <row r="14560" s="1" customFormat="1" ht="14.4"/>
    <row r="14561" s="1" customFormat="1" ht="14.4"/>
    <row r="14562" s="1" customFormat="1" ht="14.4"/>
    <row r="14563" s="1" customFormat="1" ht="14.4"/>
    <row r="14564" s="1" customFormat="1" ht="14.4"/>
    <row r="14565" s="1" customFormat="1" ht="14.4"/>
    <row r="14566" s="1" customFormat="1" ht="14.4"/>
    <row r="14567" s="1" customFormat="1" ht="14.4"/>
    <row r="14568" s="1" customFormat="1" ht="14.4"/>
    <row r="14569" s="1" customFormat="1" ht="14.4"/>
    <row r="14570" s="1" customFormat="1" ht="14.4"/>
    <row r="14571" s="1" customFormat="1" ht="14.4"/>
    <row r="14572" s="1" customFormat="1" ht="14.4"/>
    <row r="14573" s="1" customFormat="1" ht="14.4"/>
    <row r="14574" s="1" customFormat="1" ht="14.4"/>
    <row r="14575" s="1" customFormat="1" ht="14.4"/>
    <row r="14576" s="1" customFormat="1" ht="14.4"/>
    <row r="14577" s="1" customFormat="1" ht="14.4"/>
    <row r="14578" s="1" customFormat="1" ht="14.4"/>
    <row r="14579" s="1" customFormat="1" ht="14.4"/>
    <row r="14580" s="1" customFormat="1" ht="14.4"/>
    <row r="14581" s="1" customFormat="1" ht="14.4"/>
    <row r="14582" s="1" customFormat="1" ht="14.4"/>
    <row r="14583" s="1" customFormat="1" ht="14.4"/>
    <row r="14584" s="1" customFormat="1" ht="14.4"/>
    <row r="14585" s="1" customFormat="1" ht="14.4"/>
    <row r="14586" s="1" customFormat="1" ht="14.4"/>
    <row r="14587" s="1" customFormat="1" ht="14.4"/>
    <row r="14588" s="1" customFormat="1" ht="14.4"/>
    <row r="14589" s="1" customFormat="1" ht="14.4"/>
    <row r="14590" s="1" customFormat="1" ht="14.4"/>
    <row r="14591" s="1" customFormat="1" ht="14.4"/>
    <row r="14592" s="1" customFormat="1" ht="14.4"/>
    <row r="14593" s="1" customFormat="1" ht="14.4"/>
    <row r="14594" s="1" customFormat="1" ht="14.4"/>
    <row r="14595" s="1" customFormat="1" ht="14.4"/>
    <row r="14596" s="1" customFormat="1" ht="14.4"/>
    <row r="14597" s="1" customFormat="1" ht="14.4"/>
    <row r="14598" s="1" customFormat="1" ht="14.4"/>
    <row r="14599" s="1" customFormat="1" ht="14.4"/>
    <row r="14600" s="1" customFormat="1" ht="14.4"/>
    <row r="14601" s="1" customFormat="1" ht="14.4"/>
    <row r="14602" s="1" customFormat="1" ht="14.4"/>
    <row r="14603" s="1" customFormat="1" ht="14.4"/>
    <row r="14604" s="1" customFormat="1" ht="14.4"/>
    <row r="14605" s="1" customFormat="1" ht="14.4"/>
    <row r="14606" s="1" customFormat="1" ht="14.4"/>
    <row r="14607" s="1" customFormat="1" ht="14.4"/>
    <row r="14608" s="1" customFormat="1" ht="14.4"/>
    <row r="14609" s="1" customFormat="1" ht="14.4"/>
    <row r="14610" s="1" customFormat="1" ht="14.4"/>
    <row r="14611" s="1" customFormat="1" ht="14.4"/>
    <row r="14612" s="1" customFormat="1" ht="14.4"/>
    <row r="14613" s="1" customFormat="1" ht="14.4"/>
    <row r="14614" s="1" customFormat="1" ht="14.4"/>
    <row r="14615" s="1" customFormat="1" ht="14.4"/>
    <row r="14616" s="1" customFormat="1" ht="14.4"/>
    <row r="14617" s="1" customFormat="1" ht="14.4"/>
    <row r="14618" s="1" customFormat="1" ht="14.4"/>
    <row r="14619" s="1" customFormat="1" ht="14.4"/>
    <row r="14620" s="1" customFormat="1" ht="14.4"/>
    <row r="14621" s="1" customFormat="1" ht="14.4"/>
    <row r="14622" s="1" customFormat="1" ht="14.4"/>
    <row r="14623" s="1" customFormat="1" ht="14.4"/>
    <row r="14624" s="1" customFormat="1" ht="14.4"/>
    <row r="14625" s="1" customFormat="1" ht="14.4"/>
    <row r="14626" s="1" customFormat="1" ht="14.4"/>
    <row r="14627" s="1" customFormat="1" ht="14.4"/>
    <row r="14628" s="1" customFormat="1" ht="14.4"/>
    <row r="14629" s="1" customFormat="1" ht="14.4"/>
    <row r="14630" s="1" customFormat="1" ht="14.4"/>
    <row r="14631" s="1" customFormat="1" ht="14.4"/>
    <row r="14632" s="1" customFormat="1" ht="14.4"/>
    <row r="14633" s="1" customFormat="1" ht="14.4"/>
    <row r="14634" s="1" customFormat="1" ht="14.4"/>
    <row r="14635" s="1" customFormat="1" ht="14.4"/>
    <row r="14636" s="1" customFormat="1" ht="14.4"/>
    <row r="14637" s="1" customFormat="1" ht="14.4"/>
    <row r="14638" s="1" customFormat="1" ht="14.4"/>
    <row r="14639" s="1" customFormat="1" ht="14.4"/>
    <row r="14640" s="1" customFormat="1" ht="14.4"/>
    <row r="14641" s="1" customFormat="1" ht="14.4"/>
    <row r="14642" s="1" customFormat="1" ht="14.4"/>
    <row r="14643" s="1" customFormat="1" ht="14.4"/>
    <row r="14644" s="1" customFormat="1" ht="14.4"/>
    <row r="14645" s="1" customFormat="1" ht="14.4"/>
    <row r="14646" s="1" customFormat="1" ht="14.4"/>
    <row r="14647" s="1" customFormat="1" ht="14.4"/>
    <row r="14648" s="1" customFormat="1" ht="14.4"/>
    <row r="14649" s="1" customFormat="1" ht="14.4"/>
    <row r="14650" s="1" customFormat="1" ht="14.4"/>
    <row r="14651" s="1" customFormat="1" ht="14.4"/>
    <row r="14652" s="1" customFormat="1" ht="14.4"/>
    <row r="14653" s="1" customFormat="1" ht="14.4"/>
    <row r="14654" s="1" customFormat="1" ht="14.4"/>
    <row r="14655" s="1" customFormat="1" ht="14.4"/>
    <row r="14656" s="1" customFormat="1" ht="14.4"/>
    <row r="14657" s="1" customFormat="1" ht="14.4"/>
    <row r="14658" s="1" customFormat="1" ht="14.4"/>
    <row r="14659" s="1" customFormat="1" ht="14.4"/>
    <row r="14660" s="1" customFormat="1" ht="14.4"/>
    <row r="14661" s="1" customFormat="1" ht="14.4"/>
    <row r="14662" s="1" customFormat="1" ht="14.4"/>
    <row r="14663" s="1" customFormat="1" ht="14.4"/>
    <row r="14664" s="1" customFormat="1" ht="14.4"/>
    <row r="14665" s="1" customFormat="1" ht="14.4"/>
    <row r="14666" s="1" customFormat="1" ht="14.4"/>
    <row r="14667" s="1" customFormat="1" ht="14.4"/>
    <row r="14668" s="1" customFormat="1" ht="14.4"/>
    <row r="14669" s="1" customFormat="1" ht="14.4"/>
    <row r="14670" s="1" customFormat="1" ht="14.4"/>
    <row r="14671" s="1" customFormat="1" ht="14.4"/>
    <row r="14672" s="1" customFormat="1" ht="14.4"/>
    <row r="14673" s="1" customFormat="1" ht="14.4"/>
    <row r="14674" s="1" customFormat="1" ht="14.4"/>
    <row r="14675" s="1" customFormat="1" ht="14.4"/>
    <row r="14676" s="1" customFormat="1" ht="14.4"/>
    <row r="14677" s="1" customFormat="1" ht="14.4"/>
    <row r="14678" s="1" customFormat="1" ht="14.4"/>
    <row r="14679" s="1" customFormat="1" ht="14.4"/>
    <row r="14680" s="1" customFormat="1" ht="14.4"/>
    <row r="14681" s="1" customFormat="1" ht="14.4"/>
    <row r="14682" s="1" customFormat="1" ht="14.4"/>
    <row r="14683" s="1" customFormat="1" ht="14.4"/>
    <row r="14684" s="1" customFormat="1" ht="14.4"/>
    <row r="14685" s="1" customFormat="1" ht="14.4"/>
    <row r="14686" s="1" customFormat="1" ht="14.4"/>
    <row r="14687" s="1" customFormat="1" ht="14.4"/>
    <row r="14688" s="1" customFormat="1" ht="14.4"/>
    <row r="14689" s="1" customFormat="1" ht="14.4"/>
    <row r="14690" s="1" customFormat="1" ht="14.4"/>
    <row r="14691" s="1" customFormat="1" ht="14.4"/>
    <row r="14692" s="1" customFormat="1" ht="14.4"/>
    <row r="14693" s="1" customFormat="1" ht="14.4"/>
    <row r="14694" s="1" customFormat="1" ht="14.4"/>
    <row r="14695" s="1" customFormat="1" ht="14.4"/>
    <row r="14696" s="1" customFormat="1" ht="14.4"/>
    <row r="14697" s="1" customFormat="1" ht="14.4"/>
    <row r="14698" s="1" customFormat="1" ht="14.4"/>
    <row r="14699" s="1" customFormat="1" ht="14.4"/>
    <row r="14700" s="1" customFormat="1" ht="14.4"/>
    <row r="14701" s="1" customFormat="1" ht="14.4"/>
    <row r="14702" s="1" customFormat="1" ht="14.4"/>
    <row r="14703" s="1" customFormat="1" ht="14.4"/>
    <row r="14704" s="1" customFormat="1" ht="14.4"/>
    <row r="14705" s="1" customFormat="1" ht="14.4"/>
    <row r="14706" s="1" customFormat="1" ht="14.4"/>
    <row r="14707" s="1" customFormat="1" ht="14.4"/>
    <row r="14708" s="1" customFormat="1" ht="14.4"/>
    <row r="14709" s="1" customFormat="1" ht="14.4"/>
    <row r="14710" s="1" customFormat="1" ht="14.4"/>
    <row r="14711" s="1" customFormat="1" ht="14.4"/>
    <row r="14712" s="1" customFormat="1" ht="14.4"/>
    <row r="14713" s="1" customFormat="1" ht="14.4"/>
    <row r="14714" s="1" customFormat="1" ht="14.4"/>
    <row r="14715" s="1" customFormat="1" ht="14.4"/>
    <row r="14716" s="1" customFormat="1" ht="14.4"/>
    <row r="14717" s="1" customFormat="1" ht="14.4"/>
    <row r="14718" s="1" customFormat="1" ht="14.4"/>
    <row r="14719" s="1" customFormat="1" ht="14.4"/>
    <row r="14720" s="1" customFormat="1" ht="14.4"/>
    <row r="14721" s="1" customFormat="1" ht="14.4"/>
    <row r="14722" s="1" customFormat="1" ht="14.4"/>
    <row r="14723" s="1" customFormat="1" ht="14.4"/>
    <row r="14724" s="1" customFormat="1" ht="14.4"/>
    <row r="14725" s="1" customFormat="1" ht="14.4"/>
    <row r="14726" s="1" customFormat="1" ht="14.4"/>
    <row r="14727" s="1" customFormat="1" ht="14.4"/>
    <row r="14728" s="1" customFormat="1" ht="14.4"/>
    <row r="14729" s="1" customFormat="1" ht="14.4"/>
    <row r="14730" s="1" customFormat="1" ht="14.4"/>
    <row r="14731" s="1" customFormat="1" ht="14.4"/>
    <row r="14732" s="1" customFormat="1" ht="14.4"/>
    <row r="14733" s="1" customFormat="1" ht="14.4"/>
    <row r="14734" s="1" customFormat="1" ht="14.4"/>
    <row r="14735" s="1" customFormat="1" ht="14.4"/>
    <row r="14736" s="1" customFormat="1" ht="14.4"/>
    <row r="14737" s="1" customFormat="1" ht="14.4"/>
    <row r="14738" s="1" customFormat="1" ht="14.4"/>
    <row r="14739" s="1" customFormat="1" ht="14.4"/>
    <row r="14740" s="1" customFormat="1" ht="14.4"/>
    <row r="14741" s="1" customFormat="1" ht="14.4"/>
    <row r="14742" s="1" customFormat="1" ht="14.4"/>
    <row r="14743" s="1" customFormat="1" ht="14.4"/>
    <row r="14744" s="1" customFormat="1" ht="14.4"/>
    <row r="14745" s="1" customFormat="1" ht="14.4"/>
    <row r="14746" s="1" customFormat="1" ht="14.4"/>
    <row r="14747" s="1" customFormat="1" ht="14.4"/>
    <row r="14748" s="1" customFormat="1" ht="14.4"/>
    <row r="14749" s="1" customFormat="1" ht="14.4"/>
    <row r="14750" s="1" customFormat="1" ht="14.4"/>
    <row r="14751" s="1" customFormat="1" ht="14.4"/>
    <row r="14752" s="1" customFormat="1" ht="14.4"/>
    <row r="14753" s="1" customFormat="1" ht="14.4"/>
    <row r="14754" s="1" customFormat="1" ht="14.4"/>
    <row r="14755" s="1" customFormat="1" ht="14.4"/>
    <row r="14756" s="1" customFormat="1" ht="14.4"/>
    <row r="14757" s="1" customFormat="1" ht="14.4"/>
    <row r="14758" s="1" customFormat="1" ht="14.4"/>
    <row r="14759" s="1" customFormat="1" ht="14.4"/>
    <row r="14760" s="1" customFormat="1" ht="14.4"/>
    <row r="14761" s="1" customFormat="1" ht="14.4"/>
    <row r="14762" s="1" customFormat="1" ht="14.4"/>
    <row r="14763" s="1" customFormat="1" ht="14.4"/>
    <row r="14764" s="1" customFormat="1" ht="14.4"/>
    <row r="14765" s="1" customFormat="1" ht="14.4"/>
    <row r="14766" s="1" customFormat="1" ht="14.4"/>
    <row r="14767" s="1" customFormat="1" ht="14.4"/>
    <row r="14768" s="1" customFormat="1" ht="14.4"/>
    <row r="14769" s="1" customFormat="1" ht="14.4"/>
    <row r="14770" s="1" customFormat="1" ht="14.4"/>
    <row r="14771" s="1" customFormat="1" ht="14.4"/>
    <row r="14772" s="1" customFormat="1" ht="14.4"/>
    <row r="14773" s="1" customFormat="1" ht="14.4"/>
    <row r="14774" s="1" customFormat="1" ht="14.4"/>
    <row r="14775" s="1" customFormat="1" ht="14.4"/>
    <row r="14776" s="1" customFormat="1" ht="14.4"/>
    <row r="14777" s="1" customFormat="1" ht="14.4"/>
    <row r="14778" s="1" customFormat="1" ht="14.4"/>
    <row r="14779" s="1" customFormat="1" ht="14.4"/>
    <row r="14780" s="1" customFormat="1" ht="14.4"/>
    <row r="14781" s="1" customFormat="1" ht="14.4"/>
    <row r="14782" s="1" customFormat="1" ht="14.4"/>
    <row r="14783" s="1" customFormat="1" ht="14.4"/>
    <row r="14784" s="1" customFormat="1" ht="14.4"/>
    <row r="14785" s="1" customFormat="1" ht="14.4"/>
    <row r="14786" s="1" customFormat="1" ht="14.4"/>
    <row r="14787" s="1" customFormat="1" ht="14.4"/>
    <row r="14788" s="1" customFormat="1" ht="14.4"/>
    <row r="14789" s="1" customFormat="1" ht="14.4"/>
    <row r="14790" s="1" customFormat="1" ht="14.4"/>
    <row r="14791" s="1" customFormat="1" ht="14.4"/>
    <row r="14792" s="1" customFormat="1" ht="14.4"/>
    <row r="14793" s="1" customFormat="1" ht="14.4"/>
    <row r="14794" s="1" customFormat="1" ht="14.4"/>
    <row r="14795" s="1" customFormat="1" ht="14.4"/>
    <row r="14796" s="1" customFormat="1" ht="14.4"/>
    <row r="14797" s="1" customFormat="1" ht="14.4"/>
    <row r="14798" s="1" customFormat="1" ht="14.4"/>
    <row r="14799" s="1" customFormat="1" ht="14.4"/>
    <row r="14800" s="1" customFormat="1" ht="14.4"/>
    <row r="14801" s="1" customFormat="1" ht="14.4"/>
    <row r="14802" s="1" customFormat="1" ht="14.4"/>
    <row r="14803" s="1" customFormat="1" ht="14.4"/>
    <row r="14804" s="1" customFormat="1" ht="14.4"/>
    <row r="14805" s="1" customFormat="1" ht="14.4"/>
    <row r="14806" s="1" customFormat="1" ht="14.4"/>
    <row r="14807" s="1" customFormat="1" ht="14.4"/>
    <row r="14808" s="1" customFormat="1" ht="14.4"/>
    <row r="14809" s="1" customFormat="1" ht="14.4"/>
    <row r="14810" s="1" customFormat="1" ht="14.4"/>
    <row r="14811" s="1" customFormat="1" ht="14.4"/>
    <row r="14812" s="1" customFormat="1" ht="14.4"/>
    <row r="14813" s="1" customFormat="1" ht="14.4"/>
    <row r="14814" s="1" customFormat="1" ht="14.4"/>
    <row r="14815" s="1" customFormat="1" ht="14.4"/>
    <row r="14816" s="1" customFormat="1" ht="14.4"/>
    <row r="14817" s="1" customFormat="1" ht="14.4"/>
    <row r="14818" s="1" customFormat="1" ht="14.4"/>
    <row r="14819" s="1" customFormat="1" ht="14.4"/>
    <row r="14820" s="1" customFormat="1" ht="14.4"/>
    <row r="14821" s="1" customFormat="1" ht="14.4"/>
    <row r="14822" s="1" customFormat="1" ht="14.4"/>
    <row r="14823" s="1" customFormat="1" ht="14.4"/>
    <row r="14824" s="1" customFormat="1" ht="14.4"/>
    <row r="14825" s="1" customFormat="1" ht="14.4"/>
    <row r="14826" s="1" customFormat="1" ht="14.4"/>
    <row r="14827" s="1" customFormat="1" ht="14.4"/>
    <row r="14828" s="1" customFormat="1" ht="14.4"/>
    <row r="14829" s="1" customFormat="1" ht="14.4"/>
    <row r="14830" s="1" customFormat="1" ht="14.4"/>
    <row r="14831" s="1" customFormat="1" ht="14.4"/>
    <row r="14832" s="1" customFormat="1" ht="14.4"/>
    <row r="14833" s="1" customFormat="1" ht="14.4"/>
    <row r="14834" s="1" customFormat="1" ht="14.4"/>
    <row r="14835" s="1" customFormat="1" ht="14.4"/>
    <row r="14836" s="1" customFormat="1" ht="14.4"/>
    <row r="14837" s="1" customFormat="1" ht="14.4"/>
    <row r="14838" s="1" customFormat="1" ht="14.4"/>
    <row r="14839" s="1" customFormat="1" ht="14.4"/>
    <row r="14840" s="1" customFormat="1" ht="14.4"/>
    <row r="14841" s="1" customFormat="1" ht="14.4"/>
    <row r="14842" s="1" customFormat="1" ht="14.4"/>
    <row r="14843" s="1" customFormat="1" ht="14.4"/>
    <row r="14844" s="1" customFormat="1" ht="14.4"/>
    <row r="14845" s="1" customFormat="1" ht="14.4"/>
    <row r="14846" s="1" customFormat="1" ht="14.4"/>
    <row r="14847" s="1" customFormat="1" ht="14.4"/>
    <row r="14848" s="1" customFormat="1" ht="14.4"/>
    <row r="14849" s="1" customFormat="1" ht="14.4"/>
    <row r="14850" s="1" customFormat="1" ht="14.4"/>
    <row r="14851" s="1" customFormat="1" ht="14.4"/>
    <row r="14852" s="1" customFormat="1" ht="14.4"/>
    <row r="14853" s="1" customFormat="1" ht="14.4"/>
    <row r="14854" s="1" customFormat="1" ht="14.4"/>
    <row r="14855" s="1" customFormat="1" ht="14.4"/>
    <row r="14856" s="1" customFormat="1" ht="14.4"/>
    <row r="14857" s="1" customFormat="1" ht="14.4"/>
    <row r="14858" s="1" customFormat="1" ht="14.4"/>
    <row r="14859" s="1" customFormat="1" ht="14.4"/>
    <row r="14860" s="1" customFormat="1" ht="14.4"/>
    <row r="14861" s="1" customFormat="1" ht="14.4"/>
    <row r="14862" s="1" customFormat="1" ht="14.4"/>
    <row r="14863" s="1" customFormat="1" ht="14.4"/>
    <row r="14864" s="1" customFormat="1" ht="14.4"/>
    <row r="14865" s="1" customFormat="1" ht="14.4"/>
    <row r="14866" s="1" customFormat="1" ht="14.4"/>
    <row r="14867" s="1" customFormat="1" ht="14.4"/>
    <row r="14868" s="1" customFormat="1" ht="14.4"/>
    <row r="14869" s="1" customFormat="1" ht="14.4"/>
    <row r="14870" s="1" customFormat="1" ht="14.4"/>
    <row r="14871" s="1" customFormat="1" ht="14.4"/>
    <row r="14872" s="1" customFormat="1" ht="14.4"/>
    <row r="14873" s="1" customFormat="1" ht="14.4"/>
    <row r="14874" s="1" customFormat="1" ht="14.4"/>
    <row r="14875" s="1" customFormat="1" ht="14.4"/>
    <row r="14876" s="1" customFormat="1" ht="14.4"/>
    <row r="14877" s="1" customFormat="1" ht="14.4"/>
    <row r="14878" s="1" customFormat="1" ht="14.4"/>
    <row r="14879" s="1" customFormat="1" ht="14.4"/>
    <row r="14880" s="1" customFormat="1" ht="14.4"/>
    <row r="14881" s="1" customFormat="1" ht="14.4"/>
    <row r="14882" s="1" customFormat="1" ht="14.4"/>
    <row r="14883" s="1" customFormat="1" ht="14.4"/>
    <row r="14884" s="1" customFormat="1" ht="14.4"/>
    <row r="14885" s="1" customFormat="1" ht="14.4"/>
    <row r="14886" s="1" customFormat="1" ht="14.4"/>
    <row r="14887" s="1" customFormat="1" ht="14.4"/>
    <row r="14888" s="1" customFormat="1" ht="14.4"/>
    <row r="14889" s="1" customFormat="1" ht="14.4"/>
    <row r="14890" s="1" customFormat="1" ht="14.4"/>
    <row r="14891" s="1" customFormat="1" ht="14.4"/>
    <row r="14892" s="1" customFormat="1" ht="14.4"/>
    <row r="14893" s="1" customFormat="1" ht="14.4"/>
    <row r="14894" s="1" customFormat="1" ht="14.4"/>
    <row r="14895" s="1" customFormat="1" ht="14.4"/>
    <row r="14896" s="1" customFormat="1" ht="14.4"/>
    <row r="14897" s="1" customFormat="1" ht="14.4"/>
    <row r="14898" s="1" customFormat="1" ht="14.4"/>
    <row r="14899" s="1" customFormat="1" ht="14.4"/>
    <row r="14900" s="1" customFormat="1" ht="14.4"/>
    <row r="14901" s="1" customFormat="1" ht="14.4"/>
    <row r="14902" s="1" customFormat="1" ht="14.4"/>
    <row r="14903" s="1" customFormat="1" ht="14.4"/>
    <row r="14904" s="1" customFormat="1" ht="14.4"/>
    <row r="14905" s="1" customFormat="1" ht="14.4"/>
    <row r="14906" s="1" customFormat="1" ht="14.4"/>
    <row r="14907" s="1" customFormat="1" ht="14.4"/>
    <row r="14908" s="1" customFormat="1" ht="14.4"/>
    <row r="14909" s="1" customFormat="1" ht="14.4"/>
    <row r="14910" s="1" customFormat="1" ht="14.4"/>
    <row r="14911" s="1" customFormat="1" ht="14.4"/>
    <row r="14912" s="1" customFormat="1" ht="14.4"/>
    <row r="14913" s="1" customFormat="1" ht="14.4"/>
    <row r="14914" s="1" customFormat="1" ht="14.4"/>
    <row r="14915" s="1" customFormat="1" ht="14.4"/>
    <row r="14916" s="1" customFormat="1" ht="14.4"/>
    <row r="14917" s="1" customFormat="1" ht="14.4"/>
    <row r="14918" s="1" customFormat="1" ht="14.4"/>
    <row r="14919" s="1" customFormat="1" ht="14.4"/>
    <row r="14920" s="1" customFormat="1" ht="14.4"/>
    <row r="14921" s="1" customFormat="1" ht="14.4"/>
    <row r="14922" s="1" customFormat="1" ht="14.4"/>
    <row r="14923" s="1" customFormat="1" ht="14.4"/>
    <row r="14924" s="1" customFormat="1" ht="14.4"/>
    <row r="14925" s="1" customFormat="1" ht="14.4"/>
    <row r="14926" s="1" customFormat="1" ht="14.4"/>
    <row r="14927" s="1" customFormat="1" ht="14.4"/>
    <row r="14928" s="1" customFormat="1" ht="14.4"/>
    <row r="14929" s="1" customFormat="1" ht="14.4"/>
    <row r="14930" s="1" customFormat="1" ht="14.4"/>
    <row r="14931" s="1" customFormat="1" ht="14.4"/>
    <row r="14932" s="1" customFormat="1" ht="14.4"/>
    <row r="14933" s="1" customFormat="1" ht="14.4"/>
    <row r="14934" s="1" customFormat="1" ht="14.4"/>
    <row r="14935" s="1" customFormat="1" ht="14.4"/>
    <row r="14936" s="1" customFormat="1" ht="14.4"/>
    <row r="14937" s="1" customFormat="1" ht="14.4"/>
    <row r="14938" s="1" customFormat="1" ht="14.4"/>
    <row r="14939" s="1" customFormat="1" ht="14.4"/>
    <row r="14940" s="1" customFormat="1" ht="14.4"/>
    <row r="14941" s="1" customFormat="1" ht="14.4"/>
    <row r="14942" s="1" customFormat="1" ht="14.4"/>
    <row r="14943" s="1" customFormat="1" ht="14.4"/>
    <row r="14944" s="1" customFormat="1" ht="14.4"/>
    <row r="14945" s="1" customFormat="1" ht="14.4"/>
    <row r="14946" s="1" customFormat="1" ht="14.4"/>
    <row r="14947" s="1" customFormat="1" ht="14.4"/>
    <row r="14948" s="1" customFormat="1" ht="14.4"/>
    <row r="14949" s="1" customFormat="1" ht="14.4"/>
    <row r="14950" s="1" customFormat="1" ht="14.4"/>
    <row r="14951" s="1" customFormat="1" ht="14.4"/>
    <row r="14952" s="1" customFormat="1" ht="14.4"/>
    <row r="14953" s="1" customFormat="1" ht="14.4"/>
    <row r="14954" s="1" customFormat="1" ht="14.4"/>
    <row r="14955" s="1" customFormat="1" ht="14.4"/>
    <row r="14956" s="1" customFormat="1" ht="14.4"/>
    <row r="14957" s="1" customFormat="1" ht="14.4"/>
    <row r="14958" s="1" customFormat="1" ht="14.4"/>
    <row r="14959" s="1" customFormat="1" ht="14.4"/>
    <row r="14960" s="1" customFormat="1" ht="14.4"/>
    <row r="14961" s="1" customFormat="1" ht="14.4"/>
    <row r="14962" s="1" customFormat="1" ht="14.4"/>
    <row r="14963" s="1" customFormat="1" ht="14.4"/>
    <row r="14964" s="1" customFormat="1" ht="14.4"/>
    <row r="14965" s="1" customFormat="1" ht="14.4"/>
    <row r="14966" s="1" customFormat="1" ht="14.4"/>
    <row r="14967" s="1" customFormat="1" ht="14.4"/>
    <row r="14968" s="1" customFormat="1" ht="14.4"/>
    <row r="14969" s="1" customFormat="1" ht="14.4"/>
    <row r="14970" s="1" customFormat="1" ht="14.4"/>
    <row r="14971" s="1" customFormat="1" ht="14.4"/>
    <row r="14972" s="1" customFormat="1" ht="14.4"/>
    <row r="14973" s="1" customFormat="1" ht="14.4"/>
    <row r="14974" s="1" customFormat="1" ht="14.4"/>
    <row r="14975" s="1" customFormat="1" ht="14.4"/>
    <row r="14976" s="1" customFormat="1" ht="14.4"/>
    <row r="14977" s="1" customFormat="1" ht="14.4"/>
    <row r="14978" s="1" customFormat="1" ht="14.4"/>
    <row r="14979" s="1" customFormat="1" ht="14.4"/>
    <row r="14980" s="1" customFormat="1" ht="14.4"/>
    <row r="14981" s="1" customFormat="1" ht="14.4"/>
    <row r="14982" s="1" customFormat="1" ht="14.4"/>
    <row r="14983" s="1" customFormat="1" ht="14.4"/>
    <row r="14984" s="1" customFormat="1" ht="14.4"/>
    <row r="14985" s="1" customFormat="1" ht="14.4"/>
    <row r="14986" s="1" customFormat="1" ht="14.4"/>
    <row r="14987" s="1" customFormat="1" ht="14.4"/>
    <row r="14988" s="1" customFormat="1" ht="14.4"/>
    <row r="14989" s="1" customFormat="1" ht="14.4"/>
    <row r="14990" s="1" customFormat="1" ht="14.4"/>
    <row r="14991" s="1" customFormat="1" ht="14.4"/>
    <row r="14992" s="1" customFormat="1" ht="14.4"/>
    <row r="14993" s="1" customFormat="1" ht="14.4"/>
    <row r="14994" s="1" customFormat="1" ht="14.4"/>
    <row r="14995" s="1" customFormat="1" ht="14.4"/>
    <row r="14996" s="1" customFormat="1" ht="14.4"/>
    <row r="14997" s="1" customFormat="1" ht="14.4"/>
    <row r="14998" s="1" customFormat="1" ht="14.4"/>
    <row r="14999" s="1" customFormat="1" ht="14.4"/>
    <row r="15000" s="1" customFormat="1" ht="14.4"/>
    <row r="15001" s="1" customFormat="1" ht="14.4"/>
    <row r="15002" s="1" customFormat="1" ht="14.4"/>
    <row r="15003" s="1" customFormat="1" ht="14.4"/>
    <row r="15004" s="1" customFormat="1" ht="14.4"/>
    <row r="15005" s="1" customFormat="1" ht="14.4"/>
    <row r="15006" s="1" customFormat="1" ht="14.4"/>
    <row r="15007" s="1" customFormat="1" ht="14.4"/>
    <row r="15008" s="1" customFormat="1" ht="14.4"/>
    <row r="15009" s="1" customFormat="1" ht="14.4"/>
    <row r="15010" s="1" customFormat="1" ht="14.4"/>
    <row r="15011" s="1" customFormat="1" ht="14.4"/>
    <row r="15012" s="1" customFormat="1" ht="14.4"/>
    <row r="15013" s="1" customFormat="1" ht="14.4"/>
    <row r="15014" s="1" customFormat="1" ht="14.4"/>
    <row r="15015" s="1" customFormat="1" ht="14.4"/>
    <row r="15016" s="1" customFormat="1" ht="14.4"/>
    <row r="15017" s="1" customFormat="1" ht="14.4"/>
    <row r="15018" s="1" customFormat="1" ht="14.4"/>
    <row r="15019" s="1" customFormat="1" ht="14.4"/>
    <row r="15020" s="1" customFormat="1" ht="14.4"/>
    <row r="15021" s="1" customFormat="1" ht="14.4"/>
    <row r="15022" s="1" customFormat="1" ht="14.4"/>
    <row r="15023" s="1" customFormat="1" ht="14.4"/>
    <row r="15024" s="1" customFormat="1" ht="14.4"/>
    <row r="15025" s="1" customFormat="1" ht="14.4"/>
    <row r="15026" s="1" customFormat="1" ht="14.4"/>
    <row r="15027" s="1" customFormat="1" ht="14.4"/>
    <row r="15028" s="1" customFormat="1" ht="14.4"/>
    <row r="15029" s="1" customFormat="1" ht="14.4"/>
    <row r="15030" s="1" customFormat="1" ht="14.4"/>
    <row r="15031" s="1" customFormat="1" ht="14.4"/>
    <row r="15032" s="1" customFormat="1" ht="14.4"/>
    <row r="15033" s="1" customFormat="1" ht="14.4"/>
    <row r="15034" s="1" customFormat="1" ht="14.4"/>
    <row r="15035" s="1" customFormat="1" ht="14.4"/>
    <row r="15036" s="1" customFormat="1" ht="14.4"/>
    <row r="15037" s="1" customFormat="1" ht="14.4"/>
    <row r="15038" s="1" customFormat="1" ht="14.4"/>
    <row r="15039" s="1" customFormat="1" ht="14.4"/>
    <row r="15040" s="1" customFormat="1" ht="14.4"/>
    <row r="15041" s="1" customFormat="1" ht="14.4"/>
    <row r="15042" s="1" customFormat="1" ht="14.4"/>
    <row r="15043" s="1" customFormat="1" ht="14.4"/>
    <row r="15044" s="1" customFormat="1" ht="14.4"/>
    <row r="15045" s="1" customFormat="1" ht="14.4"/>
    <row r="15046" s="1" customFormat="1" ht="14.4"/>
    <row r="15047" s="1" customFormat="1" ht="14.4"/>
    <row r="15048" s="1" customFormat="1" ht="14.4"/>
    <row r="15049" s="1" customFormat="1" ht="14.4"/>
    <row r="15050" s="1" customFormat="1" ht="14.4"/>
    <row r="15051" s="1" customFormat="1" ht="14.4"/>
    <row r="15052" s="1" customFormat="1" ht="14.4"/>
    <row r="15053" s="1" customFormat="1" ht="14.4"/>
    <row r="15054" s="1" customFormat="1" ht="14.4"/>
    <row r="15055" s="1" customFormat="1" ht="14.4"/>
    <row r="15056" s="1" customFormat="1" ht="14.4"/>
    <row r="15057" s="1" customFormat="1" ht="14.4"/>
    <row r="15058" s="1" customFormat="1" ht="14.4"/>
    <row r="15059" s="1" customFormat="1" ht="14.4"/>
    <row r="15060" s="1" customFormat="1" ht="14.4"/>
    <row r="15061" s="1" customFormat="1" ht="14.4"/>
    <row r="15062" s="1" customFormat="1" ht="14.4"/>
    <row r="15063" s="1" customFormat="1" ht="14.4"/>
    <row r="15064" s="1" customFormat="1" ht="14.4"/>
    <row r="15065" s="1" customFormat="1" ht="14.4"/>
    <row r="15066" s="1" customFormat="1" ht="14.4"/>
    <row r="15067" s="1" customFormat="1" ht="14.4"/>
    <row r="15068" s="1" customFormat="1" ht="14.4"/>
    <row r="15069" s="1" customFormat="1" ht="14.4"/>
    <row r="15070" s="1" customFormat="1" ht="14.4"/>
    <row r="15071" s="1" customFormat="1" ht="14.4"/>
    <row r="15072" s="1" customFormat="1" ht="14.4"/>
    <row r="15073" s="1" customFormat="1" ht="14.4"/>
    <row r="15074" s="1" customFormat="1" ht="14.4"/>
    <row r="15075" s="1" customFormat="1" ht="14.4"/>
    <row r="15076" s="1" customFormat="1" ht="14.4"/>
    <row r="15077" s="1" customFormat="1" ht="14.4"/>
    <row r="15078" s="1" customFormat="1" ht="14.4"/>
    <row r="15079" s="1" customFormat="1" ht="14.4"/>
    <row r="15080" s="1" customFormat="1" ht="14.4"/>
    <row r="15081" s="1" customFormat="1" ht="14.4"/>
    <row r="15082" s="1" customFormat="1" ht="14.4"/>
    <row r="15083" s="1" customFormat="1" ht="14.4"/>
    <row r="15084" s="1" customFormat="1" ht="14.4"/>
    <row r="15085" s="1" customFormat="1" ht="14.4"/>
    <row r="15086" s="1" customFormat="1" ht="14.4"/>
    <row r="15087" s="1" customFormat="1" ht="14.4"/>
    <row r="15088" s="1" customFormat="1" ht="14.4"/>
    <row r="15089" s="1" customFormat="1" ht="14.4"/>
    <row r="15090" s="1" customFormat="1" ht="14.4"/>
    <row r="15091" s="1" customFormat="1" ht="14.4"/>
    <row r="15092" s="1" customFormat="1" ht="14.4"/>
    <row r="15093" s="1" customFormat="1" ht="14.4"/>
    <row r="15094" s="1" customFormat="1" ht="14.4"/>
    <row r="15095" s="1" customFormat="1" ht="14.4"/>
    <row r="15096" s="1" customFormat="1" ht="14.4"/>
    <row r="15097" s="1" customFormat="1" ht="14.4"/>
    <row r="15098" s="1" customFormat="1" ht="14.4"/>
    <row r="15099" s="1" customFormat="1" ht="14.4"/>
    <row r="15100" s="1" customFormat="1" ht="14.4"/>
    <row r="15101" s="1" customFormat="1" ht="14.4"/>
    <row r="15102" s="1" customFormat="1" ht="14.4"/>
    <row r="15103" s="1" customFormat="1" ht="14.4"/>
    <row r="15104" s="1" customFormat="1" ht="14.4"/>
    <row r="15105" s="1" customFormat="1" ht="14.4"/>
    <row r="15106" s="1" customFormat="1" ht="14.4"/>
    <row r="15107" s="1" customFormat="1" ht="14.4"/>
    <row r="15108" s="1" customFormat="1" ht="14.4"/>
    <row r="15109" s="1" customFormat="1" ht="14.4"/>
    <row r="15110" s="1" customFormat="1" ht="14.4"/>
    <row r="15111" s="1" customFormat="1" ht="14.4"/>
    <row r="15112" s="1" customFormat="1" ht="14.4"/>
    <row r="15113" s="1" customFormat="1" ht="14.4"/>
    <row r="15114" s="1" customFormat="1" ht="14.4"/>
    <row r="15115" s="1" customFormat="1" ht="14.4"/>
    <row r="15116" s="1" customFormat="1" ht="14.4"/>
    <row r="15117" s="1" customFormat="1" ht="14.4"/>
    <row r="15118" s="1" customFormat="1" ht="14.4"/>
    <row r="15119" s="1" customFormat="1" ht="14.4"/>
    <row r="15120" s="1" customFormat="1" ht="14.4"/>
    <row r="15121" s="1" customFormat="1" ht="14.4"/>
    <row r="15122" s="1" customFormat="1" ht="14.4"/>
    <row r="15123" s="1" customFormat="1" ht="14.4"/>
    <row r="15124" s="1" customFormat="1" ht="14.4"/>
    <row r="15125" s="1" customFormat="1" ht="14.4"/>
    <row r="15126" s="1" customFormat="1" ht="14.4"/>
    <row r="15127" s="1" customFormat="1" ht="14.4"/>
    <row r="15128" s="1" customFormat="1" ht="14.4"/>
    <row r="15129" s="1" customFormat="1" ht="14.4"/>
    <row r="15130" s="1" customFormat="1" ht="14.4"/>
    <row r="15131" s="1" customFormat="1" ht="14.4"/>
    <row r="15132" s="1" customFormat="1" ht="14.4"/>
    <row r="15133" s="1" customFormat="1" ht="14.4"/>
    <row r="15134" s="1" customFormat="1" ht="14.4"/>
    <row r="15135" s="1" customFormat="1" ht="14.4"/>
    <row r="15136" s="1" customFormat="1" ht="14.4"/>
    <row r="15137" s="1" customFormat="1" ht="14.4"/>
    <row r="15138" s="1" customFormat="1" ht="14.4"/>
    <row r="15139" s="1" customFormat="1" ht="14.4"/>
    <row r="15140" s="1" customFormat="1" ht="14.4"/>
    <row r="15141" s="1" customFormat="1" ht="14.4"/>
    <row r="15142" s="1" customFormat="1" ht="14.4"/>
    <row r="15143" s="1" customFormat="1" ht="14.4"/>
    <row r="15144" s="1" customFormat="1" ht="14.4"/>
    <row r="15145" s="1" customFormat="1" ht="14.4"/>
    <row r="15146" s="1" customFormat="1" ht="14.4"/>
    <row r="15147" s="1" customFormat="1" ht="14.4"/>
    <row r="15148" s="1" customFormat="1" ht="14.4"/>
    <row r="15149" s="1" customFormat="1" ht="14.4"/>
    <row r="15150" s="1" customFormat="1" ht="14.4"/>
    <row r="15151" s="1" customFormat="1" ht="14.4"/>
    <row r="15152" s="1" customFormat="1" ht="14.4"/>
    <row r="15153" s="1" customFormat="1" ht="14.4"/>
    <row r="15154" s="1" customFormat="1" ht="14.4"/>
    <row r="15155" s="1" customFormat="1" ht="14.4"/>
    <row r="15156" s="1" customFormat="1" ht="14.4"/>
    <row r="15157" s="1" customFormat="1" ht="14.4"/>
    <row r="15158" s="1" customFormat="1" ht="14.4"/>
    <row r="15159" s="1" customFormat="1" ht="14.4"/>
    <row r="15160" s="1" customFormat="1" ht="14.4"/>
    <row r="15161" s="1" customFormat="1" ht="14.4"/>
    <row r="15162" s="1" customFormat="1" ht="14.4"/>
    <row r="15163" s="1" customFormat="1" ht="14.4"/>
    <row r="15164" s="1" customFormat="1" ht="14.4"/>
    <row r="15165" s="1" customFormat="1" ht="14.4"/>
    <row r="15166" s="1" customFormat="1" ht="14.4"/>
    <row r="15167" s="1" customFormat="1" ht="14.4"/>
    <row r="15168" s="1" customFormat="1" ht="14.4"/>
    <row r="15169" s="1" customFormat="1" ht="14.4"/>
    <row r="15170" s="1" customFormat="1" ht="14.4"/>
    <row r="15171" s="1" customFormat="1" ht="14.4"/>
    <row r="15172" s="1" customFormat="1" ht="14.4"/>
    <row r="15173" s="1" customFormat="1" ht="14.4"/>
    <row r="15174" s="1" customFormat="1" ht="14.4"/>
    <row r="15175" s="1" customFormat="1" ht="14.4"/>
    <row r="15176" s="1" customFormat="1" ht="14.4"/>
    <row r="15177" s="1" customFormat="1" ht="14.4"/>
    <row r="15178" s="1" customFormat="1" ht="14.4"/>
    <row r="15179" s="1" customFormat="1" ht="14.4"/>
    <row r="15180" s="1" customFormat="1" ht="14.4"/>
    <row r="15181" s="1" customFormat="1" ht="14.4"/>
    <row r="15182" s="1" customFormat="1" ht="14.4"/>
    <row r="15183" s="1" customFormat="1" ht="14.4"/>
    <row r="15184" s="1" customFormat="1" ht="14.4"/>
    <row r="15185" s="1" customFormat="1" ht="14.4"/>
    <row r="15186" s="1" customFormat="1" ht="14.4"/>
    <row r="15187" s="1" customFormat="1" ht="14.4"/>
    <row r="15188" s="1" customFormat="1" ht="14.4"/>
    <row r="15189" s="1" customFormat="1" ht="14.4"/>
    <row r="15190" s="1" customFormat="1" ht="14.4"/>
    <row r="15191" s="1" customFormat="1" ht="14.4"/>
    <row r="15192" s="1" customFormat="1" ht="14.4"/>
    <row r="15193" s="1" customFormat="1" ht="14.4"/>
    <row r="15194" s="1" customFormat="1" ht="14.4"/>
    <row r="15195" s="1" customFormat="1" ht="14.4"/>
    <row r="15196" s="1" customFormat="1" ht="14.4"/>
    <row r="15197" s="1" customFormat="1" ht="14.4"/>
    <row r="15198" s="1" customFormat="1" ht="14.4"/>
    <row r="15199" s="1" customFormat="1" ht="14.4"/>
    <row r="15200" s="1" customFormat="1" ht="14.4"/>
    <row r="15201" s="1" customFormat="1" ht="14.4"/>
    <row r="15202" s="1" customFormat="1" ht="14.4"/>
    <row r="15203" s="1" customFormat="1" ht="14.4"/>
    <row r="15204" s="1" customFormat="1" ht="14.4"/>
    <row r="15205" s="1" customFormat="1" ht="14.4"/>
    <row r="15206" s="1" customFormat="1" ht="14.4"/>
    <row r="15207" s="1" customFormat="1" ht="14.4"/>
    <row r="15208" s="1" customFormat="1" ht="14.4"/>
    <row r="15209" s="1" customFormat="1" ht="14.4"/>
    <row r="15210" s="1" customFormat="1" ht="14.4"/>
    <row r="15211" s="1" customFormat="1" ht="14.4"/>
    <row r="15212" s="1" customFormat="1" ht="14.4"/>
    <row r="15213" s="1" customFormat="1" ht="14.4"/>
    <row r="15214" s="1" customFormat="1" ht="14.4"/>
    <row r="15215" s="1" customFormat="1" ht="14.4"/>
    <row r="15216" s="1" customFormat="1" ht="14.4"/>
    <row r="15217" s="1" customFormat="1" ht="14.4"/>
    <row r="15218" s="1" customFormat="1" ht="14.4"/>
    <row r="15219" s="1" customFormat="1" ht="14.4"/>
    <row r="15220" s="1" customFormat="1" ht="14.4"/>
    <row r="15221" s="1" customFormat="1" ht="14.4"/>
    <row r="15222" s="1" customFormat="1" ht="14.4"/>
    <row r="15223" s="1" customFormat="1" ht="14.4"/>
    <row r="15224" s="1" customFormat="1" ht="14.4"/>
    <row r="15225" s="1" customFormat="1" ht="14.4"/>
    <row r="15226" s="1" customFormat="1" ht="14.4"/>
    <row r="15227" s="1" customFormat="1" ht="14.4"/>
    <row r="15228" s="1" customFormat="1" ht="14.4"/>
    <row r="15229" s="1" customFormat="1" ht="14.4"/>
    <row r="15230" s="1" customFormat="1" ht="14.4"/>
    <row r="15231" s="1" customFormat="1" ht="14.4"/>
    <row r="15232" s="1" customFormat="1" ht="14.4"/>
    <row r="15233" s="1" customFormat="1" ht="14.4"/>
    <row r="15234" s="1" customFormat="1" ht="14.4"/>
    <row r="15235" s="1" customFormat="1" ht="14.4"/>
    <row r="15236" s="1" customFormat="1" ht="14.4"/>
    <row r="15237" s="1" customFormat="1" ht="14.4"/>
    <row r="15238" s="1" customFormat="1" ht="14.4"/>
    <row r="15239" s="1" customFormat="1" ht="14.4"/>
    <row r="15240" s="1" customFormat="1" ht="14.4"/>
    <row r="15241" s="1" customFormat="1" ht="14.4"/>
    <row r="15242" s="1" customFormat="1" ht="14.4"/>
    <row r="15243" s="1" customFormat="1" ht="14.4"/>
    <row r="15244" s="1" customFormat="1" ht="14.4"/>
    <row r="15245" s="1" customFormat="1" ht="14.4"/>
    <row r="15246" s="1" customFormat="1" ht="14.4"/>
    <row r="15247" s="1" customFormat="1" ht="14.4"/>
    <row r="15248" s="1" customFormat="1" ht="14.4"/>
    <row r="15249" s="1" customFormat="1" ht="14.4"/>
    <row r="15250" s="1" customFormat="1" ht="14.4"/>
    <row r="15251" s="1" customFormat="1" ht="14.4"/>
    <row r="15252" s="1" customFormat="1" ht="14.4"/>
    <row r="15253" s="1" customFormat="1" ht="14.4"/>
    <row r="15254" s="1" customFormat="1" ht="14.4"/>
    <row r="15255" s="1" customFormat="1" ht="14.4"/>
    <row r="15256" s="1" customFormat="1" ht="14.4"/>
    <row r="15257" s="1" customFormat="1" ht="14.4"/>
    <row r="15258" s="1" customFormat="1" ht="14.4"/>
    <row r="15259" s="1" customFormat="1" ht="14.4"/>
    <row r="15260" s="1" customFormat="1" ht="14.4"/>
    <row r="15261" s="1" customFormat="1" ht="14.4"/>
    <row r="15262" s="1" customFormat="1" ht="14.4"/>
    <row r="15263" s="1" customFormat="1" ht="14.4"/>
    <row r="15264" s="1" customFormat="1" ht="14.4"/>
    <row r="15265" s="1" customFormat="1" ht="14.4"/>
    <row r="15266" s="1" customFormat="1" ht="14.4"/>
    <row r="15267" s="1" customFormat="1" ht="14.4"/>
    <row r="15268" s="1" customFormat="1" ht="14.4"/>
    <row r="15269" s="1" customFormat="1" ht="14.4"/>
    <row r="15270" s="1" customFormat="1" ht="14.4"/>
    <row r="15271" s="1" customFormat="1" ht="14.4"/>
    <row r="15272" s="1" customFormat="1" ht="14.4"/>
    <row r="15273" s="1" customFormat="1" ht="14.4"/>
    <row r="15274" s="1" customFormat="1" ht="14.4"/>
    <row r="15275" s="1" customFormat="1" ht="14.4"/>
    <row r="15276" s="1" customFormat="1" ht="14.4"/>
    <row r="15277" s="1" customFormat="1" ht="14.4"/>
    <row r="15278" s="1" customFormat="1" ht="14.4"/>
    <row r="15279" s="1" customFormat="1" ht="14.4"/>
    <row r="15280" s="1" customFormat="1" ht="14.4"/>
    <row r="15281" s="1" customFormat="1" ht="14.4"/>
    <row r="15282" s="1" customFormat="1" ht="14.4"/>
    <row r="15283" s="1" customFormat="1" ht="14.4"/>
    <row r="15284" s="1" customFormat="1" ht="14.4"/>
    <row r="15285" s="1" customFormat="1" ht="14.4"/>
    <row r="15286" s="1" customFormat="1" ht="14.4"/>
    <row r="15287" s="1" customFormat="1" ht="14.4"/>
    <row r="15288" s="1" customFormat="1" ht="14.4"/>
    <row r="15289" s="1" customFormat="1" ht="14.4"/>
    <row r="15290" s="1" customFormat="1" ht="14.4"/>
    <row r="15291" s="1" customFormat="1" ht="14.4"/>
    <row r="15292" s="1" customFormat="1" ht="14.4"/>
    <row r="15293" s="1" customFormat="1" ht="14.4"/>
    <row r="15294" s="1" customFormat="1" ht="14.4"/>
    <row r="15295" s="1" customFormat="1" ht="14.4"/>
    <row r="15296" s="1" customFormat="1" ht="14.4"/>
    <row r="15297" s="1" customFormat="1" ht="14.4"/>
    <row r="15298" s="1" customFormat="1" ht="14.4"/>
    <row r="15299" s="1" customFormat="1" ht="14.4"/>
    <row r="15300" s="1" customFormat="1" ht="14.4"/>
    <row r="15301" s="1" customFormat="1" ht="14.4"/>
    <row r="15302" s="1" customFormat="1" ht="14.4"/>
    <row r="15303" s="1" customFormat="1" ht="14.4"/>
    <row r="15304" s="1" customFormat="1" ht="14.4"/>
    <row r="15305" s="1" customFormat="1" ht="14.4"/>
    <row r="15306" s="1" customFormat="1" ht="14.4"/>
    <row r="15307" s="1" customFormat="1" ht="14.4"/>
    <row r="15308" s="1" customFormat="1" ht="14.4"/>
    <row r="15309" s="1" customFormat="1" ht="14.4"/>
    <row r="15310" s="1" customFormat="1" ht="14.4"/>
    <row r="15311" s="1" customFormat="1" ht="14.4"/>
    <row r="15312" s="1" customFormat="1" ht="14.4"/>
    <row r="15313" s="1" customFormat="1" ht="14.4"/>
    <row r="15314" s="1" customFormat="1" ht="14.4"/>
    <row r="15315" s="1" customFormat="1" ht="14.4"/>
    <row r="15316" s="1" customFormat="1" ht="14.4"/>
    <row r="15317" s="1" customFormat="1" ht="14.4"/>
    <row r="15318" s="1" customFormat="1" ht="14.4"/>
    <row r="15319" s="1" customFormat="1" ht="14.4"/>
    <row r="15320" s="1" customFormat="1" ht="14.4"/>
    <row r="15321" s="1" customFormat="1" ht="14.4"/>
    <row r="15322" s="1" customFormat="1" ht="14.4"/>
    <row r="15323" s="1" customFormat="1" ht="14.4"/>
    <row r="15324" s="1" customFormat="1" ht="14.4"/>
    <row r="15325" s="1" customFormat="1" ht="14.4"/>
    <row r="15326" s="1" customFormat="1" ht="14.4"/>
    <row r="15327" s="1" customFormat="1" ht="14.4"/>
    <row r="15328" s="1" customFormat="1" ht="14.4"/>
    <row r="15329" s="1" customFormat="1" ht="14.4"/>
    <row r="15330" s="1" customFormat="1" ht="14.4"/>
    <row r="15331" s="1" customFormat="1" ht="14.4"/>
    <row r="15332" s="1" customFormat="1" ht="14.4"/>
    <row r="15333" s="1" customFormat="1" ht="14.4"/>
    <row r="15334" s="1" customFormat="1" ht="14.4"/>
    <row r="15335" s="1" customFormat="1" ht="14.4"/>
    <row r="15336" s="1" customFormat="1" ht="14.4"/>
    <row r="15337" s="1" customFormat="1" ht="14.4"/>
    <row r="15338" s="1" customFormat="1" ht="14.4"/>
    <row r="15339" s="1" customFormat="1" ht="14.4"/>
    <row r="15340" s="1" customFormat="1" ht="14.4"/>
    <row r="15341" s="1" customFormat="1" ht="14.4"/>
    <row r="15342" s="1" customFormat="1" ht="14.4"/>
    <row r="15343" s="1" customFormat="1" ht="14.4"/>
    <row r="15344" s="1" customFormat="1" ht="14.4"/>
    <row r="15345" s="1" customFormat="1" ht="14.4"/>
    <row r="15346" s="1" customFormat="1" ht="14.4"/>
    <row r="15347" s="1" customFormat="1" ht="14.4"/>
    <row r="15348" s="1" customFormat="1" ht="14.4"/>
    <row r="15349" s="1" customFormat="1" ht="14.4"/>
    <row r="15350" s="1" customFormat="1" ht="14.4"/>
    <row r="15351" s="1" customFormat="1" ht="14.4"/>
    <row r="15352" s="1" customFormat="1" ht="14.4"/>
    <row r="15353" s="1" customFormat="1" ht="14.4"/>
    <row r="15354" s="1" customFormat="1" ht="14.4"/>
    <row r="15355" s="1" customFormat="1" ht="14.4"/>
    <row r="15356" s="1" customFormat="1" ht="14.4"/>
    <row r="15357" s="1" customFormat="1" ht="14.4"/>
    <row r="15358" s="1" customFormat="1" ht="14.4"/>
    <row r="15359" s="1" customFormat="1" ht="14.4"/>
    <row r="15360" s="1" customFormat="1" ht="14.4"/>
    <row r="15361" s="1" customFormat="1" ht="14.4"/>
    <row r="15362" s="1" customFormat="1" ht="14.4"/>
    <row r="15363" s="1" customFormat="1" ht="14.4"/>
    <row r="15364" s="1" customFormat="1" ht="14.4"/>
    <row r="15365" s="1" customFormat="1" ht="14.4"/>
    <row r="15366" s="1" customFormat="1" ht="14.4"/>
    <row r="15367" s="1" customFormat="1" ht="14.4"/>
    <row r="15368" s="1" customFormat="1" ht="14.4"/>
    <row r="15369" s="1" customFormat="1" ht="14.4"/>
    <row r="15370" s="1" customFormat="1" ht="14.4"/>
    <row r="15371" s="1" customFormat="1" ht="14.4"/>
    <row r="15372" s="1" customFormat="1" ht="14.4"/>
    <row r="15373" s="1" customFormat="1" ht="14.4"/>
    <row r="15374" s="1" customFormat="1" ht="14.4"/>
    <row r="15375" s="1" customFormat="1" ht="14.4"/>
    <row r="15376" s="1" customFormat="1" ht="14.4"/>
    <row r="15377" s="1" customFormat="1" ht="14.4"/>
    <row r="15378" s="1" customFormat="1" ht="14.4"/>
    <row r="15379" s="1" customFormat="1" ht="14.4"/>
    <row r="15380" s="1" customFormat="1" ht="14.4"/>
    <row r="15381" s="1" customFormat="1" ht="14.4"/>
    <row r="15382" s="1" customFormat="1" ht="14.4"/>
    <row r="15383" s="1" customFormat="1" ht="14.4"/>
    <row r="15384" s="1" customFormat="1" ht="14.4"/>
    <row r="15385" s="1" customFormat="1" ht="14.4"/>
    <row r="15386" s="1" customFormat="1" ht="14.4"/>
    <row r="15387" s="1" customFormat="1" ht="14.4"/>
    <row r="15388" s="1" customFormat="1" ht="14.4"/>
    <row r="15389" s="1" customFormat="1" ht="14.4"/>
    <row r="15390" s="1" customFormat="1" ht="14.4"/>
    <row r="15391" s="1" customFormat="1" ht="14.4"/>
    <row r="15392" s="1" customFormat="1" ht="14.4"/>
    <row r="15393" s="1" customFormat="1" ht="14.4"/>
    <row r="15394" s="1" customFormat="1" ht="14.4"/>
    <row r="15395" s="1" customFormat="1" ht="14.4"/>
    <row r="15396" s="1" customFormat="1" ht="14.4"/>
    <row r="15397" s="1" customFormat="1" ht="14.4"/>
    <row r="15398" s="1" customFormat="1" ht="14.4"/>
    <row r="15399" s="1" customFormat="1" ht="14.4"/>
    <row r="15400" s="1" customFormat="1" ht="14.4"/>
    <row r="15401" s="1" customFormat="1" ht="14.4"/>
    <row r="15402" s="1" customFormat="1" ht="14.4"/>
    <row r="15403" s="1" customFormat="1" ht="14.4"/>
    <row r="15404" s="1" customFormat="1" ht="14.4"/>
    <row r="15405" s="1" customFormat="1" ht="14.4"/>
    <row r="15406" s="1" customFormat="1" ht="14.4"/>
    <row r="15407" s="1" customFormat="1" ht="14.4"/>
    <row r="15408" s="1" customFormat="1" ht="14.4"/>
    <row r="15409" s="1" customFormat="1" ht="14.4"/>
    <row r="15410" s="1" customFormat="1" ht="14.4"/>
    <row r="15411" s="1" customFormat="1" ht="14.4"/>
    <row r="15412" s="1" customFormat="1" ht="14.4"/>
    <row r="15413" s="1" customFormat="1" ht="14.4"/>
    <row r="15414" s="1" customFormat="1" ht="14.4"/>
    <row r="15415" s="1" customFormat="1" ht="14.4"/>
    <row r="15416" s="1" customFormat="1" ht="14.4"/>
    <row r="15417" s="1" customFormat="1" ht="14.4"/>
    <row r="15418" s="1" customFormat="1" ht="14.4"/>
    <row r="15419" s="1" customFormat="1" ht="14.4"/>
    <row r="15420" s="1" customFormat="1" ht="14.4"/>
    <row r="15421" s="1" customFormat="1" ht="14.4"/>
    <row r="15422" s="1" customFormat="1" ht="14.4"/>
    <row r="15423" s="1" customFormat="1" ht="14.4"/>
    <row r="15424" s="1" customFormat="1" ht="14.4"/>
    <row r="15425" s="1" customFormat="1" ht="14.4"/>
    <row r="15426" s="1" customFormat="1" ht="14.4"/>
    <row r="15427" s="1" customFormat="1" ht="14.4"/>
    <row r="15428" s="1" customFormat="1" ht="14.4"/>
    <row r="15429" s="1" customFormat="1" ht="14.4"/>
    <row r="15430" s="1" customFormat="1" ht="14.4"/>
    <row r="15431" s="1" customFormat="1" ht="14.4"/>
    <row r="15432" s="1" customFormat="1" ht="14.4"/>
    <row r="15433" s="1" customFormat="1" ht="14.4"/>
    <row r="15434" s="1" customFormat="1" ht="14.4"/>
    <row r="15435" s="1" customFormat="1" ht="14.4"/>
    <row r="15436" s="1" customFormat="1" ht="14.4"/>
    <row r="15437" s="1" customFormat="1" ht="14.4"/>
    <row r="15438" s="1" customFormat="1" ht="14.4"/>
    <row r="15439" s="1" customFormat="1" ht="14.4"/>
    <row r="15440" s="1" customFormat="1" ht="14.4"/>
    <row r="15441" s="1" customFormat="1" ht="14.4"/>
    <row r="15442" s="1" customFormat="1" ht="14.4"/>
    <row r="15443" s="1" customFormat="1" ht="14.4"/>
    <row r="15444" s="1" customFormat="1" ht="14.4"/>
    <row r="15445" s="1" customFormat="1" ht="14.4"/>
    <row r="15446" s="1" customFormat="1" ht="14.4"/>
    <row r="15447" s="1" customFormat="1" ht="14.4"/>
    <row r="15448" s="1" customFormat="1" ht="14.4"/>
    <row r="15449" s="1" customFormat="1" ht="14.4"/>
    <row r="15450" s="1" customFormat="1" ht="14.4"/>
    <row r="15451" s="1" customFormat="1" ht="14.4"/>
    <row r="15452" s="1" customFormat="1" ht="14.4"/>
    <row r="15453" s="1" customFormat="1" ht="14.4"/>
    <row r="15454" s="1" customFormat="1" ht="14.4"/>
    <row r="15455" s="1" customFormat="1" ht="14.4"/>
    <row r="15456" s="1" customFormat="1" ht="14.4"/>
    <row r="15457" s="1" customFormat="1" ht="14.4"/>
    <row r="15458" s="1" customFormat="1" ht="14.4"/>
    <row r="15459" s="1" customFormat="1" ht="14.4"/>
    <row r="15460" s="1" customFormat="1" ht="14.4"/>
    <row r="15461" s="1" customFormat="1" ht="14.4"/>
    <row r="15462" s="1" customFormat="1" ht="14.4"/>
    <row r="15463" s="1" customFormat="1" ht="14.4"/>
    <row r="15464" s="1" customFormat="1" ht="14.4"/>
    <row r="15465" s="1" customFormat="1" ht="14.4"/>
    <row r="15466" s="1" customFormat="1" ht="14.4"/>
    <row r="15467" s="1" customFormat="1" ht="14.4"/>
    <row r="15468" s="1" customFormat="1" ht="14.4"/>
    <row r="15469" s="1" customFormat="1" ht="14.4"/>
    <row r="15470" s="1" customFormat="1" ht="14.4"/>
    <row r="15471" s="1" customFormat="1" ht="14.4"/>
    <row r="15472" s="1" customFormat="1" ht="14.4"/>
    <row r="15473" s="1" customFormat="1" ht="14.4"/>
    <row r="15474" s="1" customFormat="1" ht="14.4"/>
    <row r="15475" s="1" customFormat="1" ht="14.4"/>
    <row r="15476" s="1" customFormat="1" ht="14.4"/>
    <row r="15477" s="1" customFormat="1" ht="14.4"/>
    <row r="15478" s="1" customFormat="1" ht="14.4"/>
    <row r="15479" s="1" customFormat="1" ht="14.4"/>
    <row r="15480" s="1" customFormat="1" ht="14.4"/>
    <row r="15481" s="1" customFormat="1" ht="14.4"/>
    <row r="15482" s="1" customFormat="1" ht="14.4"/>
    <row r="15483" s="1" customFormat="1" ht="14.4"/>
    <row r="15484" s="1" customFormat="1" ht="14.4"/>
    <row r="15485" s="1" customFormat="1" ht="14.4"/>
    <row r="15486" s="1" customFormat="1" ht="14.4"/>
    <row r="15487" s="1" customFormat="1" ht="14.4"/>
    <row r="15488" s="1" customFormat="1" ht="14.4"/>
    <row r="15489" s="1" customFormat="1" ht="14.4"/>
    <row r="15490" s="1" customFormat="1" ht="14.4"/>
    <row r="15491" s="1" customFormat="1" ht="14.4"/>
    <row r="15492" s="1" customFormat="1" ht="14.4"/>
    <row r="15493" s="1" customFormat="1" ht="14.4"/>
    <row r="15494" s="1" customFormat="1" ht="14.4"/>
    <row r="15495" s="1" customFormat="1" ht="14.4"/>
    <row r="15496" s="1" customFormat="1" ht="14.4"/>
    <row r="15497" s="1" customFormat="1" ht="14.4"/>
    <row r="15498" s="1" customFormat="1" ht="14.4"/>
    <row r="15499" s="1" customFormat="1" ht="14.4"/>
    <row r="15500" s="1" customFormat="1" ht="14.4"/>
    <row r="15501" s="1" customFormat="1" ht="14.4"/>
    <row r="15502" s="1" customFormat="1" ht="14.4"/>
    <row r="15503" s="1" customFormat="1" ht="14.4"/>
    <row r="15504" s="1" customFormat="1" ht="14.4"/>
    <row r="15505" s="1" customFormat="1" ht="14.4"/>
    <row r="15506" s="1" customFormat="1" ht="14.4"/>
    <row r="15507" s="1" customFormat="1" ht="14.4"/>
    <row r="15508" s="1" customFormat="1" ht="14.4"/>
    <row r="15509" s="1" customFormat="1" ht="14.4"/>
    <row r="15510" s="1" customFormat="1" ht="14.4"/>
    <row r="15511" s="1" customFormat="1" ht="14.4"/>
    <row r="15512" s="1" customFormat="1" ht="14.4"/>
    <row r="15513" s="1" customFormat="1" ht="14.4"/>
    <row r="15514" s="1" customFormat="1" ht="14.4"/>
    <row r="15515" s="1" customFormat="1" ht="14.4"/>
    <row r="15516" s="1" customFormat="1" ht="14.4"/>
    <row r="15517" s="1" customFormat="1" ht="14.4"/>
    <row r="15518" s="1" customFormat="1" ht="14.4"/>
    <row r="15519" s="1" customFormat="1" ht="14.4"/>
    <row r="15520" s="1" customFormat="1" ht="14.4"/>
    <row r="15521" s="1" customFormat="1" ht="14.4"/>
    <row r="15522" s="1" customFormat="1" ht="14.4"/>
    <row r="15523" s="1" customFormat="1" ht="14.4"/>
    <row r="15524" s="1" customFormat="1" ht="14.4"/>
    <row r="15525" s="1" customFormat="1" ht="14.4"/>
    <row r="15526" s="1" customFormat="1" ht="14.4"/>
    <row r="15527" s="1" customFormat="1" ht="14.4"/>
    <row r="15528" s="1" customFormat="1" ht="14.4"/>
    <row r="15529" s="1" customFormat="1" ht="14.4"/>
    <row r="15530" s="1" customFormat="1" ht="14.4"/>
    <row r="15531" s="1" customFormat="1" ht="14.4"/>
    <row r="15532" s="1" customFormat="1" ht="14.4"/>
    <row r="15533" s="1" customFormat="1" ht="14.4"/>
    <row r="15534" s="1" customFormat="1" ht="14.4"/>
    <row r="15535" s="1" customFormat="1" ht="14.4"/>
    <row r="15536" s="1" customFormat="1" ht="14.4"/>
    <row r="15537" s="1" customFormat="1" ht="14.4"/>
    <row r="15538" s="1" customFormat="1" ht="14.4"/>
    <row r="15539" s="1" customFormat="1" ht="14.4"/>
    <row r="15540" s="1" customFormat="1" ht="14.4"/>
    <row r="15541" s="1" customFormat="1" ht="14.4"/>
    <row r="15542" s="1" customFormat="1" ht="14.4"/>
    <row r="15543" s="1" customFormat="1" ht="14.4"/>
    <row r="15544" s="1" customFormat="1" ht="14.4"/>
    <row r="15545" s="1" customFormat="1" ht="14.4"/>
    <row r="15546" s="1" customFormat="1" ht="14.4"/>
    <row r="15547" s="1" customFormat="1" ht="14.4"/>
    <row r="15548" s="1" customFormat="1" ht="14.4"/>
    <row r="15549" s="1" customFormat="1" ht="14.4"/>
    <row r="15550" s="1" customFormat="1" ht="14.4"/>
    <row r="15551" s="1" customFormat="1" ht="14.4"/>
    <row r="15552" s="1" customFormat="1" ht="14.4"/>
    <row r="15553" s="1" customFormat="1" ht="14.4"/>
    <row r="15554" s="1" customFormat="1" ht="14.4"/>
    <row r="15555" s="1" customFormat="1" ht="14.4"/>
    <row r="15556" s="1" customFormat="1" ht="14.4"/>
    <row r="15557" s="1" customFormat="1" ht="14.4"/>
    <row r="15558" s="1" customFormat="1" ht="14.4"/>
    <row r="15559" s="1" customFormat="1" ht="14.4"/>
    <row r="15560" s="1" customFormat="1" ht="14.4"/>
    <row r="15561" s="1" customFormat="1" ht="14.4"/>
    <row r="15562" s="1" customFormat="1" ht="14.4"/>
    <row r="15563" s="1" customFormat="1" ht="14.4"/>
    <row r="15564" s="1" customFormat="1" ht="14.4"/>
    <row r="15565" s="1" customFormat="1" ht="14.4"/>
    <row r="15566" s="1" customFormat="1" ht="14.4"/>
    <row r="15567" s="1" customFormat="1" ht="14.4"/>
    <row r="15568" s="1" customFormat="1" ht="14.4"/>
    <row r="15569" s="1" customFormat="1" ht="14.4"/>
    <row r="15570" s="1" customFormat="1" ht="14.4"/>
    <row r="15571" s="1" customFormat="1" ht="14.4"/>
    <row r="15572" s="1" customFormat="1" ht="14.4"/>
    <row r="15573" s="1" customFormat="1" ht="14.4"/>
    <row r="15574" s="1" customFormat="1" ht="14.4"/>
    <row r="15575" s="1" customFormat="1" ht="14.4"/>
    <row r="15576" s="1" customFormat="1" ht="14.4"/>
    <row r="15577" s="1" customFormat="1" ht="14.4"/>
    <row r="15578" s="1" customFormat="1" ht="14.4"/>
    <row r="15579" s="1" customFormat="1" ht="14.4"/>
    <row r="15580" s="1" customFormat="1" ht="14.4"/>
    <row r="15581" s="1" customFormat="1" ht="14.4"/>
    <row r="15582" s="1" customFormat="1" ht="14.4"/>
    <row r="15583" s="1" customFormat="1" ht="14.4"/>
    <row r="15584" s="1" customFormat="1" ht="14.4"/>
    <row r="15585" s="1" customFormat="1" ht="14.4"/>
    <row r="15586" s="1" customFormat="1" ht="14.4"/>
    <row r="15587" s="1" customFormat="1" ht="14.4"/>
    <row r="15588" s="1" customFormat="1" ht="14.4"/>
    <row r="15589" s="1" customFormat="1" ht="14.4"/>
    <row r="15590" s="1" customFormat="1" ht="14.4"/>
    <row r="15591" s="1" customFormat="1" ht="14.4"/>
    <row r="15592" s="1" customFormat="1" ht="14.4"/>
    <row r="15593" s="1" customFormat="1" ht="14.4"/>
    <row r="15594" s="1" customFormat="1" ht="14.4"/>
    <row r="15595" s="1" customFormat="1" ht="14.4"/>
    <row r="15596" s="1" customFormat="1" ht="14.4"/>
    <row r="15597" s="1" customFormat="1" ht="14.4"/>
    <row r="15598" s="1" customFormat="1" ht="14.4"/>
    <row r="15599" s="1" customFormat="1" ht="14.4"/>
    <row r="15600" s="1" customFormat="1" ht="14.4"/>
    <row r="15601" s="1" customFormat="1" ht="14.4"/>
    <row r="15602" s="1" customFormat="1" ht="14.4"/>
    <row r="15603" s="1" customFormat="1" ht="14.4"/>
    <row r="15604" s="1" customFormat="1" ht="14.4"/>
    <row r="15605" s="1" customFormat="1" ht="14.4"/>
    <row r="15606" s="1" customFormat="1" ht="14.4"/>
    <row r="15607" s="1" customFormat="1" ht="14.4"/>
    <row r="15608" s="1" customFormat="1" ht="14.4"/>
    <row r="15609" s="1" customFormat="1" ht="14.4"/>
    <row r="15610" s="1" customFormat="1" ht="14.4"/>
    <row r="15611" s="1" customFormat="1" ht="14.4"/>
    <row r="15612" s="1" customFormat="1" ht="14.4"/>
    <row r="15613" s="1" customFormat="1" ht="14.4"/>
    <row r="15614" s="1" customFormat="1" ht="14.4"/>
    <row r="15615" s="1" customFormat="1" ht="14.4"/>
    <row r="15616" s="1" customFormat="1" ht="14.4"/>
    <row r="15617" s="1" customFormat="1" ht="14.4"/>
    <row r="15618" s="1" customFormat="1" ht="14.4"/>
    <row r="15619" s="1" customFormat="1" ht="14.4"/>
    <row r="15620" s="1" customFormat="1" ht="14.4"/>
    <row r="15621" s="1" customFormat="1" ht="14.4"/>
    <row r="15622" s="1" customFormat="1" ht="14.4"/>
    <row r="15623" s="1" customFormat="1" ht="14.4"/>
    <row r="15624" s="1" customFormat="1" ht="14.4"/>
    <row r="15625" s="1" customFormat="1" ht="14.4"/>
    <row r="15626" s="1" customFormat="1" ht="14.4"/>
    <row r="15627" s="1" customFormat="1" ht="14.4"/>
    <row r="15628" s="1" customFormat="1" ht="14.4"/>
    <row r="15629" s="1" customFormat="1" ht="14.4"/>
    <row r="15630" s="1" customFormat="1" ht="14.4"/>
    <row r="15631" s="1" customFormat="1" ht="14.4"/>
    <row r="15632" s="1" customFormat="1" ht="14.4"/>
    <row r="15633" s="1" customFormat="1" ht="14.4"/>
    <row r="15634" s="1" customFormat="1" ht="14.4"/>
    <row r="15635" s="1" customFormat="1" ht="14.4"/>
    <row r="15636" s="1" customFormat="1" ht="14.4"/>
    <row r="15637" s="1" customFormat="1" ht="14.4"/>
    <row r="15638" s="1" customFormat="1" ht="14.4"/>
    <row r="15639" s="1" customFormat="1" ht="14.4"/>
    <row r="15640" s="1" customFormat="1" ht="14.4"/>
    <row r="15641" s="1" customFormat="1" ht="14.4"/>
    <row r="15642" s="1" customFormat="1" ht="14.4"/>
    <row r="15643" s="1" customFormat="1" ht="14.4"/>
    <row r="15644" s="1" customFormat="1" ht="14.4"/>
    <row r="15645" s="1" customFormat="1" ht="14.4"/>
    <row r="15646" s="1" customFormat="1" ht="14.4"/>
    <row r="15647" s="1" customFormat="1" ht="14.4"/>
    <row r="15648" s="1" customFormat="1" ht="14.4"/>
    <row r="15649" s="1" customFormat="1" ht="14.4"/>
    <row r="15650" s="1" customFormat="1" ht="14.4"/>
    <row r="15651" s="1" customFormat="1" ht="14.4"/>
    <row r="15652" s="1" customFormat="1" ht="14.4"/>
    <row r="15653" s="1" customFormat="1" ht="14.4"/>
    <row r="15654" s="1" customFormat="1" ht="14.4"/>
    <row r="15655" s="1" customFormat="1" ht="14.4"/>
    <row r="15656" s="1" customFormat="1" ht="14.4"/>
    <row r="15657" s="1" customFormat="1" ht="14.4"/>
    <row r="15658" s="1" customFormat="1" ht="14.4"/>
    <row r="15659" s="1" customFormat="1" ht="14.4"/>
    <row r="15660" s="1" customFormat="1" ht="14.4"/>
    <row r="15661" s="1" customFormat="1" ht="14.4"/>
    <row r="15662" s="1" customFormat="1" ht="14.4"/>
    <row r="15663" s="1" customFormat="1" ht="14.4"/>
    <row r="15664" s="1" customFormat="1" ht="14.4"/>
    <row r="15665" s="1" customFormat="1" ht="14.4"/>
    <row r="15666" s="1" customFormat="1" ht="14.4"/>
    <row r="15667" s="1" customFormat="1" ht="14.4"/>
    <row r="15668" s="1" customFormat="1" ht="14.4"/>
    <row r="15669" s="1" customFormat="1" ht="14.4"/>
    <row r="15670" s="1" customFormat="1" ht="14.4"/>
    <row r="15671" s="1" customFormat="1" ht="14.4"/>
    <row r="15672" s="1" customFormat="1" ht="14.4"/>
    <row r="15673" s="1" customFormat="1" ht="14.4"/>
    <row r="15674" s="1" customFormat="1" ht="14.4"/>
    <row r="15675" s="1" customFormat="1" ht="14.4"/>
    <row r="15676" s="1" customFormat="1" ht="14.4"/>
    <row r="15677" s="1" customFormat="1" ht="14.4"/>
    <row r="15678" s="1" customFormat="1" ht="14.4"/>
    <row r="15679" s="1" customFormat="1" ht="14.4"/>
    <row r="15680" s="1" customFormat="1" ht="14.4"/>
    <row r="15681" s="1" customFormat="1" ht="14.4"/>
    <row r="15682" s="1" customFormat="1" ht="14.4"/>
    <row r="15683" s="1" customFormat="1" ht="14.4"/>
    <row r="15684" s="1" customFormat="1" ht="14.4"/>
    <row r="15685" s="1" customFormat="1" ht="14.4"/>
    <row r="15686" s="1" customFormat="1" ht="14.4"/>
    <row r="15687" s="1" customFormat="1" ht="14.4"/>
    <row r="15688" s="1" customFormat="1" ht="14.4"/>
    <row r="15689" s="1" customFormat="1" ht="14.4"/>
    <row r="15690" s="1" customFormat="1" ht="14.4"/>
    <row r="15691" s="1" customFormat="1" ht="14.4"/>
    <row r="15692" s="1" customFormat="1" ht="14.4"/>
    <row r="15693" s="1" customFormat="1" ht="14.4"/>
    <row r="15694" s="1" customFormat="1" ht="14.4"/>
    <row r="15695" s="1" customFormat="1" ht="14.4"/>
    <row r="15696" s="1" customFormat="1" ht="14.4"/>
    <row r="15697" s="1" customFormat="1" ht="14.4"/>
    <row r="15698" s="1" customFormat="1" ht="14.4"/>
    <row r="15699" s="1" customFormat="1" ht="14.4"/>
    <row r="15700" s="1" customFormat="1" ht="14.4"/>
    <row r="15701" s="1" customFormat="1" ht="14.4"/>
    <row r="15702" s="1" customFormat="1" ht="14.4"/>
    <row r="15703" s="1" customFormat="1" ht="14.4"/>
    <row r="15704" s="1" customFormat="1" ht="14.4"/>
    <row r="15705" s="1" customFormat="1" ht="14.4"/>
    <row r="15706" s="1" customFormat="1" ht="14.4"/>
    <row r="15707" s="1" customFormat="1" ht="14.4"/>
    <row r="15708" s="1" customFormat="1" ht="14.4"/>
    <row r="15709" s="1" customFormat="1" ht="14.4"/>
    <row r="15710" s="1" customFormat="1" ht="14.4"/>
    <row r="15711" s="1" customFormat="1" ht="14.4"/>
    <row r="15712" s="1" customFormat="1" ht="14.4"/>
    <row r="15713" s="1" customFormat="1" ht="14.4"/>
    <row r="15714" s="1" customFormat="1" ht="14.4"/>
    <row r="15715" s="1" customFormat="1" ht="14.4"/>
    <row r="15716" s="1" customFormat="1" ht="14.4"/>
    <row r="15717" s="1" customFormat="1" ht="14.4"/>
    <row r="15718" s="1" customFormat="1" ht="14.4"/>
    <row r="15719" s="1" customFormat="1" ht="14.4"/>
    <row r="15720" s="1" customFormat="1" ht="14.4"/>
    <row r="15721" s="1" customFormat="1" ht="14.4"/>
    <row r="15722" s="1" customFormat="1" ht="14.4"/>
    <row r="15723" s="1" customFormat="1" ht="14.4"/>
    <row r="15724" s="1" customFormat="1" ht="14.4"/>
    <row r="15725" s="1" customFormat="1" ht="14.4"/>
    <row r="15726" s="1" customFormat="1" ht="14.4"/>
    <row r="15727" s="1" customFormat="1" ht="14.4"/>
    <row r="15728" s="1" customFormat="1" ht="14.4"/>
    <row r="15729" s="1" customFormat="1" ht="14.4"/>
    <row r="15730" s="1" customFormat="1" ht="14.4"/>
    <row r="15731" s="1" customFormat="1" ht="14.4"/>
    <row r="15732" s="1" customFormat="1" ht="14.4"/>
    <row r="15733" s="1" customFormat="1" ht="14.4"/>
    <row r="15734" s="1" customFormat="1" ht="14.4"/>
    <row r="15735" s="1" customFormat="1" ht="14.4"/>
    <row r="15736" s="1" customFormat="1" ht="14.4"/>
    <row r="15737" s="1" customFormat="1" ht="14.4"/>
    <row r="15738" s="1" customFormat="1" ht="14.4"/>
    <row r="15739" s="1" customFormat="1" ht="14.4"/>
    <row r="15740" s="1" customFormat="1" ht="14.4"/>
    <row r="15741" s="1" customFormat="1" ht="14.4"/>
    <row r="15742" s="1" customFormat="1" ht="14.4"/>
    <row r="15743" s="1" customFormat="1" ht="14.4"/>
    <row r="15744" s="1" customFormat="1" ht="14.4"/>
    <row r="15745" s="1" customFormat="1" ht="14.4"/>
    <row r="15746" s="1" customFormat="1" ht="14.4"/>
    <row r="15747" s="1" customFormat="1" ht="14.4"/>
    <row r="15748" s="1" customFormat="1" ht="14.4"/>
    <row r="15749" s="1" customFormat="1" ht="14.4"/>
    <row r="15750" s="1" customFormat="1" ht="14.4"/>
    <row r="15751" s="1" customFormat="1" ht="14.4"/>
    <row r="15752" s="1" customFormat="1" ht="14.4"/>
    <row r="15753" s="1" customFormat="1" ht="14.4"/>
    <row r="15754" s="1" customFormat="1" ht="14.4"/>
    <row r="15755" s="1" customFormat="1" ht="14.4"/>
    <row r="15756" s="1" customFormat="1" ht="14.4"/>
    <row r="15757" s="1" customFormat="1" ht="14.4"/>
    <row r="15758" s="1" customFormat="1" ht="14.4"/>
    <row r="15759" s="1" customFormat="1" ht="14.4"/>
    <row r="15760" s="1" customFormat="1" ht="14.4"/>
    <row r="15761" s="1" customFormat="1" ht="14.4"/>
    <row r="15762" s="1" customFormat="1" ht="14.4"/>
    <row r="15763" s="1" customFormat="1" ht="14.4"/>
    <row r="15764" s="1" customFormat="1" ht="14.4"/>
    <row r="15765" s="1" customFormat="1" ht="14.4"/>
    <row r="15766" s="1" customFormat="1" ht="14.4"/>
    <row r="15767" s="1" customFormat="1" ht="14.4"/>
    <row r="15768" s="1" customFormat="1" ht="14.4"/>
    <row r="15769" s="1" customFormat="1" ht="14.4"/>
    <row r="15770" s="1" customFormat="1" ht="14.4"/>
    <row r="15771" s="1" customFormat="1" ht="14.4"/>
    <row r="15772" s="1" customFormat="1" ht="14.4"/>
    <row r="15773" s="1" customFormat="1" ht="14.4"/>
    <row r="15774" s="1" customFormat="1" ht="14.4"/>
    <row r="15775" s="1" customFormat="1" ht="14.4"/>
    <row r="15776" s="1" customFormat="1" ht="14.4"/>
    <row r="15777" s="1" customFormat="1" ht="14.4"/>
    <row r="15778" s="1" customFormat="1" ht="14.4"/>
    <row r="15779" s="1" customFormat="1" ht="14.4"/>
    <row r="15780" s="1" customFormat="1" ht="14.4"/>
    <row r="15781" s="1" customFormat="1" ht="14.4"/>
    <row r="15782" s="1" customFormat="1" ht="14.4"/>
    <row r="15783" s="1" customFormat="1" ht="14.4"/>
    <row r="15784" s="1" customFormat="1" ht="14.4"/>
    <row r="15785" s="1" customFormat="1" ht="14.4"/>
    <row r="15786" s="1" customFormat="1" ht="14.4"/>
    <row r="15787" s="1" customFormat="1" ht="14.4"/>
    <row r="15788" s="1" customFormat="1" ht="14.4"/>
    <row r="15789" s="1" customFormat="1" ht="14.4"/>
    <row r="15790" s="1" customFormat="1" ht="14.4"/>
    <row r="15791" s="1" customFormat="1" ht="14.4"/>
    <row r="15792" s="1" customFormat="1" ht="14.4"/>
    <row r="15793" s="1" customFormat="1" ht="14.4"/>
    <row r="15794" s="1" customFormat="1" ht="14.4"/>
    <row r="15795" s="1" customFormat="1" ht="14.4"/>
    <row r="15796" s="1" customFormat="1" ht="14.4"/>
    <row r="15797" s="1" customFormat="1" ht="14.4"/>
    <row r="15798" s="1" customFormat="1" ht="14.4"/>
    <row r="15799" s="1" customFormat="1" ht="14.4"/>
    <row r="15800" s="1" customFormat="1" ht="14.4"/>
    <row r="15801" s="1" customFormat="1" ht="14.4"/>
    <row r="15802" s="1" customFormat="1" ht="14.4"/>
    <row r="15803" s="1" customFormat="1" ht="14.4"/>
    <row r="15804" s="1" customFormat="1" ht="14.4"/>
    <row r="15805" s="1" customFormat="1" ht="14.4"/>
    <row r="15806" s="1" customFormat="1" ht="14.4"/>
    <row r="15807" s="1" customFormat="1" ht="14.4"/>
    <row r="15808" s="1" customFormat="1" ht="14.4"/>
    <row r="15809" s="1" customFormat="1" ht="14.4"/>
    <row r="15810" s="1" customFormat="1" ht="14.4"/>
    <row r="15811" s="1" customFormat="1" ht="14.4"/>
    <row r="15812" s="1" customFormat="1" ht="14.4"/>
    <row r="15813" s="1" customFormat="1" ht="14.4"/>
    <row r="15814" s="1" customFormat="1" ht="14.4"/>
    <row r="15815" s="1" customFormat="1" ht="14.4"/>
    <row r="15816" s="1" customFormat="1" ht="14.4"/>
    <row r="15817" s="1" customFormat="1" ht="14.4"/>
    <row r="15818" s="1" customFormat="1" ht="14.4"/>
    <row r="15819" s="1" customFormat="1" ht="14.4"/>
    <row r="15820" s="1" customFormat="1" ht="14.4"/>
    <row r="15821" s="1" customFormat="1" ht="14.4"/>
    <row r="15822" s="1" customFormat="1" ht="14.4"/>
    <row r="15823" s="1" customFormat="1" ht="14.4"/>
    <row r="15824" s="1" customFormat="1" ht="14.4"/>
    <row r="15825" s="1" customFormat="1" ht="14.4"/>
    <row r="15826" s="1" customFormat="1" ht="14.4"/>
    <row r="15827" s="1" customFormat="1" ht="14.4"/>
    <row r="15828" s="1" customFormat="1" ht="14.4"/>
    <row r="15829" s="1" customFormat="1" ht="14.4"/>
    <row r="15830" s="1" customFormat="1" ht="14.4"/>
    <row r="15831" s="1" customFormat="1" ht="14.4"/>
    <row r="15832" s="1" customFormat="1" ht="14.4"/>
    <row r="15833" s="1" customFormat="1" ht="14.4"/>
    <row r="15834" s="1" customFormat="1" ht="14.4"/>
    <row r="15835" s="1" customFormat="1" ht="14.4"/>
    <row r="15836" s="1" customFormat="1" ht="14.4"/>
    <row r="15837" s="1" customFormat="1" ht="14.4"/>
    <row r="15838" s="1" customFormat="1" ht="14.4"/>
    <row r="15839" s="1" customFormat="1" ht="14.4"/>
    <row r="15840" s="1" customFormat="1" ht="14.4"/>
    <row r="15841" s="1" customFormat="1" ht="14.4"/>
    <row r="15842" s="1" customFormat="1" ht="14.4"/>
    <row r="15843" s="1" customFormat="1" ht="14.4"/>
    <row r="15844" s="1" customFormat="1" ht="14.4"/>
    <row r="15845" s="1" customFormat="1" ht="14.4"/>
    <row r="15846" s="1" customFormat="1" ht="14.4"/>
    <row r="15847" s="1" customFormat="1" ht="14.4"/>
    <row r="15848" s="1" customFormat="1" ht="14.4"/>
    <row r="15849" s="1" customFormat="1" ht="14.4"/>
    <row r="15850" s="1" customFormat="1" ht="14.4"/>
    <row r="15851" s="1" customFormat="1" ht="14.4"/>
    <row r="15852" s="1" customFormat="1" ht="14.4"/>
    <row r="15853" s="1" customFormat="1" ht="14.4"/>
    <row r="15854" s="1" customFormat="1" ht="14.4"/>
    <row r="15855" s="1" customFormat="1" ht="14.4"/>
    <row r="15856" s="1" customFormat="1" ht="14.4"/>
    <row r="15857" s="1" customFormat="1" ht="14.4"/>
    <row r="15858" s="1" customFormat="1" ht="14.4"/>
    <row r="15859" s="1" customFormat="1" ht="14.4"/>
    <row r="15860" s="1" customFormat="1" ht="14.4"/>
    <row r="15861" s="1" customFormat="1" ht="14.4"/>
    <row r="15862" s="1" customFormat="1" ht="14.4"/>
    <row r="15863" s="1" customFormat="1" ht="14.4"/>
    <row r="15864" s="1" customFormat="1" ht="14.4"/>
    <row r="15865" s="1" customFormat="1" ht="14.4"/>
    <row r="15866" s="1" customFormat="1" ht="14.4"/>
    <row r="15867" s="1" customFormat="1" ht="14.4"/>
    <row r="15868" s="1" customFormat="1" ht="14.4"/>
    <row r="15869" s="1" customFormat="1" ht="14.4"/>
    <row r="15870" s="1" customFormat="1" ht="14.4"/>
    <row r="15871" s="1" customFormat="1" ht="14.4"/>
    <row r="15872" s="1" customFormat="1" ht="14.4"/>
    <row r="15873" s="1" customFormat="1" ht="14.4"/>
    <row r="15874" s="1" customFormat="1" ht="14.4"/>
    <row r="15875" s="1" customFormat="1" ht="14.4"/>
    <row r="15876" s="1" customFormat="1" ht="14.4"/>
    <row r="15877" s="1" customFormat="1" ht="14.4"/>
    <row r="15878" s="1" customFormat="1" ht="14.4"/>
    <row r="15879" s="1" customFormat="1" ht="14.4"/>
    <row r="15880" s="1" customFormat="1" ht="14.4"/>
    <row r="15881" s="1" customFormat="1" ht="14.4"/>
    <row r="15882" s="1" customFormat="1" ht="14.4"/>
    <row r="15883" s="1" customFormat="1" ht="14.4"/>
    <row r="15884" s="1" customFormat="1" ht="14.4"/>
    <row r="15885" s="1" customFormat="1" ht="14.4"/>
    <row r="15886" s="1" customFormat="1" ht="14.4"/>
    <row r="15887" s="1" customFormat="1" ht="14.4"/>
    <row r="15888" s="1" customFormat="1" ht="14.4"/>
    <row r="15889" s="1" customFormat="1" ht="14.4"/>
    <row r="15890" s="1" customFormat="1" ht="14.4"/>
    <row r="15891" s="1" customFormat="1" ht="14.4"/>
    <row r="15892" s="1" customFormat="1" ht="14.4"/>
    <row r="15893" s="1" customFormat="1" ht="14.4"/>
    <row r="15894" s="1" customFormat="1" ht="14.4"/>
    <row r="15895" s="1" customFormat="1" ht="14.4"/>
    <row r="15896" s="1" customFormat="1" ht="14.4"/>
    <row r="15897" s="1" customFormat="1" ht="14.4"/>
    <row r="15898" s="1" customFormat="1" ht="14.4"/>
    <row r="15899" s="1" customFormat="1" ht="14.4"/>
    <row r="15900" s="1" customFormat="1" ht="14.4"/>
    <row r="15901" s="1" customFormat="1" ht="14.4"/>
    <row r="15902" s="1" customFormat="1" ht="14.4"/>
    <row r="15903" s="1" customFormat="1" ht="14.4"/>
    <row r="15904" s="1" customFormat="1" ht="14.4"/>
    <row r="15905" s="1" customFormat="1" ht="14.4"/>
    <row r="15906" s="1" customFormat="1" ht="14.4"/>
    <row r="15907" s="1" customFormat="1" ht="14.4"/>
    <row r="15908" s="1" customFormat="1" ht="14.4"/>
    <row r="15909" s="1" customFormat="1" ht="14.4"/>
    <row r="15910" s="1" customFormat="1" ht="14.4"/>
    <row r="15911" s="1" customFormat="1" ht="14.4"/>
    <row r="15912" s="1" customFormat="1" ht="14.4"/>
    <row r="15913" s="1" customFormat="1" ht="14.4"/>
    <row r="15914" s="1" customFormat="1" ht="14.4"/>
    <row r="15915" s="1" customFormat="1" ht="14.4"/>
    <row r="15916" s="1" customFormat="1" ht="14.4"/>
    <row r="15917" s="1" customFormat="1" ht="14.4"/>
    <row r="15918" s="1" customFormat="1" ht="14.4"/>
    <row r="15919" s="1" customFormat="1" ht="14.4"/>
    <row r="15920" s="1" customFormat="1" ht="14.4"/>
    <row r="15921" s="1" customFormat="1" ht="14.4"/>
    <row r="15922" s="1" customFormat="1" ht="14.4"/>
    <row r="15923" s="1" customFormat="1" ht="14.4"/>
    <row r="15924" s="1" customFormat="1" ht="14.4"/>
    <row r="15925" s="1" customFormat="1" ht="14.4"/>
    <row r="15926" s="1" customFormat="1" ht="14.4"/>
    <row r="15927" s="1" customFormat="1" ht="14.4"/>
    <row r="15928" s="1" customFormat="1" ht="14.4"/>
    <row r="15929" s="1" customFormat="1" ht="14.4"/>
    <row r="15930" s="1" customFormat="1" ht="14.4"/>
    <row r="15931" s="1" customFormat="1" ht="14.4"/>
    <row r="15932" s="1" customFormat="1" ht="14.4"/>
    <row r="15933" s="1" customFormat="1" ht="14.4"/>
    <row r="15934" s="1" customFormat="1" ht="14.4"/>
    <row r="15935" s="1" customFormat="1" ht="14.4"/>
    <row r="15936" s="1" customFormat="1" ht="14.4"/>
    <row r="15937" s="1" customFormat="1" ht="14.4"/>
    <row r="15938" s="1" customFormat="1" ht="14.4"/>
    <row r="15939" s="1" customFormat="1" ht="14.4"/>
    <row r="15940" s="1" customFormat="1" ht="14.4"/>
    <row r="15941" s="1" customFormat="1" ht="14.4"/>
    <row r="15942" s="1" customFormat="1" ht="14.4"/>
    <row r="15943" s="1" customFormat="1" ht="14.4"/>
    <row r="15944" s="1" customFormat="1" ht="14.4"/>
    <row r="15945" s="1" customFormat="1" ht="14.4"/>
    <row r="15946" s="1" customFormat="1" ht="14.4"/>
    <row r="15947" s="1" customFormat="1" ht="14.4"/>
    <row r="15948" s="1" customFormat="1" ht="14.4"/>
    <row r="15949" s="1" customFormat="1" ht="14.4"/>
    <row r="15950" s="1" customFormat="1" ht="14.4"/>
    <row r="15951" s="1" customFormat="1" ht="14.4"/>
    <row r="15952" s="1" customFormat="1" ht="14.4"/>
    <row r="15953" s="1" customFormat="1" ht="14.4"/>
    <row r="15954" s="1" customFormat="1" ht="14.4"/>
    <row r="15955" s="1" customFormat="1" ht="14.4"/>
    <row r="15956" s="1" customFormat="1" ht="14.4"/>
    <row r="15957" s="1" customFormat="1" ht="14.4"/>
    <row r="15958" s="1" customFormat="1" ht="14.4"/>
    <row r="15959" s="1" customFormat="1" ht="14.4"/>
    <row r="15960" s="1" customFormat="1" ht="14.4"/>
    <row r="15961" s="1" customFormat="1" ht="14.4"/>
    <row r="15962" s="1" customFormat="1" ht="14.4"/>
    <row r="15963" s="1" customFormat="1" ht="14.4"/>
    <row r="15964" s="1" customFormat="1" ht="14.4"/>
    <row r="15965" s="1" customFormat="1" ht="14.4"/>
    <row r="15966" s="1" customFormat="1" ht="14.4"/>
    <row r="15967" s="1" customFormat="1" ht="14.4"/>
    <row r="15968" s="1" customFormat="1" ht="14.4"/>
    <row r="15969" s="1" customFormat="1" ht="14.4"/>
    <row r="15970" s="1" customFormat="1" ht="14.4"/>
    <row r="15971" s="1" customFormat="1" ht="14.4"/>
    <row r="15972" s="1" customFormat="1" ht="14.4"/>
    <row r="15973" s="1" customFormat="1" ht="14.4"/>
    <row r="15974" s="1" customFormat="1" ht="14.4"/>
    <row r="15975" s="1" customFormat="1" ht="14.4"/>
    <row r="15976" s="1" customFormat="1" ht="14.4"/>
    <row r="15977" s="1" customFormat="1" ht="14.4"/>
    <row r="15978" s="1" customFormat="1" ht="14.4"/>
    <row r="15979" s="1" customFormat="1" ht="14.4"/>
    <row r="15980" s="1" customFormat="1" ht="14.4"/>
    <row r="15981" s="1" customFormat="1" ht="14.4"/>
    <row r="15982" s="1" customFormat="1" ht="14.4"/>
    <row r="15983" s="1" customFormat="1" ht="14.4"/>
    <row r="15984" s="1" customFormat="1" ht="14.4"/>
    <row r="15985" s="1" customFormat="1" ht="14.4"/>
    <row r="15986" s="1" customFormat="1" ht="14.4"/>
    <row r="15987" s="1" customFormat="1" ht="14.4"/>
    <row r="15988" s="1" customFormat="1" ht="14.4"/>
    <row r="15989" s="1" customFormat="1" ht="14.4"/>
    <row r="15990" s="1" customFormat="1" ht="14.4"/>
    <row r="15991" s="1" customFormat="1" ht="14.4"/>
    <row r="15992" s="1" customFormat="1" ht="14.4"/>
    <row r="15993" s="1" customFormat="1" ht="14.4"/>
    <row r="15994" s="1" customFormat="1" ht="14.4"/>
    <row r="15995" s="1" customFormat="1" ht="14.4"/>
    <row r="15996" s="1" customFormat="1" ht="14.4"/>
    <row r="15997" s="1" customFormat="1" ht="14.4"/>
    <row r="15998" s="1" customFormat="1" ht="14.4"/>
    <row r="15999" s="1" customFormat="1" ht="14.4"/>
    <row r="16000" s="1" customFormat="1" ht="14.4"/>
    <row r="16001" s="1" customFormat="1" ht="14.4"/>
    <row r="16002" s="1" customFormat="1" ht="14.4"/>
    <row r="16003" s="1" customFormat="1" ht="14.4"/>
    <row r="16004" s="1" customFormat="1" ht="14.4"/>
    <row r="16005" s="1" customFormat="1" ht="14.4"/>
    <row r="16006" s="1" customFormat="1" ht="14.4"/>
    <row r="16007" s="1" customFormat="1" ht="14.4"/>
    <row r="16008" s="1" customFormat="1" ht="14.4"/>
    <row r="16009" s="1" customFormat="1" ht="14.4"/>
    <row r="16010" s="1" customFormat="1" ht="14.4"/>
    <row r="16011" s="1" customFormat="1" ht="14.4"/>
    <row r="16012" s="1" customFormat="1" ht="14.4"/>
    <row r="16013" s="1" customFormat="1" ht="14.4"/>
    <row r="16014" s="1" customFormat="1" ht="14.4"/>
    <row r="16015" s="1" customFormat="1" ht="14.4"/>
    <row r="16016" s="1" customFormat="1" ht="14.4"/>
    <row r="16017" s="1" customFormat="1" ht="14.4"/>
    <row r="16018" s="1" customFormat="1" ht="14.4"/>
    <row r="16019" s="1" customFormat="1" ht="14.4"/>
    <row r="16020" s="1" customFormat="1" ht="14.4"/>
    <row r="16021" s="1" customFormat="1" ht="14.4"/>
    <row r="16022" s="1" customFormat="1" ht="14.4"/>
    <row r="16023" s="1" customFormat="1" ht="14.4"/>
    <row r="16024" s="1" customFormat="1" ht="14.4"/>
    <row r="16025" s="1" customFormat="1" ht="14.4"/>
    <row r="16026" s="1" customFormat="1" ht="14.4"/>
    <row r="16027" s="1" customFormat="1" ht="14.4"/>
    <row r="16028" s="1" customFormat="1" ht="14.4"/>
    <row r="16029" s="1" customFormat="1" ht="14.4"/>
    <row r="16030" s="1" customFormat="1" ht="14.4"/>
    <row r="16031" s="1" customFormat="1" ht="14.4"/>
    <row r="16032" s="1" customFormat="1" ht="14.4"/>
    <row r="16033" s="1" customFormat="1" ht="14.4"/>
    <row r="16034" s="1" customFormat="1" ht="14.4"/>
    <row r="16035" s="1" customFormat="1" ht="14.4"/>
    <row r="16036" s="1" customFormat="1" ht="14.4"/>
    <row r="16037" s="1" customFormat="1" ht="14.4"/>
    <row r="16038" s="1" customFormat="1" ht="14.4"/>
    <row r="16039" s="1" customFormat="1" ht="14.4"/>
    <row r="16040" s="1" customFormat="1" ht="14.4"/>
    <row r="16041" s="1" customFormat="1" ht="14.4"/>
    <row r="16042" s="1" customFormat="1" ht="14.4"/>
    <row r="16043" s="1" customFormat="1" ht="14.4"/>
    <row r="16044" s="1" customFormat="1" ht="14.4"/>
    <row r="16045" s="1" customFormat="1" ht="14.4"/>
    <row r="16046" s="1" customFormat="1" ht="14.4"/>
    <row r="16047" s="1" customFormat="1" ht="14.4"/>
    <row r="16048" s="1" customFormat="1" ht="14.4"/>
    <row r="16049" s="1" customFormat="1" ht="14.4"/>
    <row r="16050" s="1" customFormat="1" ht="14.4"/>
    <row r="16051" s="1" customFormat="1" ht="14.4"/>
    <row r="16052" s="1" customFormat="1" ht="14.4"/>
    <row r="16053" s="1" customFormat="1" ht="14.4"/>
    <row r="16054" s="1" customFormat="1" ht="14.4"/>
    <row r="16055" s="1" customFormat="1" ht="14.4"/>
    <row r="16056" s="1" customFormat="1" ht="14.4"/>
    <row r="16057" s="1" customFormat="1" ht="14.4"/>
    <row r="16058" s="1" customFormat="1" ht="14.4"/>
    <row r="16059" s="1" customFormat="1" ht="14.4"/>
    <row r="16060" s="1" customFormat="1" ht="14.4"/>
    <row r="16061" s="1" customFormat="1" ht="14.4"/>
    <row r="16062" s="1" customFormat="1" ht="14.4"/>
    <row r="16063" s="1" customFormat="1" ht="14.4"/>
    <row r="16064" s="1" customFormat="1" ht="14.4"/>
    <row r="16065" s="1" customFormat="1" ht="14.4"/>
    <row r="16066" s="1" customFormat="1" ht="14.4"/>
    <row r="16067" s="1" customFormat="1" ht="14.4"/>
    <row r="16068" s="1" customFormat="1" ht="14.4"/>
    <row r="16069" s="1" customFormat="1" ht="14.4"/>
    <row r="16070" s="1" customFormat="1" ht="14.4"/>
    <row r="16071" s="1" customFormat="1" ht="14.4"/>
    <row r="16072" s="1" customFormat="1" ht="14.4"/>
    <row r="16073" s="1" customFormat="1" ht="14.4"/>
    <row r="16074" s="1" customFormat="1" ht="14.4"/>
    <row r="16075" s="1" customFormat="1" ht="14.4"/>
    <row r="16076" s="1" customFormat="1" ht="14.4"/>
    <row r="16077" s="1" customFormat="1" ht="14.4"/>
    <row r="16078" s="1" customFormat="1" ht="14.4"/>
    <row r="16079" s="1" customFormat="1" ht="14.4"/>
    <row r="16080" s="1" customFormat="1" ht="14.4"/>
    <row r="16081" s="1" customFormat="1" ht="14.4"/>
    <row r="16082" s="1" customFormat="1" ht="14.4"/>
    <row r="16083" s="1" customFormat="1" ht="14.4"/>
    <row r="16084" s="1" customFormat="1" ht="14.4"/>
    <row r="16085" s="1" customFormat="1" ht="14.4"/>
    <row r="16086" s="1" customFormat="1" ht="14.4"/>
    <row r="16087" s="1" customFormat="1" ht="14.4"/>
    <row r="16088" s="1" customFormat="1" ht="14.4"/>
    <row r="16089" s="1" customFormat="1" ht="14.4"/>
    <row r="16090" s="1" customFormat="1" ht="14.4"/>
    <row r="16091" s="1" customFormat="1" ht="14.4"/>
    <row r="16092" s="1" customFormat="1" ht="14.4"/>
    <row r="16093" s="1" customFormat="1" ht="14.4"/>
    <row r="16094" s="1" customFormat="1" ht="14.4"/>
    <row r="16095" s="1" customFormat="1" ht="14.4"/>
    <row r="16096" s="1" customFormat="1" ht="14.4"/>
    <row r="16097" s="1" customFormat="1" ht="14.4"/>
    <row r="16098" s="1" customFormat="1" ht="14.4"/>
    <row r="16099" s="1" customFormat="1" ht="14.4"/>
    <row r="16100" s="1" customFormat="1" ht="14.4"/>
    <row r="16101" s="1" customFormat="1" ht="14.4"/>
    <row r="16102" s="1" customFormat="1" ht="14.4"/>
    <row r="16103" s="1" customFormat="1" ht="14.4"/>
    <row r="16104" s="1" customFormat="1" ht="14.4"/>
    <row r="16105" s="1" customFormat="1" ht="14.4"/>
    <row r="16106" s="1" customFormat="1" ht="14.4"/>
    <row r="16107" s="1" customFormat="1" ht="14.4"/>
    <row r="16108" s="1" customFormat="1" ht="14.4"/>
    <row r="16109" s="1" customFormat="1" ht="14.4"/>
    <row r="16110" s="1" customFormat="1" ht="14.4"/>
    <row r="16111" s="1" customFormat="1" ht="14.4"/>
    <row r="16112" s="1" customFormat="1" ht="14.4"/>
    <row r="16113" s="1" customFormat="1" ht="14.4"/>
    <row r="16114" s="1" customFormat="1" ht="14.4"/>
    <row r="16115" s="1" customFormat="1" ht="14.4"/>
    <row r="16116" s="1" customFormat="1" ht="14.4"/>
    <row r="16117" s="1" customFormat="1" ht="14.4"/>
    <row r="16118" s="1" customFormat="1" ht="14.4"/>
    <row r="16119" s="1" customFormat="1" ht="14.4"/>
    <row r="16120" s="1" customFormat="1" ht="14.4"/>
    <row r="16121" s="1" customFormat="1" ht="14.4"/>
    <row r="16122" s="1" customFormat="1" ht="14.4"/>
    <row r="16123" s="1" customFormat="1" ht="14.4"/>
    <row r="16124" s="1" customFormat="1" ht="14.4"/>
    <row r="16125" s="1" customFormat="1" ht="14.4"/>
    <row r="16126" s="1" customFormat="1" ht="14.4"/>
    <row r="16127" s="1" customFormat="1" ht="14.4"/>
    <row r="16128" s="1" customFormat="1" ht="14.4"/>
    <row r="16129" s="1" customFormat="1" ht="14.4"/>
    <row r="16130" s="1" customFormat="1" ht="14.4"/>
    <row r="16131" s="1" customFormat="1" ht="14.4"/>
    <row r="16132" s="1" customFormat="1" ht="14.4"/>
    <row r="16133" s="1" customFormat="1" ht="14.4"/>
    <row r="16134" s="1" customFormat="1" ht="14.4"/>
    <row r="16135" s="1" customFormat="1" ht="14.4"/>
    <row r="16136" s="1" customFormat="1" ht="14.4"/>
    <row r="16137" s="1" customFormat="1" ht="14.4"/>
    <row r="16138" s="1" customFormat="1" ht="14.4"/>
    <row r="16139" s="1" customFormat="1" ht="14.4"/>
    <row r="16140" s="1" customFormat="1" ht="14.4"/>
    <row r="16141" s="1" customFormat="1" ht="14.4"/>
    <row r="16142" s="1" customFormat="1" ht="14.4"/>
    <row r="16143" s="1" customFormat="1" ht="14.4"/>
    <row r="16144" s="1" customFormat="1" ht="14.4"/>
    <row r="16145" s="1" customFormat="1" ht="14.4"/>
    <row r="16146" s="1" customFormat="1" ht="14.4"/>
    <row r="16147" s="1" customFormat="1" ht="14.4"/>
    <row r="16148" s="1" customFormat="1" ht="14.4"/>
    <row r="16149" s="1" customFormat="1" ht="14.4"/>
    <row r="16150" s="1" customFormat="1" ht="14.4"/>
    <row r="16151" s="1" customFormat="1" ht="14.4"/>
    <row r="16152" s="1" customFormat="1" ht="14.4"/>
    <row r="16153" s="1" customFormat="1" ht="14.4"/>
    <row r="16154" s="1" customFormat="1" ht="14.4"/>
    <row r="16155" s="1" customFormat="1" ht="14.4"/>
    <row r="16156" s="1" customFormat="1" ht="14.4"/>
    <row r="16157" s="1" customFormat="1" ht="14.4"/>
    <row r="16158" s="1" customFormat="1" ht="14.4"/>
    <row r="16159" s="1" customFormat="1" ht="14.4"/>
    <row r="16160" s="1" customFormat="1" ht="14.4"/>
    <row r="16161" s="1" customFormat="1" ht="14.4"/>
    <row r="16162" s="1" customFormat="1" ht="14.4"/>
    <row r="16163" s="1" customFormat="1" ht="14.4"/>
    <row r="16164" s="1" customFormat="1" ht="14.4"/>
    <row r="16165" s="1" customFormat="1" ht="14.4"/>
    <row r="16166" s="1" customFormat="1" ht="14.4"/>
    <row r="16167" s="1" customFormat="1" ht="14.4"/>
    <row r="16168" s="1" customFormat="1" ht="14.4"/>
    <row r="16169" s="1" customFormat="1" ht="14.4"/>
    <row r="16170" s="1" customFormat="1" ht="14.4"/>
    <row r="16171" s="1" customFormat="1" ht="14.4"/>
    <row r="16172" s="1" customFormat="1" ht="14.4"/>
    <row r="16173" s="1" customFormat="1" ht="14.4"/>
    <row r="16174" s="1" customFormat="1" ht="14.4"/>
    <row r="16175" s="1" customFormat="1" ht="14.4"/>
    <row r="16176" s="1" customFormat="1" ht="14.4"/>
    <row r="16177" s="1" customFormat="1" ht="14.4"/>
    <row r="16178" s="1" customFormat="1" ht="14.4"/>
    <row r="16179" s="1" customFormat="1" ht="14.4"/>
    <row r="16180" s="1" customFormat="1" ht="14.4"/>
    <row r="16181" s="1" customFormat="1" ht="14.4"/>
    <row r="16182" s="1" customFormat="1" ht="14.4"/>
    <row r="16183" s="1" customFormat="1" ht="14.4"/>
    <row r="16184" s="1" customFormat="1" ht="14.4"/>
    <row r="16185" s="1" customFormat="1" ht="14.4"/>
    <row r="16186" s="1" customFormat="1" ht="14.4"/>
    <row r="16187" s="1" customFormat="1" ht="14.4"/>
    <row r="16188" s="1" customFormat="1" ht="14.4"/>
    <row r="16189" s="1" customFormat="1" ht="14.4"/>
    <row r="16190" s="1" customFormat="1" ht="14.4"/>
    <row r="16191" s="1" customFormat="1" ht="14.4"/>
    <row r="16192" s="1" customFormat="1" ht="14.4"/>
    <row r="16193" s="1" customFormat="1" ht="14.4"/>
    <row r="16194" s="1" customFormat="1" ht="14.4"/>
    <row r="16195" s="1" customFormat="1" ht="14.4"/>
    <row r="16196" s="1" customFormat="1" ht="14.4"/>
    <row r="16197" s="1" customFormat="1" ht="14.4"/>
    <row r="16198" s="1" customFormat="1" ht="14.4"/>
    <row r="16199" s="1" customFormat="1" ht="14.4"/>
    <row r="16200" s="1" customFormat="1" ht="14.4"/>
    <row r="16201" s="1" customFormat="1" ht="14.4"/>
    <row r="16202" s="1" customFormat="1" ht="14.4"/>
    <row r="16203" s="1" customFormat="1" ht="14.4"/>
    <row r="16204" s="1" customFormat="1" ht="14.4"/>
    <row r="16205" s="1" customFormat="1" ht="14.4"/>
    <row r="16206" s="1" customFormat="1" ht="14.4"/>
    <row r="16207" s="1" customFormat="1" ht="14.4"/>
    <row r="16208" s="1" customFormat="1" ht="14.4"/>
    <row r="16209" s="1" customFormat="1" ht="14.4"/>
    <row r="16210" s="1" customFormat="1" ht="14.4"/>
    <row r="16211" s="1" customFormat="1" ht="14.4"/>
    <row r="16212" s="1" customFormat="1" ht="14.4"/>
    <row r="16213" s="1" customFormat="1" ht="14.4"/>
    <row r="16214" s="1" customFormat="1" ht="14.4"/>
    <row r="16215" s="1" customFormat="1" ht="14.4"/>
    <row r="16216" s="1" customFormat="1" ht="14.4"/>
    <row r="16217" s="1" customFormat="1" ht="14.4"/>
    <row r="16218" s="1" customFormat="1" ht="14.4"/>
    <row r="16219" s="1" customFormat="1" ht="14.4"/>
    <row r="16220" s="1" customFormat="1" ht="14.4"/>
    <row r="16221" s="1" customFormat="1" ht="14.4"/>
    <row r="16222" s="1" customFormat="1" ht="14.4"/>
    <row r="16223" s="1" customFormat="1" ht="14.4"/>
    <row r="16224" s="1" customFormat="1" ht="14.4"/>
    <row r="16225" s="1" customFormat="1" ht="14.4"/>
    <row r="16226" s="1" customFormat="1" ht="14.4"/>
    <row r="16227" s="1" customFormat="1" ht="14.4"/>
    <row r="16228" s="1" customFormat="1" ht="14.4"/>
    <row r="16229" s="1" customFormat="1" ht="14.4"/>
    <row r="16230" s="1" customFormat="1" ht="14.4"/>
    <row r="16231" s="1" customFormat="1" ht="14.4"/>
    <row r="16232" s="1" customFormat="1" ht="14.4"/>
    <row r="16233" s="1" customFormat="1" ht="14.4"/>
    <row r="16234" s="1" customFormat="1" ht="14.4"/>
    <row r="16235" s="1" customFormat="1" ht="14.4"/>
    <row r="16236" s="1" customFormat="1" ht="14.4"/>
    <row r="16237" s="1" customFormat="1" ht="14.4"/>
    <row r="16238" s="1" customFormat="1" ht="14.4"/>
    <row r="16239" s="1" customFormat="1" ht="14.4"/>
    <row r="16240" s="1" customFormat="1" ht="14.4"/>
    <row r="16241" s="1" customFormat="1" ht="14.4"/>
    <row r="16242" s="1" customFormat="1" ht="14.4"/>
    <row r="16243" s="1" customFormat="1" ht="14.4"/>
    <row r="16244" s="1" customFormat="1" ht="14.4"/>
    <row r="16245" s="1" customFormat="1" ht="14.4"/>
    <row r="16246" s="1" customFormat="1" ht="14.4"/>
    <row r="16247" s="1" customFormat="1" ht="14.4"/>
    <row r="16248" s="1" customFormat="1" ht="14.4"/>
    <row r="16249" s="1" customFormat="1" ht="14.4"/>
    <row r="16250" s="1" customFormat="1" ht="14.4"/>
    <row r="16251" s="1" customFormat="1" ht="14.4"/>
    <row r="16252" s="1" customFormat="1" ht="14.4"/>
    <row r="16253" s="1" customFormat="1" ht="14.4"/>
    <row r="16254" s="1" customFormat="1" ht="14.4"/>
    <row r="16255" s="1" customFormat="1" ht="14.4"/>
    <row r="16256" s="1" customFormat="1" ht="14.4"/>
    <row r="16257" s="1" customFormat="1" ht="14.4"/>
    <row r="16258" s="1" customFormat="1" ht="14.4"/>
    <row r="16259" s="1" customFormat="1" ht="14.4"/>
    <row r="16260" s="1" customFormat="1" ht="14.4"/>
    <row r="16261" s="1" customFormat="1" ht="14.4"/>
    <row r="16262" s="1" customFormat="1" ht="14.4"/>
    <row r="16263" s="1" customFormat="1" ht="14.4"/>
    <row r="16264" s="1" customFormat="1" ht="14.4"/>
    <row r="16265" s="1" customFormat="1" ht="14.4"/>
    <row r="16266" s="1" customFormat="1" ht="14.4"/>
    <row r="16267" s="1" customFormat="1" ht="14.4"/>
    <row r="16268" s="1" customFormat="1" ht="14.4"/>
    <row r="16269" s="1" customFormat="1" ht="14.4"/>
    <row r="16270" s="1" customFormat="1" ht="14.4"/>
    <row r="16271" s="1" customFormat="1" ht="14.4"/>
    <row r="16272" s="1" customFormat="1" ht="14.4"/>
    <row r="16273" s="1" customFormat="1" ht="14.4"/>
    <row r="16274" s="1" customFormat="1" ht="14.4"/>
    <row r="16275" s="1" customFormat="1" ht="14.4"/>
    <row r="16276" s="1" customFormat="1" ht="14.4"/>
    <row r="16277" s="1" customFormat="1" ht="14.4"/>
    <row r="16278" s="1" customFormat="1" ht="14.4"/>
    <row r="16279" s="1" customFormat="1" ht="14.4"/>
    <row r="16280" s="1" customFormat="1" ht="14.4"/>
    <row r="16281" s="1" customFormat="1" ht="14.4"/>
    <row r="16282" s="1" customFormat="1" ht="14.4"/>
    <row r="16283" s="1" customFormat="1" ht="14.4"/>
    <row r="16284" s="1" customFormat="1" ht="14.4"/>
    <row r="16285" s="1" customFormat="1" ht="14.4"/>
    <row r="16286" s="1" customFormat="1" ht="14.4"/>
    <row r="16287" s="1" customFormat="1" ht="14.4"/>
    <row r="16288" s="1" customFormat="1" ht="14.4"/>
    <row r="16289" s="1" customFormat="1" ht="14.4"/>
    <row r="16290" s="1" customFormat="1" ht="14.4"/>
    <row r="16291" s="1" customFormat="1" ht="14.4"/>
    <row r="16292" s="1" customFormat="1" ht="14.4"/>
    <row r="16293" s="1" customFormat="1" ht="14.4"/>
    <row r="16294" s="1" customFormat="1" ht="14.4"/>
    <row r="16295" s="1" customFormat="1" ht="14.4"/>
    <row r="16296" s="1" customFormat="1" ht="14.4"/>
    <row r="16297" s="1" customFormat="1" ht="14.4"/>
    <row r="16298" s="1" customFormat="1" ht="14.4"/>
    <row r="16299" s="1" customFormat="1" ht="14.4"/>
    <row r="16300" s="1" customFormat="1" ht="14.4"/>
    <row r="16301" s="1" customFormat="1" ht="14.4"/>
    <row r="16302" s="1" customFormat="1" ht="14.4"/>
    <row r="16303" s="1" customFormat="1" ht="14.4"/>
    <row r="16304" s="1" customFormat="1" ht="14.4"/>
    <row r="16305" s="1" customFormat="1" ht="14.4"/>
    <row r="16306" s="1" customFormat="1" ht="14.4"/>
    <row r="16307" s="1" customFormat="1" ht="14.4"/>
    <row r="16308" s="1" customFormat="1" ht="14.4"/>
    <row r="16309" s="1" customFormat="1" ht="14.4"/>
    <row r="16310" s="1" customFormat="1" ht="14.4"/>
    <row r="16311" s="1" customFormat="1" ht="14.4"/>
    <row r="16312" s="1" customFormat="1" ht="14.4"/>
    <row r="16313" s="1" customFormat="1" ht="14.4"/>
    <row r="16314" s="1" customFormat="1" ht="14.4"/>
    <row r="16315" s="1" customFormat="1" ht="14.4"/>
    <row r="16316" s="1" customFormat="1" ht="14.4"/>
    <row r="16317" s="1" customFormat="1" ht="14.4"/>
    <row r="16318" s="1" customFormat="1" ht="14.4"/>
    <row r="16319" s="1" customFormat="1" ht="14.4"/>
    <row r="16320" s="1" customFormat="1" ht="14.4"/>
    <row r="16321" s="1" customFormat="1" ht="14.4"/>
    <row r="16322" s="1" customFormat="1" ht="14.4"/>
    <row r="16323" s="1" customFormat="1" ht="14.4"/>
    <row r="16324" s="1" customFormat="1" ht="14.4"/>
    <row r="16325" s="1" customFormat="1" ht="14.4"/>
    <row r="16326" s="1" customFormat="1" ht="14.4"/>
    <row r="16327" s="1" customFormat="1" ht="14.4"/>
    <row r="16328" s="1" customFormat="1" ht="14.4"/>
    <row r="16329" s="1" customFormat="1" ht="14.4"/>
    <row r="16330" s="1" customFormat="1" ht="14.4"/>
    <row r="16331" s="1" customFormat="1" ht="14.4"/>
    <row r="16332" s="1" customFormat="1" ht="14.4"/>
    <row r="16333" s="1" customFormat="1" ht="14.4"/>
    <row r="16334" s="1" customFormat="1" ht="14.4"/>
    <row r="16335" s="1" customFormat="1" ht="14.4"/>
    <row r="16336" s="1" customFormat="1" ht="14.4"/>
    <row r="16337" s="1" customFormat="1" ht="14.4"/>
    <row r="16338" s="1" customFormat="1" ht="14.4"/>
    <row r="16339" s="1" customFormat="1" ht="14.4"/>
    <row r="16340" s="1" customFormat="1" ht="14.4"/>
    <row r="16341" s="1" customFormat="1" ht="14.4"/>
    <row r="16342" s="1" customFormat="1" ht="14.4"/>
    <row r="16343" s="1" customFormat="1" ht="14.4"/>
    <row r="16344" s="1" customFormat="1" ht="14.4"/>
    <row r="16345" s="1" customFormat="1" ht="14.4"/>
    <row r="16346" s="1" customFormat="1" ht="14.4"/>
    <row r="16347" s="1" customFormat="1" ht="14.4"/>
    <row r="16348" s="1" customFormat="1" ht="14.4"/>
    <row r="16349" s="1" customFormat="1" ht="14.4"/>
    <row r="16350" s="1" customFormat="1" ht="14.4"/>
    <row r="16351" s="1" customFormat="1" ht="14.4"/>
    <row r="16352" s="1" customFormat="1" ht="14.4"/>
    <row r="16353" s="1" customFormat="1" ht="14.4"/>
    <row r="16354" s="1" customFormat="1" ht="14.4"/>
    <row r="16355" s="1" customFormat="1" ht="14.4"/>
    <row r="16356" s="1" customFormat="1" ht="14.4"/>
    <row r="16357" s="1" customFormat="1" ht="14.4"/>
    <row r="16358" s="1" customFormat="1" ht="14.4"/>
    <row r="16359" s="1" customFormat="1" ht="14.4"/>
    <row r="16360" s="1" customFormat="1" ht="14.4"/>
    <row r="16361" s="1" customFormat="1" ht="14.4"/>
    <row r="16362" s="1" customFormat="1" ht="14.4"/>
    <row r="16363" s="1" customFormat="1" ht="14.4"/>
    <row r="16364" s="1" customFormat="1" ht="14.4"/>
    <row r="16365" s="1" customFormat="1" ht="14.4"/>
    <row r="16366" s="1" customFormat="1" ht="14.4"/>
    <row r="16367" s="1" customFormat="1" ht="14.4"/>
    <row r="16368" s="1" customFormat="1" ht="14.4"/>
    <row r="16369" s="1" customFormat="1" ht="14.4"/>
    <row r="16370" s="1" customFormat="1" ht="14.4"/>
    <row r="16371" s="1" customFormat="1" ht="14.4"/>
    <row r="16372" s="1" customFormat="1" ht="14.4"/>
    <row r="16373" s="1" customFormat="1" ht="14.4"/>
    <row r="16374" s="1" customFormat="1" ht="14.4"/>
    <row r="16375" s="1" customFormat="1" ht="14.4"/>
  </sheetData>
  <mergeCells count="12">
    <mergeCell ref="A1:I1"/>
    <mergeCell ref="J1:L1"/>
    <mergeCell ref="H2:I2"/>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9"/>
  <sheetViews>
    <sheetView showZeros="0" workbookViewId="0">
      <pane xSplit="1" ySplit="6" topLeftCell="B94" activePane="bottomRight" state="frozen"/>
      <selection/>
      <selection pane="topRight"/>
      <selection pane="bottomLeft"/>
      <selection pane="bottomRight" activeCell="N99" sqref="N99"/>
    </sheetView>
  </sheetViews>
  <sheetFormatPr defaultColWidth="9" defaultRowHeight="12"/>
  <cols>
    <col min="1" max="1" width="47" style="84" customWidth="1"/>
    <col min="2" max="2" width="12.4444444444444" style="131" customWidth="1"/>
    <col min="3" max="3" width="11.1759259259259" style="131" customWidth="1"/>
    <col min="4" max="4" width="9.25925925925926" style="163" customWidth="1"/>
    <col min="5" max="5" width="10.2592592592593" style="131" customWidth="1"/>
    <col min="6" max="6" width="8.63888888888889" style="163" customWidth="1"/>
    <col min="7" max="7" width="11.7314814814815" style="131" customWidth="1"/>
    <col min="8" max="8" width="9.44444444444444" style="131" customWidth="1"/>
    <col min="9" max="9" width="8.35185185185185" style="163" customWidth="1"/>
    <col min="10" max="16384" width="9" style="26"/>
  </cols>
  <sheetData>
    <row r="1" s="130" customFormat="1" ht="32.25" customHeight="1" spans="1:9">
      <c r="A1" s="132" t="s">
        <v>2</v>
      </c>
      <c r="B1" s="132"/>
      <c r="C1" s="132"/>
      <c r="D1" s="132"/>
      <c r="E1" s="132"/>
      <c r="F1" s="132"/>
      <c r="G1" s="132"/>
      <c r="H1" s="132"/>
      <c r="I1" s="132"/>
    </row>
    <row r="2" s="130" customFormat="1" ht="16" customHeight="1" spans="1:9">
      <c r="A2" s="133" t="s">
        <v>39</v>
      </c>
      <c r="B2" s="133"/>
      <c r="C2" s="133"/>
      <c r="D2" s="133"/>
      <c r="E2" s="133"/>
      <c r="F2" s="133"/>
      <c r="G2" s="133"/>
      <c r="H2" s="133"/>
      <c r="I2" s="133"/>
    </row>
    <row r="3" s="82" customFormat="1" ht="16" customHeight="1" spans="1:9">
      <c r="A3" s="9" t="s">
        <v>40</v>
      </c>
      <c r="B3" s="10" t="s">
        <v>41</v>
      </c>
      <c r="C3" s="11"/>
      <c r="D3" s="11"/>
      <c r="E3" s="11"/>
      <c r="F3" s="12"/>
      <c r="G3" s="9" t="s">
        <v>42</v>
      </c>
      <c r="H3" s="9"/>
      <c r="I3" s="9"/>
    </row>
    <row r="4" s="82" customFormat="1" ht="15.75" customHeight="1" spans="1:9">
      <c r="A4" s="9"/>
      <c r="B4" s="9" t="s">
        <v>43</v>
      </c>
      <c r="C4" s="9" t="s">
        <v>44</v>
      </c>
      <c r="D4" s="9" t="s">
        <v>45</v>
      </c>
      <c r="E4" s="9" t="s">
        <v>46</v>
      </c>
      <c r="F4" s="9"/>
      <c r="G4" s="13" t="s">
        <v>47</v>
      </c>
      <c r="H4" s="9" t="s">
        <v>48</v>
      </c>
      <c r="I4" s="9"/>
    </row>
    <row r="5" s="82" customFormat="1" spans="1:9">
      <c r="A5" s="9"/>
      <c r="B5" s="9"/>
      <c r="C5" s="9"/>
      <c r="D5" s="9"/>
      <c r="E5" s="9" t="s">
        <v>49</v>
      </c>
      <c r="F5" s="9" t="s">
        <v>50</v>
      </c>
      <c r="G5" s="13"/>
      <c r="H5" s="9" t="s">
        <v>49</v>
      </c>
      <c r="I5" s="9" t="s">
        <v>50</v>
      </c>
    </row>
    <row r="6" s="83" customFormat="1" ht="18" customHeight="1" spans="1:9">
      <c r="A6" s="86" t="s">
        <v>51</v>
      </c>
      <c r="B6" s="87">
        <v>27225</v>
      </c>
      <c r="C6" s="87">
        <v>27027</v>
      </c>
      <c r="D6" s="88">
        <v>99.2727272727273</v>
      </c>
      <c r="E6" s="87">
        <v>-1686</v>
      </c>
      <c r="F6" s="88">
        <v>-5.87190471215129</v>
      </c>
      <c r="G6" s="87">
        <v>28380</v>
      </c>
      <c r="H6" s="87">
        <v>1353</v>
      </c>
      <c r="I6" s="88">
        <v>5.00610500610501</v>
      </c>
    </row>
    <row r="7" s="26" customFormat="1" ht="18" customHeight="1" spans="1:9">
      <c r="A7" s="89" t="s">
        <v>52</v>
      </c>
      <c r="B7" s="87">
        <v>24900</v>
      </c>
      <c r="C7" s="87">
        <v>22018</v>
      </c>
      <c r="D7" s="88">
        <v>88.425702811245</v>
      </c>
      <c r="E7" s="87">
        <v>-4467</v>
      </c>
      <c r="F7" s="88">
        <v>-16.8661506513121</v>
      </c>
      <c r="G7" s="87">
        <v>25724</v>
      </c>
      <c r="H7" s="87">
        <v>3706</v>
      </c>
      <c r="I7" s="88">
        <v>16.8316831683168</v>
      </c>
    </row>
    <row r="8" s="26" customFormat="1" ht="18" customHeight="1" spans="1:9">
      <c r="A8" s="94" t="s">
        <v>53</v>
      </c>
      <c r="B8" s="92">
        <v>12992</v>
      </c>
      <c r="C8" s="92">
        <v>10203</v>
      </c>
      <c r="D8" s="93">
        <v>78.5329433497537</v>
      </c>
      <c r="E8" s="92">
        <v>-2728</v>
      </c>
      <c r="F8" s="93">
        <v>-21.0965895909056</v>
      </c>
      <c r="G8" s="92">
        <v>12096</v>
      </c>
      <c r="H8" s="92">
        <v>1893</v>
      </c>
      <c r="I8" s="93">
        <v>18.5533666568656</v>
      </c>
    </row>
    <row r="9" s="26" customFormat="1" ht="18" customHeight="1" spans="1:9">
      <c r="A9" s="94" t="s">
        <v>54</v>
      </c>
      <c r="B9" s="92">
        <v>4452</v>
      </c>
      <c r="C9" s="92">
        <v>1847</v>
      </c>
      <c r="D9" s="93">
        <v>41.4869721473495</v>
      </c>
      <c r="E9" s="92">
        <v>-2245</v>
      </c>
      <c r="F9" s="93">
        <v>-54.8631476050831</v>
      </c>
      <c r="G9" s="92">
        <v>2730</v>
      </c>
      <c r="H9" s="92">
        <v>883</v>
      </c>
      <c r="I9" s="93">
        <v>47.8072550081213</v>
      </c>
    </row>
    <row r="10" s="26" customFormat="1" ht="18" customHeight="1" spans="1:9">
      <c r="A10" s="94" t="s">
        <v>55</v>
      </c>
      <c r="B10" s="92">
        <v>1050</v>
      </c>
      <c r="C10" s="92">
        <v>1717</v>
      </c>
      <c r="D10" s="93">
        <v>163.52380952381</v>
      </c>
      <c r="E10" s="92">
        <v>663</v>
      </c>
      <c r="F10" s="93">
        <v>62.9032258064516</v>
      </c>
      <c r="G10" s="92">
        <v>1800</v>
      </c>
      <c r="H10" s="92">
        <v>83</v>
      </c>
      <c r="I10" s="93">
        <v>4.83401281304601</v>
      </c>
    </row>
    <row r="11" s="26" customFormat="1" ht="18" customHeight="1" spans="1:9">
      <c r="A11" s="94" t="s">
        <v>56</v>
      </c>
      <c r="B11" s="92"/>
      <c r="C11" s="92"/>
      <c r="D11" s="93">
        <v>0</v>
      </c>
      <c r="E11" s="92">
        <v>0</v>
      </c>
      <c r="F11" s="93">
        <v>0</v>
      </c>
      <c r="G11" s="92"/>
      <c r="H11" s="92">
        <v>0</v>
      </c>
      <c r="I11" s="93">
        <v>0</v>
      </c>
    </row>
    <row r="12" s="26" customFormat="1" ht="18" customHeight="1" spans="1:9">
      <c r="A12" s="94" t="s">
        <v>57</v>
      </c>
      <c r="B12" s="92">
        <v>2666</v>
      </c>
      <c r="C12" s="92">
        <v>1983</v>
      </c>
      <c r="D12" s="93">
        <v>74.3810952738185</v>
      </c>
      <c r="E12" s="92">
        <v>-746</v>
      </c>
      <c r="F12" s="93">
        <v>-27.3360205203371</v>
      </c>
      <c r="G12" s="92">
        <v>2646</v>
      </c>
      <c r="H12" s="92">
        <v>663</v>
      </c>
      <c r="I12" s="93">
        <v>33.4341906202723</v>
      </c>
    </row>
    <row r="13" s="26" customFormat="1" ht="18" customHeight="1" spans="1:9">
      <c r="A13" s="94" t="s">
        <v>58</v>
      </c>
      <c r="B13" s="92">
        <v>2000</v>
      </c>
      <c r="C13" s="92">
        <v>4111</v>
      </c>
      <c r="D13" s="93">
        <v>205.55</v>
      </c>
      <c r="E13" s="92">
        <v>160</v>
      </c>
      <c r="F13" s="93">
        <v>4.04960769425462</v>
      </c>
      <c r="G13" s="92">
        <v>4000</v>
      </c>
      <c r="H13" s="92">
        <v>-111</v>
      </c>
      <c r="I13" s="93">
        <v>-2.70007297494527</v>
      </c>
    </row>
    <row r="14" s="26" customFormat="1" ht="18" customHeight="1" spans="1:9">
      <c r="A14" s="94" t="s">
        <v>59</v>
      </c>
      <c r="B14" s="92">
        <v>1740</v>
      </c>
      <c r="C14" s="92">
        <v>2155</v>
      </c>
      <c r="D14" s="93">
        <v>123.850574712644</v>
      </c>
      <c r="E14" s="92">
        <v>419</v>
      </c>
      <c r="F14" s="93">
        <v>24.1359447004608</v>
      </c>
      <c r="G14" s="92">
        <v>2450</v>
      </c>
      <c r="H14" s="92">
        <v>295</v>
      </c>
      <c r="I14" s="93">
        <v>13.6890951276102</v>
      </c>
    </row>
    <row r="15" s="26" customFormat="1" ht="18" customHeight="1" spans="1:9">
      <c r="A15" s="94" t="s">
        <v>60</v>
      </c>
      <c r="B15" s="92"/>
      <c r="C15" s="92"/>
      <c r="D15" s="93">
        <v>0</v>
      </c>
      <c r="E15" s="92">
        <v>0</v>
      </c>
      <c r="F15" s="93">
        <v>0</v>
      </c>
      <c r="G15" s="92"/>
      <c r="H15" s="92">
        <v>0</v>
      </c>
      <c r="I15" s="93">
        <v>0</v>
      </c>
    </row>
    <row r="16" s="26" customFormat="1" ht="18" customHeight="1" spans="1:9">
      <c r="A16" s="94" t="s">
        <v>61</v>
      </c>
      <c r="B16" s="92"/>
      <c r="C16" s="92"/>
      <c r="D16" s="93">
        <v>0</v>
      </c>
      <c r="E16" s="92">
        <v>0</v>
      </c>
      <c r="F16" s="93">
        <v>0</v>
      </c>
      <c r="G16" s="92"/>
      <c r="H16" s="92">
        <v>0</v>
      </c>
      <c r="I16" s="93">
        <v>0</v>
      </c>
    </row>
    <row r="17" s="26" customFormat="1" ht="18" customHeight="1" spans="1:9">
      <c r="A17" s="94" t="s">
        <v>62</v>
      </c>
      <c r="B17" s="92"/>
      <c r="C17" s="92">
        <v>2</v>
      </c>
      <c r="D17" s="93">
        <v>0</v>
      </c>
      <c r="E17" s="92">
        <v>-1</v>
      </c>
      <c r="F17" s="93">
        <v>-33.3333333333333</v>
      </c>
      <c r="G17" s="92">
        <v>2</v>
      </c>
      <c r="H17" s="92">
        <v>0</v>
      </c>
      <c r="I17" s="93">
        <v>0</v>
      </c>
    </row>
    <row r="18" s="26" customFormat="1" ht="18" customHeight="1" spans="1:9">
      <c r="A18" s="94" t="s">
        <v>63</v>
      </c>
      <c r="B18" s="92"/>
      <c r="C18" s="92"/>
      <c r="D18" s="93">
        <v>0</v>
      </c>
      <c r="E18" s="92">
        <v>0</v>
      </c>
      <c r="F18" s="93">
        <v>0</v>
      </c>
      <c r="G18" s="92"/>
      <c r="H18" s="92">
        <v>0</v>
      </c>
      <c r="I18" s="93">
        <v>0</v>
      </c>
    </row>
    <row r="19" s="26" customFormat="1" ht="18" customHeight="1" spans="1:9">
      <c r="A19" s="94" t="s">
        <v>64</v>
      </c>
      <c r="B19" s="92"/>
      <c r="C19" s="92"/>
      <c r="D19" s="93">
        <v>0</v>
      </c>
      <c r="E19" s="92">
        <v>0</v>
      </c>
      <c r="F19" s="93">
        <v>0</v>
      </c>
      <c r="G19" s="92"/>
      <c r="H19" s="92">
        <v>0</v>
      </c>
      <c r="I19" s="93">
        <v>0</v>
      </c>
    </row>
    <row r="20" s="26" customFormat="1" ht="18" customHeight="1" spans="1:9">
      <c r="A20" s="94" t="s">
        <v>65</v>
      </c>
      <c r="B20" s="92"/>
      <c r="C20" s="92"/>
      <c r="D20" s="93">
        <v>0</v>
      </c>
      <c r="E20" s="92">
        <v>0</v>
      </c>
      <c r="F20" s="93">
        <v>0</v>
      </c>
      <c r="G20" s="92"/>
      <c r="H20" s="92">
        <v>0</v>
      </c>
      <c r="I20" s="93">
        <v>0</v>
      </c>
    </row>
    <row r="21" s="26" customFormat="1" ht="18" customHeight="1" spans="1:9">
      <c r="A21" s="94" t="s">
        <v>66</v>
      </c>
      <c r="B21" s="92"/>
      <c r="C21" s="92"/>
      <c r="D21" s="93">
        <v>0</v>
      </c>
      <c r="E21" s="92">
        <v>11</v>
      </c>
      <c r="F21" s="93">
        <v>-100</v>
      </c>
      <c r="G21" s="92"/>
      <c r="H21" s="92">
        <v>0</v>
      </c>
      <c r="I21" s="93">
        <v>0</v>
      </c>
    </row>
    <row r="22" s="26" customFormat="1" ht="18" customHeight="1" spans="1:9">
      <c r="A22" s="89" t="s">
        <v>67</v>
      </c>
      <c r="B22" s="87">
        <v>2325</v>
      </c>
      <c r="C22" s="87">
        <v>5009</v>
      </c>
      <c r="D22" s="88">
        <v>215.440860215054</v>
      </c>
      <c r="E22" s="87">
        <v>2781</v>
      </c>
      <c r="F22" s="88">
        <v>124.820466786355</v>
      </c>
      <c r="G22" s="87">
        <v>2656</v>
      </c>
      <c r="H22" s="87">
        <v>-2353</v>
      </c>
      <c r="I22" s="88">
        <v>-46.9754442004392</v>
      </c>
    </row>
    <row r="23" s="26" customFormat="1" ht="18" customHeight="1" spans="1:9">
      <c r="A23" s="94" t="s">
        <v>68</v>
      </c>
      <c r="B23" s="92">
        <v>1305</v>
      </c>
      <c r="C23" s="92">
        <v>951</v>
      </c>
      <c r="D23" s="93">
        <v>72.8735632183908</v>
      </c>
      <c r="E23" s="92">
        <v>-393</v>
      </c>
      <c r="F23" s="93">
        <v>-29.2410714285714</v>
      </c>
      <c r="G23" s="92">
        <v>1296</v>
      </c>
      <c r="H23" s="92">
        <v>345</v>
      </c>
      <c r="I23" s="93">
        <v>36.2776025236593</v>
      </c>
    </row>
    <row r="24" s="26" customFormat="1" ht="18" customHeight="1" spans="1:9">
      <c r="A24" s="94" t="s">
        <v>69</v>
      </c>
      <c r="B24" s="92">
        <v>880</v>
      </c>
      <c r="C24" s="92">
        <v>1118</v>
      </c>
      <c r="D24" s="93">
        <v>127.045454545455</v>
      </c>
      <c r="E24" s="92">
        <v>493</v>
      </c>
      <c r="F24" s="93">
        <v>78.88</v>
      </c>
      <c r="G24" s="92">
        <v>1250</v>
      </c>
      <c r="H24" s="92">
        <v>132</v>
      </c>
      <c r="I24" s="93">
        <v>11.8067978533095</v>
      </c>
    </row>
    <row r="25" s="26" customFormat="1" ht="18" customHeight="1" spans="1:9">
      <c r="A25" s="94" t="s">
        <v>70</v>
      </c>
      <c r="B25" s="92">
        <v>100</v>
      </c>
      <c r="C25" s="92">
        <v>2928</v>
      </c>
      <c r="D25" s="93">
        <v>2928</v>
      </c>
      <c r="E25" s="92">
        <v>2740</v>
      </c>
      <c r="F25" s="93">
        <v>1457.44680851064</v>
      </c>
      <c r="G25" s="92">
        <v>100</v>
      </c>
      <c r="H25" s="92">
        <v>-2828</v>
      </c>
      <c r="I25" s="93">
        <v>-96.5846994535519</v>
      </c>
    </row>
    <row r="26" s="26" customFormat="1" ht="18" customHeight="1" spans="1:9">
      <c r="A26" s="94" t="s">
        <v>71</v>
      </c>
      <c r="B26" s="92"/>
      <c r="C26" s="92"/>
      <c r="D26" s="93">
        <v>0</v>
      </c>
      <c r="E26" s="92">
        <v>0</v>
      </c>
      <c r="F26" s="93">
        <v>0</v>
      </c>
      <c r="G26" s="92"/>
      <c r="H26" s="92">
        <v>0</v>
      </c>
      <c r="I26" s="93">
        <v>0</v>
      </c>
    </row>
    <row r="27" s="26" customFormat="1" ht="18" customHeight="1" spans="1:9">
      <c r="A27" s="94" t="s">
        <v>72</v>
      </c>
      <c r="B27" s="92">
        <v>30</v>
      </c>
      <c r="C27" s="92">
        <v>10</v>
      </c>
      <c r="D27" s="93">
        <v>33.3333333333333</v>
      </c>
      <c r="E27" s="92">
        <v>-35</v>
      </c>
      <c r="F27" s="93">
        <v>-77.7777777777778</v>
      </c>
      <c r="G27" s="92">
        <v>10</v>
      </c>
      <c r="H27" s="92">
        <v>0</v>
      </c>
      <c r="I27" s="93">
        <v>0</v>
      </c>
    </row>
    <row r="28" s="26" customFormat="1" ht="18" customHeight="1" spans="1:9">
      <c r="A28" s="94" t="s">
        <v>73</v>
      </c>
      <c r="B28" s="92"/>
      <c r="C28" s="92"/>
      <c r="D28" s="93">
        <v>0</v>
      </c>
      <c r="E28" s="92">
        <v>0</v>
      </c>
      <c r="F28" s="93">
        <v>0</v>
      </c>
      <c r="G28" s="92"/>
      <c r="H28" s="92">
        <v>0</v>
      </c>
      <c r="I28" s="93">
        <v>0</v>
      </c>
    </row>
    <row r="29" s="26" customFormat="1" ht="18" customHeight="1" spans="1:9">
      <c r="A29" s="94" t="s">
        <v>74</v>
      </c>
      <c r="B29" s="92"/>
      <c r="C29" s="92"/>
      <c r="D29" s="93">
        <v>0</v>
      </c>
      <c r="E29" s="92">
        <v>0</v>
      </c>
      <c r="F29" s="93">
        <v>0</v>
      </c>
      <c r="G29" s="92"/>
      <c r="H29" s="92">
        <v>0</v>
      </c>
      <c r="I29" s="93">
        <v>0</v>
      </c>
    </row>
    <row r="30" s="26" customFormat="1" ht="18" customHeight="1" spans="1:9">
      <c r="A30" s="94" t="s">
        <v>75</v>
      </c>
      <c r="B30" s="92">
        <v>10</v>
      </c>
      <c r="C30" s="92">
        <v>2</v>
      </c>
      <c r="D30" s="93">
        <v>20</v>
      </c>
      <c r="E30" s="92">
        <v>-24</v>
      </c>
      <c r="F30" s="93">
        <v>-92.3076923076923</v>
      </c>
      <c r="G30" s="92"/>
      <c r="H30" s="92">
        <v>-2</v>
      </c>
      <c r="I30" s="93">
        <v>-100</v>
      </c>
    </row>
    <row r="31" s="83" customFormat="1" ht="18" customHeight="1" spans="1:9">
      <c r="A31" s="86" t="s">
        <v>76</v>
      </c>
      <c r="B31" s="136">
        <v>36114</v>
      </c>
      <c r="C31" s="136">
        <v>16476</v>
      </c>
      <c r="D31" s="136"/>
      <c r="E31" s="136"/>
      <c r="F31" s="136"/>
      <c r="G31" s="136">
        <v>26607</v>
      </c>
      <c r="H31" s="136"/>
      <c r="I31" s="136"/>
    </row>
    <row r="32" s="83" customFormat="1" ht="18" customHeight="1" spans="1:9">
      <c r="A32" s="89" t="s">
        <v>77</v>
      </c>
      <c r="B32" s="136">
        <v>5412</v>
      </c>
      <c r="C32" s="136">
        <v>11395</v>
      </c>
      <c r="D32" s="136"/>
      <c r="E32" s="136"/>
      <c r="F32" s="136"/>
      <c r="G32" s="136">
        <v>9744</v>
      </c>
      <c r="H32" s="136"/>
      <c r="I32" s="136"/>
    </row>
    <row r="33" s="83" customFormat="1" ht="18" customHeight="1" spans="1:9">
      <c r="A33" s="89" t="s">
        <v>78</v>
      </c>
      <c r="B33" s="136">
        <v>-3116</v>
      </c>
      <c r="C33" s="136">
        <v>-3116</v>
      </c>
      <c r="D33" s="136"/>
      <c r="E33" s="136"/>
      <c r="F33" s="136"/>
      <c r="G33" s="136">
        <v>1213</v>
      </c>
      <c r="H33" s="136"/>
      <c r="I33" s="136"/>
    </row>
    <row r="34" s="26" customFormat="1" ht="18" customHeight="1" spans="1:9">
      <c r="A34" s="94" t="s">
        <v>79</v>
      </c>
      <c r="B34" s="139">
        <v>322</v>
      </c>
      <c r="C34" s="139">
        <v>322</v>
      </c>
      <c r="D34" s="139"/>
      <c r="E34" s="139"/>
      <c r="F34" s="139"/>
      <c r="G34" s="139">
        <v>322</v>
      </c>
      <c r="H34" s="139"/>
      <c r="I34" s="139"/>
    </row>
    <row r="35" s="26" customFormat="1" ht="18" customHeight="1" spans="1:9">
      <c r="A35" s="94" t="s">
        <v>80</v>
      </c>
      <c r="B35" s="139"/>
      <c r="C35" s="139"/>
      <c r="D35" s="139"/>
      <c r="E35" s="139"/>
      <c r="F35" s="139"/>
      <c r="G35" s="139"/>
      <c r="H35" s="139"/>
      <c r="I35" s="139"/>
    </row>
    <row r="36" s="26" customFormat="1" ht="18" customHeight="1" spans="1:9">
      <c r="A36" s="94" t="s">
        <v>81</v>
      </c>
      <c r="B36" s="139">
        <v>-4329</v>
      </c>
      <c r="C36" s="139">
        <v>-4329</v>
      </c>
      <c r="D36" s="139"/>
      <c r="E36" s="139"/>
      <c r="F36" s="139"/>
      <c r="G36" s="139"/>
      <c r="H36" s="139"/>
      <c r="I36" s="139"/>
    </row>
    <row r="37" s="26" customFormat="1" ht="18" customHeight="1" spans="1:9">
      <c r="A37" s="94" t="s">
        <v>82</v>
      </c>
      <c r="B37" s="139"/>
      <c r="C37" s="139"/>
      <c r="D37" s="139"/>
      <c r="E37" s="139"/>
      <c r="F37" s="139"/>
      <c r="G37" s="139"/>
      <c r="H37" s="139"/>
      <c r="I37" s="139"/>
    </row>
    <row r="38" s="26" customFormat="1" ht="18" customHeight="1" spans="1:9">
      <c r="A38" s="94" t="s">
        <v>83</v>
      </c>
      <c r="B38" s="139"/>
      <c r="C38" s="139"/>
      <c r="D38" s="139"/>
      <c r="E38" s="139"/>
      <c r="F38" s="139"/>
      <c r="G38" s="139"/>
      <c r="H38" s="139"/>
      <c r="I38" s="139"/>
    </row>
    <row r="39" s="26" customFormat="1" ht="18" customHeight="1" spans="1:9">
      <c r="A39" s="94" t="s">
        <v>84</v>
      </c>
      <c r="B39" s="139">
        <v>891</v>
      </c>
      <c r="C39" s="139">
        <v>891</v>
      </c>
      <c r="D39" s="139"/>
      <c r="E39" s="139"/>
      <c r="F39" s="139"/>
      <c r="G39" s="139">
        <v>891</v>
      </c>
      <c r="H39" s="139"/>
      <c r="I39" s="139"/>
    </row>
    <row r="40" s="83" customFormat="1" ht="18" customHeight="1" spans="1:9">
      <c r="A40" s="89" t="s">
        <v>85</v>
      </c>
      <c r="B40" s="136">
        <v>8528</v>
      </c>
      <c r="C40" s="136">
        <v>11539</v>
      </c>
      <c r="D40" s="136"/>
      <c r="E40" s="136"/>
      <c r="F40" s="136"/>
      <c r="G40" s="136">
        <v>8531</v>
      </c>
      <c r="H40" s="136"/>
      <c r="I40" s="136"/>
    </row>
    <row r="41" s="26" customFormat="1" ht="18" customHeight="1" spans="1:9">
      <c r="A41" s="94" t="s">
        <v>86</v>
      </c>
      <c r="B41" s="139">
        <v>8528</v>
      </c>
      <c r="C41" s="139">
        <v>5800</v>
      </c>
      <c r="D41" s="139"/>
      <c r="E41" s="139"/>
      <c r="F41" s="139"/>
      <c r="G41" s="139">
        <v>7716</v>
      </c>
      <c r="H41" s="139"/>
      <c r="I41" s="139"/>
    </row>
    <row r="42" s="26" customFormat="1" ht="18" customHeight="1" spans="1:9">
      <c r="A42" s="94" t="s">
        <v>87</v>
      </c>
      <c r="B42" s="139"/>
      <c r="C42" s="139"/>
      <c r="D42" s="139"/>
      <c r="E42" s="139"/>
      <c r="F42" s="139"/>
      <c r="G42" s="139"/>
      <c r="H42" s="139"/>
      <c r="I42" s="139"/>
    </row>
    <row r="43" s="26" customFormat="1" ht="18" customHeight="1" spans="1:9">
      <c r="A43" s="94" t="s">
        <v>88</v>
      </c>
      <c r="B43" s="139"/>
      <c r="C43" s="139"/>
      <c r="D43" s="139"/>
      <c r="E43" s="139"/>
      <c r="F43" s="139"/>
      <c r="G43" s="139"/>
      <c r="H43" s="139"/>
      <c r="I43" s="139"/>
    </row>
    <row r="44" s="26" customFormat="1" ht="18" customHeight="1" spans="1:9">
      <c r="A44" s="94" t="s">
        <v>89</v>
      </c>
      <c r="B44" s="139"/>
      <c r="C44" s="139">
        <v>57</v>
      </c>
      <c r="D44" s="139"/>
      <c r="E44" s="139"/>
      <c r="F44" s="139"/>
      <c r="G44" s="139">
        <v>29</v>
      </c>
      <c r="H44" s="139"/>
      <c r="I44" s="139"/>
    </row>
    <row r="45" s="26" customFormat="1" ht="18" customHeight="1" spans="1:9">
      <c r="A45" s="94" t="s">
        <v>90</v>
      </c>
      <c r="B45" s="139"/>
      <c r="C45" s="139"/>
      <c r="D45" s="139"/>
      <c r="E45" s="139"/>
      <c r="F45" s="139"/>
      <c r="G45" s="139"/>
      <c r="H45" s="139"/>
      <c r="I45" s="139"/>
    </row>
    <row r="46" s="26" customFormat="1" ht="18" customHeight="1" spans="1:9">
      <c r="A46" s="94" t="s">
        <v>91</v>
      </c>
      <c r="B46" s="139"/>
      <c r="C46" s="139"/>
      <c r="D46" s="139"/>
      <c r="E46" s="139"/>
      <c r="F46" s="139"/>
      <c r="G46" s="139"/>
      <c r="H46" s="139"/>
      <c r="I46" s="139"/>
    </row>
    <row r="47" s="26" customFormat="1" ht="18" customHeight="1" spans="1:9">
      <c r="A47" s="94" t="s">
        <v>92</v>
      </c>
      <c r="B47" s="139"/>
      <c r="C47" s="139"/>
      <c r="D47" s="139"/>
      <c r="E47" s="139"/>
      <c r="F47" s="139"/>
      <c r="G47" s="139"/>
      <c r="H47" s="139"/>
      <c r="I47" s="139"/>
    </row>
    <row r="48" s="26" customFormat="1" ht="18" customHeight="1" spans="1:9">
      <c r="A48" s="94" t="s">
        <v>93</v>
      </c>
      <c r="B48" s="139"/>
      <c r="C48" s="139">
        <v>610</v>
      </c>
      <c r="D48" s="139"/>
      <c r="E48" s="139"/>
      <c r="F48" s="139"/>
      <c r="G48" s="139">
        <v>786</v>
      </c>
      <c r="H48" s="139"/>
      <c r="I48" s="139"/>
    </row>
    <row r="49" s="26" customFormat="1" ht="18" customHeight="1" spans="1:9">
      <c r="A49" s="94" t="s">
        <v>94</v>
      </c>
      <c r="B49" s="139"/>
      <c r="C49" s="139"/>
      <c r="D49" s="139"/>
      <c r="E49" s="139"/>
      <c r="F49" s="139"/>
      <c r="G49" s="139"/>
      <c r="H49" s="139"/>
      <c r="I49" s="139"/>
    </row>
    <row r="50" s="26" customFormat="1" ht="18" customHeight="1" spans="1:9">
      <c r="A50" s="94" t="s">
        <v>95</v>
      </c>
      <c r="B50" s="139"/>
      <c r="C50" s="139"/>
      <c r="D50" s="139"/>
      <c r="E50" s="139"/>
      <c r="F50" s="139"/>
      <c r="G50" s="139"/>
      <c r="H50" s="139"/>
      <c r="I50" s="139"/>
    </row>
    <row r="51" s="26" customFormat="1" ht="18" customHeight="1" spans="1:9">
      <c r="A51" s="94" t="s">
        <v>96</v>
      </c>
      <c r="B51" s="139"/>
      <c r="C51" s="139"/>
      <c r="D51" s="139"/>
      <c r="E51" s="139"/>
      <c r="F51" s="139"/>
      <c r="G51" s="139"/>
      <c r="H51" s="139"/>
      <c r="I51" s="139"/>
    </row>
    <row r="52" s="26" customFormat="1" ht="18" customHeight="1" spans="1:9">
      <c r="A52" s="94" t="s">
        <v>97</v>
      </c>
      <c r="B52" s="139"/>
      <c r="C52" s="139">
        <v>47</v>
      </c>
      <c r="D52" s="139"/>
      <c r="E52" s="139"/>
      <c r="F52" s="139"/>
      <c r="G52" s="139"/>
      <c r="H52" s="139"/>
      <c r="I52" s="139"/>
    </row>
    <row r="53" s="26" customFormat="1" ht="18" customHeight="1" spans="1:9">
      <c r="A53" s="94" t="s">
        <v>98</v>
      </c>
      <c r="B53" s="139"/>
      <c r="C53" s="139"/>
      <c r="D53" s="139"/>
      <c r="E53" s="139"/>
      <c r="F53" s="139"/>
      <c r="G53" s="139"/>
      <c r="H53" s="139"/>
      <c r="I53" s="139"/>
    </row>
    <row r="54" s="26" customFormat="1" ht="18" customHeight="1" spans="1:9">
      <c r="A54" s="94" t="s">
        <v>99</v>
      </c>
      <c r="B54" s="139"/>
      <c r="C54" s="139">
        <v>2097</v>
      </c>
      <c r="D54" s="139"/>
      <c r="E54" s="139"/>
      <c r="F54" s="139"/>
      <c r="G54" s="139"/>
      <c r="H54" s="139"/>
      <c r="I54" s="139"/>
    </row>
    <row r="55" s="26" customFormat="1" ht="18" customHeight="1" spans="1:9">
      <c r="A55" s="94" t="s">
        <v>100</v>
      </c>
      <c r="B55" s="139"/>
      <c r="C55" s="139"/>
      <c r="D55" s="139"/>
      <c r="E55" s="139"/>
      <c r="F55" s="139"/>
      <c r="G55" s="139"/>
      <c r="H55" s="139"/>
      <c r="I55" s="139"/>
    </row>
    <row r="56" s="26" customFormat="1" ht="18" customHeight="1" spans="1:9">
      <c r="A56" s="94" t="s">
        <v>101</v>
      </c>
      <c r="B56" s="139"/>
      <c r="C56" s="139"/>
      <c r="D56" s="139"/>
      <c r="E56" s="139"/>
      <c r="F56" s="139"/>
      <c r="G56" s="139"/>
      <c r="H56" s="139"/>
      <c r="I56" s="139"/>
    </row>
    <row r="57" s="26" customFormat="1" ht="18" customHeight="1" spans="1:9">
      <c r="A57" s="94" t="s">
        <v>102</v>
      </c>
      <c r="B57" s="139"/>
      <c r="C57" s="139">
        <v>658</v>
      </c>
      <c r="D57" s="139"/>
      <c r="E57" s="139"/>
      <c r="F57" s="139"/>
      <c r="G57" s="139"/>
      <c r="H57" s="139"/>
      <c r="I57" s="139"/>
    </row>
    <row r="58" s="26" customFormat="1" ht="18" customHeight="1" spans="1:9">
      <c r="A58" s="94" t="s">
        <v>103</v>
      </c>
      <c r="B58" s="139"/>
      <c r="C58" s="139">
        <v>998</v>
      </c>
      <c r="D58" s="139"/>
      <c r="E58" s="139"/>
      <c r="F58" s="139"/>
      <c r="G58" s="139"/>
      <c r="H58" s="139"/>
      <c r="I58" s="139"/>
    </row>
    <row r="59" s="26" customFormat="1" ht="18" customHeight="1" spans="1:9">
      <c r="A59" s="94" t="s">
        <v>104</v>
      </c>
      <c r="B59" s="139"/>
      <c r="C59" s="139"/>
      <c r="D59" s="139"/>
      <c r="E59" s="139"/>
      <c r="F59" s="139"/>
      <c r="G59" s="139"/>
      <c r="H59" s="139"/>
      <c r="I59" s="139"/>
    </row>
    <row r="60" s="26" customFormat="1" ht="18" customHeight="1" spans="1:9">
      <c r="A60" s="94" t="s">
        <v>105</v>
      </c>
      <c r="B60" s="139"/>
      <c r="C60" s="139"/>
      <c r="D60" s="139"/>
      <c r="E60" s="139"/>
      <c r="F60" s="139"/>
      <c r="G60" s="139"/>
      <c r="H60" s="139"/>
      <c r="I60" s="139"/>
    </row>
    <row r="61" s="26" customFormat="1" ht="18" customHeight="1" spans="1:9">
      <c r="A61" s="94" t="s">
        <v>106</v>
      </c>
      <c r="B61" s="139"/>
      <c r="C61" s="139">
        <v>5</v>
      </c>
      <c r="D61" s="139"/>
      <c r="E61" s="139"/>
      <c r="F61" s="139"/>
      <c r="G61" s="139"/>
      <c r="H61" s="139"/>
      <c r="I61" s="139"/>
    </row>
    <row r="62" s="26" customFormat="1" ht="18" customHeight="1" spans="1:9">
      <c r="A62" s="94" t="s">
        <v>107</v>
      </c>
      <c r="B62" s="139"/>
      <c r="C62" s="139"/>
      <c r="D62" s="139"/>
      <c r="E62" s="139"/>
      <c r="F62" s="139"/>
      <c r="G62" s="139"/>
      <c r="H62" s="139"/>
      <c r="I62" s="139"/>
    </row>
    <row r="63" s="26" customFormat="1" ht="18" customHeight="1" spans="1:9">
      <c r="A63" s="94" t="s">
        <v>108</v>
      </c>
      <c r="B63" s="139"/>
      <c r="C63" s="139"/>
      <c r="D63" s="139"/>
      <c r="E63" s="139"/>
      <c r="F63" s="139"/>
      <c r="G63" s="139"/>
      <c r="H63" s="139"/>
      <c r="I63" s="139"/>
    </row>
    <row r="64" s="26" customFormat="1" ht="18" customHeight="1" spans="1:9">
      <c r="A64" s="94" t="s">
        <v>109</v>
      </c>
      <c r="B64" s="139"/>
      <c r="C64" s="139"/>
      <c r="D64" s="139"/>
      <c r="E64" s="139"/>
      <c r="F64" s="139"/>
      <c r="G64" s="139"/>
      <c r="H64" s="139"/>
      <c r="I64" s="139"/>
    </row>
    <row r="65" s="26" customFormat="1" ht="18" customHeight="1" spans="1:9">
      <c r="A65" s="94" t="s">
        <v>110</v>
      </c>
      <c r="B65" s="139"/>
      <c r="C65" s="139"/>
      <c r="D65" s="139"/>
      <c r="E65" s="139"/>
      <c r="F65" s="139"/>
      <c r="G65" s="139"/>
      <c r="H65" s="139"/>
      <c r="I65" s="139"/>
    </row>
    <row r="66" s="26" customFormat="1" ht="18" customHeight="1" spans="1:9">
      <c r="A66" s="94" t="s">
        <v>111</v>
      </c>
      <c r="B66" s="139"/>
      <c r="C66" s="139"/>
      <c r="D66" s="139"/>
      <c r="E66" s="139"/>
      <c r="F66" s="139"/>
      <c r="G66" s="139"/>
      <c r="H66" s="139"/>
      <c r="I66" s="139"/>
    </row>
    <row r="67" s="26" customFormat="1" ht="18" customHeight="1" spans="1:9">
      <c r="A67" s="94" t="s">
        <v>112</v>
      </c>
      <c r="B67" s="139"/>
      <c r="C67" s="139">
        <v>145</v>
      </c>
      <c r="D67" s="139"/>
      <c r="E67" s="139"/>
      <c r="F67" s="139"/>
      <c r="G67" s="139"/>
      <c r="H67" s="139"/>
      <c r="I67" s="139"/>
    </row>
    <row r="68" s="26" customFormat="1" ht="18" customHeight="1" spans="1:9">
      <c r="A68" s="94" t="s">
        <v>113</v>
      </c>
      <c r="B68" s="139"/>
      <c r="C68" s="139"/>
      <c r="D68" s="139"/>
      <c r="E68" s="139"/>
      <c r="F68" s="139"/>
      <c r="G68" s="139"/>
      <c r="H68" s="139"/>
      <c r="I68" s="139"/>
    </row>
    <row r="69" s="26" customFormat="1" ht="18" customHeight="1" spans="1:9">
      <c r="A69" s="94" t="s">
        <v>114</v>
      </c>
      <c r="B69" s="139"/>
      <c r="C69" s="139"/>
      <c r="D69" s="139"/>
      <c r="E69" s="139"/>
      <c r="F69" s="139"/>
      <c r="G69" s="139"/>
      <c r="H69" s="139"/>
      <c r="I69" s="139"/>
    </row>
    <row r="70" s="26" customFormat="1" ht="18" customHeight="1" spans="1:9">
      <c r="A70" s="94" t="s">
        <v>115</v>
      </c>
      <c r="B70" s="139"/>
      <c r="C70" s="139"/>
      <c r="D70" s="139"/>
      <c r="E70" s="139"/>
      <c r="F70" s="139"/>
      <c r="G70" s="139"/>
      <c r="H70" s="139"/>
      <c r="I70" s="139"/>
    </row>
    <row r="71" s="26" customFormat="1" ht="18" customHeight="1" spans="1:9">
      <c r="A71" s="94" t="s">
        <v>116</v>
      </c>
      <c r="B71" s="139"/>
      <c r="C71" s="139">
        <v>705</v>
      </c>
      <c r="D71" s="139"/>
      <c r="E71" s="139"/>
      <c r="F71" s="139"/>
      <c r="G71" s="139"/>
      <c r="H71" s="139"/>
      <c r="I71" s="139"/>
    </row>
    <row r="72" s="83" customFormat="1" ht="18" customHeight="1" spans="1:9">
      <c r="A72" s="94" t="s">
        <v>117</v>
      </c>
      <c r="B72" s="139"/>
      <c r="C72" s="139">
        <v>353</v>
      </c>
      <c r="D72" s="139"/>
      <c r="E72" s="139"/>
      <c r="F72" s="139"/>
      <c r="G72" s="139"/>
      <c r="H72" s="139"/>
      <c r="I72" s="139"/>
    </row>
    <row r="73" s="26" customFormat="1" ht="18" customHeight="1" spans="1:9">
      <c r="A73" s="94" t="s">
        <v>118</v>
      </c>
      <c r="B73" s="139"/>
      <c r="C73" s="139">
        <v>64</v>
      </c>
      <c r="D73" s="139"/>
      <c r="E73" s="139"/>
      <c r="F73" s="139"/>
      <c r="G73" s="139"/>
      <c r="H73" s="139"/>
      <c r="I73" s="139"/>
    </row>
    <row r="74" s="83" customFormat="1" ht="18" customHeight="1" spans="1:9">
      <c r="A74" s="89" t="s">
        <v>119</v>
      </c>
      <c r="B74" s="136">
        <v>0</v>
      </c>
      <c r="C74" s="136">
        <v>2972</v>
      </c>
      <c r="D74" s="136"/>
      <c r="E74" s="136"/>
      <c r="F74" s="136"/>
      <c r="G74" s="136">
        <v>0</v>
      </c>
      <c r="H74" s="136"/>
      <c r="I74" s="136"/>
    </row>
    <row r="75" s="26" customFormat="1" ht="18" customHeight="1" spans="1:9">
      <c r="A75" s="94" t="s">
        <v>120</v>
      </c>
      <c r="B75" s="139"/>
      <c r="C75" s="139">
        <v>149</v>
      </c>
      <c r="D75" s="139"/>
      <c r="E75" s="139"/>
      <c r="F75" s="139"/>
      <c r="G75" s="139"/>
      <c r="H75" s="139"/>
      <c r="I75" s="139"/>
    </row>
    <row r="76" s="26" customFormat="1" ht="18" customHeight="1" spans="1:9">
      <c r="A76" s="94" t="s">
        <v>121</v>
      </c>
      <c r="B76" s="139"/>
      <c r="C76" s="139"/>
      <c r="D76" s="139"/>
      <c r="E76" s="139"/>
      <c r="F76" s="139"/>
      <c r="G76" s="139"/>
      <c r="H76" s="139"/>
      <c r="I76" s="139"/>
    </row>
    <row r="77" s="26" customFormat="1" ht="18" customHeight="1" spans="1:9">
      <c r="A77" s="94" t="s">
        <v>122</v>
      </c>
      <c r="B77" s="139"/>
      <c r="C77" s="139">
        <v>58</v>
      </c>
      <c r="D77" s="139"/>
      <c r="E77" s="139"/>
      <c r="F77" s="139"/>
      <c r="G77" s="139"/>
      <c r="H77" s="139"/>
      <c r="I77" s="139"/>
    </row>
    <row r="78" s="26" customFormat="1" ht="18" customHeight="1" spans="1:9">
      <c r="A78" s="94" t="s">
        <v>123</v>
      </c>
      <c r="B78" s="139"/>
      <c r="C78" s="139"/>
      <c r="D78" s="139"/>
      <c r="E78" s="139"/>
      <c r="F78" s="139"/>
      <c r="G78" s="139"/>
      <c r="H78" s="139"/>
      <c r="I78" s="139"/>
    </row>
    <row r="79" s="26" customFormat="1" ht="18" customHeight="1" spans="1:9">
      <c r="A79" s="94" t="s">
        <v>124</v>
      </c>
      <c r="B79" s="139"/>
      <c r="C79" s="139"/>
      <c r="D79" s="139"/>
      <c r="E79" s="139"/>
      <c r="F79" s="139"/>
      <c r="G79" s="139"/>
      <c r="H79" s="139"/>
      <c r="I79" s="139"/>
    </row>
    <row r="80" s="26" customFormat="1" ht="18" customHeight="1" spans="1:9">
      <c r="A80" s="94" t="s">
        <v>125</v>
      </c>
      <c r="B80" s="139"/>
      <c r="C80" s="139">
        <v>366</v>
      </c>
      <c r="D80" s="139"/>
      <c r="E80" s="139"/>
      <c r="F80" s="139"/>
      <c r="G80" s="139"/>
      <c r="H80" s="139"/>
      <c r="I80" s="139"/>
    </row>
    <row r="81" s="26" customFormat="1" ht="18" customHeight="1" spans="1:9">
      <c r="A81" s="94" t="s">
        <v>126</v>
      </c>
      <c r="B81" s="139"/>
      <c r="C81" s="139">
        <v>99</v>
      </c>
      <c r="D81" s="139"/>
      <c r="E81" s="139"/>
      <c r="F81" s="139"/>
      <c r="G81" s="139"/>
      <c r="H81" s="139"/>
      <c r="I81" s="139"/>
    </row>
    <row r="82" s="26" customFormat="1" ht="18" customHeight="1" spans="1:9">
      <c r="A82" s="94" t="s">
        <v>127</v>
      </c>
      <c r="B82" s="139"/>
      <c r="C82" s="139">
        <v>7</v>
      </c>
      <c r="D82" s="139"/>
      <c r="E82" s="139"/>
      <c r="F82" s="139"/>
      <c r="G82" s="139"/>
      <c r="H82" s="139"/>
      <c r="I82" s="139"/>
    </row>
    <row r="83" s="26" customFormat="1" ht="18" customHeight="1" spans="1:9">
      <c r="A83" s="94" t="s">
        <v>128</v>
      </c>
      <c r="B83" s="139"/>
      <c r="C83" s="139">
        <v>800</v>
      </c>
      <c r="D83" s="139"/>
      <c r="E83" s="139"/>
      <c r="F83" s="139"/>
      <c r="G83" s="139"/>
      <c r="H83" s="139"/>
      <c r="I83" s="139"/>
    </row>
    <row r="84" s="26" customFormat="1" ht="18" customHeight="1" spans="1:9">
      <c r="A84" s="94" t="s">
        <v>129</v>
      </c>
      <c r="B84" s="139"/>
      <c r="C84" s="139">
        <v>2</v>
      </c>
      <c r="D84" s="139"/>
      <c r="E84" s="139"/>
      <c r="F84" s="139"/>
      <c r="G84" s="139"/>
      <c r="H84" s="139"/>
      <c r="I84" s="139"/>
    </row>
    <row r="85" s="26" customFormat="1" ht="18" customHeight="1" spans="1:9">
      <c r="A85" s="94" t="s">
        <v>130</v>
      </c>
      <c r="B85" s="139"/>
      <c r="C85" s="139"/>
      <c r="D85" s="139"/>
      <c r="E85" s="139"/>
      <c r="F85" s="139"/>
      <c r="G85" s="139"/>
      <c r="H85" s="139"/>
      <c r="I85" s="139"/>
    </row>
    <row r="86" s="26" customFormat="1" ht="18" customHeight="1" spans="1:9">
      <c r="A86" s="94" t="s">
        <v>131</v>
      </c>
      <c r="B86" s="139"/>
      <c r="C86" s="139"/>
      <c r="D86" s="139"/>
      <c r="E86" s="139"/>
      <c r="F86" s="139"/>
      <c r="G86" s="139"/>
      <c r="H86" s="139"/>
      <c r="I86" s="139"/>
    </row>
    <row r="87" s="26" customFormat="1" ht="18" customHeight="1" spans="1:9">
      <c r="A87" s="94" t="s">
        <v>132</v>
      </c>
      <c r="B87" s="139"/>
      <c r="C87" s="139"/>
      <c r="D87" s="139"/>
      <c r="E87" s="139"/>
      <c r="F87" s="139"/>
      <c r="G87" s="139"/>
      <c r="H87" s="139"/>
      <c r="I87" s="139"/>
    </row>
    <row r="88" s="26" customFormat="1" ht="18" customHeight="1" spans="1:9">
      <c r="A88" s="94" t="s">
        <v>133</v>
      </c>
      <c r="B88" s="139"/>
      <c r="C88" s="139">
        <v>1491</v>
      </c>
      <c r="D88" s="139"/>
      <c r="E88" s="139"/>
      <c r="F88" s="139"/>
      <c r="G88" s="139"/>
      <c r="H88" s="139"/>
      <c r="I88" s="139"/>
    </row>
    <row r="89" s="26" customFormat="1" ht="18" customHeight="1" spans="1:9">
      <c r="A89" s="94" t="s">
        <v>134</v>
      </c>
      <c r="B89" s="139"/>
      <c r="C89" s="139"/>
      <c r="D89" s="139"/>
      <c r="E89" s="139"/>
      <c r="F89" s="139"/>
      <c r="G89" s="139"/>
      <c r="H89" s="139"/>
      <c r="I89" s="139"/>
    </row>
    <row r="90" s="26" customFormat="1" ht="18" customHeight="1" spans="1:9">
      <c r="A90" s="94" t="s">
        <v>135</v>
      </c>
      <c r="B90" s="139"/>
      <c r="C90" s="139"/>
      <c r="D90" s="139"/>
      <c r="E90" s="139"/>
      <c r="F90" s="139"/>
      <c r="G90" s="139"/>
      <c r="H90" s="139"/>
      <c r="I90" s="139"/>
    </row>
    <row r="91" s="26" customFormat="1" ht="18" customHeight="1" spans="1:9">
      <c r="A91" s="94" t="s">
        <v>136</v>
      </c>
      <c r="B91" s="139"/>
      <c r="C91" s="139"/>
      <c r="D91" s="139"/>
      <c r="E91" s="139"/>
      <c r="F91" s="139"/>
      <c r="G91" s="139"/>
      <c r="H91" s="139"/>
      <c r="I91" s="139"/>
    </row>
    <row r="92" s="83" customFormat="1" ht="18" customHeight="1" spans="1:9">
      <c r="A92" s="94" t="s">
        <v>137</v>
      </c>
      <c r="B92" s="139"/>
      <c r="C92" s="139"/>
      <c r="D92" s="139"/>
      <c r="E92" s="139"/>
      <c r="F92" s="139"/>
      <c r="G92" s="139"/>
      <c r="H92" s="139"/>
      <c r="I92" s="139"/>
    </row>
    <row r="93" s="26" customFormat="1" ht="18" customHeight="1" spans="1:9">
      <c r="A93" s="94" t="s">
        <v>138</v>
      </c>
      <c r="B93" s="139"/>
      <c r="C93" s="139"/>
      <c r="D93" s="139"/>
      <c r="E93" s="139"/>
      <c r="F93" s="139"/>
      <c r="G93" s="139"/>
      <c r="H93" s="139"/>
      <c r="I93" s="139"/>
    </row>
    <row r="94" s="83" customFormat="1" ht="18" customHeight="1" spans="1:9">
      <c r="A94" s="89" t="s">
        <v>139</v>
      </c>
      <c r="B94" s="136">
        <v>0</v>
      </c>
      <c r="C94" s="136">
        <v>0</v>
      </c>
      <c r="D94" s="136"/>
      <c r="E94" s="136"/>
      <c r="F94" s="136"/>
      <c r="G94" s="136">
        <v>0</v>
      </c>
      <c r="H94" s="136"/>
      <c r="I94" s="136"/>
    </row>
    <row r="95" s="83" customFormat="1" ht="18" customHeight="1" spans="1:9">
      <c r="A95" s="94" t="s">
        <v>140</v>
      </c>
      <c r="B95" s="139"/>
      <c r="C95" s="139"/>
      <c r="D95" s="139"/>
      <c r="E95" s="139"/>
      <c r="F95" s="139"/>
      <c r="G95" s="139"/>
      <c r="H95" s="139"/>
      <c r="I95" s="139"/>
    </row>
    <row r="96" s="83" customFormat="1" ht="18" customHeight="1" spans="1:9">
      <c r="A96" s="94" t="s">
        <v>141</v>
      </c>
      <c r="B96" s="139"/>
      <c r="C96" s="139"/>
      <c r="D96" s="139"/>
      <c r="E96" s="139"/>
      <c r="F96" s="139"/>
      <c r="G96" s="139"/>
      <c r="H96" s="139"/>
      <c r="I96" s="139"/>
    </row>
    <row r="97" s="83" customFormat="1" ht="18" customHeight="1" spans="1:9">
      <c r="A97" s="89" t="s">
        <v>142</v>
      </c>
      <c r="B97" s="136">
        <v>861</v>
      </c>
      <c r="C97" s="136">
        <v>860</v>
      </c>
      <c r="D97" s="136"/>
      <c r="E97" s="136"/>
      <c r="F97" s="136"/>
      <c r="G97" s="136"/>
      <c r="H97" s="136"/>
      <c r="I97" s="136"/>
    </row>
    <row r="98" s="83" customFormat="1" ht="18" customHeight="1" spans="1:9">
      <c r="A98" s="89" t="s">
        <v>143</v>
      </c>
      <c r="B98" s="136">
        <v>25620</v>
      </c>
      <c r="C98" s="136">
        <v>0</v>
      </c>
      <c r="D98" s="136"/>
      <c r="E98" s="136"/>
      <c r="F98" s="136"/>
      <c r="G98" s="136">
        <v>16863</v>
      </c>
      <c r="H98" s="136"/>
      <c r="I98" s="136"/>
    </row>
    <row r="99" s="26" customFormat="1" ht="18" customHeight="1" spans="1:9">
      <c r="A99" s="94" t="s">
        <v>144</v>
      </c>
      <c r="B99" s="139">
        <v>25620</v>
      </c>
      <c r="C99" s="139"/>
      <c r="D99" s="139"/>
      <c r="E99" s="139"/>
      <c r="F99" s="139"/>
      <c r="G99" s="139">
        <v>16863</v>
      </c>
      <c r="H99" s="139"/>
      <c r="I99" s="139"/>
    </row>
    <row r="100" s="83" customFormat="1" ht="18" customHeight="1" spans="1:9">
      <c r="A100" s="94" t="s">
        <v>145</v>
      </c>
      <c r="B100" s="139"/>
      <c r="C100" s="139"/>
      <c r="D100" s="139"/>
      <c r="E100" s="139"/>
      <c r="F100" s="139"/>
      <c r="G100" s="139"/>
      <c r="H100" s="139"/>
      <c r="I100" s="139"/>
    </row>
    <row r="101" s="83" customFormat="1" ht="18" customHeight="1" spans="1:9">
      <c r="A101" s="94" t="s">
        <v>146</v>
      </c>
      <c r="B101" s="139"/>
      <c r="C101" s="139"/>
      <c r="D101" s="139"/>
      <c r="E101" s="139"/>
      <c r="F101" s="139"/>
      <c r="G101" s="139"/>
      <c r="H101" s="139"/>
      <c r="I101" s="139"/>
    </row>
    <row r="102" s="83" customFormat="1" ht="18" customHeight="1" spans="1:9">
      <c r="A102" s="89" t="s">
        <v>147</v>
      </c>
      <c r="B102" s="136"/>
      <c r="C102" s="136"/>
      <c r="D102" s="136"/>
      <c r="E102" s="136"/>
      <c r="F102" s="136"/>
      <c r="G102" s="136"/>
      <c r="H102" s="136"/>
      <c r="I102" s="136"/>
    </row>
    <row r="103" s="83" customFormat="1" ht="18" customHeight="1" spans="1:9">
      <c r="A103" s="89" t="s">
        <v>148</v>
      </c>
      <c r="B103" s="136">
        <v>4221</v>
      </c>
      <c r="C103" s="136">
        <v>4221</v>
      </c>
      <c r="D103" s="136"/>
      <c r="E103" s="136"/>
      <c r="F103" s="136"/>
      <c r="G103" s="136"/>
      <c r="H103" s="136"/>
      <c r="I103" s="136"/>
    </row>
    <row r="104" s="83" customFormat="1" ht="18" customHeight="1" spans="1:9">
      <c r="A104" s="86" t="s">
        <v>149</v>
      </c>
      <c r="B104" s="136">
        <v>63339</v>
      </c>
      <c r="C104" s="136">
        <v>43503</v>
      </c>
      <c r="D104" s="136"/>
      <c r="E104" s="136"/>
      <c r="F104" s="136"/>
      <c r="G104" s="136">
        <v>54987</v>
      </c>
      <c r="H104" s="136"/>
      <c r="I104" s="136"/>
    </row>
    <row r="105" s="26" customFormat="1" ht="16" customHeight="1" spans="1:9">
      <c r="A105" s="84"/>
      <c r="B105" s="131"/>
      <c r="C105" s="131">
        <f>C104-[1]阳和公支!D580</f>
        <v>3110</v>
      </c>
      <c r="D105" s="163"/>
      <c r="E105" s="131"/>
      <c r="F105" s="163"/>
      <c r="G105" s="131"/>
      <c r="H105" s="131"/>
      <c r="I105" s="163"/>
    </row>
    <row r="106" s="26" customFormat="1" ht="16" customHeight="1" spans="1:9">
      <c r="A106" s="84"/>
      <c r="B106" s="131"/>
      <c r="C106" s="131"/>
      <c r="D106" s="163"/>
      <c r="E106" s="131"/>
      <c r="F106" s="163"/>
      <c r="G106" s="131">
        <f>G104-[1]阳和公支!H580</f>
        <v>0</v>
      </c>
      <c r="H106" s="131"/>
      <c r="I106" s="163"/>
    </row>
    <row r="107" s="26" customFormat="1" ht="16" customHeight="1" spans="1:9">
      <c r="A107" s="84"/>
      <c r="B107" s="131"/>
      <c r="C107" s="131"/>
      <c r="D107" s="163"/>
      <c r="E107" s="131"/>
      <c r="F107" s="163"/>
      <c r="G107" s="131"/>
      <c r="H107" s="131"/>
      <c r="I107" s="163"/>
    </row>
    <row r="108" s="26" customFormat="1" ht="16" customHeight="1" spans="1:9">
      <c r="A108" s="84"/>
      <c r="B108" s="131"/>
      <c r="C108" s="131"/>
      <c r="D108" s="163"/>
      <c r="E108" s="131"/>
      <c r="F108" s="163"/>
      <c r="G108" s="131"/>
      <c r="H108" s="131"/>
      <c r="I108" s="163"/>
    </row>
    <row r="109" s="26" customFormat="1" ht="16" customHeight="1" spans="1:9">
      <c r="A109" s="84"/>
      <c r="B109" s="131"/>
      <c r="C109" s="131"/>
      <c r="D109" s="163"/>
      <c r="E109" s="131"/>
      <c r="F109" s="163"/>
      <c r="G109" s="131"/>
      <c r="H109" s="131"/>
      <c r="I109" s="163"/>
    </row>
    <row r="110" s="26" customFormat="1" ht="16" customHeight="1" spans="1:9">
      <c r="A110" s="84"/>
      <c r="B110" s="131"/>
      <c r="C110" s="131"/>
      <c r="D110" s="163"/>
      <c r="E110" s="131"/>
      <c r="F110" s="163"/>
      <c r="G110" s="131"/>
      <c r="H110" s="131"/>
      <c r="I110" s="163"/>
    </row>
    <row r="111" s="26" customFormat="1" ht="16" customHeight="1" spans="1:9">
      <c r="A111" s="84"/>
      <c r="B111" s="131"/>
      <c r="C111" s="131"/>
      <c r="D111" s="163"/>
      <c r="E111" s="131"/>
      <c r="F111" s="163"/>
      <c r="G111" s="131"/>
      <c r="H111" s="131"/>
      <c r="I111" s="163"/>
    </row>
    <row r="112" s="26" customFormat="1" ht="16" customHeight="1" spans="1:9">
      <c r="A112" s="84"/>
      <c r="B112" s="131"/>
      <c r="C112" s="131"/>
      <c r="D112" s="163"/>
      <c r="E112" s="131"/>
      <c r="F112" s="163"/>
      <c r="G112" s="131"/>
      <c r="H112" s="131"/>
      <c r="I112" s="163"/>
    </row>
    <row r="113" s="26" customFormat="1" ht="16" customHeight="1" spans="1:9">
      <c r="A113" s="84"/>
      <c r="B113" s="131"/>
      <c r="C113" s="131"/>
      <c r="D113" s="163"/>
      <c r="E113" s="131"/>
      <c r="F113" s="163"/>
      <c r="G113" s="131"/>
      <c r="H113" s="131"/>
      <c r="I113" s="163"/>
    </row>
    <row r="114" s="26" customFormat="1" ht="16" customHeight="1" spans="1:9">
      <c r="A114" s="84"/>
      <c r="B114" s="131"/>
      <c r="C114" s="131"/>
      <c r="D114" s="163"/>
      <c r="E114" s="131"/>
      <c r="F114" s="163"/>
      <c r="G114" s="131"/>
      <c r="H114" s="131"/>
      <c r="I114" s="163"/>
    </row>
    <row r="115" s="26" customFormat="1" ht="16" customHeight="1" spans="1:9">
      <c r="A115" s="84"/>
      <c r="B115" s="131"/>
      <c r="C115" s="131"/>
      <c r="D115" s="163"/>
      <c r="E115" s="131"/>
      <c r="F115" s="163"/>
      <c r="G115" s="131"/>
      <c r="H115" s="131"/>
      <c r="I115" s="163"/>
    </row>
    <row r="116" s="26" customFormat="1" ht="16" customHeight="1" spans="1:9">
      <c r="A116" s="84"/>
      <c r="B116" s="131"/>
      <c r="C116" s="131"/>
      <c r="D116" s="163"/>
      <c r="E116" s="131"/>
      <c r="F116" s="163"/>
      <c r="G116" s="131"/>
      <c r="H116" s="131"/>
      <c r="I116" s="163"/>
    </row>
    <row r="117" s="26" customFormat="1" spans="1:9">
      <c r="A117" s="84"/>
      <c r="B117" s="131"/>
      <c r="C117" s="131"/>
      <c r="D117" s="163"/>
      <c r="E117" s="131"/>
      <c r="F117" s="163"/>
      <c r="G117" s="131"/>
      <c r="H117" s="131"/>
      <c r="I117" s="163"/>
    </row>
    <row r="118" s="26" customFormat="1" spans="1:9">
      <c r="A118" s="84"/>
      <c r="B118" s="131"/>
      <c r="C118" s="131"/>
      <c r="D118" s="163"/>
      <c r="E118" s="131"/>
      <c r="F118" s="163"/>
      <c r="G118" s="131"/>
      <c r="H118" s="131"/>
      <c r="I118" s="163"/>
    </row>
    <row r="119" s="26" customFormat="1" spans="1:9">
      <c r="A119" s="84"/>
      <c r="B119" s="131"/>
      <c r="C119" s="131"/>
      <c r="D119" s="163"/>
      <c r="E119" s="131"/>
      <c r="F119" s="163"/>
      <c r="G119" s="131"/>
      <c r="H119" s="131"/>
      <c r="I119" s="163"/>
    </row>
    <row r="120" s="26" customFormat="1" spans="1:9">
      <c r="A120" s="84"/>
      <c r="B120" s="131"/>
      <c r="C120" s="131"/>
      <c r="D120" s="163"/>
      <c r="E120" s="131"/>
      <c r="F120" s="163"/>
      <c r="G120" s="131"/>
      <c r="H120" s="131"/>
      <c r="I120" s="163"/>
    </row>
    <row r="121" s="26" customFormat="1" spans="1:9">
      <c r="A121" s="84"/>
      <c r="B121" s="131"/>
      <c r="C121" s="131"/>
      <c r="D121" s="163"/>
      <c r="E121" s="131"/>
      <c r="F121" s="163"/>
      <c r="G121" s="131"/>
      <c r="H121" s="131"/>
      <c r="I121" s="163"/>
    </row>
    <row r="122" s="26" customFormat="1" spans="1:9">
      <c r="A122" s="84"/>
      <c r="B122" s="131"/>
      <c r="C122" s="131"/>
      <c r="D122" s="163"/>
      <c r="E122" s="131"/>
      <c r="F122" s="163"/>
      <c r="G122" s="131"/>
      <c r="H122" s="131"/>
      <c r="I122" s="163"/>
    </row>
    <row r="123" s="26" customFormat="1" spans="1:9">
      <c r="A123" s="84"/>
      <c r="B123" s="131"/>
      <c r="C123" s="131"/>
      <c r="D123" s="163"/>
      <c r="E123" s="131"/>
      <c r="F123" s="163"/>
      <c r="G123" s="131"/>
      <c r="H123" s="131"/>
      <c r="I123" s="163"/>
    </row>
    <row r="124" s="26" customFormat="1" spans="1:9">
      <c r="A124" s="84"/>
      <c r="B124" s="131"/>
      <c r="C124" s="131"/>
      <c r="D124" s="163"/>
      <c r="E124" s="131"/>
      <c r="F124" s="163"/>
      <c r="G124" s="131"/>
      <c r="H124" s="131"/>
      <c r="I124" s="163"/>
    </row>
    <row r="125" s="26" customFormat="1" spans="1:9">
      <c r="A125" s="84"/>
      <c r="B125" s="131"/>
      <c r="C125" s="131"/>
      <c r="D125" s="163"/>
      <c r="E125" s="131"/>
      <c r="F125" s="163"/>
      <c r="G125" s="131"/>
      <c r="H125" s="131"/>
      <c r="I125" s="163"/>
    </row>
    <row r="126" s="26" customFormat="1" spans="1:9">
      <c r="A126" s="84"/>
      <c r="B126" s="131"/>
      <c r="C126" s="131"/>
      <c r="D126" s="163"/>
      <c r="E126" s="131"/>
      <c r="F126" s="163"/>
      <c r="G126" s="131"/>
      <c r="H126" s="131"/>
      <c r="I126" s="163"/>
    </row>
    <row r="127" s="26" customFormat="1" spans="1:9">
      <c r="A127" s="84"/>
      <c r="B127" s="131"/>
      <c r="C127" s="131"/>
      <c r="D127" s="163"/>
      <c r="E127" s="131"/>
      <c r="F127" s="163"/>
      <c r="G127" s="131"/>
      <c r="H127" s="131"/>
      <c r="I127" s="163"/>
    </row>
    <row r="128" s="26" customFormat="1" spans="1:9">
      <c r="A128" s="84"/>
      <c r="B128" s="131"/>
      <c r="C128" s="131"/>
      <c r="D128" s="163"/>
      <c r="E128" s="131"/>
      <c r="F128" s="163"/>
      <c r="G128" s="131"/>
      <c r="H128" s="131"/>
      <c r="I128" s="163"/>
    </row>
    <row r="129" s="26" customFormat="1" spans="1:9">
      <c r="A129" s="84"/>
      <c r="B129" s="131"/>
      <c r="C129" s="131"/>
      <c r="D129" s="163"/>
      <c r="E129" s="131"/>
      <c r="F129" s="163"/>
      <c r="G129" s="131"/>
      <c r="H129" s="131"/>
      <c r="I129" s="163"/>
    </row>
    <row r="130" s="26" customFormat="1" spans="1:9">
      <c r="A130" s="84"/>
      <c r="B130" s="131"/>
      <c r="C130" s="131"/>
      <c r="D130" s="163"/>
      <c r="E130" s="131"/>
      <c r="F130" s="163"/>
      <c r="G130" s="131"/>
      <c r="H130" s="131"/>
      <c r="I130" s="163"/>
    </row>
    <row r="131" s="26" customFormat="1" spans="1:9">
      <c r="A131" s="84"/>
      <c r="B131" s="131"/>
      <c r="C131" s="131"/>
      <c r="D131" s="163"/>
      <c r="E131" s="131"/>
      <c r="F131" s="163"/>
      <c r="G131" s="131"/>
      <c r="H131" s="131"/>
      <c r="I131" s="163"/>
    </row>
    <row r="132" s="26" customFormat="1" spans="1:9">
      <c r="A132" s="84"/>
      <c r="B132" s="131"/>
      <c r="C132" s="131"/>
      <c r="D132" s="163"/>
      <c r="E132" s="131"/>
      <c r="F132" s="163"/>
      <c r="G132" s="131"/>
      <c r="H132" s="131"/>
      <c r="I132" s="163"/>
    </row>
    <row r="133" s="26" customFormat="1" spans="1:9">
      <c r="A133" s="84"/>
      <c r="B133" s="131"/>
      <c r="C133" s="131"/>
      <c r="D133" s="163"/>
      <c r="E133" s="131"/>
      <c r="F133" s="163"/>
      <c r="G133" s="131"/>
      <c r="H133" s="131"/>
      <c r="I133" s="163"/>
    </row>
    <row r="134" s="26" customFormat="1" spans="1:9">
      <c r="A134" s="84"/>
      <c r="B134" s="131"/>
      <c r="C134" s="131"/>
      <c r="D134" s="163"/>
      <c r="E134" s="131"/>
      <c r="F134" s="163"/>
      <c r="G134" s="131"/>
      <c r="H134" s="131"/>
      <c r="I134" s="163"/>
    </row>
    <row r="135" s="26" customFormat="1" spans="1:9">
      <c r="A135" s="84"/>
      <c r="B135" s="131"/>
      <c r="C135" s="131"/>
      <c r="D135" s="163"/>
      <c r="E135" s="131"/>
      <c r="F135" s="163"/>
      <c r="G135" s="131"/>
      <c r="H135" s="131"/>
      <c r="I135" s="163"/>
    </row>
    <row r="136" s="26" customFormat="1" spans="1:9">
      <c r="A136" s="84"/>
      <c r="B136" s="131"/>
      <c r="C136" s="131"/>
      <c r="D136" s="163"/>
      <c r="E136" s="131"/>
      <c r="F136" s="163"/>
      <c r="G136" s="131"/>
      <c r="H136" s="131"/>
      <c r="I136" s="163"/>
    </row>
    <row r="137" s="26" customFormat="1" spans="1:9">
      <c r="A137" s="84"/>
      <c r="B137" s="131"/>
      <c r="C137" s="131"/>
      <c r="D137" s="163"/>
      <c r="E137" s="131"/>
      <c r="F137" s="163"/>
      <c r="G137" s="131"/>
      <c r="H137" s="131"/>
      <c r="I137" s="163"/>
    </row>
    <row r="138" s="26" customFormat="1" spans="1:9">
      <c r="A138" s="84"/>
      <c r="B138" s="131"/>
      <c r="C138" s="131"/>
      <c r="D138" s="163"/>
      <c r="E138" s="131"/>
      <c r="F138" s="163"/>
      <c r="G138" s="131"/>
      <c r="H138" s="131"/>
      <c r="I138" s="163"/>
    </row>
    <row r="139" s="26" customFormat="1" spans="1:9">
      <c r="A139" s="84"/>
      <c r="B139" s="131"/>
      <c r="C139" s="131"/>
      <c r="D139" s="163"/>
      <c r="E139" s="131"/>
      <c r="F139" s="163"/>
      <c r="G139" s="131"/>
      <c r="H139" s="131"/>
      <c r="I139" s="163"/>
    </row>
    <row r="140" s="26" customFormat="1" spans="1:9">
      <c r="A140" s="84"/>
      <c r="B140" s="131"/>
      <c r="C140" s="131"/>
      <c r="D140" s="163"/>
      <c r="E140" s="131"/>
      <c r="F140" s="163"/>
      <c r="G140" s="131"/>
      <c r="H140" s="131"/>
      <c r="I140" s="163"/>
    </row>
    <row r="141" s="26" customFormat="1" spans="1:9">
      <c r="A141" s="84"/>
      <c r="B141" s="131"/>
      <c r="C141" s="131"/>
      <c r="D141" s="163"/>
      <c r="E141" s="131"/>
      <c r="F141" s="163"/>
      <c r="G141" s="131"/>
      <c r="H141" s="131"/>
      <c r="I141" s="163"/>
    </row>
    <row r="142" s="26" customFormat="1" spans="1:9">
      <c r="A142" s="84"/>
      <c r="B142" s="131"/>
      <c r="C142" s="131"/>
      <c r="D142" s="163"/>
      <c r="E142" s="131"/>
      <c r="F142" s="163"/>
      <c r="G142" s="131"/>
      <c r="H142" s="131"/>
      <c r="I142" s="163"/>
    </row>
    <row r="143" s="26" customFormat="1" spans="1:9">
      <c r="A143" s="84"/>
      <c r="B143" s="131"/>
      <c r="C143" s="131"/>
      <c r="D143" s="163"/>
      <c r="E143" s="131"/>
      <c r="F143" s="163"/>
      <c r="G143" s="131"/>
      <c r="H143" s="131"/>
      <c r="I143" s="163"/>
    </row>
    <row r="144" s="26" customFormat="1" spans="1:9">
      <c r="A144" s="84"/>
      <c r="B144" s="131"/>
      <c r="C144" s="131"/>
      <c r="D144" s="163"/>
      <c r="E144" s="131"/>
      <c r="F144" s="163"/>
      <c r="G144" s="131"/>
      <c r="H144" s="131"/>
      <c r="I144" s="163"/>
    </row>
    <row r="145" s="26" customFormat="1" spans="1:9">
      <c r="A145" s="84"/>
      <c r="B145" s="131"/>
      <c r="C145" s="131"/>
      <c r="D145" s="163"/>
      <c r="E145" s="131"/>
      <c r="F145" s="163"/>
      <c r="G145" s="131"/>
      <c r="H145" s="131"/>
      <c r="I145" s="163"/>
    </row>
    <row r="146" s="26" customFormat="1" spans="1:9">
      <c r="A146" s="84"/>
      <c r="B146" s="131"/>
      <c r="C146" s="131"/>
      <c r="D146" s="163"/>
      <c r="E146" s="131"/>
      <c r="F146" s="163"/>
      <c r="G146" s="131"/>
      <c r="H146" s="131"/>
      <c r="I146" s="163"/>
    </row>
    <row r="147" s="26" customFormat="1" spans="1:9">
      <c r="A147" s="84"/>
      <c r="B147" s="131"/>
      <c r="C147" s="131"/>
      <c r="D147" s="163"/>
      <c r="E147" s="131"/>
      <c r="F147" s="163"/>
      <c r="G147" s="131"/>
      <c r="H147" s="131"/>
      <c r="I147" s="163"/>
    </row>
    <row r="148" s="26" customFormat="1" spans="1:9">
      <c r="A148" s="84"/>
      <c r="B148" s="131"/>
      <c r="C148" s="131"/>
      <c r="D148" s="163"/>
      <c r="E148" s="131"/>
      <c r="F148" s="163"/>
      <c r="G148" s="131"/>
      <c r="H148" s="131"/>
      <c r="I148" s="163"/>
    </row>
    <row r="149" s="26" customFormat="1" spans="1:9">
      <c r="A149" s="84"/>
      <c r="B149" s="131"/>
      <c r="C149" s="131"/>
      <c r="D149" s="163"/>
      <c r="E149" s="131"/>
      <c r="F149" s="163"/>
      <c r="G149" s="131"/>
      <c r="H149" s="131"/>
      <c r="I149" s="163"/>
    </row>
    <row r="150" s="26" customFormat="1" spans="1:9">
      <c r="A150" s="84"/>
      <c r="B150" s="131"/>
      <c r="C150" s="131"/>
      <c r="D150" s="163"/>
      <c r="E150" s="131"/>
      <c r="F150" s="163"/>
      <c r="G150" s="131"/>
      <c r="H150" s="131"/>
      <c r="I150" s="163"/>
    </row>
    <row r="151" s="26" customFormat="1" spans="1:9">
      <c r="A151" s="84"/>
      <c r="B151" s="131"/>
      <c r="C151" s="131"/>
      <c r="D151" s="163"/>
      <c r="E151" s="131"/>
      <c r="F151" s="163"/>
      <c r="G151" s="131"/>
      <c r="H151" s="131"/>
      <c r="I151" s="163"/>
    </row>
    <row r="152" s="26" customFormat="1" spans="1:9">
      <c r="A152" s="84"/>
      <c r="B152" s="131"/>
      <c r="C152" s="131"/>
      <c r="D152" s="163"/>
      <c r="E152" s="131"/>
      <c r="F152" s="163"/>
      <c r="G152" s="131"/>
      <c r="H152" s="131"/>
      <c r="I152" s="163"/>
    </row>
    <row r="153" s="26" customFormat="1" spans="1:9">
      <c r="A153" s="84"/>
      <c r="B153" s="131"/>
      <c r="C153" s="131"/>
      <c r="D153" s="163"/>
      <c r="E153" s="131"/>
      <c r="F153" s="163"/>
      <c r="G153" s="131"/>
      <c r="H153" s="131"/>
      <c r="I153" s="163"/>
    </row>
    <row r="154" s="26" customFormat="1" spans="1:9">
      <c r="A154" s="84"/>
      <c r="B154" s="131"/>
      <c r="C154" s="131"/>
      <c r="D154" s="163"/>
      <c r="E154" s="131"/>
      <c r="F154" s="163"/>
      <c r="G154" s="131"/>
      <c r="H154" s="131"/>
      <c r="I154" s="163"/>
    </row>
    <row r="155" s="26" customFormat="1" spans="1:9">
      <c r="A155" s="84"/>
      <c r="B155" s="131"/>
      <c r="C155" s="131"/>
      <c r="D155" s="163"/>
      <c r="E155" s="131"/>
      <c r="F155" s="163"/>
      <c r="G155" s="131"/>
      <c r="H155" s="131"/>
      <c r="I155" s="163"/>
    </row>
    <row r="156" s="26" customFormat="1" spans="1:9">
      <c r="A156" s="84"/>
      <c r="B156" s="131"/>
      <c r="C156" s="131"/>
      <c r="D156" s="163"/>
      <c r="E156" s="131"/>
      <c r="F156" s="163"/>
      <c r="G156" s="131"/>
      <c r="H156" s="131"/>
      <c r="I156" s="163"/>
    </row>
    <row r="157" s="26" customFormat="1" spans="1:9">
      <c r="A157" s="84"/>
      <c r="B157" s="131"/>
      <c r="C157" s="131"/>
      <c r="D157" s="163"/>
      <c r="E157" s="131"/>
      <c r="F157" s="163"/>
      <c r="G157" s="131"/>
      <c r="H157" s="131"/>
      <c r="I157" s="163"/>
    </row>
    <row r="158" s="26" customFormat="1" spans="1:9">
      <c r="A158" s="84"/>
      <c r="B158" s="131"/>
      <c r="C158" s="131"/>
      <c r="D158" s="163"/>
      <c r="E158" s="131"/>
      <c r="F158" s="163"/>
      <c r="G158" s="131"/>
      <c r="H158" s="131"/>
      <c r="I158" s="163"/>
    </row>
    <row r="159" s="26" customFormat="1" spans="1:9">
      <c r="A159" s="84"/>
      <c r="B159" s="131"/>
      <c r="C159" s="131"/>
      <c r="D159" s="163"/>
      <c r="E159" s="131"/>
      <c r="F159" s="163"/>
      <c r="G159" s="131"/>
      <c r="H159" s="131"/>
      <c r="I159" s="163"/>
    </row>
    <row r="160" s="26" customFormat="1" spans="1:9">
      <c r="A160" s="84"/>
      <c r="B160" s="131"/>
      <c r="C160" s="131"/>
      <c r="D160" s="163"/>
      <c r="E160" s="131"/>
      <c r="F160" s="163"/>
      <c r="G160" s="131"/>
      <c r="H160" s="131"/>
      <c r="I160" s="163"/>
    </row>
    <row r="161" s="26" customFormat="1" spans="1:9">
      <c r="A161" s="84"/>
      <c r="B161" s="131"/>
      <c r="C161" s="131"/>
      <c r="D161" s="163"/>
      <c r="E161" s="131"/>
      <c r="F161" s="163"/>
      <c r="G161" s="131"/>
      <c r="H161" s="131"/>
      <c r="I161" s="163"/>
    </row>
    <row r="162" s="26" customFormat="1" spans="1:9">
      <c r="A162" s="84"/>
      <c r="B162" s="131"/>
      <c r="C162" s="131"/>
      <c r="D162" s="163"/>
      <c r="E162" s="131"/>
      <c r="F162" s="163"/>
      <c r="G162" s="131"/>
      <c r="H162" s="131"/>
      <c r="I162" s="163"/>
    </row>
    <row r="163" s="26" customFormat="1" spans="1:9">
      <c r="A163" s="84"/>
      <c r="B163" s="131"/>
      <c r="C163" s="131"/>
      <c r="D163" s="163"/>
      <c r="E163" s="131"/>
      <c r="F163" s="163"/>
      <c r="G163" s="131"/>
      <c r="H163" s="131"/>
      <c r="I163" s="163"/>
    </row>
    <row r="164" s="26" customFormat="1" spans="1:9">
      <c r="A164" s="84"/>
      <c r="B164" s="131"/>
      <c r="C164" s="131"/>
      <c r="D164" s="163"/>
      <c r="E164" s="131"/>
      <c r="F164" s="163"/>
      <c r="G164" s="131"/>
      <c r="H164" s="131"/>
      <c r="I164" s="163"/>
    </row>
    <row r="165" s="26" customFormat="1" spans="1:9">
      <c r="A165" s="84"/>
      <c r="B165" s="131"/>
      <c r="C165" s="131"/>
      <c r="D165" s="163"/>
      <c r="E165" s="131"/>
      <c r="F165" s="163"/>
      <c r="G165" s="131"/>
      <c r="H165" s="131"/>
      <c r="I165" s="163"/>
    </row>
    <row r="166" s="26" customFormat="1" spans="1:9">
      <c r="A166" s="84"/>
      <c r="B166" s="131"/>
      <c r="C166" s="131"/>
      <c r="D166" s="163"/>
      <c r="E166" s="131"/>
      <c r="F166" s="163"/>
      <c r="G166" s="131"/>
      <c r="H166" s="131"/>
      <c r="I166" s="163"/>
    </row>
    <row r="167" s="26" customFormat="1" spans="1:9">
      <c r="A167" s="84"/>
      <c r="B167" s="131"/>
      <c r="C167" s="131"/>
      <c r="D167" s="163"/>
      <c r="E167" s="131"/>
      <c r="F167" s="163"/>
      <c r="G167" s="131"/>
      <c r="H167" s="131"/>
      <c r="I167" s="163"/>
    </row>
    <row r="168" s="26" customFormat="1" spans="1:9">
      <c r="A168" s="84"/>
      <c r="B168" s="131"/>
      <c r="C168" s="131"/>
      <c r="D168" s="163"/>
      <c r="E168" s="131"/>
      <c r="F168" s="163"/>
      <c r="G168" s="131"/>
      <c r="H168" s="131"/>
      <c r="I168" s="163"/>
    </row>
    <row r="169" s="26" customFormat="1" spans="1:9">
      <c r="A169" s="84"/>
      <c r="B169" s="131"/>
      <c r="C169" s="131"/>
      <c r="D169" s="163"/>
      <c r="E169" s="131"/>
      <c r="F169" s="163"/>
      <c r="G169" s="131"/>
      <c r="H169" s="131"/>
      <c r="I169" s="163"/>
    </row>
    <row r="170" s="26" customFormat="1" spans="1:9">
      <c r="A170" s="84"/>
      <c r="B170" s="131"/>
      <c r="C170" s="131"/>
      <c r="D170" s="163"/>
      <c r="E170" s="131"/>
      <c r="F170" s="163"/>
      <c r="G170" s="131"/>
      <c r="H170" s="131"/>
      <c r="I170" s="163"/>
    </row>
    <row r="171" s="26" customFormat="1" spans="1:9">
      <c r="A171" s="84"/>
      <c r="B171" s="131"/>
      <c r="C171" s="131"/>
      <c r="D171" s="163"/>
      <c r="E171" s="131"/>
      <c r="F171" s="163"/>
      <c r="G171" s="131"/>
      <c r="H171" s="131"/>
      <c r="I171" s="163"/>
    </row>
    <row r="172" s="26" customFormat="1" spans="1:9">
      <c r="A172" s="84"/>
      <c r="B172" s="131"/>
      <c r="C172" s="131"/>
      <c r="D172" s="163"/>
      <c r="E172" s="131"/>
      <c r="F172" s="163"/>
      <c r="G172" s="131"/>
      <c r="H172" s="131"/>
      <c r="I172" s="163"/>
    </row>
    <row r="173" s="26" customFormat="1" spans="1:9">
      <c r="A173" s="84"/>
      <c r="B173" s="131"/>
      <c r="C173" s="131"/>
      <c r="D173" s="163"/>
      <c r="E173" s="131"/>
      <c r="F173" s="163"/>
      <c r="G173" s="131"/>
      <c r="H173" s="131"/>
      <c r="I173" s="163"/>
    </row>
    <row r="174" s="26" customFormat="1" spans="1:9">
      <c r="A174" s="84"/>
      <c r="B174" s="131"/>
      <c r="C174" s="131"/>
      <c r="D174" s="163"/>
      <c r="E174" s="131"/>
      <c r="F174" s="163"/>
      <c r="G174" s="131"/>
      <c r="H174" s="131"/>
      <c r="I174" s="163"/>
    </row>
    <row r="175" s="26" customFormat="1" spans="1:9">
      <c r="A175" s="84"/>
      <c r="B175" s="131"/>
      <c r="C175" s="131"/>
      <c r="D175" s="163"/>
      <c r="E175" s="131"/>
      <c r="F175" s="163"/>
      <c r="G175" s="131"/>
      <c r="H175" s="131"/>
      <c r="I175" s="163"/>
    </row>
    <row r="176" s="26" customFormat="1" spans="1:9">
      <c r="A176" s="84"/>
      <c r="B176" s="131"/>
      <c r="C176" s="131"/>
      <c r="D176" s="163"/>
      <c r="E176" s="131"/>
      <c r="F176" s="163"/>
      <c r="G176" s="131"/>
      <c r="H176" s="131"/>
      <c r="I176" s="163"/>
    </row>
    <row r="177" s="26" customFormat="1" spans="1:9">
      <c r="A177" s="84"/>
      <c r="B177" s="131"/>
      <c r="C177" s="131"/>
      <c r="D177" s="163"/>
      <c r="E177" s="131"/>
      <c r="F177" s="163"/>
      <c r="G177" s="131"/>
      <c r="H177" s="131"/>
      <c r="I177" s="163"/>
    </row>
    <row r="178" s="26" customFormat="1" spans="1:9">
      <c r="A178" s="84"/>
      <c r="B178" s="131"/>
      <c r="C178" s="131"/>
      <c r="D178" s="163"/>
      <c r="E178" s="131"/>
      <c r="F178" s="163"/>
      <c r="G178" s="131"/>
      <c r="H178" s="131"/>
      <c r="I178" s="163"/>
    </row>
    <row r="179" s="26" customFormat="1" spans="1:9">
      <c r="A179" s="84"/>
      <c r="B179" s="131"/>
      <c r="C179" s="131"/>
      <c r="D179" s="163"/>
      <c r="E179" s="131"/>
      <c r="F179" s="163"/>
      <c r="G179" s="131"/>
      <c r="H179" s="131"/>
      <c r="I179" s="163"/>
    </row>
    <row r="180" s="26" customFormat="1" spans="1:9">
      <c r="A180" s="84"/>
      <c r="B180" s="131"/>
      <c r="C180" s="131"/>
      <c r="D180" s="163"/>
      <c r="E180" s="131"/>
      <c r="F180" s="163"/>
      <c r="G180" s="131"/>
      <c r="H180" s="131"/>
      <c r="I180" s="163"/>
    </row>
    <row r="181" s="26" customFormat="1" spans="1:9">
      <c r="A181" s="84"/>
      <c r="B181" s="131"/>
      <c r="C181" s="131"/>
      <c r="D181" s="163"/>
      <c r="E181" s="131"/>
      <c r="F181" s="163"/>
      <c r="G181" s="131"/>
      <c r="H181" s="131"/>
      <c r="I181" s="163"/>
    </row>
    <row r="182" s="26" customFormat="1" spans="1:9">
      <c r="A182" s="84"/>
      <c r="B182" s="131"/>
      <c r="C182" s="131"/>
      <c r="D182" s="163"/>
      <c r="E182" s="131"/>
      <c r="F182" s="163"/>
      <c r="G182" s="131"/>
      <c r="H182" s="131"/>
      <c r="I182" s="163"/>
    </row>
    <row r="183" s="26" customFormat="1" spans="1:9">
      <c r="A183" s="84"/>
      <c r="B183" s="131"/>
      <c r="C183" s="131"/>
      <c r="D183" s="163"/>
      <c r="E183" s="131"/>
      <c r="F183" s="163"/>
      <c r="G183" s="131"/>
      <c r="H183" s="131"/>
      <c r="I183" s="163"/>
    </row>
    <row r="184" s="26" customFormat="1" spans="1:9">
      <c r="A184" s="84"/>
      <c r="B184" s="131"/>
      <c r="C184" s="131"/>
      <c r="D184" s="163"/>
      <c r="E184" s="131"/>
      <c r="F184" s="163"/>
      <c r="G184" s="131"/>
      <c r="H184" s="131"/>
      <c r="I184" s="163"/>
    </row>
    <row r="185" s="26" customFormat="1" spans="1:9">
      <c r="A185" s="84"/>
      <c r="B185" s="131"/>
      <c r="C185" s="131"/>
      <c r="D185" s="163"/>
      <c r="E185" s="131"/>
      <c r="F185" s="163"/>
      <c r="G185" s="131"/>
      <c r="H185" s="131"/>
      <c r="I185" s="163"/>
    </row>
    <row r="186" s="26" customFormat="1" spans="1:9">
      <c r="A186" s="84"/>
      <c r="B186" s="131"/>
      <c r="C186" s="131"/>
      <c r="D186" s="163"/>
      <c r="E186" s="131"/>
      <c r="F186" s="163"/>
      <c r="G186" s="131"/>
      <c r="H186" s="131"/>
      <c r="I186" s="163"/>
    </row>
    <row r="187" s="26" customFormat="1" spans="1:9">
      <c r="A187" s="84"/>
      <c r="B187" s="131"/>
      <c r="C187" s="131"/>
      <c r="D187" s="163"/>
      <c r="E187" s="131"/>
      <c r="F187" s="163"/>
      <c r="G187" s="131"/>
      <c r="H187" s="131"/>
      <c r="I187" s="163"/>
    </row>
    <row r="188" s="26" customFormat="1" spans="1:9">
      <c r="A188" s="84"/>
      <c r="B188" s="131"/>
      <c r="C188" s="131"/>
      <c r="D188" s="163"/>
      <c r="E188" s="131"/>
      <c r="F188" s="163"/>
      <c r="G188" s="131"/>
      <c r="H188" s="131"/>
      <c r="I188" s="163"/>
    </row>
    <row r="189" s="26" customFormat="1" spans="1:9">
      <c r="A189" s="84"/>
      <c r="B189" s="131"/>
      <c r="C189" s="131"/>
      <c r="D189" s="163"/>
      <c r="E189" s="131"/>
      <c r="F189" s="163"/>
      <c r="G189" s="131"/>
      <c r="H189" s="131"/>
      <c r="I189" s="163"/>
    </row>
    <row r="190" s="26" customFormat="1" spans="1:9">
      <c r="A190" s="84"/>
      <c r="B190" s="131"/>
      <c r="C190" s="131"/>
      <c r="D190" s="163"/>
      <c r="E190" s="131"/>
      <c r="F190" s="163"/>
      <c r="G190" s="131"/>
      <c r="H190" s="131"/>
      <c r="I190" s="163"/>
    </row>
    <row r="191" s="26" customFormat="1" spans="1:9">
      <c r="A191" s="84"/>
      <c r="B191" s="131"/>
      <c r="C191" s="131"/>
      <c r="D191" s="163"/>
      <c r="E191" s="131"/>
      <c r="F191" s="163"/>
      <c r="G191" s="131"/>
      <c r="H191" s="131"/>
      <c r="I191" s="163"/>
    </row>
    <row r="192" s="26" customFormat="1" spans="1:9">
      <c r="A192" s="84"/>
      <c r="B192" s="131"/>
      <c r="C192" s="131"/>
      <c r="D192" s="163"/>
      <c r="E192" s="131"/>
      <c r="F192" s="163"/>
      <c r="G192" s="131"/>
      <c r="H192" s="131"/>
      <c r="I192" s="163"/>
    </row>
    <row r="193" s="26" customFormat="1" spans="1:9">
      <c r="A193" s="84"/>
      <c r="B193" s="131"/>
      <c r="C193" s="131"/>
      <c r="D193" s="163"/>
      <c r="E193" s="131"/>
      <c r="F193" s="163"/>
      <c r="G193" s="131"/>
      <c r="H193" s="131"/>
      <c r="I193" s="163"/>
    </row>
    <row r="194" s="26" customFormat="1" spans="1:9">
      <c r="A194" s="84"/>
      <c r="B194" s="131"/>
      <c r="C194" s="131"/>
      <c r="D194" s="163"/>
      <c r="E194" s="131"/>
      <c r="F194" s="163"/>
      <c r="G194" s="131"/>
      <c r="H194" s="131"/>
      <c r="I194" s="163"/>
    </row>
    <row r="195" s="26" customFormat="1" spans="1:9">
      <c r="A195" s="84"/>
      <c r="B195" s="131"/>
      <c r="C195" s="131"/>
      <c r="D195" s="163"/>
      <c r="E195" s="131"/>
      <c r="F195" s="163"/>
      <c r="G195" s="131"/>
      <c r="H195" s="131"/>
      <c r="I195" s="163"/>
    </row>
    <row r="196" s="26" customFormat="1" spans="1:9">
      <c r="A196" s="84"/>
      <c r="B196" s="131"/>
      <c r="C196" s="131"/>
      <c r="D196" s="163"/>
      <c r="E196" s="131"/>
      <c r="F196" s="163"/>
      <c r="G196" s="131"/>
      <c r="H196" s="131"/>
      <c r="I196" s="163"/>
    </row>
    <row r="197" s="26" customFormat="1" spans="1:9">
      <c r="A197" s="84"/>
      <c r="B197" s="131"/>
      <c r="C197" s="131"/>
      <c r="D197" s="163"/>
      <c r="E197" s="131"/>
      <c r="F197" s="163"/>
      <c r="G197" s="131"/>
      <c r="H197" s="131"/>
      <c r="I197" s="163"/>
    </row>
    <row r="198" s="26" customFormat="1" spans="1:9">
      <c r="A198" s="84"/>
      <c r="B198" s="131"/>
      <c r="C198" s="131"/>
      <c r="D198" s="163"/>
      <c r="E198" s="131"/>
      <c r="F198" s="163"/>
      <c r="G198" s="131"/>
      <c r="H198" s="131"/>
      <c r="I198" s="163"/>
    </row>
    <row r="199" s="26" customFormat="1" spans="1:9">
      <c r="A199" s="84"/>
      <c r="B199" s="131"/>
      <c r="C199" s="131"/>
      <c r="D199" s="163"/>
      <c r="E199" s="131"/>
      <c r="F199" s="163"/>
      <c r="G199" s="131"/>
      <c r="H199" s="131"/>
      <c r="I199" s="163"/>
    </row>
    <row r="200" s="26" customFormat="1" spans="1:9">
      <c r="A200" s="84"/>
      <c r="B200" s="131"/>
      <c r="C200" s="131"/>
      <c r="D200" s="163"/>
      <c r="E200" s="131"/>
      <c r="F200" s="163"/>
      <c r="G200" s="131"/>
      <c r="H200" s="131"/>
      <c r="I200" s="163"/>
    </row>
    <row r="201" s="26" customFormat="1" spans="1:9">
      <c r="A201" s="84"/>
      <c r="B201" s="131"/>
      <c r="C201" s="131"/>
      <c r="D201" s="163"/>
      <c r="E201" s="131"/>
      <c r="F201" s="163"/>
      <c r="G201" s="131"/>
      <c r="H201" s="131"/>
      <c r="I201" s="163"/>
    </row>
    <row r="202" s="26" customFormat="1" spans="1:9">
      <c r="A202" s="84"/>
      <c r="B202" s="131"/>
      <c r="C202" s="131"/>
      <c r="D202" s="163"/>
      <c r="E202" s="131"/>
      <c r="F202" s="163"/>
      <c r="G202" s="131"/>
      <c r="H202" s="131"/>
      <c r="I202" s="163"/>
    </row>
    <row r="203" s="26" customFormat="1" spans="1:9">
      <c r="A203" s="84"/>
      <c r="B203" s="131"/>
      <c r="C203" s="131"/>
      <c r="D203" s="163"/>
      <c r="E203" s="131"/>
      <c r="F203" s="163"/>
      <c r="G203" s="131"/>
      <c r="H203" s="131"/>
      <c r="I203" s="163"/>
    </row>
    <row r="204" s="26" customFormat="1" spans="1:9">
      <c r="A204" s="84"/>
      <c r="B204" s="131"/>
      <c r="C204" s="131"/>
      <c r="D204" s="163"/>
      <c r="E204" s="131"/>
      <c r="F204" s="163"/>
      <c r="G204" s="131"/>
      <c r="H204" s="131"/>
      <c r="I204" s="163"/>
    </row>
    <row r="205" s="26" customFormat="1" spans="1:9">
      <c r="A205" s="84"/>
      <c r="B205" s="131"/>
      <c r="C205" s="131"/>
      <c r="D205" s="163"/>
      <c r="E205" s="131"/>
      <c r="F205" s="163"/>
      <c r="G205" s="131"/>
      <c r="H205" s="131"/>
      <c r="I205" s="163"/>
    </row>
    <row r="206" s="26" customFormat="1" spans="1:9">
      <c r="A206" s="84"/>
      <c r="B206" s="131"/>
      <c r="C206" s="131"/>
      <c r="D206" s="163"/>
      <c r="E206" s="131"/>
      <c r="F206" s="163"/>
      <c r="G206" s="131"/>
      <c r="H206" s="131"/>
      <c r="I206" s="163"/>
    </row>
    <row r="207" s="26" customFormat="1" spans="1:9">
      <c r="A207" s="84"/>
      <c r="B207" s="131"/>
      <c r="C207" s="131"/>
      <c r="D207" s="163"/>
      <c r="E207" s="131"/>
      <c r="F207" s="163"/>
      <c r="G207" s="131"/>
      <c r="H207" s="131"/>
      <c r="I207" s="163"/>
    </row>
    <row r="208" s="26" customFormat="1" spans="1:9">
      <c r="A208" s="84"/>
      <c r="B208" s="131"/>
      <c r="C208" s="131"/>
      <c r="D208" s="163"/>
      <c r="E208" s="131"/>
      <c r="F208" s="163"/>
      <c r="G208" s="131"/>
      <c r="H208" s="131"/>
      <c r="I208" s="163"/>
    </row>
    <row r="209" s="26" customFormat="1" spans="1:9">
      <c r="A209" s="84"/>
      <c r="B209" s="131"/>
      <c r="C209" s="131"/>
      <c r="D209" s="163"/>
      <c r="E209" s="131"/>
      <c r="F209" s="163"/>
      <c r="G209" s="131"/>
      <c r="H209" s="131"/>
      <c r="I209" s="163"/>
    </row>
    <row r="210" s="26" customFormat="1" spans="1:9">
      <c r="A210" s="84"/>
      <c r="B210" s="131"/>
      <c r="C210" s="131"/>
      <c r="D210" s="163"/>
      <c r="E210" s="131"/>
      <c r="F210" s="163"/>
      <c r="G210" s="131"/>
      <c r="H210" s="131"/>
      <c r="I210" s="163"/>
    </row>
    <row r="211" s="26" customFormat="1" spans="1:9">
      <c r="A211" s="84"/>
      <c r="B211" s="131"/>
      <c r="C211" s="131"/>
      <c r="D211" s="163"/>
      <c r="E211" s="131"/>
      <c r="F211" s="163"/>
      <c r="G211" s="131"/>
      <c r="H211" s="131"/>
      <c r="I211" s="163"/>
    </row>
    <row r="212" s="26" customFormat="1" spans="1:9">
      <c r="A212" s="84"/>
      <c r="B212" s="131"/>
      <c r="C212" s="131"/>
      <c r="D212" s="163"/>
      <c r="E212" s="131"/>
      <c r="F212" s="163"/>
      <c r="G212" s="131"/>
      <c r="H212" s="131"/>
      <c r="I212" s="163"/>
    </row>
    <row r="213" s="26" customFormat="1" spans="1:9">
      <c r="A213" s="84"/>
      <c r="B213" s="131"/>
      <c r="C213" s="131"/>
      <c r="D213" s="163"/>
      <c r="E213" s="131"/>
      <c r="F213" s="163"/>
      <c r="G213" s="131"/>
      <c r="H213" s="131"/>
      <c r="I213" s="163"/>
    </row>
    <row r="214" s="26" customFormat="1" spans="1:9">
      <c r="A214" s="84"/>
      <c r="B214" s="131"/>
      <c r="C214" s="131"/>
      <c r="D214" s="163"/>
      <c r="E214" s="131"/>
      <c r="F214" s="163"/>
      <c r="G214" s="131"/>
      <c r="H214" s="131"/>
      <c r="I214" s="163"/>
    </row>
    <row r="215" s="26" customFormat="1" spans="1:9">
      <c r="A215" s="84"/>
      <c r="B215" s="131"/>
      <c r="C215" s="131"/>
      <c r="D215" s="163"/>
      <c r="E215" s="131"/>
      <c r="F215" s="163"/>
      <c r="G215" s="131"/>
      <c r="H215" s="131"/>
      <c r="I215" s="163"/>
    </row>
    <row r="216" s="26" customFormat="1" spans="1:9">
      <c r="A216" s="84"/>
      <c r="B216" s="131"/>
      <c r="C216" s="131"/>
      <c r="D216" s="163"/>
      <c r="E216" s="131"/>
      <c r="F216" s="163"/>
      <c r="G216" s="131"/>
      <c r="H216" s="131"/>
      <c r="I216" s="163"/>
    </row>
    <row r="217" s="26" customFormat="1" spans="1:9">
      <c r="A217" s="84"/>
      <c r="B217" s="131"/>
      <c r="C217" s="131"/>
      <c r="D217" s="163"/>
      <c r="E217" s="131"/>
      <c r="F217" s="163"/>
      <c r="G217" s="131"/>
      <c r="H217" s="131"/>
      <c r="I217" s="163"/>
    </row>
    <row r="218" s="26" customFormat="1" spans="1:9">
      <c r="A218" s="84"/>
      <c r="B218" s="131"/>
      <c r="C218" s="131"/>
      <c r="D218" s="163"/>
      <c r="E218" s="131"/>
      <c r="F218" s="163"/>
      <c r="G218" s="131"/>
      <c r="H218" s="131"/>
      <c r="I218" s="163"/>
    </row>
    <row r="219" s="26" customFormat="1" spans="1:9">
      <c r="A219" s="84"/>
      <c r="B219" s="131"/>
      <c r="C219" s="131"/>
      <c r="D219" s="163"/>
      <c r="E219" s="131"/>
      <c r="F219" s="163"/>
      <c r="G219" s="131"/>
      <c r="H219" s="131"/>
      <c r="I219" s="163"/>
    </row>
    <row r="220" s="26" customFormat="1" spans="1:9">
      <c r="A220" s="84"/>
      <c r="B220" s="131"/>
      <c r="C220" s="131"/>
      <c r="D220" s="163"/>
      <c r="E220" s="131"/>
      <c r="F220" s="163"/>
      <c r="G220" s="131"/>
      <c r="H220" s="131"/>
      <c r="I220" s="163"/>
    </row>
    <row r="221" s="26" customFormat="1" spans="1:9">
      <c r="A221" s="84"/>
      <c r="B221" s="131"/>
      <c r="C221" s="131"/>
      <c r="D221" s="163"/>
      <c r="E221" s="131"/>
      <c r="F221" s="163"/>
      <c r="G221" s="131"/>
      <c r="H221" s="131"/>
      <c r="I221" s="163"/>
    </row>
    <row r="222" s="26" customFormat="1" spans="1:9">
      <c r="A222" s="84"/>
      <c r="B222" s="131"/>
      <c r="C222" s="131"/>
      <c r="D222" s="163"/>
      <c r="E222" s="131"/>
      <c r="F222" s="163"/>
      <c r="G222" s="131"/>
      <c r="H222" s="131"/>
      <c r="I222" s="163"/>
    </row>
    <row r="223" s="26" customFormat="1" spans="1:9">
      <c r="A223" s="84"/>
      <c r="B223" s="131"/>
      <c r="C223" s="131"/>
      <c r="D223" s="163"/>
      <c r="E223" s="131"/>
      <c r="F223" s="163"/>
      <c r="G223" s="131"/>
      <c r="H223" s="131"/>
      <c r="I223" s="163"/>
    </row>
    <row r="224" s="26" customFormat="1" spans="1:9">
      <c r="A224" s="84"/>
      <c r="B224" s="131"/>
      <c r="C224" s="131"/>
      <c r="D224" s="163"/>
      <c r="E224" s="131"/>
      <c r="F224" s="163"/>
      <c r="G224" s="131"/>
      <c r="H224" s="131"/>
      <c r="I224" s="163"/>
    </row>
    <row r="225" s="26" customFormat="1" spans="1:9">
      <c r="A225" s="84"/>
      <c r="B225" s="131"/>
      <c r="C225" s="131"/>
      <c r="D225" s="163"/>
      <c r="E225" s="131"/>
      <c r="F225" s="163"/>
      <c r="G225" s="131"/>
      <c r="H225" s="131"/>
      <c r="I225" s="163"/>
    </row>
    <row r="226" s="26" customFormat="1" spans="1:9">
      <c r="A226" s="84"/>
      <c r="B226" s="131"/>
      <c r="C226" s="131"/>
      <c r="D226" s="163"/>
      <c r="E226" s="131"/>
      <c r="F226" s="163"/>
      <c r="G226" s="131"/>
      <c r="H226" s="131"/>
      <c r="I226" s="163"/>
    </row>
    <row r="227" s="26" customFormat="1" spans="1:9">
      <c r="A227" s="84"/>
      <c r="B227" s="131"/>
      <c r="C227" s="131"/>
      <c r="D227" s="163"/>
      <c r="E227" s="131"/>
      <c r="F227" s="163"/>
      <c r="G227" s="131"/>
      <c r="H227" s="131"/>
      <c r="I227" s="163"/>
    </row>
    <row r="228" s="26" customFormat="1" spans="1:9">
      <c r="A228" s="84"/>
      <c r="B228" s="131"/>
      <c r="C228" s="131"/>
      <c r="D228" s="163"/>
      <c r="E228" s="131"/>
      <c r="F228" s="163"/>
      <c r="G228" s="131"/>
      <c r="H228" s="131"/>
      <c r="I228" s="163"/>
    </row>
    <row r="229" s="26" customFormat="1" spans="1:9">
      <c r="A229" s="84"/>
      <c r="B229" s="131"/>
      <c r="C229" s="131"/>
      <c r="D229" s="163"/>
      <c r="E229" s="131"/>
      <c r="F229" s="163"/>
      <c r="G229" s="131"/>
      <c r="H229" s="131"/>
      <c r="I229" s="163"/>
    </row>
    <row r="230" s="26" customFormat="1" spans="1:9">
      <c r="A230" s="84"/>
      <c r="B230" s="131"/>
      <c r="C230" s="131"/>
      <c r="D230" s="163"/>
      <c r="E230" s="131"/>
      <c r="F230" s="163"/>
      <c r="G230" s="131"/>
      <c r="H230" s="131"/>
      <c r="I230" s="163"/>
    </row>
    <row r="231" s="26" customFormat="1" spans="1:9">
      <c r="A231" s="84"/>
      <c r="B231" s="131"/>
      <c r="C231" s="131"/>
      <c r="D231" s="163"/>
      <c r="E231" s="131"/>
      <c r="F231" s="163"/>
      <c r="G231" s="131"/>
      <c r="H231" s="131"/>
      <c r="I231" s="163"/>
    </row>
    <row r="232" s="26" customFormat="1" spans="1:9">
      <c r="A232" s="84"/>
      <c r="B232" s="131"/>
      <c r="C232" s="131"/>
      <c r="D232" s="163"/>
      <c r="E232" s="131"/>
      <c r="F232" s="163"/>
      <c r="G232" s="131"/>
      <c r="H232" s="131"/>
      <c r="I232" s="163"/>
    </row>
    <row r="233" s="26" customFormat="1" spans="1:9">
      <c r="A233" s="84"/>
      <c r="B233" s="131"/>
      <c r="C233" s="131"/>
      <c r="D233" s="163"/>
      <c r="E233" s="131"/>
      <c r="F233" s="163"/>
      <c r="G233" s="131"/>
      <c r="H233" s="131"/>
      <c r="I233" s="163"/>
    </row>
    <row r="234" s="26" customFormat="1" spans="1:9">
      <c r="A234" s="84"/>
      <c r="B234" s="131"/>
      <c r="C234" s="131"/>
      <c r="D234" s="163"/>
      <c r="E234" s="131"/>
      <c r="F234" s="163"/>
      <c r="G234" s="131"/>
      <c r="H234" s="131"/>
      <c r="I234" s="163"/>
    </row>
    <row r="235" s="26" customFormat="1" spans="1:9">
      <c r="A235" s="84"/>
      <c r="B235" s="131"/>
      <c r="C235" s="131"/>
      <c r="D235" s="163"/>
      <c r="E235" s="131"/>
      <c r="F235" s="163"/>
      <c r="G235" s="131"/>
      <c r="H235" s="131"/>
      <c r="I235" s="163"/>
    </row>
    <row r="236" s="26" customFormat="1" spans="1:9">
      <c r="A236" s="84"/>
      <c r="B236" s="131"/>
      <c r="C236" s="131"/>
      <c r="D236" s="163"/>
      <c r="E236" s="131"/>
      <c r="F236" s="163"/>
      <c r="G236" s="131"/>
      <c r="H236" s="131"/>
      <c r="I236" s="163"/>
    </row>
    <row r="237" s="26" customFormat="1" spans="1:9">
      <c r="A237" s="84"/>
      <c r="B237" s="131"/>
      <c r="C237" s="131"/>
      <c r="D237" s="163"/>
      <c r="E237" s="131"/>
      <c r="F237" s="163"/>
      <c r="G237" s="131"/>
      <c r="H237" s="131"/>
      <c r="I237" s="163"/>
    </row>
    <row r="238" s="26" customFormat="1" spans="1:9">
      <c r="A238" s="84"/>
      <c r="B238" s="131"/>
      <c r="C238" s="131"/>
      <c r="D238" s="163"/>
      <c r="E238" s="131"/>
      <c r="F238" s="163"/>
      <c r="G238" s="131"/>
      <c r="H238" s="131"/>
      <c r="I238" s="163"/>
    </row>
    <row r="239" s="26" customFormat="1" spans="1:9">
      <c r="A239" s="84"/>
      <c r="B239" s="131"/>
      <c r="C239" s="131"/>
      <c r="D239" s="163"/>
      <c r="E239" s="131"/>
      <c r="F239" s="163"/>
      <c r="G239" s="131"/>
      <c r="H239" s="131"/>
      <c r="I239" s="163"/>
    </row>
    <row r="240" s="26" customFormat="1" spans="1:9">
      <c r="A240" s="84"/>
      <c r="B240" s="131"/>
      <c r="C240" s="131"/>
      <c r="D240" s="163"/>
      <c r="E240" s="131"/>
      <c r="F240" s="163"/>
      <c r="G240" s="131"/>
      <c r="H240" s="131"/>
      <c r="I240" s="163"/>
    </row>
    <row r="241" s="26" customFormat="1" spans="1:9">
      <c r="A241" s="84"/>
      <c r="B241" s="131"/>
      <c r="C241" s="131"/>
      <c r="D241" s="163"/>
      <c r="E241" s="131"/>
      <c r="F241" s="163"/>
      <c r="G241" s="131"/>
      <c r="H241" s="131"/>
      <c r="I241" s="163"/>
    </row>
    <row r="242" s="26" customFormat="1" spans="1:9">
      <c r="A242" s="84"/>
      <c r="B242" s="131"/>
      <c r="C242" s="131"/>
      <c r="D242" s="163"/>
      <c r="E242" s="131"/>
      <c r="F242" s="163"/>
      <c r="G242" s="131"/>
      <c r="H242" s="131"/>
      <c r="I242" s="163"/>
    </row>
    <row r="243" s="26" customFormat="1" spans="1:9">
      <c r="A243" s="84"/>
      <c r="B243" s="131"/>
      <c r="C243" s="131"/>
      <c r="D243" s="163"/>
      <c r="E243" s="131"/>
      <c r="F243" s="163"/>
      <c r="G243" s="131"/>
      <c r="H243" s="131"/>
      <c r="I243" s="163"/>
    </row>
    <row r="244" s="26" customFormat="1" spans="1:9">
      <c r="A244" s="84"/>
      <c r="B244" s="131"/>
      <c r="C244" s="131"/>
      <c r="D244" s="163"/>
      <c r="E244" s="131"/>
      <c r="F244" s="163"/>
      <c r="G244" s="131"/>
      <c r="H244" s="131"/>
      <c r="I244" s="163"/>
    </row>
    <row r="245" s="26" customFormat="1" spans="1:9">
      <c r="A245" s="84"/>
      <c r="B245" s="131"/>
      <c r="C245" s="131"/>
      <c r="D245" s="163"/>
      <c r="E245" s="131"/>
      <c r="F245" s="163"/>
      <c r="G245" s="131"/>
      <c r="H245" s="131"/>
      <c r="I245" s="163"/>
    </row>
    <row r="246" s="26" customFormat="1" spans="1:9">
      <c r="A246" s="84"/>
      <c r="B246" s="131"/>
      <c r="C246" s="131"/>
      <c r="D246" s="163"/>
      <c r="E246" s="131"/>
      <c r="F246" s="163"/>
      <c r="G246" s="131"/>
      <c r="H246" s="131"/>
      <c r="I246" s="163"/>
    </row>
    <row r="247" s="26" customFormat="1" spans="1:9">
      <c r="A247" s="84"/>
      <c r="B247" s="131"/>
      <c r="C247" s="131"/>
      <c r="D247" s="163"/>
      <c r="E247" s="131"/>
      <c r="F247" s="163"/>
      <c r="G247" s="131"/>
      <c r="H247" s="131"/>
      <c r="I247" s="163"/>
    </row>
    <row r="248" s="26" customFormat="1" spans="1:9">
      <c r="A248" s="84"/>
      <c r="B248" s="131"/>
      <c r="C248" s="131"/>
      <c r="D248" s="163"/>
      <c r="E248" s="131"/>
      <c r="F248" s="163"/>
      <c r="G248" s="131"/>
      <c r="H248" s="131"/>
      <c r="I248" s="163"/>
    </row>
    <row r="249" s="26" customFormat="1" spans="1:9">
      <c r="A249" s="84"/>
      <c r="B249" s="131"/>
      <c r="C249" s="131"/>
      <c r="D249" s="163"/>
      <c r="E249" s="131"/>
      <c r="F249" s="163"/>
      <c r="G249" s="131"/>
      <c r="H249" s="131"/>
      <c r="I249" s="163"/>
    </row>
    <row r="250" s="26" customFormat="1" spans="1:9">
      <c r="A250" s="84"/>
      <c r="B250" s="131"/>
      <c r="C250" s="131"/>
      <c r="D250" s="163"/>
      <c r="E250" s="131"/>
      <c r="F250" s="163"/>
      <c r="G250" s="131"/>
      <c r="H250" s="131"/>
      <c r="I250" s="163"/>
    </row>
    <row r="251" s="26" customFormat="1" spans="1:9">
      <c r="A251" s="84"/>
      <c r="B251" s="131"/>
      <c r="C251" s="131"/>
      <c r="D251" s="163"/>
      <c r="E251" s="131"/>
      <c r="F251" s="163"/>
      <c r="G251" s="131"/>
      <c r="H251" s="131"/>
      <c r="I251" s="163"/>
    </row>
    <row r="252" s="26" customFormat="1" spans="1:9">
      <c r="A252" s="84"/>
      <c r="B252" s="131"/>
      <c r="C252" s="131"/>
      <c r="D252" s="163"/>
      <c r="E252" s="131"/>
      <c r="F252" s="163"/>
      <c r="G252" s="131"/>
      <c r="H252" s="131"/>
      <c r="I252" s="163"/>
    </row>
    <row r="253" s="26" customFormat="1" spans="1:9">
      <c r="A253" s="84"/>
      <c r="B253" s="131"/>
      <c r="C253" s="131"/>
      <c r="D253" s="163"/>
      <c r="E253" s="131"/>
      <c r="F253" s="163"/>
      <c r="G253" s="131"/>
      <c r="H253" s="131"/>
      <c r="I253" s="163"/>
    </row>
    <row r="254" s="26" customFormat="1" spans="1:9">
      <c r="A254" s="84"/>
      <c r="B254" s="131"/>
      <c r="C254" s="131"/>
      <c r="D254" s="163"/>
      <c r="E254" s="131"/>
      <c r="F254" s="163"/>
      <c r="G254" s="131"/>
      <c r="H254" s="131"/>
      <c r="I254" s="163"/>
    </row>
    <row r="255" s="26" customFormat="1" spans="1:9">
      <c r="A255" s="84"/>
      <c r="B255" s="131"/>
      <c r="C255" s="131"/>
      <c r="D255" s="163"/>
      <c r="E255" s="131"/>
      <c r="F255" s="163"/>
      <c r="G255" s="131"/>
      <c r="H255" s="131"/>
      <c r="I255" s="163"/>
    </row>
    <row r="256" s="26" customFormat="1" spans="1:9">
      <c r="A256" s="84"/>
      <c r="B256" s="131"/>
      <c r="C256" s="131"/>
      <c r="D256" s="163"/>
      <c r="E256" s="131"/>
      <c r="F256" s="163"/>
      <c r="G256" s="131"/>
      <c r="H256" s="131"/>
      <c r="I256" s="163"/>
    </row>
    <row r="257" s="26" customFormat="1" spans="1:9">
      <c r="A257" s="84"/>
      <c r="B257" s="131"/>
      <c r="C257" s="131"/>
      <c r="D257" s="163"/>
      <c r="E257" s="131"/>
      <c r="F257" s="163"/>
      <c r="G257" s="131"/>
      <c r="H257" s="131"/>
      <c r="I257" s="163"/>
    </row>
    <row r="258" s="26" customFormat="1" spans="1:9">
      <c r="A258" s="84"/>
      <c r="B258" s="131"/>
      <c r="C258" s="131"/>
      <c r="D258" s="163"/>
      <c r="E258" s="131"/>
      <c r="F258" s="163"/>
      <c r="G258" s="131"/>
      <c r="H258" s="131"/>
      <c r="I258" s="163"/>
    </row>
    <row r="259" s="26" customFormat="1" spans="1:9">
      <c r="A259" s="84"/>
      <c r="B259" s="131"/>
      <c r="C259" s="131"/>
      <c r="D259" s="163"/>
      <c r="E259" s="131"/>
      <c r="F259" s="163"/>
      <c r="G259" s="131"/>
      <c r="H259" s="131"/>
      <c r="I259" s="163"/>
    </row>
    <row r="260" s="26" customFormat="1" spans="1:9">
      <c r="A260" s="84"/>
      <c r="B260" s="131"/>
      <c r="C260" s="131"/>
      <c r="D260" s="163"/>
      <c r="E260" s="131"/>
      <c r="F260" s="163"/>
      <c r="G260" s="131"/>
      <c r="H260" s="131"/>
      <c r="I260" s="163"/>
    </row>
    <row r="261" s="26" customFormat="1" spans="1:9">
      <c r="A261" s="84"/>
      <c r="B261" s="131"/>
      <c r="C261" s="131"/>
      <c r="D261" s="163"/>
      <c r="E261" s="131"/>
      <c r="F261" s="163"/>
      <c r="G261" s="131"/>
      <c r="H261" s="131"/>
      <c r="I261" s="163"/>
    </row>
    <row r="262" s="26" customFormat="1" spans="1:9">
      <c r="A262" s="84"/>
      <c r="B262" s="131"/>
      <c r="C262" s="131"/>
      <c r="D262" s="163"/>
      <c r="E262" s="131"/>
      <c r="F262" s="163"/>
      <c r="G262" s="131"/>
      <c r="H262" s="131"/>
      <c r="I262" s="163"/>
    </row>
    <row r="263" s="26" customFormat="1" spans="1:9">
      <c r="A263" s="84"/>
      <c r="B263" s="131"/>
      <c r="C263" s="131"/>
      <c r="D263" s="163"/>
      <c r="E263" s="131"/>
      <c r="F263" s="163"/>
      <c r="G263" s="131"/>
      <c r="H263" s="131"/>
      <c r="I263" s="163"/>
    </row>
    <row r="264" s="26" customFormat="1" spans="1:9">
      <c r="A264" s="84"/>
      <c r="B264" s="131"/>
      <c r="C264" s="131"/>
      <c r="D264" s="163"/>
      <c r="E264" s="131"/>
      <c r="F264" s="163"/>
      <c r="G264" s="131"/>
      <c r="H264" s="131"/>
      <c r="I264" s="163"/>
    </row>
    <row r="265" s="26" customFormat="1" spans="1:9">
      <c r="A265" s="84"/>
      <c r="B265" s="131"/>
      <c r="C265" s="131"/>
      <c r="D265" s="163"/>
      <c r="E265" s="131"/>
      <c r="F265" s="163"/>
      <c r="G265" s="131"/>
      <c r="H265" s="131"/>
      <c r="I265" s="163"/>
    </row>
    <row r="266" s="26" customFormat="1" spans="1:9">
      <c r="A266" s="84"/>
      <c r="B266" s="131"/>
      <c r="C266" s="131"/>
      <c r="D266" s="163"/>
      <c r="E266" s="131"/>
      <c r="F266" s="163"/>
      <c r="G266" s="131"/>
      <c r="H266" s="131"/>
      <c r="I266" s="163"/>
    </row>
    <row r="267" s="26" customFormat="1" spans="1:9">
      <c r="A267" s="84"/>
      <c r="B267" s="131"/>
      <c r="C267" s="131"/>
      <c r="D267" s="163"/>
      <c r="E267" s="131"/>
      <c r="F267" s="163"/>
      <c r="G267" s="131"/>
      <c r="H267" s="131"/>
      <c r="I267" s="163"/>
    </row>
    <row r="268" s="26" customFormat="1" spans="1:9">
      <c r="A268" s="84"/>
      <c r="B268" s="131"/>
      <c r="C268" s="131"/>
      <c r="D268" s="163"/>
      <c r="E268" s="131"/>
      <c r="F268" s="163"/>
      <c r="G268" s="131"/>
      <c r="H268" s="131"/>
      <c r="I268" s="163"/>
    </row>
    <row r="269" s="26" customFormat="1" spans="1:9">
      <c r="A269" s="84"/>
      <c r="B269" s="131"/>
      <c r="C269" s="131"/>
      <c r="D269" s="163"/>
      <c r="E269" s="131"/>
      <c r="F269" s="163"/>
      <c r="G269" s="131"/>
      <c r="H269" s="131"/>
      <c r="I269" s="163"/>
    </row>
    <row r="270" s="26" customFormat="1" spans="1:9">
      <c r="A270" s="84"/>
      <c r="B270" s="131"/>
      <c r="C270" s="131"/>
      <c r="D270" s="163"/>
      <c r="E270" s="131"/>
      <c r="F270" s="163"/>
      <c r="G270" s="131"/>
      <c r="H270" s="131"/>
      <c r="I270" s="163"/>
    </row>
    <row r="271" s="26" customFormat="1" spans="1:9">
      <c r="A271" s="84"/>
      <c r="B271" s="131"/>
      <c r="C271" s="131"/>
      <c r="D271" s="163"/>
      <c r="E271" s="131"/>
      <c r="F271" s="163"/>
      <c r="G271" s="131"/>
      <c r="H271" s="131"/>
      <c r="I271" s="163"/>
    </row>
    <row r="272" s="26" customFormat="1" spans="1:9">
      <c r="A272" s="84"/>
      <c r="B272" s="131"/>
      <c r="C272" s="131"/>
      <c r="D272" s="163"/>
      <c r="E272" s="131"/>
      <c r="F272" s="163"/>
      <c r="G272" s="131"/>
      <c r="H272" s="131"/>
      <c r="I272" s="163"/>
    </row>
    <row r="273" s="26" customFormat="1" spans="1:9">
      <c r="A273" s="84"/>
      <c r="B273" s="131"/>
      <c r="C273" s="131"/>
      <c r="D273" s="163"/>
      <c r="E273" s="131"/>
      <c r="F273" s="163"/>
      <c r="G273" s="131"/>
      <c r="H273" s="131"/>
      <c r="I273" s="163"/>
    </row>
    <row r="274" s="26" customFormat="1" spans="1:9">
      <c r="A274" s="84"/>
      <c r="B274" s="131"/>
      <c r="C274" s="131"/>
      <c r="D274" s="163"/>
      <c r="E274" s="131"/>
      <c r="F274" s="163"/>
      <c r="G274" s="131"/>
      <c r="H274" s="131"/>
      <c r="I274" s="163"/>
    </row>
    <row r="275" s="26" customFormat="1" spans="1:9">
      <c r="A275" s="84"/>
      <c r="B275" s="131"/>
      <c r="C275" s="131"/>
      <c r="D275" s="163"/>
      <c r="E275" s="131"/>
      <c r="F275" s="163"/>
      <c r="G275" s="131"/>
      <c r="H275" s="131"/>
      <c r="I275" s="163"/>
    </row>
    <row r="276" s="26" customFormat="1" spans="1:9">
      <c r="A276" s="84"/>
      <c r="B276" s="131"/>
      <c r="C276" s="131"/>
      <c r="D276" s="163"/>
      <c r="E276" s="131"/>
      <c r="F276" s="163"/>
      <c r="G276" s="131"/>
      <c r="H276" s="131"/>
      <c r="I276" s="163"/>
    </row>
    <row r="277" s="26" customFormat="1" spans="1:9">
      <c r="A277" s="84"/>
      <c r="B277" s="131"/>
      <c r="C277" s="131"/>
      <c r="D277" s="163"/>
      <c r="E277" s="131"/>
      <c r="F277" s="163"/>
      <c r="G277" s="131"/>
      <c r="H277" s="131"/>
      <c r="I277" s="163"/>
    </row>
    <row r="278" s="26" customFormat="1" spans="1:9">
      <c r="A278" s="84"/>
      <c r="B278" s="131"/>
      <c r="C278" s="131"/>
      <c r="D278" s="163"/>
      <c r="E278" s="131"/>
      <c r="F278" s="163"/>
      <c r="G278" s="131"/>
      <c r="H278" s="131"/>
      <c r="I278" s="163"/>
    </row>
    <row r="279" s="26" customFormat="1" spans="1:9">
      <c r="A279" s="84"/>
      <c r="B279" s="131"/>
      <c r="C279" s="131"/>
      <c r="D279" s="163"/>
      <c r="E279" s="131"/>
      <c r="F279" s="163"/>
      <c r="G279" s="131"/>
      <c r="H279" s="131"/>
      <c r="I279" s="163"/>
    </row>
    <row r="280" s="26" customFormat="1" spans="1:9">
      <c r="A280" s="84"/>
      <c r="B280" s="131"/>
      <c r="C280" s="131"/>
      <c r="D280" s="163"/>
      <c r="E280" s="131"/>
      <c r="F280" s="163"/>
      <c r="G280" s="131"/>
      <c r="H280" s="131"/>
      <c r="I280" s="163"/>
    </row>
    <row r="281" s="26" customFormat="1" spans="1:9">
      <c r="A281" s="84"/>
      <c r="B281" s="131"/>
      <c r="C281" s="131"/>
      <c r="D281" s="163"/>
      <c r="E281" s="131"/>
      <c r="F281" s="163"/>
      <c r="G281" s="131"/>
      <c r="H281" s="131"/>
      <c r="I281" s="163"/>
    </row>
    <row r="282" s="26" customFormat="1" spans="1:9">
      <c r="A282" s="84"/>
      <c r="B282" s="131"/>
      <c r="C282" s="131"/>
      <c r="D282" s="163"/>
      <c r="E282" s="131"/>
      <c r="F282" s="163"/>
      <c r="G282" s="131"/>
      <c r="H282" s="131"/>
      <c r="I282" s="163"/>
    </row>
    <row r="283" s="26" customFormat="1" spans="1:9">
      <c r="A283" s="84"/>
      <c r="B283" s="131"/>
      <c r="C283" s="131"/>
      <c r="D283" s="163"/>
      <c r="E283" s="131"/>
      <c r="F283" s="163"/>
      <c r="G283" s="131"/>
      <c r="H283" s="131"/>
      <c r="I283" s="163"/>
    </row>
    <row r="284" s="26" customFormat="1" spans="1:9">
      <c r="A284" s="84"/>
      <c r="B284" s="131"/>
      <c r="C284" s="131"/>
      <c r="D284" s="163"/>
      <c r="E284" s="131"/>
      <c r="F284" s="163"/>
      <c r="G284" s="131"/>
      <c r="H284" s="131"/>
      <c r="I284" s="163"/>
    </row>
    <row r="285" s="26" customFormat="1" spans="1:9">
      <c r="A285" s="84"/>
      <c r="B285" s="131"/>
      <c r="C285" s="131"/>
      <c r="D285" s="163"/>
      <c r="E285" s="131"/>
      <c r="F285" s="163"/>
      <c r="G285" s="131"/>
      <c r="H285" s="131"/>
      <c r="I285" s="163"/>
    </row>
    <row r="286" s="26" customFormat="1" spans="1:9">
      <c r="A286" s="84"/>
      <c r="B286" s="131"/>
      <c r="C286" s="131"/>
      <c r="D286" s="163"/>
      <c r="E286" s="131"/>
      <c r="F286" s="163"/>
      <c r="G286" s="131"/>
      <c r="H286" s="131"/>
      <c r="I286" s="163"/>
    </row>
    <row r="287" s="26" customFormat="1" spans="1:9">
      <c r="A287" s="84"/>
      <c r="B287" s="131"/>
      <c r="C287" s="131"/>
      <c r="D287" s="163"/>
      <c r="E287" s="131"/>
      <c r="F287" s="163"/>
      <c r="G287" s="131"/>
      <c r="H287" s="131"/>
      <c r="I287" s="163"/>
    </row>
    <row r="288" s="26" customFormat="1" spans="1:9">
      <c r="A288" s="84"/>
      <c r="B288" s="131"/>
      <c r="C288" s="131"/>
      <c r="D288" s="163"/>
      <c r="E288" s="131"/>
      <c r="F288" s="163"/>
      <c r="G288" s="131"/>
      <c r="H288" s="131"/>
      <c r="I288" s="163"/>
    </row>
    <row r="289" s="26" customFormat="1" spans="1:9">
      <c r="A289" s="84"/>
      <c r="B289" s="131"/>
      <c r="C289" s="131"/>
      <c r="D289" s="163"/>
      <c r="E289" s="131"/>
      <c r="F289" s="163"/>
      <c r="G289" s="131"/>
      <c r="H289" s="131"/>
      <c r="I289" s="163"/>
    </row>
    <row r="290" s="26" customFormat="1" spans="1:9">
      <c r="A290" s="84"/>
      <c r="B290" s="131"/>
      <c r="C290" s="131"/>
      <c r="D290" s="163"/>
      <c r="E290" s="131"/>
      <c r="F290" s="163"/>
      <c r="G290" s="131"/>
      <c r="H290" s="131"/>
      <c r="I290" s="163"/>
    </row>
    <row r="291" s="26" customFormat="1" spans="1:9">
      <c r="A291" s="84"/>
      <c r="B291" s="131"/>
      <c r="C291" s="131"/>
      <c r="D291" s="163"/>
      <c r="E291" s="131"/>
      <c r="F291" s="163"/>
      <c r="G291" s="131"/>
      <c r="H291" s="131"/>
      <c r="I291" s="163"/>
    </row>
    <row r="292" s="26" customFormat="1" spans="1:9">
      <c r="A292" s="84"/>
      <c r="B292" s="131"/>
      <c r="C292" s="131"/>
      <c r="D292" s="163"/>
      <c r="E292" s="131"/>
      <c r="F292" s="163"/>
      <c r="G292" s="131"/>
      <c r="H292" s="131"/>
      <c r="I292" s="163"/>
    </row>
    <row r="293" s="26" customFormat="1" spans="1:9">
      <c r="A293" s="84"/>
      <c r="B293" s="131"/>
      <c r="C293" s="131"/>
      <c r="D293" s="163"/>
      <c r="E293" s="131"/>
      <c r="F293" s="163"/>
      <c r="G293" s="131"/>
      <c r="H293" s="131"/>
      <c r="I293" s="163"/>
    </row>
    <row r="294" s="26" customFormat="1" spans="1:9">
      <c r="A294" s="84"/>
      <c r="B294" s="131"/>
      <c r="C294" s="131"/>
      <c r="D294" s="163"/>
      <c r="E294" s="131"/>
      <c r="F294" s="163"/>
      <c r="G294" s="131"/>
      <c r="H294" s="131"/>
      <c r="I294" s="163"/>
    </row>
    <row r="295" s="26" customFormat="1" spans="1:9">
      <c r="A295" s="84"/>
      <c r="B295" s="131"/>
      <c r="C295" s="131"/>
      <c r="D295" s="163"/>
      <c r="E295" s="131"/>
      <c r="F295" s="163"/>
      <c r="G295" s="131"/>
      <c r="H295" s="131"/>
      <c r="I295" s="163"/>
    </row>
    <row r="296" s="26" customFormat="1" spans="1:9">
      <c r="A296" s="84"/>
      <c r="B296" s="131"/>
      <c r="C296" s="131"/>
      <c r="D296" s="163"/>
      <c r="E296" s="131"/>
      <c r="F296" s="163"/>
      <c r="G296" s="131"/>
      <c r="H296" s="131"/>
      <c r="I296" s="163"/>
    </row>
    <row r="297" s="26" customFormat="1" spans="1:9">
      <c r="A297" s="84"/>
      <c r="B297" s="131"/>
      <c r="C297" s="131"/>
      <c r="D297" s="163"/>
      <c r="E297" s="131"/>
      <c r="F297" s="163"/>
      <c r="G297" s="131"/>
      <c r="H297" s="131"/>
      <c r="I297" s="163"/>
    </row>
    <row r="298" s="26" customFormat="1" spans="1:9">
      <c r="A298" s="84"/>
      <c r="B298" s="131"/>
      <c r="C298" s="131"/>
      <c r="D298" s="163"/>
      <c r="E298" s="131"/>
      <c r="F298" s="163"/>
      <c r="G298" s="131"/>
      <c r="H298" s="131"/>
      <c r="I298" s="163"/>
    </row>
    <row r="299" s="26" customFormat="1" spans="1:9">
      <c r="A299" s="84"/>
      <c r="B299" s="131"/>
      <c r="C299" s="131"/>
      <c r="D299" s="163"/>
      <c r="E299" s="131"/>
      <c r="F299" s="163"/>
      <c r="G299" s="131"/>
      <c r="H299" s="131"/>
      <c r="I299" s="163"/>
    </row>
    <row r="300" s="26" customFormat="1" spans="1:9">
      <c r="A300" s="84"/>
      <c r="B300" s="131"/>
      <c r="C300" s="131"/>
      <c r="D300" s="163"/>
      <c r="E300" s="131"/>
      <c r="F300" s="163"/>
      <c r="G300" s="131"/>
      <c r="H300" s="131"/>
      <c r="I300" s="163"/>
    </row>
    <row r="301" s="26" customFormat="1" spans="1:9">
      <c r="A301" s="84"/>
      <c r="B301" s="131"/>
      <c r="C301" s="131"/>
      <c r="D301" s="163"/>
      <c r="E301" s="131"/>
      <c r="F301" s="163"/>
      <c r="G301" s="131"/>
      <c r="H301" s="131"/>
      <c r="I301" s="163"/>
    </row>
    <row r="302" s="26" customFormat="1" spans="1:9">
      <c r="A302" s="84"/>
      <c r="B302" s="131"/>
      <c r="C302" s="131"/>
      <c r="D302" s="163"/>
      <c r="E302" s="131"/>
      <c r="F302" s="163"/>
      <c r="G302" s="131"/>
      <c r="H302" s="131"/>
      <c r="I302" s="163"/>
    </row>
    <row r="303" s="26" customFormat="1" spans="1:9">
      <c r="A303" s="84"/>
      <c r="B303" s="131"/>
      <c r="C303" s="131"/>
      <c r="D303" s="163"/>
      <c r="E303" s="131"/>
      <c r="F303" s="163"/>
      <c r="G303" s="131"/>
      <c r="H303" s="131"/>
      <c r="I303" s="163"/>
    </row>
    <row r="304" s="26" customFormat="1" spans="1:9">
      <c r="A304" s="84"/>
      <c r="B304" s="131"/>
      <c r="C304" s="131"/>
      <c r="D304" s="163"/>
      <c r="E304" s="131"/>
      <c r="F304" s="163"/>
      <c r="G304" s="131"/>
      <c r="H304" s="131"/>
      <c r="I304" s="163"/>
    </row>
    <row r="305" s="26" customFormat="1" spans="1:9">
      <c r="A305" s="84"/>
      <c r="B305" s="131"/>
      <c r="C305" s="131"/>
      <c r="D305" s="163"/>
      <c r="E305" s="131"/>
      <c r="F305" s="163"/>
      <c r="G305" s="131"/>
      <c r="H305" s="131"/>
      <c r="I305" s="163"/>
    </row>
    <row r="306" s="26" customFormat="1" spans="1:9">
      <c r="A306" s="84"/>
      <c r="B306" s="131"/>
      <c r="C306" s="131"/>
      <c r="D306" s="163"/>
      <c r="E306" s="131"/>
      <c r="F306" s="163"/>
      <c r="G306" s="131"/>
      <c r="H306" s="131"/>
      <c r="I306" s="163"/>
    </row>
    <row r="307" s="26" customFormat="1" spans="1:9">
      <c r="A307" s="84"/>
      <c r="B307" s="131"/>
      <c r="C307" s="131"/>
      <c r="D307" s="163"/>
      <c r="E307" s="131"/>
      <c r="F307" s="163"/>
      <c r="G307" s="131"/>
      <c r="H307" s="131"/>
      <c r="I307" s="163"/>
    </row>
    <row r="308" s="26" customFormat="1" spans="1:9">
      <c r="A308" s="84"/>
      <c r="B308" s="131"/>
      <c r="C308" s="131"/>
      <c r="D308" s="163"/>
      <c r="E308" s="131"/>
      <c r="F308" s="163"/>
      <c r="G308" s="131"/>
      <c r="H308" s="131"/>
      <c r="I308" s="163"/>
    </row>
    <row r="309" s="26" customFormat="1" spans="1:9">
      <c r="A309" s="84"/>
      <c r="B309" s="131"/>
      <c r="C309" s="131"/>
      <c r="D309" s="163"/>
      <c r="E309" s="131"/>
      <c r="F309" s="163"/>
      <c r="G309" s="131"/>
      <c r="H309" s="131"/>
      <c r="I309" s="163"/>
    </row>
    <row r="310" s="26" customFormat="1" spans="1:9">
      <c r="A310" s="84"/>
      <c r="B310" s="131"/>
      <c r="C310" s="131"/>
      <c r="D310" s="163"/>
      <c r="E310" s="131"/>
      <c r="F310" s="163"/>
      <c r="G310" s="131"/>
      <c r="H310" s="131"/>
      <c r="I310" s="163"/>
    </row>
    <row r="311" s="26" customFormat="1" spans="1:9">
      <c r="A311" s="84"/>
      <c r="B311" s="131"/>
      <c r="C311" s="131"/>
      <c r="D311" s="163"/>
      <c r="E311" s="131"/>
      <c r="F311" s="163"/>
      <c r="G311" s="131"/>
      <c r="H311" s="131"/>
      <c r="I311" s="163"/>
    </row>
    <row r="312" s="26" customFormat="1" spans="1:9">
      <c r="A312" s="84"/>
      <c r="B312" s="131"/>
      <c r="C312" s="131"/>
      <c r="D312" s="163"/>
      <c r="E312" s="131"/>
      <c r="F312" s="163"/>
      <c r="G312" s="131"/>
      <c r="H312" s="131"/>
      <c r="I312" s="163"/>
    </row>
    <row r="313" s="26" customFormat="1" spans="1:9">
      <c r="A313" s="84"/>
      <c r="B313" s="131"/>
      <c r="C313" s="131"/>
      <c r="D313" s="163"/>
      <c r="E313" s="131"/>
      <c r="F313" s="163"/>
      <c r="G313" s="131"/>
      <c r="H313" s="131"/>
      <c r="I313" s="163"/>
    </row>
    <row r="314" s="26" customFormat="1" spans="1:9">
      <c r="A314" s="84"/>
      <c r="B314" s="131"/>
      <c r="C314" s="131"/>
      <c r="D314" s="163"/>
      <c r="E314" s="131"/>
      <c r="F314" s="163"/>
      <c r="G314" s="131"/>
      <c r="H314" s="131"/>
      <c r="I314" s="163"/>
    </row>
    <row r="315" s="26" customFormat="1" spans="1:9">
      <c r="A315" s="84"/>
      <c r="B315" s="131"/>
      <c r="C315" s="131"/>
      <c r="D315" s="163"/>
      <c r="E315" s="131"/>
      <c r="F315" s="163"/>
      <c r="G315" s="131"/>
      <c r="H315" s="131"/>
      <c r="I315" s="163"/>
    </row>
    <row r="316" s="26" customFormat="1" spans="1:9">
      <c r="A316" s="84"/>
      <c r="B316" s="131"/>
      <c r="C316" s="131"/>
      <c r="D316" s="163"/>
      <c r="E316" s="131"/>
      <c r="F316" s="163"/>
      <c r="G316" s="131"/>
      <c r="H316" s="131"/>
      <c r="I316" s="163"/>
    </row>
    <row r="317" s="26" customFormat="1" spans="1:9">
      <c r="A317" s="84"/>
      <c r="B317" s="131"/>
      <c r="C317" s="131"/>
      <c r="D317" s="163"/>
      <c r="E317" s="131"/>
      <c r="F317" s="163"/>
      <c r="G317" s="131"/>
      <c r="H317" s="131"/>
      <c r="I317" s="163"/>
    </row>
    <row r="318" s="26" customFormat="1" spans="1:9">
      <c r="A318" s="84"/>
      <c r="B318" s="131"/>
      <c r="C318" s="131"/>
      <c r="D318" s="163"/>
      <c r="E318" s="131"/>
      <c r="F318" s="163"/>
      <c r="G318" s="131"/>
      <c r="H318" s="131"/>
      <c r="I318" s="163"/>
    </row>
    <row r="319" s="26" customFormat="1" spans="1:9">
      <c r="A319" s="84"/>
      <c r="B319" s="131"/>
      <c r="C319" s="131"/>
      <c r="D319" s="163"/>
      <c r="E319" s="131"/>
      <c r="F319" s="163"/>
      <c r="G319" s="131"/>
      <c r="H319" s="131"/>
      <c r="I319" s="163"/>
    </row>
  </sheetData>
  <sheetProtection selectLockedCells="1" selectUnlockedCells="1" autoFilter="0" pivotTables="0"/>
  <mergeCells count="11">
    <mergeCell ref="A1:I1"/>
    <mergeCell ref="A2:I2"/>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381"/>
  <sheetViews>
    <sheetView zoomScale="87" zoomScaleNormal="87" zoomScaleSheetLayoutView="70" workbookViewId="0">
      <pane ySplit="5" topLeftCell="A6" activePane="bottomLeft" state="frozen"/>
      <selection/>
      <selection pane="bottomLeft" activeCell="E17" sqref="E17"/>
    </sheetView>
  </sheetViews>
  <sheetFormatPr defaultColWidth="9" defaultRowHeight="12"/>
  <cols>
    <col min="1" max="1" width="46.6388888888889" style="4" customWidth="1"/>
    <col min="2" max="2" width="12.4444444444444" style="5" customWidth="1"/>
    <col min="3" max="3" width="11.9074074074074" style="5" customWidth="1"/>
    <col min="4" max="4" width="9.25925925925926" style="5" customWidth="1"/>
    <col min="5" max="5" width="10.2592592592593" style="5" customWidth="1"/>
    <col min="6" max="6" width="8" style="5" customWidth="1"/>
    <col min="7" max="7" width="11.7314814814815" style="5" customWidth="1"/>
    <col min="8" max="8" width="10" style="5" customWidth="1"/>
    <col min="9" max="9" width="8.35185185185185" style="5" customWidth="1"/>
    <col min="10" max="253" width="9" style="6"/>
    <col min="254" max="254" width="44.3518518518519" style="6" customWidth="1"/>
    <col min="255" max="255" width="13" style="6" customWidth="1"/>
    <col min="256" max="256" width="12.6388888888889" style="6" customWidth="1"/>
    <col min="257" max="257" width="10.0925925925926" style="6" customWidth="1"/>
    <col min="258" max="258" width="9" style="6" hidden="1" customWidth="1"/>
    <col min="259" max="259" width="11.4444444444444" style="6" customWidth="1"/>
    <col min="260" max="260" width="10.0925925925926" style="6" customWidth="1"/>
    <col min="261" max="262" width="12.6388888888889" style="6" customWidth="1"/>
    <col min="263" max="263" width="10.0925925925926" style="6" customWidth="1"/>
    <col min="264" max="509" width="9" style="6"/>
    <col min="510" max="510" width="44.3518518518519" style="6" customWidth="1"/>
    <col min="511" max="511" width="13" style="6" customWidth="1"/>
    <col min="512" max="512" width="12.6388888888889" style="6" customWidth="1"/>
    <col min="513" max="513" width="10.0925925925926" style="6" customWidth="1"/>
    <col min="514" max="514" width="9" style="6" hidden="1" customWidth="1"/>
    <col min="515" max="515" width="11.4444444444444" style="6" customWidth="1"/>
    <col min="516" max="516" width="10.0925925925926" style="6" customWidth="1"/>
    <col min="517" max="518" width="12.6388888888889" style="6" customWidth="1"/>
    <col min="519" max="519" width="10.0925925925926" style="6" customWidth="1"/>
    <col min="520" max="765" width="9" style="6"/>
    <col min="766" max="766" width="44.3518518518519" style="6" customWidth="1"/>
    <col min="767" max="767" width="13" style="6" customWidth="1"/>
    <col min="768" max="768" width="12.6388888888889" style="6" customWidth="1"/>
    <col min="769" max="769" width="10.0925925925926" style="6" customWidth="1"/>
    <col min="770" max="770" width="9" style="6" hidden="1" customWidth="1"/>
    <col min="771" max="771" width="11.4444444444444" style="6" customWidth="1"/>
    <col min="772" max="772" width="10.0925925925926" style="6" customWidth="1"/>
    <col min="773" max="774" width="12.6388888888889" style="6" customWidth="1"/>
    <col min="775" max="775" width="10.0925925925926" style="6" customWidth="1"/>
    <col min="776" max="1021" width="9" style="6"/>
    <col min="1022" max="1022" width="44.3518518518519" style="6" customWidth="1"/>
    <col min="1023" max="1023" width="13" style="6" customWidth="1"/>
    <col min="1024" max="1024" width="12.6388888888889" style="6" customWidth="1"/>
    <col min="1025" max="1025" width="10.0925925925926" style="6" customWidth="1"/>
    <col min="1026" max="1026" width="9" style="6" hidden="1" customWidth="1"/>
    <col min="1027" max="1027" width="11.4444444444444" style="6" customWidth="1"/>
    <col min="1028" max="1028" width="10.0925925925926" style="6" customWidth="1"/>
    <col min="1029" max="1030" width="12.6388888888889" style="6" customWidth="1"/>
    <col min="1031" max="1031" width="10.0925925925926" style="6" customWidth="1"/>
    <col min="1032" max="1277" width="9" style="6"/>
    <col min="1278" max="1278" width="44.3518518518519" style="6" customWidth="1"/>
    <col min="1279" max="1279" width="13" style="6" customWidth="1"/>
    <col min="1280" max="1280" width="12.6388888888889" style="6" customWidth="1"/>
    <col min="1281" max="1281" width="10.0925925925926" style="6" customWidth="1"/>
    <col min="1282" max="1282" width="9" style="6" hidden="1" customWidth="1"/>
    <col min="1283" max="1283" width="11.4444444444444" style="6" customWidth="1"/>
    <col min="1284" max="1284" width="10.0925925925926" style="6" customWidth="1"/>
    <col min="1285" max="1286" width="12.6388888888889" style="6" customWidth="1"/>
    <col min="1287" max="1287" width="10.0925925925926" style="6" customWidth="1"/>
    <col min="1288" max="1533" width="9" style="6"/>
    <col min="1534" max="1534" width="44.3518518518519" style="6" customWidth="1"/>
    <col min="1535" max="1535" width="13" style="6" customWidth="1"/>
    <col min="1536" max="1536" width="12.6388888888889" style="6" customWidth="1"/>
    <col min="1537" max="1537" width="10.0925925925926" style="6" customWidth="1"/>
    <col min="1538" max="1538" width="9" style="6" hidden="1" customWidth="1"/>
    <col min="1539" max="1539" width="11.4444444444444" style="6" customWidth="1"/>
    <col min="1540" max="1540" width="10.0925925925926" style="6" customWidth="1"/>
    <col min="1541" max="1542" width="12.6388888888889" style="6" customWidth="1"/>
    <col min="1543" max="1543" width="10.0925925925926" style="6" customWidth="1"/>
    <col min="1544" max="1789" width="9" style="6"/>
    <col min="1790" max="1790" width="44.3518518518519" style="6" customWidth="1"/>
    <col min="1791" max="1791" width="13" style="6" customWidth="1"/>
    <col min="1792" max="1792" width="12.6388888888889" style="6" customWidth="1"/>
    <col min="1793" max="1793" width="10.0925925925926" style="6" customWidth="1"/>
    <col min="1794" max="1794" width="9" style="6" hidden="1" customWidth="1"/>
    <col min="1795" max="1795" width="11.4444444444444" style="6" customWidth="1"/>
    <col min="1796" max="1796" width="10.0925925925926" style="6" customWidth="1"/>
    <col min="1797" max="1798" width="12.6388888888889" style="6" customWidth="1"/>
    <col min="1799" max="1799" width="10.0925925925926" style="6" customWidth="1"/>
    <col min="1800" max="2045" width="9" style="6"/>
    <col min="2046" max="2046" width="44.3518518518519" style="6" customWidth="1"/>
    <col min="2047" max="2047" width="13" style="6" customWidth="1"/>
    <col min="2048" max="2048" width="12.6388888888889" style="6" customWidth="1"/>
    <col min="2049" max="2049" width="10.0925925925926" style="6" customWidth="1"/>
    <col min="2050" max="2050" width="9" style="6" hidden="1" customWidth="1"/>
    <col min="2051" max="2051" width="11.4444444444444" style="6" customWidth="1"/>
    <col min="2052" max="2052" width="10.0925925925926" style="6" customWidth="1"/>
    <col min="2053" max="2054" width="12.6388888888889" style="6" customWidth="1"/>
    <col min="2055" max="2055" width="10.0925925925926" style="6" customWidth="1"/>
    <col min="2056" max="2301" width="9" style="6"/>
    <col min="2302" max="2302" width="44.3518518518519" style="6" customWidth="1"/>
    <col min="2303" max="2303" width="13" style="6" customWidth="1"/>
    <col min="2304" max="2304" width="12.6388888888889" style="6" customWidth="1"/>
    <col min="2305" max="2305" width="10.0925925925926" style="6" customWidth="1"/>
    <col min="2306" max="2306" width="9" style="6" hidden="1" customWidth="1"/>
    <col min="2307" max="2307" width="11.4444444444444" style="6" customWidth="1"/>
    <col min="2308" max="2308" width="10.0925925925926" style="6" customWidth="1"/>
    <col min="2309" max="2310" width="12.6388888888889" style="6" customWidth="1"/>
    <col min="2311" max="2311" width="10.0925925925926" style="6" customWidth="1"/>
    <col min="2312" max="2557" width="9" style="6"/>
    <col min="2558" max="2558" width="44.3518518518519" style="6" customWidth="1"/>
    <col min="2559" max="2559" width="13" style="6" customWidth="1"/>
    <col min="2560" max="2560" width="12.6388888888889" style="6" customWidth="1"/>
    <col min="2561" max="2561" width="10.0925925925926" style="6" customWidth="1"/>
    <col min="2562" max="2562" width="9" style="6" hidden="1" customWidth="1"/>
    <col min="2563" max="2563" width="11.4444444444444" style="6" customWidth="1"/>
    <col min="2564" max="2564" width="10.0925925925926" style="6" customWidth="1"/>
    <col min="2565" max="2566" width="12.6388888888889" style="6" customWidth="1"/>
    <col min="2567" max="2567" width="10.0925925925926" style="6" customWidth="1"/>
    <col min="2568" max="2813" width="9" style="6"/>
    <col min="2814" max="2814" width="44.3518518518519" style="6" customWidth="1"/>
    <col min="2815" max="2815" width="13" style="6" customWidth="1"/>
    <col min="2816" max="2816" width="12.6388888888889" style="6" customWidth="1"/>
    <col min="2817" max="2817" width="10.0925925925926" style="6" customWidth="1"/>
    <col min="2818" max="2818" width="9" style="6" hidden="1" customWidth="1"/>
    <col min="2819" max="2819" width="11.4444444444444" style="6" customWidth="1"/>
    <col min="2820" max="2820" width="10.0925925925926" style="6" customWidth="1"/>
    <col min="2821" max="2822" width="12.6388888888889" style="6" customWidth="1"/>
    <col min="2823" max="2823" width="10.0925925925926" style="6" customWidth="1"/>
    <col min="2824" max="3069" width="9" style="6"/>
    <col min="3070" max="3070" width="44.3518518518519" style="6" customWidth="1"/>
    <col min="3071" max="3071" width="13" style="6" customWidth="1"/>
    <col min="3072" max="3072" width="12.6388888888889" style="6" customWidth="1"/>
    <col min="3073" max="3073" width="10.0925925925926" style="6" customWidth="1"/>
    <col min="3074" max="3074" width="9" style="6" hidden="1" customWidth="1"/>
    <col min="3075" max="3075" width="11.4444444444444" style="6" customWidth="1"/>
    <col min="3076" max="3076" width="10.0925925925926" style="6" customWidth="1"/>
    <col min="3077" max="3078" width="12.6388888888889" style="6" customWidth="1"/>
    <col min="3079" max="3079" width="10.0925925925926" style="6" customWidth="1"/>
    <col min="3080" max="3325" width="9" style="6"/>
    <col min="3326" max="3326" width="44.3518518518519" style="6" customWidth="1"/>
    <col min="3327" max="3327" width="13" style="6" customWidth="1"/>
    <col min="3328" max="3328" width="12.6388888888889" style="6" customWidth="1"/>
    <col min="3329" max="3329" width="10.0925925925926" style="6" customWidth="1"/>
    <col min="3330" max="3330" width="9" style="6" hidden="1" customWidth="1"/>
    <col min="3331" max="3331" width="11.4444444444444" style="6" customWidth="1"/>
    <col min="3332" max="3332" width="10.0925925925926" style="6" customWidth="1"/>
    <col min="3333" max="3334" width="12.6388888888889" style="6" customWidth="1"/>
    <col min="3335" max="3335" width="10.0925925925926" style="6" customWidth="1"/>
    <col min="3336" max="3581" width="9" style="6"/>
    <col min="3582" max="3582" width="44.3518518518519" style="6" customWidth="1"/>
    <col min="3583" max="3583" width="13" style="6" customWidth="1"/>
    <col min="3584" max="3584" width="12.6388888888889" style="6" customWidth="1"/>
    <col min="3585" max="3585" width="10.0925925925926" style="6" customWidth="1"/>
    <col min="3586" max="3586" width="9" style="6" hidden="1" customWidth="1"/>
    <col min="3587" max="3587" width="11.4444444444444" style="6" customWidth="1"/>
    <col min="3588" max="3588" width="10.0925925925926" style="6" customWidth="1"/>
    <col min="3589" max="3590" width="12.6388888888889" style="6" customWidth="1"/>
    <col min="3591" max="3591" width="10.0925925925926" style="6" customWidth="1"/>
    <col min="3592" max="3837" width="9" style="6"/>
    <col min="3838" max="3838" width="44.3518518518519" style="6" customWidth="1"/>
    <col min="3839" max="3839" width="13" style="6" customWidth="1"/>
    <col min="3840" max="3840" width="12.6388888888889" style="6" customWidth="1"/>
    <col min="3841" max="3841" width="10.0925925925926" style="6" customWidth="1"/>
    <col min="3842" max="3842" width="9" style="6" hidden="1" customWidth="1"/>
    <col min="3843" max="3843" width="11.4444444444444" style="6" customWidth="1"/>
    <col min="3844" max="3844" width="10.0925925925926" style="6" customWidth="1"/>
    <col min="3845" max="3846" width="12.6388888888889" style="6" customWidth="1"/>
    <col min="3847" max="3847" width="10.0925925925926" style="6" customWidth="1"/>
    <col min="3848" max="4093" width="9" style="6"/>
    <col min="4094" max="4094" width="44.3518518518519" style="6" customWidth="1"/>
    <col min="4095" max="4095" width="13" style="6" customWidth="1"/>
    <col min="4096" max="4096" width="12.6388888888889" style="6" customWidth="1"/>
    <col min="4097" max="4097" width="10.0925925925926" style="6" customWidth="1"/>
    <col min="4098" max="4098" width="9" style="6" hidden="1" customWidth="1"/>
    <col min="4099" max="4099" width="11.4444444444444" style="6" customWidth="1"/>
    <col min="4100" max="4100" width="10.0925925925926" style="6" customWidth="1"/>
    <col min="4101" max="4102" width="12.6388888888889" style="6" customWidth="1"/>
    <col min="4103" max="4103" width="10.0925925925926" style="6" customWidth="1"/>
    <col min="4104" max="4349" width="9" style="6"/>
    <col min="4350" max="4350" width="44.3518518518519" style="6" customWidth="1"/>
    <col min="4351" max="4351" width="13" style="6" customWidth="1"/>
    <col min="4352" max="4352" width="12.6388888888889" style="6" customWidth="1"/>
    <col min="4353" max="4353" width="10.0925925925926" style="6" customWidth="1"/>
    <col min="4354" max="4354" width="9" style="6" hidden="1" customWidth="1"/>
    <col min="4355" max="4355" width="11.4444444444444" style="6" customWidth="1"/>
    <col min="4356" max="4356" width="10.0925925925926" style="6" customWidth="1"/>
    <col min="4357" max="4358" width="12.6388888888889" style="6" customWidth="1"/>
    <col min="4359" max="4359" width="10.0925925925926" style="6" customWidth="1"/>
    <col min="4360" max="4605" width="9" style="6"/>
    <col min="4606" max="4606" width="44.3518518518519" style="6" customWidth="1"/>
    <col min="4607" max="4607" width="13" style="6" customWidth="1"/>
    <col min="4608" max="4608" width="12.6388888888889" style="6" customWidth="1"/>
    <col min="4609" max="4609" width="10.0925925925926" style="6" customWidth="1"/>
    <col min="4610" max="4610" width="9" style="6" hidden="1" customWidth="1"/>
    <col min="4611" max="4611" width="11.4444444444444" style="6" customWidth="1"/>
    <col min="4612" max="4612" width="10.0925925925926" style="6" customWidth="1"/>
    <col min="4613" max="4614" width="12.6388888888889" style="6" customWidth="1"/>
    <col min="4615" max="4615" width="10.0925925925926" style="6" customWidth="1"/>
    <col min="4616" max="4861" width="9" style="6"/>
    <col min="4862" max="4862" width="44.3518518518519" style="6" customWidth="1"/>
    <col min="4863" max="4863" width="13" style="6" customWidth="1"/>
    <col min="4864" max="4864" width="12.6388888888889" style="6" customWidth="1"/>
    <col min="4865" max="4865" width="10.0925925925926" style="6" customWidth="1"/>
    <col min="4866" max="4866" width="9" style="6" hidden="1" customWidth="1"/>
    <col min="4867" max="4867" width="11.4444444444444" style="6" customWidth="1"/>
    <col min="4868" max="4868" width="10.0925925925926" style="6" customWidth="1"/>
    <col min="4869" max="4870" width="12.6388888888889" style="6" customWidth="1"/>
    <col min="4871" max="4871" width="10.0925925925926" style="6" customWidth="1"/>
    <col min="4872" max="5117" width="9" style="6"/>
    <col min="5118" max="5118" width="44.3518518518519" style="6" customWidth="1"/>
    <col min="5119" max="5119" width="13" style="6" customWidth="1"/>
    <col min="5120" max="5120" width="12.6388888888889" style="6" customWidth="1"/>
    <col min="5121" max="5121" width="10.0925925925926" style="6" customWidth="1"/>
    <col min="5122" max="5122" width="9" style="6" hidden="1" customWidth="1"/>
    <col min="5123" max="5123" width="11.4444444444444" style="6" customWidth="1"/>
    <col min="5124" max="5124" width="10.0925925925926" style="6" customWidth="1"/>
    <col min="5125" max="5126" width="12.6388888888889" style="6" customWidth="1"/>
    <col min="5127" max="5127" width="10.0925925925926" style="6" customWidth="1"/>
    <col min="5128" max="5373" width="9" style="6"/>
    <col min="5374" max="5374" width="44.3518518518519" style="6" customWidth="1"/>
    <col min="5375" max="5375" width="13" style="6" customWidth="1"/>
    <col min="5376" max="5376" width="12.6388888888889" style="6" customWidth="1"/>
    <col min="5377" max="5377" width="10.0925925925926" style="6" customWidth="1"/>
    <col min="5378" max="5378" width="9" style="6" hidden="1" customWidth="1"/>
    <col min="5379" max="5379" width="11.4444444444444" style="6" customWidth="1"/>
    <col min="5380" max="5380" width="10.0925925925926" style="6" customWidth="1"/>
    <col min="5381" max="5382" width="12.6388888888889" style="6" customWidth="1"/>
    <col min="5383" max="5383" width="10.0925925925926" style="6" customWidth="1"/>
    <col min="5384" max="5629" width="9" style="6"/>
    <col min="5630" max="5630" width="44.3518518518519" style="6" customWidth="1"/>
    <col min="5631" max="5631" width="13" style="6" customWidth="1"/>
    <col min="5632" max="5632" width="12.6388888888889" style="6" customWidth="1"/>
    <col min="5633" max="5633" width="10.0925925925926" style="6" customWidth="1"/>
    <col min="5634" max="5634" width="9" style="6" hidden="1" customWidth="1"/>
    <col min="5635" max="5635" width="11.4444444444444" style="6" customWidth="1"/>
    <col min="5636" max="5636" width="10.0925925925926" style="6" customWidth="1"/>
    <col min="5637" max="5638" width="12.6388888888889" style="6" customWidth="1"/>
    <col min="5639" max="5639" width="10.0925925925926" style="6" customWidth="1"/>
    <col min="5640" max="5885" width="9" style="6"/>
    <col min="5886" max="5886" width="44.3518518518519" style="6" customWidth="1"/>
    <col min="5887" max="5887" width="13" style="6" customWidth="1"/>
    <col min="5888" max="5888" width="12.6388888888889" style="6" customWidth="1"/>
    <col min="5889" max="5889" width="10.0925925925926" style="6" customWidth="1"/>
    <col min="5890" max="5890" width="9" style="6" hidden="1" customWidth="1"/>
    <col min="5891" max="5891" width="11.4444444444444" style="6" customWidth="1"/>
    <col min="5892" max="5892" width="10.0925925925926" style="6" customWidth="1"/>
    <col min="5893" max="5894" width="12.6388888888889" style="6" customWidth="1"/>
    <col min="5895" max="5895" width="10.0925925925926" style="6" customWidth="1"/>
    <col min="5896" max="6141" width="9" style="6"/>
    <col min="6142" max="6142" width="44.3518518518519" style="6" customWidth="1"/>
    <col min="6143" max="6143" width="13" style="6" customWidth="1"/>
    <col min="6144" max="6144" width="12.6388888888889" style="6" customWidth="1"/>
    <col min="6145" max="6145" width="10.0925925925926" style="6" customWidth="1"/>
    <col min="6146" max="6146" width="9" style="6" hidden="1" customWidth="1"/>
    <col min="6147" max="6147" width="11.4444444444444" style="6" customWidth="1"/>
    <col min="6148" max="6148" width="10.0925925925926" style="6" customWidth="1"/>
    <col min="6149" max="6150" width="12.6388888888889" style="6" customWidth="1"/>
    <col min="6151" max="6151" width="10.0925925925926" style="6" customWidth="1"/>
    <col min="6152" max="6397" width="9" style="6"/>
    <col min="6398" max="6398" width="44.3518518518519" style="6" customWidth="1"/>
    <col min="6399" max="6399" width="13" style="6" customWidth="1"/>
    <col min="6400" max="6400" width="12.6388888888889" style="6" customWidth="1"/>
    <col min="6401" max="6401" width="10.0925925925926" style="6" customWidth="1"/>
    <col min="6402" max="6402" width="9" style="6" hidden="1" customWidth="1"/>
    <col min="6403" max="6403" width="11.4444444444444" style="6" customWidth="1"/>
    <col min="6404" max="6404" width="10.0925925925926" style="6" customWidth="1"/>
    <col min="6405" max="6406" width="12.6388888888889" style="6" customWidth="1"/>
    <col min="6407" max="6407" width="10.0925925925926" style="6" customWidth="1"/>
    <col min="6408" max="6653" width="9" style="6"/>
    <col min="6654" max="6654" width="44.3518518518519" style="6" customWidth="1"/>
    <col min="6655" max="6655" width="13" style="6" customWidth="1"/>
    <col min="6656" max="6656" width="12.6388888888889" style="6" customWidth="1"/>
    <col min="6657" max="6657" width="10.0925925925926" style="6" customWidth="1"/>
    <col min="6658" max="6658" width="9" style="6" hidden="1" customWidth="1"/>
    <col min="6659" max="6659" width="11.4444444444444" style="6" customWidth="1"/>
    <col min="6660" max="6660" width="10.0925925925926" style="6" customWidth="1"/>
    <col min="6661" max="6662" width="12.6388888888889" style="6" customWidth="1"/>
    <col min="6663" max="6663" width="10.0925925925926" style="6" customWidth="1"/>
    <col min="6664" max="6909" width="9" style="6"/>
    <col min="6910" max="6910" width="44.3518518518519" style="6" customWidth="1"/>
    <col min="6911" max="6911" width="13" style="6" customWidth="1"/>
    <col min="6912" max="6912" width="12.6388888888889" style="6" customWidth="1"/>
    <col min="6913" max="6913" width="10.0925925925926" style="6" customWidth="1"/>
    <col min="6914" max="6914" width="9" style="6" hidden="1" customWidth="1"/>
    <col min="6915" max="6915" width="11.4444444444444" style="6" customWidth="1"/>
    <col min="6916" max="6916" width="10.0925925925926" style="6" customWidth="1"/>
    <col min="6917" max="6918" width="12.6388888888889" style="6" customWidth="1"/>
    <col min="6919" max="6919" width="10.0925925925926" style="6" customWidth="1"/>
    <col min="6920" max="7165" width="9" style="6"/>
    <col min="7166" max="7166" width="44.3518518518519" style="6" customWidth="1"/>
    <col min="7167" max="7167" width="13" style="6" customWidth="1"/>
    <col min="7168" max="7168" width="12.6388888888889" style="6" customWidth="1"/>
    <col min="7169" max="7169" width="10.0925925925926" style="6" customWidth="1"/>
    <col min="7170" max="7170" width="9" style="6" hidden="1" customWidth="1"/>
    <col min="7171" max="7171" width="11.4444444444444" style="6" customWidth="1"/>
    <col min="7172" max="7172" width="10.0925925925926" style="6" customWidth="1"/>
    <col min="7173" max="7174" width="12.6388888888889" style="6" customWidth="1"/>
    <col min="7175" max="7175" width="10.0925925925926" style="6" customWidth="1"/>
    <col min="7176" max="7421" width="9" style="6"/>
    <col min="7422" max="7422" width="44.3518518518519" style="6" customWidth="1"/>
    <col min="7423" max="7423" width="13" style="6" customWidth="1"/>
    <col min="7424" max="7424" width="12.6388888888889" style="6" customWidth="1"/>
    <col min="7425" max="7425" width="10.0925925925926" style="6" customWidth="1"/>
    <col min="7426" max="7426" width="9" style="6" hidden="1" customWidth="1"/>
    <col min="7427" max="7427" width="11.4444444444444" style="6" customWidth="1"/>
    <col min="7428" max="7428" width="10.0925925925926" style="6" customWidth="1"/>
    <col min="7429" max="7430" width="12.6388888888889" style="6" customWidth="1"/>
    <col min="7431" max="7431" width="10.0925925925926" style="6" customWidth="1"/>
    <col min="7432" max="7677" width="9" style="6"/>
    <col min="7678" max="7678" width="44.3518518518519" style="6" customWidth="1"/>
    <col min="7679" max="7679" width="13" style="6" customWidth="1"/>
    <col min="7680" max="7680" width="12.6388888888889" style="6" customWidth="1"/>
    <col min="7681" max="7681" width="10.0925925925926" style="6" customWidth="1"/>
    <col min="7682" max="7682" width="9" style="6" hidden="1" customWidth="1"/>
    <col min="7683" max="7683" width="11.4444444444444" style="6" customWidth="1"/>
    <col min="7684" max="7684" width="10.0925925925926" style="6" customWidth="1"/>
    <col min="7685" max="7686" width="12.6388888888889" style="6" customWidth="1"/>
    <col min="7687" max="7687" width="10.0925925925926" style="6" customWidth="1"/>
    <col min="7688" max="7933" width="9" style="6"/>
    <col min="7934" max="7934" width="44.3518518518519" style="6" customWidth="1"/>
    <col min="7935" max="7935" width="13" style="6" customWidth="1"/>
    <col min="7936" max="7936" width="12.6388888888889" style="6" customWidth="1"/>
    <col min="7937" max="7937" width="10.0925925925926" style="6" customWidth="1"/>
    <col min="7938" max="7938" width="9" style="6" hidden="1" customWidth="1"/>
    <col min="7939" max="7939" width="11.4444444444444" style="6" customWidth="1"/>
    <col min="7940" max="7940" width="10.0925925925926" style="6" customWidth="1"/>
    <col min="7941" max="7942" width="12.6388888888889" style="6" customWidth="1"/>
    <col min="7943" max="7943" width="10.0925925925926" style="6" customWidth="1"/>
    <col min="7944" max="8189" width="9" style="6"/>
    <col min="8190" max="8190" width="44.3518518518519" style="6" customWidth="1"/>
    <col min="8191" max="8191" width="13" style="6" customWidth="1"/>
    <col min="8192" max="8192" width="12.6388888888889" style="6" customWidth="1"/>
    <col min="8193" max="8193" width="10.0925925925926" style="6" customWidth="1"/>
    <col min="8194" max="8194" width="9" style="6" hidden="1" customWidth="1"/>
    <col min="8195" max="8195" width="11.4444444444444" style="6" customWidth="1"/>
    <col min="8196" max="8196" width="10.0925925925926" style="6" customWidth="1"/>
    <col min="8197" max="8198" width="12.6388888888889" style="6" customWidth="1"/>
    <col min="8199" max="8199" width="10.0925925925926" style="6" customWidth="1"/>
    <col min="8200" max="8445" width="9" style="6"/>
    <col min="8446" max="8446" width="44.3518518518519" style="6" customWidth="1"/>
    <col min="8447" max="8447" width="13" style="6" customWidth="1"/>
    <col min="8448" max="8448" width="12.6388888888889" style="6" customWidth="1"/>
    <col min="8449" max="8449" width="10.0925925925926" style="6" customWidth="1"/>
    <col min="8450" max="8450" width="9" style="6" hidden="1" customWidth="1"/>
    <col min="8451" max="8451" width="11.4444444444444" style="6" customWidth="1"/>
    <col min="8452" max="8452" width="10.0925925925926" style="6" customWidth="1"/>
    <col min="8453" max="8454" width="12.6388888888889" style="6" customWidth="1"/>
    <col min="8455" max="8455" width="10.0925925925926" style="6" customWidth="1"/>
    <col min="8456" max="8701" width="9" style="6"/>
    <col min="8702" max="8702" width="44.3518518518519" style="6" customWidth="1"/>
    <col min="8703" max="8703" width="13" style="6" customWidth="1"/>
    <col min="8704" max="8704" width="12.6388888888889" style="6" customWidth="1"/>
    <col min="8705" max="8705" width="10.0925925925926" style="6" customWidth="1"/>
    <col min="8706" max="8706" width="9" style="6" hidden="1" customWidth="1"/>
    <col min="8707" max="8707" width="11.4444444444444" style="6" customWidth="1"/>
    <col min="8708" max="8708" width="10.0925925925926" style="6" customWidth="1"/>
    <col min="8709" max="8710" width="12.6388888888889" style="6" customWidth="1"/>
    <col min="8711" max="8711" width="10.0925925925926" style="6" customWidth="1"/>
    <col min="8712" max="8957" width="9" style="6"/>
    <col min="8958" max="8958" width="44.3518518518519" style="6" customWidth="1"/>
    <col min="8959" max="8959" width="13" style="6" customWidth="1"/>
    <col min="8960" max="8960" width="12.6388888888889" style="6" customWidth="1"/>
    <col min="8961" max="8961" width="10.0925925925926" style="6" customWidth="1"/>
    <col min="8962" max="8962" width="9" style="6" hidden="1" customWidth="1"/>
    <col min="8963" max="8963" width="11.4444444444444" style="6" customWidth="1"/>
    <col min="8964" max="8964" width="10.0925925925926" style="6" customWidth="1"/>
    <col min="8965" max="8966" width="12.6388888888889" style="6" customWidth="1"/>
    <col min="8967" max="8967" width="10.0925925925926" style="6" customWidth="1"/>
    <col min="8968" max="9213" width="9" style="6"/>
    <col min="9214" max="9214" width="44.3518518518519" style="6" customWidth="1"/>
    <col min="9215" max="9215" width="13" style="6" customWidth="1"/>
    <col min="9216" max="9216" width="12.6388888888889" style="6" customWidth="1"/>
    <col min="9217" max="9217" width="10.0925925925926" style="6" customWidth="1"/>
    <col min="9218" max="9218" width="9" style="6" hidden="1" customWidth="1"/>
    <col min="9219" max="9219" width="11.4444444444444" style="6" customWidth="1"/>
    <col min="9220" max="9220" width="10.0925925925926" style="6" customWidth="1"/>
    <col min="9221" max="9222" width="12.6388888888889" style="6" customWidth="1"/>
    <col min="9223" max="9223" width="10.0925925925926" style="6" customWidth="1"/>
    <col min="9224" max="9469" width="9" style="6"/>
    <col min="9470" max="9470" width="44.3518518518519" style="6" customWidth="1"/>
    <col min="9471" max="9471" width="13" style="6" customWidth="1"/>
    <col min="9472" max="9472" width="12.6388888888889" style="6" customWidth="1"/>
    <col min="9473" max="9473" width="10.0925925925926" style="6" customWidth="1"/>
    <col min="9474" max="9474" width="9" style="6" hidden="1" customWidth="1"/>
    <col min="9475" max="9475" width="11.4444444444444" style="6" customWidth="1"/>
    <col min="9476" max="9476" width="10.0925925925926" style="6" customWidth="1"/>
    <col min="9477" max="9478" width="12.6388888888889" style="6" customWidth="1"/>
    <col min="9479" max="9479" width="10.0925925925926" style="6" customWidth="1"/>
    <col min="9480" max="9725" width="9" style="6"/>
    <col min="9726" max="9726" width="44.3518518518519" style="6" customWidth="1"/>
    <col min="9727" max="9727" width="13" style="6" customWidth="1"/>
    <col min="9728" max="9728" width="12.6388888888889" style="6" customWidth="1"/>
    <col min="9729" max="9729" width="10.0925925925926" style="6" customWidth="1"/>
    <col min="9730" max="9730" width="9" style="6" hidden="1" customWidth="1"/>
    <col min="9731" max="9731" width="11.4444444444444" style="6" customWidth="1"/>
    <col min="9732" max="9732" width="10.0925925925926" style="6" customWidth="1"/>
    <col min="9733" max="9734" width="12.6388888888889" style="6" customWidth="1"/>
    <col min="9735" max="9735" width="10.0925925925926" style="6" customWidth="1"/>
    <col min="9736" max="9981" width="9" style="6"/>
    <col min="9982" max="9982" width="44.3518518518519" style="6" customWidth="1"/>
    <col min="9983" max="9983" width="13" style="6" customWidth="1"/>
    <col min="9984" max="9984" width="12.6388888888889" style="6" customWidth="1"/>
    <col min="9985" max="9985" width="10.0925925925926" style="6" customWidth="1"/>
    <col min="9986" max="9986" width="9" style="6" hidden="1" customWidth="1"/>
    <col min="9987" max="9987" width="11.4444444444444" style="6" customWidth="1"/>
    <col min="9988" max="9988" width="10.0925925925926" style="6" customWidth="1"/>
    <col min="9989" max="9990" width="12.6388888888889" style="6" customWidth="1"/>
    <col min="9991" max="9991" width="10.0925925925926" style="6" customWidth="1"/>
    <col min="9992" max="10237" width="9" style="6"/>
    <col min="10238" max="10238" width="44.3518518518519" style="6" customWidth="1"/>
    <col min="10239" max="10239" width="13" style="6" customWidth="1"/>
    <col min="10240" max="10240" width="12.6388888888889" style="6" customWidth="1"/>
    <col min="10241" max="10241" width="10.0925925925926" style="6" customWidth="1"/>
    <col min="10242" max="10242" width="9" style="6" hidden="1" customWidth="1"/>
    <col min="10243" max="10243" width="11.4444444444444" style="6" customWidth="1"/>
    <col min="10244" max="10244" width="10.0925925925926" style="6" customWidth="1"/>
    <col min="10245" max="10246" width="12.6388888888889" style="6" customWidth="1"/>
    <col min="10247" max="10247" width="10.0925925925926" style="6" customWidth="1"/>
    <col min="10248" max="10493" width="9" style="6"/>
    <col min="10494" max="10494" width="44.3518518518519" style="6" customWidth="1"/>
    <col min="10495" max="10495" width="13" style="6" customWidth="1"/>
    <col min="10496" max="10496" width="12.6388888888889" style="6" customWidth="1"/>
    <col min="10497" max="10497" width="10.0925925925926" style="6" customWidth="1"/>
    <col min="10498" max="10498" width="9" style="6" hidden="1" customWidth="1"/>
    <col min="10499" max="10499" width="11.4444444444444" style="6" customWidth="1"/>
    <col min="10500" max="10500" width="10.0925925925926" style="6" customWidth="1"/>
    <col min="10501" max="10502" width="12.6388888888889" style="6" customWidth="1"/>
    <col min="10503" max="10503" width="10.0925925925926" style="6" customWidth="1"/>
    <col min="10504" max="10749" width="9" style="6"/>
    <col min="10750" max="10750" width="44.3518518518519" style="6" customWidth="1"/>
    <col min="10751" max="10751" width="13" style="6" customWidth="1"/>
    <col min="10752" max="10752" width="12.6388888888889" style="6" customWidth="1"/>
    <col min="10753" max="10753" width="10.0925925925926" style="6" customWidth="1"/>
    <col min="10754" max="10754" width="9" style="6" hidden="1" customWidth="1"/>
    <col min="10755" max="10755" width="11.4444444444444" style="6" customWidth="1"/>
    <col min="10756" max="10756" width="10.0925925925926" style="6" customWidth="1"/>
    <col min="10757" max="10758" width="12.6388888888889" style="6" customWidth="1"/>
    <col min="10759" max="10759" width="10.0925925925926" style="6" customWidth="1"/>
    <col min="10760" max="11005" width="9" style="6"/>
    <col min="11006" max="11006" width="44.3518518518519" style="6" customWidth="1"/>
    <col min="11007" max="11007" width="13" style="6" customWidth="1"/>
    <col min="11008" max="11008" width="12.6388888888889" style="6" customWidth="1"/>
    <col min="11009" max="11009" width="10.0925925925926" style="6" customWidth="1"/>
    <col min="11010" max="11010" width="9" style="6" hidden="1" customWidth="1"/>
    <col min="11011" max="11011" width="11.4444444444444" style="6" customWidth="1"/>
    <col min="11012" max="11012" width="10.0925925925926" style="6" customWidth="1"/>
    <col min="11013" max="11014" width="12.6388888888889" style="6" customWidth="1"/>
    <col min="11015" max="11015" width="10.0925925925926" style="6" customWidth="1"/>
    <col min="11016" max="11261" width="9" style="6"/>
    <col min="11262" max="11262" width="44.3518518518519" style="6" customWidth="1"/>
    <col min="11263" max="11263" width="13" style="6" customWidth="1"/>
    <col min="11264" max="11264" width="12.6388888888889" style="6" customWidth="1"/>
    <col min="11265" max="11265" width="10.0925925925926" style="6" customWidth="1"/>
    <col min="11266" max="11266" width="9" style="6" hidden="1" customWidth="1"/>
    <col min="11267" max="11267" width="11.4444444444444" style="6" customWidth="1"/>
    <col min="11268" max="11268" width="10.0925925925926" style="6" customWidth="1"/>
    <col min="11269" max="11270" width="12.6388888888889" style="6" customWidth="1"/>
    <col min="11271" max="11271" width="10.0925925925926" style="6" customWidth="1"/>
    <col min="11272" max="11517" width="9" style="6"/>
    <col min="11518" max="11518" width="44.3518518518519" style="6" customWidth="1"/>
    <col min="11519" max="11519" width="13" style="6" customWidth="1"/>
    <col min="11520" max="11520" width="12.6388888888889" style="6" customWidth="1"/>
    <col min="11521" max="11521" width="10.0925925925926" style="6" customWidth="1"/>
    <col min="11522" max="11522" width="9" style="6" hidden="1" customWidth="1"/>
    <col min="11523" max="11523" width="11.4444444444444" style="6" customWidth="1"/>
    <col min="11524" max="11524" width="10.0925925925926" style="6" customWidth="1"/>
    <col min="11525" max="11526" width="12.6388888888889" style="6" customWidth="1"/>
    <col min="11527" max="11527" width="10.0925925925926" style="6" customWidth="1"/>
    <col min="11528" max="11773" width="9" style="6"/>
    <col min="11774" max="11774" width="44.3518518518519" style="6" customWidth="1"/>
    <col min="11775" max="11775" width="13" style="6" customWidth="1"/>
    <col min="11776" max="11776" width="12.6388888888889" style="6" customWidth="1"/>
    <col min="11777" max="11777" width="10.0925925925926" style="6" customWidth="1"/>
    <col min="11778" max="11778" width="9" style="6" hidden="1" customWidth="1"/>
    <col min="11779" max="11779" width="11.4444444444444" style="6" customWidth="1"/>
    <col min="11780" max="11780" width="10.0925925925926" style="6" customWidth="1"/>
    <col min="11781" max="11782" width="12.6388888888889" style="6" customWidth="1"/>
    <col min="11783" max="11783" width="10.0925925925926" style="6" customWidth="1"/>
    <col min="11784" max="12029" width="9" style="6"/>
    <col min="12030" max="12030" width="44.3518518518519" style="6" customWidth="1"/>
    <col min="12031" max="12031" width="13" style="6" customWidth="1"/>
    <col min="12032" max="12032" width="12.6388888888889" style="6" customWidth="1"/>
    <col min="12033" max="12033" width="10.0925925925926" style="6" customWidth="1"/>
    <col min="12034" max="12034" width="9" style="6" hidden="1" customWidth="1"/>
    <col min="12035" max="12035" width="11.4444444444444" style="6" customWidth="1"/>
    <col min="12036" max="12036" width="10.0925925925926" style="6" customWidth="1"/>
    <col min="12037" max="12038" width="12.6388888888889" style="6" customWidth="1"/>
    <col min="12039" max="12039" width="10.0925925925926" style="6" customWidth="1"/>
    <col min="12040" max="12285" width="9" style="6"/>
    <col min="12286" max="12286" width="44.3518518518519" style="6" customWidth="1"/>
    <col min="12287" max="12287" width="13" style="6" customWidth="1"/>
    <col min="12288" max="12288" width="12.6388888888889" style="6" customWidth="1"/>
    <col min="12289" max="12289" width="10.0925925925926" style="6" customWidth="1"/>
    <col min="12290" max="12290" width="9" style="6" hidden="1" customWidth="1"/>
    <col min="12291" max="12291" width="11.4444444444444" style="6" customWidth="1"/>
    <col min="12292" max="12292" width="10.0925925925926" style="6" customWidth="1"/>
    <col min="12293" max="12294" width="12.6388888888889" style="6" customWidth="1"/>
    <col min="12295" max="12295" width="10.0925925925926" style="6" customWidth="1"/>
    <col min="12296" max="12541" width="9" style="6"/>
    <col min="12542" max="12542" width="44.3518518518519" style="6" customWidth="1"/>
    <col min="12543" max="12543" width="13" style="6" customWidth="1"/>
    <col min="12544" max="12544" width="12.6388888888889" style="6" customWidth="1"/>
    <col min="12545" max="12545" width="10.0925925925926" style="6" customWidth="1"/>
    <col min="12546" max="12546" width="9" style="6" hidden="1" customWidth="1"/>
    <col min="12547" max="12547" width="11.4444444444444" style="6" customWidth="1"/>
    <col min="12548" max="12548" width="10.0925925925926" style="6" customWidth="1"/>
    <col min="12549" max="12550" width="12.6388888888889" style="6" customWidth="1"/>
    <col min="12551" max="12551" width="10.0925925925926" style="6" customWidth="1"/>
    <col min="12552" max="12797" width="9" style="6"/>
    <col min="12798" max="12798" width="44.3518518518519" style="6" customWidth="1"/>
    <col min="12799" max="12799" width="13" style="6" customWidth="1"/>
    <col min="12800" max="12800" width="12.6388888888889" style="6" customWidth="1"/>
    <col min="12801" max="12801" width="10.0925925925926" style="6" customWidth="1"/>
    <col min="12802" max="12802" width="9" style="6" hidden="1" customWidth="1"/>
    <col min="12803" max="12803" width="11.4444444444444" style="6" customWidth="1"/>
    <col min="12804" max="12804" width="10.0925925925926" style="6" customWidth="1"/>
    <col min="12805" max="12806" width="12.6388888888889" style="6" customWidth="1"/>
    <col min="12807" max="12807" width="10.0925925925926" style="6" customWidth="1"/>
    <col min="12808" max="13053" width="9" style="6"/>
    <col min="13054" max="13054" width="44.3518518518519" style="6" customWidth="1"/>
    <col min="13055" max="13055" width="13" style="6" customWidth="1"/>
    <col min="13056" max="13056" width="12.6388888888889" style="6" customWidth="1"/>
    <col min="13057" max="13057" width="10.0925925925926" style="6" customWidth="1"/>
    <col min="13058" max="13058" width="9" style="6" hidden="1" customWidth="1"/>
    <col min="13059" max="13059" width="11.4444444444444" style="6" customWidth="1"/>
    <col min="13060" max="13060" width="10.0925925925926" style="6" customWidth="1"/>
    <col min="13061" max="13062" width="12.6388888888889" style="6" customWidth="1"/>
    <col min="13063" max="13063" width="10.0925925925926" style="6" customWidth="1"/>
    <col min="13064" max="13309" width="9" style="6"/>
    <col min="13310" max="13310" width="44.3518518518519" style="6" customWidth="1"/>
    <col min="13311" max="13311" width="13" style="6" customWidth="1"/>
    <col min="13312" max="13312" width="12.6388888888889" style="6" customWidth="1"/>
    <col min="13313" max="13313" width="10.0925925925926" style="6" customWidth="1"/>
    <col min="13314" max="13314" width="9" style="6" hidden="1" customWidth="1"/>
    <col min="13315" max="13315" width="11.4444444444444" style="6" customWidth="1"/>
    <col min="13316" max="13316" width="10.0925925925926" style="6" customWidth="1"/>
    <col min="13317" max="13318" width="12.6388888888889" style="6" customWidth="1"/>
    <col min="13319" max="13319" width="10.0925925925926" style="6" customWidth="1"/>
    <col min="13320" max="13565" width="9" style="6"/>
    <col min="13566" max="13566" width="44.3518518518519" style="6" customWidth="1"/>
    <col min="13567" max="13567" width="13" style="6" customWidth="1"/>
    <col min="13568" max="13568" width="12.6388888888889" style="6" customWidth="1"/>
    <col min="13569" max="13569" width="10.0925925925926" style="6" customWidth="1"/>
    <col min="13570" max="13570" width="9" style="6" hidden="1" customWidth="1"/>
    <col min="13571" max="13571" width="11.4444444444444" style="6" customWidth="1"/>
    <col min="13572" max="13572" width="10.0925925925926" style="6" customWidth="1"/>
    <col min="13573" max="13574" width="12.6388888888889" style="6" customWidth="1"/>
    <col min="13575" max="13575" width="10.0925925925926" style="6" customWidth="1"/>
    <col min="13576" max="13821" width="9" style="6"/>
    <col min="13822" max="13822" width="44.3518518518519" style="6" customWidth="1"/>
    <col min="13823" max="13823" width="13" style="6" customWidth="1"/>
    <col min="13824" max="13824" width="12.6388888888889" style="6" customWidth="1"/>
    <col min="13825" max="13825" width="10.0925925925926" style="6" customWidth="1"/>
    <col min="13826" max="13826" width="9" style="6" hidden="1" customWidth="1"/>
    <col min="13827" max="13827" width="11.4444444444444" style="6" customWidth="1"/>
    <col min="13828" max="13828" width="10.0925925925926" style="6" customWidth="1"/>
    <col min="13829" max="13830" width="12.6388888888889" style="6" customWidth="1"/>
    <col min="13831" max="13831" width="10.0925925925926" style="6" customWidth="1"/>
    <col min="13832" max="14077" width="9" style="6"/>
    <col min="14078" max="14078" width="44.3518518518519" style="6" customWidth="1"/>
    <col min="14079" max="14079" width="13" style="6" customWidth="1"/>
    <col min="14080" max="14080" width="12.6388888888889" style="6" customWidth="1"/>
    <col min="14081" max="14081" width="10.0925925925926" style="6" customWidth="1"/>
    <col min="14082" max="14082" width="9" style="6" hidden="1" customWidth="1"/>
    <col min="14083" max="14083" width="11.4444444444444" style="6" customWidth="1"/>
    <col min="14084" max="14084" width="10.0925925925926" style="6" customWidth="1"/>
    <col min="14085" max="14086" width="12.6388888888889" style="6" customWidth="1"/>
    <col min="14087" max="14087" width="10.0925925925926" style="6" customWidth="1"/>
    <col min="14088" max="14333" width="9" style="6"/>
    <col min="14334" max="14334" width="44.3518518518519" style="6" customWidth="1"/>
    <col min="14335" max="14335" width="13" style="6" customWidth="1"/>
    <col min="14336" max="14336" width="12.6388888888889" style="6" customWidth="1"/>
    <col min="14337" max="14337" width="10.0925925925926" style="6" customWidth="1"/>
    <col min="14338" max="14338" width="9" style="6" hidden="1" customWidth="1"/>
    <col min="14339" max="14339" width="11.4444444444444" style="6" customWidth="1"/>
    <col min="14340" max="14340" width="10.0925925925926" style="6" customWidth="1"/>
    <col min="14341" max="14342" width="12.6388888888889" style="6" customWidth="1"/>
    <col min="14343" max="14343" width="10.0925925925926" style="6" customWidth="1"/>
    <col min="14344" max="14589" width="9" style="6"/>
    <col min="14590" max="14590" width="44.3518518518519" style="6" customWidth="1"/>
    <col min="14591" max="14591" width="13" style="6" customWidth="1"/>
    <col min="14592" max="14592" width="12.6388888888889" style="6" customWidth="1"/>
    <col min="14593" max="14593" width="10.0925925925926" style="6" customWidth="1"/>
    <col min="14594" max="14594" width="9" style="6" hidden="1" customWidth="1"/>
    <col min="14595" max="14595" width="11.4444444444444" style="6" customWidth="1"/>
    <col min="14596" max="14596" width="10.0925925925926" style="6" customWidth="1"/>
    <col min="14597" max="14598" width="12.6388888888889" style="6" customWidth="1"/>
    <col min="14599" max="14599" width="10.0925925925926" style="6" customWidth="1"/>
    <col min="14600" max="14845" width="9" style="6"/>
    <col min="14846" max="14846" width="44.3518518518519" style="6" customWidth="1"/>
    <col min="14847" max="14847" width="13" style="6" customWidth="1"/>
    <col min="14848" max="14848" width="12.6388888888889" style="6" customWidth="1"/>
    <col min="14849" max="14849" width="10.0925925925926" style="6" customWidth="1"/>
    <col min="14850" max="14850" width="9" style="6" hidden="1" customWidth="1"/>
    <col min="14851" max="14851" width="11.4444444444444" style="6" customWidth="1"/>
    <col min="14852" max="14852" width="10.0925925925926" style="6" customWidth="1"/>
    <col min="14853" max="14854" width="12.6388888888889" style="6" customWidth="1"/>
    <col min="14855" max="14855" width="10.0925925925926" style="6" customWidth="1"/>
    <col min="14856" max="15101" width="9" style="6"/>
    <col min="15102" max="15102" width="44.3518518518519" style="6" customWidth="1"/>
    <col min="15103" max="15103" width="13" style="6" customWidth="1"/>
    <col min="15104" max="15104" width="12.6388888888889" style="6" customWidth="1"/>
    <col min="15105" max="15105" width="10.0925925925926" style="6" customWidth="1"/>
    <col min="15106" max="15106" width="9" style="6" hidden="1" customWidth="1"/>
    <col min="15107" max="15107" width="11.4444444444444" style="6" customWidth="1"/>
    <col min="15108" max="15108" width="10.0925925925926" style="6" customWidth="1"/>
    <col min="15109" max="15110" width="12.6388888888889" style="6" customWidth="1"/>
    <col min="15111" max="15111" width="10.0925925925926" style="6" customWidth="1"/>
    <col min="15112" max="15357" width="9" style="6"/>
    <col min="15358" max="15358" width="44.3518518518519" style="6" customWidth="1"/>
    <col min="15359" max="15359" width="13" style="6" customWidth="1"/>
    <col min="15360" max="15360" width="12.6388888888889" style="6" customWidth="1"/>
    <col min="15361" max="15361" width="10.0925925925926" style="6" customWidth="1"/>
    <col min="15362" max="15362" width="9" style="6" hidden="1" customWidth="1"/>
    <col min="15363" max="15363" width="11.4444444444444" style="6" customWidth="1"/>
    <col min="15364" max="15364" width="10.0925925925926" style="6" customWidth="1"/>
    <col min="15365" max="15366" width="12.6388888888889" style="6" customWidth="1"/>
    <col min="15367" max="15367" width="10.0925925925926" style="6" customWidth="1"/>
    <col min="15368" max="15613" width="9" style="6"/>
    <col min="15614" max="15614" width="44.3518518518519" style="6" customWidth="1"/>
    <col min="15615" max="15615" width="13" style="6" customWidth="1"/>
    <col min="15616" max="15616" width="12.6388888888889" style="6" customWidth="1"/>
    <col min="15617" max="15617" width="10.0925925925926" style="6" customWidth="1"/>
    <col min="15618" max="15618" width="9" style="6" hidden="1" customWidth="1"/>
    <col min="15619" max="15619" width="11.4444444444444" style="6" customWidth="1"/>
    <col min="15620" max="15620" width="10.0925925925926" style="6" customWidth="1"/>
    <col min="15621" max="15622" width="12.6388888888889" style="6" customWidth="1"/>
    <col min="15623" max="15623" width="10.0925925925926" style="6" customWidth="1"/>
    <col min="15624" max="15869" width="9" style="6"/>
    <col min="15870" max="15870" width="44.3518518518519" style="6" customWidth="1"/>
    <col min="15871" max="15871" width="13" style="6" customWidth="1"/>
    <col min="15872" max="15872" width="12.6388888888889" style="6" customWidth="1"/>
    <col min="15873" max="15873" width="10.0925925925926" style="6" customWidth="1"/>
    <col min="15874" max="15874" width="9" style="6" hidden="1" customWidth="1"/>
    <col min="15875" max="15875" width="11.4444444444444" style="6" customWidth="1"/>
    <col min="15876" max="15876" width="10.0925925925926" style="6" customWidth="1"/>
    <col min="15877" max="15878" width="12.6388888888889" style="6" customWidth="1"/>
    <col min="15879" max="15879" width="10.0925925925926" style="6" customWidth="1"/>
    <col min="15880" max="16125" width="9" style="6"/>
    <col min="16126" max="16126" width="9.25925925925926" style="6" customWidth="1"/>
    <col min="16127" max="16127" width="13" style="6" customWidth="1"/>
    <col min="16128" max="16128" width="12.6388888888889" style="6" customWidth="1"/>
    <col min="16129" max="16129" width="10.0925925925926" style="6" customWidth="1"/>
    <col min="16130" max="16130" width="9" style="6" hidden="1" customWidth="1"/>
    <col min="16131" max="16131" width="11.4444444444444" style="6" customWidth="1"/>
    <col min="16132" max="16132" width="10.0925925925926" style="6" customWidth="1"/>
    <col min="16133" max="16134" width="12.6388888888889" style="6" customWidth="1"/>
    <col min="16135" max="16135" width="10.0925925925926" style="6" customWidth="1"/>
    <col min="16136" max="16384" width="9" style="6"/>
  </cols>
  <sheetData>
    <row r="1" s="1" customFormat="1" ht="39" customHeight="1" spans="1:10">
      <c r="A1" s="7" t="s">
        <v>38</v>
      </c>
      <c r="B1" s="7"/>
      <c r="C1" s="7"/>
      <c r="D1" s="7"/>
      <c r="E1" s="7"/>
      <c r="F1" s="7"/>
      <c r="G1" s="7"/>
      <c r="H1" s="7"/>
      <c r="I1" s="7"/>
      <c r="J1" s="22"/>
    </row>
    <row r="2" s="1" customFormat="1" ht="16" customHeight="1" spans="1:9">
      <c r="A2" s="4"/>
      <c r="B2" s="4"/>
      <c r="C2" s="4"/>
      <c r="D2" s="4"/>
      <c r="E2" s="4"/>
      <c r="F2" s="4"/>
      <c r="G2" s="4"/>
      <c r="H2" s="8" t="s">
        <v>770</v>
      </c>
      <c r="I2" s="8"/>
    </row>
    <row r="3" s="2" customFormat="1" ht="16" customHeight="1" spans="1:9">
      <c r="A3" s="9" t="s">
        <v>771</v>
      </c>
      <c r="B3" s="10" t="s">
        <v>41</v>
      </c>
      <c r="C3" s="11"/>
      <c r="D3" s="11"/>
      <c r="E3" s="11"/>
      <c r="F3" s="12"/>
      <c r="G3" s="9" t="s">
        <v>42</v>
      </c>
      <c r="H3" s="9"/>
      <c r="I3" s="9"/>
    </row>
    <row r="4" s="2" customFormat="1" ht="16" customHeight="1" spans="1:9">
      <c r="A4" s="9"/>
      <c r="B4" s="9" t="s">
        <v>43</v>
      </c>
      <c r="C4" s="9" t="s">
        <v>44</v>
      </c>
      <c r="D4" s="9" t="s">
        <v>45</v>
      </c>
      <c r="E4" s="9" t="s">
        <v>46</v>
      </c>
      <c r="F4" s="9"/>
      <c r="G4" s="13" t="s">
        <v>47</v>
      </c>
      <c r="H4" s="9" t="s">
        <v>48</v>
      </c>
      <c r="I4" s="9"/>
    </row>
    <row r="5" s="2" customFormat="1" ht="16" customHeight="1" spans="1:9">
      <c r="A5" s="9"/>
      <c r="B5" s="9"/>
      <c r="C5" s="9"/>
      <c r="D5" s="9"/>
      <c r="E5" s="9" t="s">
        <v>49</v>
      </c>
      <c r="F5" s="9" t="s">
        <v>50</v>
      </c>
      <c r="G5" s="13"/>
      <c r="H5" s="9" t="s">
        <v>49</v>
      </c>
      <c r="I5" s="9" t="s">
        <v>50</v>
      </c>
    </row>
    <row r="6" s="3" customFormat="1" ht="28" customHeight="1" spans="1:9">
      <c r="A6" s="14" t="s">
        <v>777</v>
      </c>
      <c r="B6" s="15">
        <v>989</v>
      </c>
      <c r="C6" s="15">
        <v>972</v>
      </c>
      <c r="D6" s="16">
        <v>98.2810920121335</v>
      </c>
      <c r="E6" s="15">
        <v>68</v>
      </c>
      <c r="F6" s="16">
        <v>7.52212389380531</v>
      </c>
      <c r="G6" s="15">
        <v>1070</v>
      </c>
      <c r="H6" s="15">
        <v>98</v>
      </c>
      <c r="I6" s="16">
        <v>10.082304526749</v>
      </c>
    </row>
    <row r="7" s="1" customFormat="1" ht="28" customHeight="1" spans="1:9">
      <c r="A7" s="17" t="s">
        <v>778</v>
      </c>
      <c r="B7" s="18">
        <v>207</v>
      </c>
      <c r="C7" s="18">
        <v>206</v>
      </c>
      <c r="D7" s="19">
        <v>99.5169082125604</v>
      </c>
      <c r="E7" s="18">
        <v>28</v>
      </c>
      <c r="F7" s="19">
        <v>15.7303370786517</v>
      </c>
      <c r="G7" s="18">
        <v>245</v>
      </c>
      <c r="H7" s="18">
        <v>39</v>
      </c>
      <c r="I7" s="19">
        <v>18.9320388349515</v>
      </c>
    </row>
    <row r="8" s="1" customFormat="1" ht="28" customHeight="1" spans="1:9">
      <c r="A8" s="17" t="s">
        <v>779</v>
      </c>
      <c r="B8" s="18">
        <v>782</v>
      </c>
      <c r="C8" s="18">
        <v>766</v>
      </c>
      <c r="D8" s="19">
        <v>97.9539641943734</v>
      </c>
      <c r="E8" s="18">
        <v>40</v>
      </c>
      <c r="F8" s="19">
        <v>5.50964187327824</v>
      </c>
      <c r="G8" s="18">
        <v>825</v>
      </c>
      <c r="H8" s="18">
        <v>59</v>
      </c>
      <c r="I8" s="19">
        <v>7.7023498694517</v>
      </c>
    </row>
    <row r="9" s="3" customFormat="1" ht="28" customHeight="1" spans="1:9">
      <c r="A9" s="14" t="s">
        <v>780</v>
      </c>
      <c r="B9" s="15">
        <v>796</v>
      </c>
      <c r="C9" s="15">
        <v>488</v>
      </c>
      <c r="D9" s="16"/>
      <c r="E9" s="15"/>
      <c r="F9" s="16"/>
      <c r="G9" s="15">
        <v>572</v>
      </c>
      <c r="H9" s="20"/>
      <c r="I9" s="20"/>
    </row>
    <row r="10" s="3" customFormat="1" ht="28" customHeight="1" spans="1:9">
      <c r="A10" s="14" t="s">
        <v>781</v>
      </c>
      <c r="B10" s="15">
        <v>3220</v>
      </c>
      <c r="C10" s="15">
        <v>2948</v>
      </c>
      <c r="D10" s="16"/>
      <c r="E10" s="15"/>
      <c r="F10" s="16"/>
      <c r="G10" s="15">
        <v>3520</v>
      </c>
      <c r="H10" s="20"/>
      <c r="I10" s="20"/>
    </row>
    <row r="11" s="1" customFormat="1" ht="28" customHeight="1" spans="1:9">
      <c r="A11" s="17" t="s">
        <v>782</v>
      </c>
      <c r="B11" s="18">
        <v>118</v>
      </c>
      <c r="C11" s="18">
        <v>117</v>
      </c>
      <c r="D11" s="21"/>
      <c r="E11" s="21"/>
      <c r="F11" s="21"/>
      <c r="G11" s="18">
        <v>164</v>
      </c>
      <c r="H11" s="21"/>
      <c r="I11" s="21"/>
    </row>
    <row r="12" s="1" customFormat="1" ht="28" customHeight="1" spans="1:9">
      <c r="A12" s="17" t="s">
        <v>783</v>
      </c>
      <c r="B12" s="18">
        <v>660</v>
      </c>
      <c r="C12" s="18">
        <v>683</v>
      </c>
      <c r="D12" s="21"/>
      <c r="E12" s="21"/>
      <c r="F12" s="21"/>
      <c r="G12" s="18">
        <v>847</v>
      </c>
      <c r="H12" s="21"/>
      <c r="I12" s="21"/>
    </row>
    <row r="13" s="1" customFormat="1" ht="28" customHeight="1" spans="1:9">
      <c r="A13" s="17" t="s">
        <v>784</v>
      </c>
      <c r="B13" s="18">
        <v>678</v>
      </c>
      <c r="C13" s="18">
        <v>371</v>
      </c>
      <c r="D13" s="21"/>
      <c r="E13" s="21"/>
      <c r="F13" s="21"/>
      <c r="G13" s="18">
        <v>408</v>
      </c>
      <c r="H13" s="21"/>
      <c r="I13" s="21"/>
    </row>
    <row r="14" s="1" customFormat="1" ht="28" customHeight="1" spans="1:9">
      <c r="A14" s="17" t="s">
        <v>785</v>
      </c>
      <c r="B14" s="18">
        <v>2560</v>
      </c>
      <c r="C14" s="18">
        <v>2265</v>
      </c>
      <c r="D14" s="21"/>
      <c r="E14" s="21"/>
      <c r="F14" s="21"/>
      <c r="G14" s="18">
        <v>2673</v>
      </c>
      <c r="H14" s="21"/>
      <c r="I14" s="21"/>
    </row>
    <row r="15" s="1" customFormat="1" ht="18" customHeight="1"/>
    <row r="16" s="1" customFormat="1" ht="18" customHeight="1"/>
    <row r="17" s="1" customFormat="1" ht="18" customHeight="1"/>
    <row r="18" s="1" customFormat="1" ht="14.4"/>
    <row r="19" s="1" customFormat="1" ht="18" customHeight="1"/>
    <row r="20" s="1" customFormat="1" ht="18" customHeight="1"/>
    <row r="21" s="1" customFormat="1" ht="18" customHeight="1"/>
    <row r="22" s="1" customFormat="1" ht="18" customHeight="1"/>
    <row r="23" s="1" customFormat="1" ht="18" customHeight="1"/>
    <row r="24" s="1" customFormat="1" ht="18" customHeight="1"/>
    <row r="25" s="1" customFormat="1" ht="18" customHeight="1"/>
    <row r="26" s="1" customFormat="1" ht="18" customHeight="1"/>
    <row r="27" s="1" customFormat="1" ht="18" customHeight="1"/>
    <row r="28" s="1" customFormat="1" ht="18" customHeight="1"/>
    <row r="29" s="1" customFormat="1" ht="18" customHeight="1"/>
    <row r="30" s="1" customFormat="1" ht="18" customHeight="1"/>
    <row r="31" s="1" customFormat="1" ht="18" customHeight="1"/>
    <row r="32" s="1" customFormat="1" ht="18" customHeight="1"/>
    <row r="33" s="1" customFormat="1" ht="18" customHeight="1"/>
    <row r="34" s="1" customFormat="1" ht="18" customHeight="1"/>
    <row r="35" s="1" customFormat="1" ht="18" customHeight="1"/>
    <row r="36" s="1" customFormat="1" ht="18" customHeight="1"/>
    <row r="37" s="1" customFormat="1" ht="18" customHeight="1"/>
    <row r="38" s="1" customFormat="1" ht="18" customHeight="1"/>
    <row r="39" s="1" customFormat="1" ht="18" customHeight="1"/>
    <row r="40" s="1" customFormat="1" ht="14.4"/>
    <row r="41" s="1" customFormat="1" ht="18" customHeight="1"/>
    <row r="42" s="1" customFormat="1" ht="18" customHeight="1"/>
    <row r="43" s="1" customFormat="1" ht="18" customHeight="1"/>
    <row r="44" s="1" customFormat="1" ht="18" customHeight="1"/>
    <row r="45" s="1" customFormat="1" ht="18" customHeight="1"/>
    <row r="46" s="1" customFormat="1" ht="18" customHeight="1"/>
    <row r="47" s="1" customFormat="1" ht="18" customHeight="1"/>
    <row r="48" s="1" customFormat="1" ht="18" customHeight="1"/>
    <row r="49" s="1" customFormat="1" ht="18" customHeight="1"/>
    <row r="50" s="1" customFormat="1" ht="18" customHeight="1"/>
    <row r="51" s="1" customFormat="1" ht="18" customHeight="1"/>
    <row r="52" s="1" customFormat="1" ht="18" customHeight="1"/>
    <row r="53" s="1" customFormat="1" ht="18" customHeight="1"/>
    <row r="54" s="1" customFormat="1" ht="24" customHeight="1"/>
    <row r="55" s="1" customFormat="1" ht="24" customHeight="1"/>
    <row r="56" s="1" customFormat="1" ht="24" customHeight="1"/>
    <row r="57" s="1" customFormat="1" ht="24" customHeight="1"/>
    <row r="58" s="1" customFormat="1" ht="24" customHeight="1"/>
    <row r="59" s="1" customFormat="1" ht="24" customHeight="1"/>
    <row r="60" s="1" customFormat="1" ht="24" customHeight="1"/>
    <row r="61" s="1" customFormat="1" ht="24" customHeight="1"/>
    <row r="62" s="1" customFormat="1" ht="24" customHeight="1"/>
    <row r="63" s="1" customFormat="1" ht="24" customHeight="1"/>
    <row r="64" s="1" customFormat="1" ht="24" customHeight="1"/>
    <row r="65" s="1" customFormat="1" ht="24" customHeight="1"/>
    <row r="66" s="1" customFormat="1" ht="24" customHeight="1"/>
    <row r="67" s="1" customFormat="1" ht="24" customHeight="1"/>
    <row r="68" s="1" customFormat="1" ht="14.4"/>
    <row r="69" s="1" customFormat="1" ht="14.4"/>
    <row r="70" s="1" customFormat="1" ht="14.4"/>
    <row r="71" s="1" customFormat="1" ht="14.4"/>
    <row r="72" s="1" customFormat="1" ht="14.4"/>
    <row r="73" s="1" customFormat="1" ht="14.4"/>
    <row r="74" s="1" customFormat="1" ht="14.4"/>
    <row r="75" s="1" customFormat="1" ht="14.4"/>
    <row r="76" s="1" customFormat="1" ht="14.4"/>
    <row r="77" s="1" customFormat="1" ht="14.4"/>
    <row r="78" s="1" customFormat="1" ht="14.4"/>
    <row r="79" s="1" customFormat="1" ht="14.4"/>
    <row r="80" s="1" customFormat="1" ht="14.4"/>
    <row r="81" s="1" customFormat="1" ht="14.4"/>
    <row r="82" s="1" customFormat="1" ht="14.4"/>
    <row r="83" s="1" customFormat="1" ht="14.4"/>
    <row r="84" s="1" customFormat="1" ht="14.4"/>
    <row r="85" s="1" customFormat="1" ht="14.4"/>
    <row r="86" s="1" customFormat="1" ht="14.4"/>
    <row r="87" s="1" customFormat="1" ht="14.4"/>
    <row r="88" s="1" customFormat="1" ht="14.4"/>
    <row r="89" s="1" customFormat="1" ht="14.4"/>
    <row r="90" s="1" customFormat="1" ht="14.4"/>
    <row r="91" s="1" customFormat="1" ht="14.4"/>
    <row r="92" s="1" customFormat="1" ht="14.4"/>
    <row r="93" s="1" customFormat="1" ht="14.4"/>
    <row r="94" s="1" customFormat="1" ht="14.4"/>
    <row r="95" s="1" customFormat="1" ht="14.4"/>
    <row r="96" s="1" customFormat="1" ht="14.4"/>
    <row r="97" s="1" customFormat="1" ht="14.4"/>
    <row r="98" s="1" customFormat="1" ht="14.4"/>
    <row r="99" s="1" customFormat="1" ht="14.4"/>
    <row r="100" s="1" customFormat="1" ht="14.4"/>
    <row r="101" s="1" customFormat="1" ht="14.4"/>
    <row r="102" s="1" customFormat="1" ht="14.4"/>
    <row r="103" s="1" customFormat="1" ht="14.4"/>
    <row r="104" s="1" customFormat="1" ht="14.4"/>
    <row r="105" s="1" customFormat="1" ht="14.4"/>
    <row r="106" s="1" customFormat="1" ht="14.4"/>
    <row r="107" s="1" customFormat="1" ht="14.4"/>
    <row r="108" s="1" customFormat="1" ht="14.4"/>
    <row r="109" s="1" customFormat="1" ht="14.4"/>
    <row r="110" s="1" customFormat="1" ht="14.4"/>
    <row r="111" s="1" customFormat="1" ht="14.4"/>
    <row r="112" s="1" customFormat="1" ht="14.4"/>
    <row r="113" s="1" customFormat="1" ht="14.4"/>
    <row r="114" s="1" customFormat="1" ht="14.4"/>
    <row r="115" s="1" customFormat="1" ht="14.4"/>
    <row r="116" s="1" customFormat="1" ht="14.4"/>
    <row r="117" s="1" customFormat="1" ht="14.4"/>
    <row r="118" s="1" customFormat="1" ht="14.4"/>
    <row r="119" s="1" customFormat="1" ht="14.4"/>
    <row r="120" s="1" customFormat="1" ht="14.4"/>
    <row r="121" s="1" customFormat="1" ht="14.4"/>
    <row r="122" s="1" customFormat="1" ht="14.4"/>
    <row r="123" s="1" customFormat="1" ht="14.4"/>
    <row r="124" s="1" customFormat="1" ht="14.4"/>
    <row r="125" s="1" customFormat="1" ht="14.4"/>
    <row r="126" s="1" customFormat="1" ht="14.4"/>
    <row r="127" s="1" customFormat="1" ht="14.4"/>
    <row r="128" s="1" customFormat="1" ht="14.4"/>
    <row r="129" s="1" customFormat="1" ht="14.4"/>
    <row r="130" s="1" customFormat="1" ht="14.4"/>
    <row r="131" s="1" customFormat="1" ht="14.4"/>
    <row r="132" s="1" customFormat="1" ht="14.4"/>
    <row r="133" s="1" customFormat="1" ht="14.4"/>
    <row r="134" s="1" customFormat="1" ht="14.4"/>
    <row r="135" s="1" customFormat="1" ht="14.4"/>
    <row r="136" s="1" customFormat="1" ht="14.4"/>
    <row r="137" s="1" customFormat="1" ht="14.4"/>
    <row r="138" s="1" customFormat="1" ht="14.4"/>
    <row r="139" s="1" customFormat="1" ht="14.4"/>
    <row r="140" s="1" customFormat="1" ht="14.4"/>
    <row r="141" s="1" customFormat="1" ht="14.4"/>
    <row r="142" s="1" customFormat="1" ht="14.4"/>
    <row r="143" s="1" customFormat="1" ht="14.4"/>
    <row r="144" s="1" customFormat="1" ht="14.4"/>
    <row r="145" s="1" customFormat="1" ht="14.4"/>
    <row r="146" s="1" customFormat="1" ht="14.4"/>
    <row r="147" s="1" customFormat="1" ht="14.4"/>
    <row r="148" s="1" customFormat="1" ht="14.4"/>
    <row r="149" s="1" customFormat="1" ht="14.4"/>
    <row r="150" s="1" customFormat="1" ht="14.4"/>
    <row r="151" s="1" customFormat="1" ht="14.4"/>
    <row r="152" s="1" customFormat="1" ht="14.4"/>
    <row r="153" s="1" customFormat="1" ht="14.4"/>
    <row r="154" s="1" customFormat="1" ht="14.4"/>
    <row r="155" s="1" customFormat="1" ht="14.4"/>
    <row r="156" s="1" customFormat="1" ht="14.4"/>
    <row r="157" s="1" customFormat="1" ht="14.4"/>
    <row r="158" s="1" customFormat="1" ht="14.4"/>
    <row r="159" s="1" customFormat="1" ht="14.4"/>
    <row r="160" s="1" customFormat="1" ht="14.4"/>
    <row r="161" s="1" customFormat="1" ht="14.4"/>
    <row r="162" s="1" customFormat="1" ht="14.4"/>
    <row r="163" s="1" customFormat="1" ht="14.4"/>
    <row r="164" s="1" customFormat="1" ht="14.4"/>
    <row r="165" s="1" customFormat="1" ht="14.4"/>
    <row r="166" s="1" customFormat="1" ht="14.4"/>
    <row r="167" s="1" customFormat="1" ht="14.4"/>
    <row r="168" s="1" customFormat="1" ht="14.4"/>
    <row r="169" s="1" customFormat="1" ht="14.4"/>
    <row r="170" s="1" customFormat="1" ht="14.4"/>
    <row r="171" s="1" customFormat="1" ht="14.4"/>
    <row r="172" s="1" customFormat="1" ht="14.4"/>
    <row r="173" s="1" customFormat="1" ht="14.4"/>
    <row r="174" s="1" customFormat="1" ht="14.4"/>
    <row r="175" s="1" customFormat="1" ht="14.4"/>
    <row r="176" s="1" customFormat="1" ht="14.4"/>
    <row r="177" s="1" customFormat="1" ht="14.4"/>
    <row r="178" s="1" customFormat="1" ht="14.4"/>
    <row r="179" s="1" customFormat="1" ht="14.4"/>
    <row r="180" s="1" customFormat="1" ht="14.4"/>
    <row r="181" s="1" customFormat="1" ht="14.4"/>
    <row r="182" s="1" customFormat="1" ht="14.4"/>
    <row r="183" s="1" customFormat="1" ht="14.4"/>
    <row r="184" s="1" customFormat="1" ht="14.4"/>
    <row r="185" s="1" customFormat="1" ht="14.4"/>
    <row r="186" s="1" customFormat="1" ht="14.4"/>
    <row r="187" s="1" customFormat="1" ht="14.4"/>
    <row r="188" s="1" customFormat="1" ht="14.4"/>
    <row r="189" s="1" customFormat="1" ht="14.4"/>
    <row r="190" s="1" customFormat="1" ht="14.4"/>
    <row r="191" s="1" customFormat="1" ht="14.4"/>
    <row r="192" s="1" customFormat="1" ht="14.4"/>
    <row r="193" s="1" customFormat="1" ht="14.4"/>
    <row r="194" s="1" customFormat="1" ht="14.4"/>
    <row r="195" s="1" customFormat="1" ht="14.4"/>
    <row r="196" s="1" customFormat="1" ht="14.4"/>
    <row r="197" s="1" customFormat="1" ht="14.4"/>
    <row r="198" s="1" customFormat="1" ht="14.4"/>
    <row r="199" s="1" customFormat="1" ht="14.4"/>
    <row r="200" s="1" customFormat="1" ht="14.4"/>
    <row r="201" s="1" customFormat="1" ht="14.4"/>
    <row r="202" s="1" customFormat="1" ht="14.4"/>
    <row r="203" s="1" customFormat="1" ht="14.4"/>
    <row r="204" s="1" customFormat="1" ht="14.4"/>
    <row r="205" s="1" customFormat="1" ht="14.4"/>
    <row r="206" s="1" customFormat="1" ht="14.4"/>
    <row r="207" s="1" customFormat="1" ht="14.4"/>
    <row r="208" s="1" customFormat="1" ht="14.4"/>
    <row r="209" s="1" customFormat="1" ht="14.4"/>
    <row r="210" s="1" customFormat="1" ht="14.4"/>
    <row r="211" s="1" customFormat="1" ht="14.4"/>
    <row r="212" s="1" customFormat="1" ht="14.4"/>
    <row r="213" s="1" customFormat="1" ht="14.4"/>
    <row r="214" s="1" customFormat="1" ht="14.4"/>
    <row r="215" s="1" customFormat="1" ht="14.4"/>
    <row r="216" s="1" customFormat="1" ht="14.4"/>
    <row r="217" s="1" customFormat="1" ht="14.4"/>
    <row r="218" s="1" customFormat="1" ht="14.4"/>
    <row r="219" s="1" customFormat="1" ht="14.4"/>
    <row r="220" s="1" customFormat="1" ht="14.4"/>
    <row r="221" s="1" customFormat="1" ht="14.4"/>
    <row r="222" s="1" customFormat="1" ht="14.4"/>
    <row r="223" s="1" customFormat="1" ht="14.4"/>
    <row r="224" s="1" customFormat="1" ht="14.4"/>
    <row r="225" s="1" customFormat="1" ht="14.4"/>
    <row r="226" s="1" customFormat="1" ht="14.4"/>
    <row r="227" s="1" customFormat="1" ht="14.4"/>
    <row r="228" s="1" customFormat="1" ht="14.4"/>
    <row r="229" s="1" customFormat="1" ht="14.4"/>
    <row r="230" s="1" customFormat="1" ht="14.4"/>
    <row r="231" s="1" customFormat="1" ht="14.4"/>
    <row r="232" s="1" customFormat="1" ht="14.4"/>
    <row r="233" s="1" customFormat="1" ht="14.4"/>
    <row r="234" s="1" customFormat="1" ht="14.4"/>
    <row r="235" s="1" customFormat="1" ht="14.4"/>
    <row r="236" s="1" customFormat="1" ht="14.4"/>
    <row r="237" s="1" customFormat="1" ht="14.4"/>
    <row r="238" s="1" customFormat="1" ht="14.4"/>
    <row r="239" s="1" customFormat="1" ht="14.4"/>
    <row r="240" s="1" customFormat="1" ht="14.4"/>
    <row r="241" s="1" customFormat="1" ht="14.4"/>
    <row r="242" s="1" customFormat="1" ht="14.4"/>
    <row r="243" s="1" customFormat="1" ht="14.4"/>
    <row r="244" s="1" customFormat="1" ht="14.4"/>
    <row r="245" s="1" customFormat="1" ht="14.4"/>
    <row r="246" s="1" customFormat="1" ht="14.4"/>
    <row r="247" s="1" customFormat="1" ht="14.4"/>
    <row r="248" s="1" customFormat="1" ht="14.4"/>
    <row r="249" s="1" customFormat="1" ht="14.4"/>
    <row r="250" s="1" customFormat="1" ht="14.4"/>
    <row r="251" s="1" customFormat="1" ht="14.4"/>
    <row r="252" s="1" customFormat="1" ht="14.4"/>
    <row r="253" s="1" customFormat="1" ht="14.4"/>
    <row r="254" s="1" customFormat="1" ht="14.4"/>
    <row r="255" s="1" customFormat="1" ht="14.4"/>
    <row r="256" s="1" customFormat="1" ht="14.4"/>
    <row r="257" s="1" customFormat="1" ht="14.4"/>
    <row r="258" s="1" customFormat="1" ht="14.4"/>
    <row r="259" s="1" customFormat="1" ht="14.4"/>
    <row r="260" s="1" customFormat="1" ht="14.4"/>
    <row r="261" s="1" customFormat="1" ht="14.4"/>
    <row r="262" s="1" customFormat="1" ht="14.4"/>
    <row r="263" s="1" customFormat="1" ht="14.4"/>
    <row r="264" s="1" customFormat="1" ht="14.4"/>
    <row r="265" s="1" customFormat="1" ht="14.4"/>
    <row r="266" s="1" customFormat="1" ht="14.4"/>
    <row r="267" s="1" customFormat="1" ht="14.4"/>
    <row r="268" s="1" customFormat="1" ht="14.4"/>
    <row r="269" s="1" customFormat="1" ht="14.4"/>
    <row r="270" s="1" customFormat="1" ht="14.4"/>
    <row r="271" s="1" customFormat="1" ht="14.4"/>
    <row r="272" s="1" customFormat="1" ht="14.4"/>
    <row r="273" s="1" customFormat="1" ht="14.4"/>
    <row r="274" s="1" customFormat="1" ht="14.4"/>
    <row r="275" s="1" customFormat="1" ht="14.4"/>
    <row r="276" s="1" customFormat="1" ht="14.4"/>
    <row r="277" s="1" customFormat="1" ht="14.4"/>
    <row r="278" s="1" customFormat="1" ht="14.4"/>
    <row r="279" s="1" customFormat="1" ht="14.4"/>
    <row r="280" s="1" customFormat="1" ht="14.4"/>
    <row r="281" s="1" customFormat="1" ht="14.4"/>
    <row r="282" s="1" customFormat="1" ht="14.4"/>
    <row r="283" s="1" customFormat="1" ht="14.4"/>
    <row r="284" s="1" customFormat="1" ht="14.4"/>
    <row r="285" s="1" customFormat="1" ht="14.4"/>
    <row r="286" s="1" customFormat="1" ht="14.4"/>
    <row r="287" s="1" customFormat="1" ht="14.4"/>
    <row r="288" s="1" customFormat="1" ht="14.4"/>
    <row r="289" s="1" customFormat="1" ht="14.4"/>
    <row r="290" s="1" customFormat="1" ht="14.4"/>
    <row r="291" s="1" customFormat="1" ht="14.4"/>
    <row r="292" s="1" customFormat="1" ht="14.4"/>
    <row r="293" s="1" customFormat="1" ht="14.4"/>
    <row r="294" s="1" customFormat="1" ht="14.4"/>
    <row r="295" s="1" customFormat="1" ht="14.4"/>
    <row r="296" s="1" customFormat="1" ht="14.4"/>
    <row r="297" s="1" customFormat="1" ht="14.4"/>
    <row r="298" s="1" customFormat="1" ht="14.4"/>
    <row r="299" s="1" customFormat="1" ht="14.4"/>
    <row r="300" s="1" customFormat="1" ht="14.4"/>
    <row r="301" s="1" customFormat="1" ht="14.4"/>
    <row r="302" s="1" customFormat="1" ht="14.4"/>
    <row r="303" s="1" customFormat="1" ht="14.4"/>
    <row r="304" s="1" customFormat="1" ht="14.4"/>
    <row r="305" s="1" customFormat="1" ht="14.4"/>
    <row r="306" s="1" customFormat="1" ht="14.4"/>
    <row r="307" s="1" customFormat="1" ht="14.4"/>
    <row r="308" s="1" customFormat="1" ht="14.4"/>
    <row r="309" s="1" customFormat="1" ht="14.4"/>
    <row r="310" s="1" customFormat="1" ht="14.4"/>
    <row r="311" s="1" customFormat="1" ht="14.4"/>
    <row r="312" s="1" customFormat="1" ht="14.4"/>
    <row r="313" s="1" customFormat="1" ht="14.4"/>
    <row r="314" s="1" customFormat="1" ht="14.4"/>
    <row r="315" s="1" customFormat="1" ht="14.4"/>
    <row r="316" s="1" customFormat="1" ht="14.4"/>
    <row r="317" s="1" customFormat="1" ht="14.4"/>
    <row r="318" s="1" customFormat="1" ht="14.4"/>
    <row r="319" s="1" customFormat="1" ht="14.4"/>
    <row r="320" s="1" customFormat="1" ht="14.4"/>
    <row r="321" s="1" customFormat="1" ht="14.4"/>
    <row r="322" s="1" customFormat="1" ht="14.4"/>
    <row r="323" s="1" customFormat="1" ht="14.4"/>
    <row r="324" s="1" customFormat="1" ht="14.4"/>
    <row r="325" s="1" customFormat="1" ht="14.4"/>
    <row r="326" s="1" customFormat="1" ht="14.4"/>
    <row r="327" s="1" customFormat="1" ht="14.4"/>
    <row r="328" s="1" customFormat="1" ht="14.4"/>
    <row r="329" s="1" customFormat="1" ht="14.4"/>
    <row r="330" s="1" customFormat="1" ht="14.4"/>
    <row r="331" s="1" customFormat="1" ht="14.4"/>
    <row r="332" s="1" customFormat="1" ht="14.4"/>
    <row r="333" s="1" customFormat="1" ht="14.4"/>
    <row r="334" s="1" customFormat="1" ht="14.4"/>
    <row r="335" s="1" customFormat="1" ht="14.4"/>
    <row r="336" s="1" customFormat="1" ht="14.4"/>
    <row r="337" s="1" customFormat="1" ht="14.4"/>
    <row r="338" s="1" customFormat="1" ht="14.4"/>
    <row r="339" s="1" customFormat="1" ht="14.4"/>
    <row r="340" s="1" customFormat="1" ht="14.4"/>
    <row r="341" s="1" customFormat="1" ht="14.4"/>
    <row r="342" s="1" customFormat="1" ht="14.4"/>
    <row r="343" s="1" customFormat="1" ht="14.4"/>
    <row r="344" s="1" customFormat="1" ht="14.4"/>
    <row r="345" s="1" customFormat="1" ht="14.4"/>
    <row r="346" s="1" customFormat="1" ht="14.4"/>
    <row r="347" s="1" customFormat="1" ht="14.4"/>
    <row r="348" s="1" customFormat="1" ht="14.4"/>
    <row r="349" s="1" customFormat="1" ht="14.4"/>
    <row r="350" s="1" customFormat="1" ht="14.4"/>
    <row r="351" s="1" customFormat="1" ht="14.4"/>
    <row r="352" s="1" customFormat="1" ht="14.4"/>
    <row r="353" s="1" customFormat="1" ht="14.4"/>
    <row r="354" s="1" customFormat="1" ht="14.4"/>
    <row r="355" s="1" customFormat="1" ht="14.4"/>
    <row r="356" s="1" customFormat="1" ht="14.4"/>
    <row r="357" s="1" customFormat="1" ht="14.4"/>
    <row r="358" s="1" customFormat="1" ht="14.4"/>
    <row r="359" s="1" customFormat="1" ht="14.4"/>
    <row r="360" s="1" customFormat="1" ht="14.4"/>
    <row r="361" s="1" customFormat="1" ht="14.4"/>
    <row r="362" s="1" customFormat="1" ht="14.4"/>
    <row r="363" s="1" customFormat="1" ht="14.4"/>
    <row r="364" s="1" customFormat="1" ht="14.4"/>
    <row r="365" s="1" customFormat="1" ht="14.4"/>
    <row r="366" s="1" customFormat="1" ht="14.4"/>
    <row r="367" s="1" customFormat="1" ht="14.4"/>
    <row r="368" s="1" customFormat="1" ht="14.4"/>
    <row r="369" s="1" customFormat="1" ht="14.4"/>
    <row r="370" s="1" customFormat="1" ht="14.4"/>
    <row r="371" s="1" customFormat="1" ht="14.4"/>
    <row r="372" s="1" customFormat="1" ht="14.4"/>
    <row r="373" s="1" customFormat="1" ht="14.4"/>
    <row r="374" s="1" customFormat="1" ht="14.4"/>
    <row r="375" s="1" customFormat="1" ht="14.4"/>
    <row r="376" s="1" customFormat="1" ht="14.4"/>
    <row r="377" s="1" customFormat="1" ht="14.4"/>
    <row r="378" s="1" customFormat="1" ht="14.4"/>
    <row r="379" s="1" customFormat="1" ht="14.4"/>
    <row r="380" s="1" customFormat="1" ht="14.4"/>
    <row r="381" s="1" customFormat="1" ht="14.4"/>
    <row r="382" s="1" customFormat="1" ht="14.4"/>
    <row r="383" s="1" customFormat="1" ht="14.4"/>
    <row r="384" s="1" customFormat="1" ht="14.4"/>
    <row r="385" s="1" customFormat="1" ht="14.4"/>
    <row r="386" s="1" customFormat="1" ht="14.4"/>
    <row r="387" s="1" customFormat="1" ht="14.4"/>
    <row r="388" s="1" customFormat="1" ht="14.4"/>
    <row r="389" s="1" customFormat="1" ht="14.4"/>
    <row r="390" s="1" customFormat="1" ht="14.4"/>
    <row r="391" s="1" customFormat="1" ht="14.4"/>
    <row r="392" s="1" customFormat="1" ht="14.4"/>
    <row r="393" s="1" customFormat="1" ht="14.4"/>
    <row r="394" s="1" customFormat="1" ht="14.4"/>
    <row r="395" s="1" customFormat="1" ht="14.4"/>
    <row r="396" s="1" customFormat="1" ht="14.4"/>
    <row r="397" s="1" customFormat="1" ht="14.4"/>
    <row r="398" s="1" customFormat="1" ht="14.4"/>
    <row r="399" s="1" customFormat="1" ht="14.4"/>
    <row r="400" s="1" customFormat="1" ht="14.4"/>
    <row r="401" s="1" customFormat="1" ht="14.4"/>
    <row r="402" s="1" customFormat="1" ht="14.4"/>
    <row r="403" s="1" customFormat="1" ht="14.4"/>
    <row r="404" s="1" customFormat="1" ht="14.4"/>
    <row r="405" s="1" customFormat="1" ht="14.4"/>
    <row r="406" s="1" customFormat="1" ht="14.4"/>
    <row r="407" s="1" customFormat="1" ht="14.4"/>
    <row r="408" s="1" customFormat="1" ht="14.4"/>
    <row r="409" s="1" customFormat="1" ht="14.4"/>
    <row r="410" s="1" customFormat="1" ht="14.4"/>
    <row r="411" s="1" customFormat="1" ht="14.4"/>
    <row r="412" s="1" customFormat="1" ht="14.4"/>
    <row r="413" s="1" customFormat="1" ht="14.4"/>
    <row r="414" s="1" customFormat="1" ht="14.4"/>
    <row r="415" s="1" customFormat="1" ht="14.4"/>
    <row r="416" s="1" customFormat="1" ht="14.4"/>
    <row r="417" s="1" customFormat="1" ht="14.4"/>
    <row r="418" s="1" customFormat="1" ht="14.4"/>
    <row r="419" s="1" customFormat="1" ht="14.4"/>
    <row r="420" s="1" customFormat="1" ht="14.4"/>
    <row r="421" s="1" customFormat="1" ht="14.4"/>
    <row r="422" s="1" customFormat="1" ht="14.4"/>
    <row r="423" s="1" customFormat="1" ht="14.4"/>
    <row r="424" s="1" customFormat="1" ht="14.4"/>
    <row r="425" s="1" customFormat="1" ht="14.4"/>
    <row r="426" s="1" customFormat="1" ht="14.4"/>
    <row r="427" s="1" customFormat="1" ht="14.4"/>
    <row r="428" s="1" customFormat="1" ht="14.4"/>
    <row r="429" s="1" customFormat="1" ht="14.4"/>
    <row r="430" s="1" customFormat="1" ht="14.4"/>
    <row r="431" s="1" customFormat="1" ht="14.4"/>
    <row r="432" s="1" customFormat="1" ht="14.4"/>
    <row r="433" s="1" customFormat="1" ht="14.4"/>
    <row r="434" s="1" customFormat="1" ht="14.4"/>
    <row r="435" s="1" customFormat="1" ht="14.4"/>
    <row r="436" s="1" customFormat="1" ht="14.4"/>
    <row r="437" s="1" customFormat="1" ht="14.4"/>
    <row r="438" s="1" customFormat="1" ht="14.4"/>
    <row r="439" s="1" customFormat="1" ht="14.4"/>
    <row r="440" s="1" customFormat="1" ht="14.4"/>
    <row r="441" s="1" customFormat="1" ht="14.4"/>
    <row r="442" s="1" customFormat="1" ht="14.4"/>
    <row r="443" s="1" customFormat="1" ht="14.4"/>
    <row r="444" s="1" customFormat="1" ht="14.4"/>
    <row r="445" s="1" customFormat="1" ht="14.4"/>
    <row r="446" s="1" customFormat="1" ht="14.4"/>
    <row r="447" s="1" customFormat="1" ht="14.4"/>
    <row r="448" s="1" customFormat="1" ht="14.4"/>
    <row r="449" s="1" customFormat="1" ht="14.4"/>
    <row r="450" s="1" customFormat="1" ht="14.4"/>
    <row r="451" s="1" customFormat="1" ht="14.4"/>
    <row r="452" s="1" customFormat="1" ht="14.4"/>
    <row r="453" s="1" customFormat="1" ht="14.4"/>
    <row r="454" s="1" customFormat="1" ht="14.4"/>
    <row r="455" s="1" customFormat="1" ht="14.4"/>
    <row r="456" s="1" customFormat="1" ht="14.4"/>
    <row r="457" s="1" customFormat="1" ht="14.4"/>
    <row r="458" s="1" customFormat="1" ht="14.4"/>
    <row r="459" s="1" customFormat="1" ht="14.4"/>
    <row r="460" s="1" customFormat="1" ht="14.4"/>
    <row r="461" s="1" customFormat="1" ht="14.4"/>
    <row r="462" s="1" customFormat="1" ht="14.4"/>
    <row r="463" s="1" customFormat="1" ht="14.4"/>
    <row r="464" s="1" customFormat="1" ht="14.4"/>
    <row r="465" s="1" customFormat="1" ht="14.4"/>
    <row r="466" s="1" customFormat="1" ht="14.4"/>
    <row r="467" s="1" customFormat="1" ht="14.4"/>
    <row r="468" s="1" customFormat="1" ht="14.4"/>
    <row r="469" s="1" customFormat="1" ht="14.4"/>
    <row r="470" s="1" customFormat="1" ht="14.4"/>
    <row r="471" s="1" customFormat="1" ht="14.4"/>
    <row r="472" s="1" customFormat="1" ht="14.4"/>
    <row r="473" s="1" customFormat="1" ht="14.4"/>
    <row r="474" s="1" customFormat="1" ht="14.4"/>
    <row r="475" s="1" customFormat="1" ht="14.4"/>
    <row r="476" s="1" customFormat="1" ht="14.4"/>
    <row r="477" s="1" customFormat="1" ht="14.4"/>
    <row r="478" s="1" customFormat="1" ht="14.4"/>
    <row r="479" s="1" customFormat="1" ht="14.4"/>
    <row r="480" s="1" customFormat="1" ht="14.4"/>
    <row r="481" s="1" customFormat="1" ht="14.4"/>
    <row r="482" s="1" customFormat="1" ht="14.4"/>
    <row r="483" s="1" customFormat="1" ht="14.4"/>
    <row r="484" s="1" customFormat="1" ht="14.4"/>
    <row r="485" s="1" customFormat="1" ht="14.4"/>
    <row r="486" s="1" customFormat="1" ht="14.4"/>
    <row r="487" s="1" customFormat="1" ht="14.4"/>
    <row r="488" s="1" customFormat="1" ht="14.4"/>
    <row r="489" s="1" customFormat="1" ht="14.4"/>
    <row r="490" s="1" customFormat="1" ht="14.4"/>
    <row r="491" s="1" customFormat="1" ht="14.4"/>
    <row r="492" s="1" customFormat="1" ht="14.4"/>
    <row r="493" s="1" customFormat="1" ht="14.4"/>
    <row r="494" s="1" customFormat="1" ht="14.4"/>
    <row r="495" s="1" customFormat="1" ht="14.4"/>
    <row r="496" s="1" customFormat="1" ht="14.4"/>
    <row r="497" s="1" customFormat="1" ht="14.4"/>
    <row r="498" s="1" customFormat="1" ht="14.4"/>
    <row r="499" s="1" customFormat="1" ht="14.4"/>
    <row r="500" s="1" customFormat="1" ht="14.4"/>
    <row r="501" s="1" customFormat="1" ht="14.4"/>
    <row r="502" s="1" customFormat="1" ht="14.4"/>
    <row r="503" s="1" customFormat="1" ht="14.4"/>
    <row r="504" s="1" customFormat="1" ht="14.4"/>
    <row r="505" s="1" customFormat="1" ht="14.4"/>
    <row r="506" s="1" customFormat="1" ht="14.4"/>
    <row r="507" s="1" customFormat="1" ht="14.4"/>
    <row r="508" s="1" customFormat="1" ht="14.4"/>
    <row r="509" s="1" customFormat="1" ht="14.4"/>
    <row r="510" s="1" customFormat="1" ht="14.4"/>
    <row r="511" s="1" customFormat="1" ht="14.4"/>
    <row r="512" s="1" customFormat="1" ht="14.4"/>
    <row r="513" s="1" customFormat="1" ht="14.4"/>
    <row r="514" s="1" customFormat="1" ht="14.4"/>
    <row r="515" s="1" customFormat="1" ht="14.4"/>
    <row r="516" s="1" customFormat="1" ht="14.4"/>
    <row r="517" s="1" customFormat="1" ht="14.4"/>
    <row r="518" s="1" customFormat="1" ht="14.4"/>
    <row r="519" s="1" customFormat="1" ht="14.4"/>
    <row r="520" s="1" customFormat="1" ht="14.4"/>
    <row r="521" s="1" customFormat="1" ht="14.4"/>
    <row r="522" s="1" customFormat="1" ht="14.4"/>
    <row r="523" s="1" customFormat="1" ht="14.4"/>
    <row r="524" s="1" customFormat="1" ht="14.4"/>
    <row r="525" s="1" customFormat="1" ht="14.4"/>
    <row r="526" s="1" customFormat="1" ht="14.4"/>
    <row r="527" s="1" customFormat="1" ht="14.4"/>
    <row r="528" s="1" customFormat="1" ht="14.4"/>
    <row r="529" s="1" customFormat="1" ht="14.4"/>
    <row r="530" s="1" customFormat="1" ht="14.4"/>
    <row r="531" s="1" customFormat="1" ht="14.4"/>
    <row r="532" s="1" customFormat="1" ht="14.4"/>
    <row r="533" s="1" customFormat="1" ht="14.4"/>
    <row r="534" s="1" customFormat="1" ht="14.4"/>
    <row r="535" s="1" customFormat="1" ht="14.4"/>
    <row r="536" s="1" customFormat="1" ht="14.4"/>
    <row r="537" s="1" customFormat="1" ht="14.4"/>
    <row r="538" s="1" customFormat="1" ht="14.4"/>
    <row r="539" s="1" customFormat="1" ht="14.4"/>
    <row r="540" s="1" customFormat="1" ht="14.4"/>
    <row r="541" s="1" customFormat="1" ht="14.4"/>
    <row r="542" s="1" customFormat="1" ht="14.4"/>
    <row r="543" s="1" customFormat="1" ht="14.4"/>
    <row r="544" s="1" customFormat="1" ht="14.4"/>
    <row r="545" s="1" customFormat="1" ht="14.4"/>
    <row r="546" s="1" customFormat="1" ht="14.4"/>
    <row r="547" s="1" customFormat="1" ht="14.4"/>
    <row r="548" s="1" customFormat="1" ht="14.4"/>
    <row r="549" s="1" customFormat="1" ht="14.4"/>
    <row r="550" s="1" customFormat="1" ht="14.4"/>
    <row r="551" s="1" customFormat="1" ht="14.4"/>
    <row r="552" s="1" customFormat="1" ht="14.4"/>
    <row r="553" s="1" customFormat="1" ht="14.4"/>
    <row r="554" s="1" customFormat="1" ht="14.4"/>
    <row r="555" s="1" customFormat="1" ht="14.4"/>
    <row r="556" s="1" customFormat="1" ht="14.4"/>
    <row r="557" s="1" customFormat="1" ht="14.4"/>
    <row r="558" s="1" customFormat="1" ht="14.4"/>
    <row r="559" s="1" customFormat="1" ht="14.4"/>
    <row r="560" s="1" customFormat="1" ht="14.4"/>
    <row r="561" s="1" customFormat="1" ht="14.4"/>
    <row r="562" s="1" customFormat="1" ht="14.4"/>
    <row r="563" s="1" customFormat="1" ht="14.4"/>
    <row r="564" s="1" customFormat="1" ht="14.4"/>
    <row r="565" s="1" customFormat="1" ht="14.4"/>
    <row r="566" s="1" customFormat="1" ht="14.4"/>
    <row r="567" s="1" customFormat="1" ht="14.4"/>
    <row r="568" s="1" customFormat="1" ht="14.4"/>
    <row r="569" s="1" customFormat="1" ht="14.4"/>
    <row r="570" s="1" customFormat="1" ht="14.4"/>
    <row r="571" s="1" customFormat="1" ht="14.4"/>
    <row r="572" s="1" customFormat="1" ht="14.4"/>
    <row r="573" s="1" customFormat="1" ht="14.4"/>
    <row r="574" s="1" customFormat="1" ht="14.4"/>
    <row r="575" s="1" customFormat="1" ht="14.4"/>
    <row r="576" s="1" customFormat="1" ht="14.4"/>
    <row r="577" s="1" customFormat="1" ht="14.4"/>
    <row r="578" s="1" customFormat="1" ht="14.4"/>
    <row r="579" s="1" customFormat="1" ht="14.4"/>
    <row r="580" s="1" customFormat="1" ht="14.4"/>
    <row r="581" s="1" customFormat="1" ht="14.4"/>
    <row r="582" s="1" customFormat="1" ht="14.4"/>
    <row r="583" s="1" customFormat="1" ht="14.4"/>
    <row r="584" s="1" customFormat="1" ht="14.4"/>
    <row r="585" s="1" customFormat="1" ht="14.4"/>
    <row r="586" s="1" customFormat="1" ht="14.4"/>
    <row r="587" s="1" customFormat="1" ht="14.4"/>
    <row r="588" s="1" customFormat="1" ht="14.4"/>
    <row r="589" s="1" customFormat="1" ht="14.4"/>
    <row r="590" s="1" customFormat="1" ht="14.4"/>
    <row r="591" s="1" customFormat="1" ht="14.4"/>
    <row r="592" s="1" customFormat="1" ht="14.4"/>
    <row r="593" s="1" customFormat="1" ht="14.4"/>
    <row r="594" s="1" customFormat="1" ht="14.4"/>
    <row r="595" s="1" customFormat="1" ht="14.4"/>
    <row r="596" s="1" customFormat="1" ht="14.4"/>
    <row r="597" s="1" customFormat="1" ht="14.4"/>
    <row r="598" s="1" customFormat="1" ht="14.4"/>
    <row r="599" s="1" customFormat="1" ht="14.4"/>
    <row r="600" s="1" customFormat="1" ht="14.4"/>
    <row r="601" s="1" customFormat="1" ht="14.4"/>
    <row r="602" s="1" customFormat="1" ht="14.4"/>
    <row r="603" s="1" customFormat="1" ht="14.4"/>
    <row r="604" s="1" customFormat="1" ht="14.4"/>
    <row r="605" s="1" customFormat="1" ht="14.4"/>
    <row r="606" s="1" customFormat="1" ht="14.4"/>
    <row r="607" s="1" customFormat="1" ht="14.4"/>
    <row r="608" s="1" customFormat="1" ht="14.4"/>
    <row r="609" s="1" customFormat="1" ht="14.4"/>
    <row r="610" s="1" customFormat="1" ht="14.4"/>
    <row r="611" s="1" customFormat="1" ht="14.4"/>
    <row r="612" s="1" customFormat="1" ht="14.4"/>
    <row r="613" s="1" customFormat="1" ht="14.4"/>
    <row r="614" s="1" customFormat="1" ht="14.4"/>
    <row r="615" s="1" customFormat="1" ht="14.4"/>
    <row r="616" s="1" customFormat="1" ht="14.4"/>
    <row r="617" s="1" customFormat="1" ht="14.4"/>
    <row r="618" s="1" customFormat="1" ht="14.4"/>
    <row r="619" s="1" customFormat="1" ht="14.4"/>
    <row r="620" s="1" customFormat="1" ht="14.4"/>
    <row r="621" s="1" customFormat="1" ht="14.4"/>
    <row r="622" s="1" customFormat="1" ht="14.4"/>
    <row r="623" s="1" customFormat="1" ht="14.4"/>
    <row r="624" s="1" customFormat="1" ht="14.4"/>
    <row r="625" s="1" customFormat="1" ht="14.4"/>
    <row r="626" s="1" customFormat="1" ht="14.4"/>
    <row r="627" s="1" customFormat="1" ht="14.4"/>
    <row r="628" s="1" customFormat="1" ht="14.4"/>
    <row r="629" s="1" customFormat="1" ht="14.4"/>
    <row r="630" s="1" customFormat="1" ht="14.4"/>
    <row r="631" s="1" customFormat="1" ht="14.4"/>
    <row r="632" s="1" customFormat="1" ht="14.4"/>
    <row r="633" s="1" customFormat="1" ht="14.4"/>
    <row r="634" s="1" customFormat="1" ht="14.4"/>
    <row r="635" s="1" customFormat="1" ht="14.4"/>
    <row r="636" s="1" customFormat="1" ht="14.4"/>
    <row r="637" s="1" customFormat="1" ht="14.4"/>
    <row r="638" s="1" customFormat="1" ht="14.4"/>
    <row r="639" s="1" customFormat="1" ht="14.4"/>
    <row r="640" s="1" customFormat="1" ht="14.4"/>
    <row r="641" s="1" customFormat="1" ht="14.4"/>
    <row r="642" s="1" customFormat="1" ht="14.4"/>
    <row r="643" s="1" customFormat="1" ht="14.4"/>
    <row r="644" s="1" customFormat="1" ht="14.4"/>
    <row r="645" s="1" customFormat="1" ht="14.4"/>
    <row r="646" s="1" customFormat="1" ht="14.4"/>
    <row r="647" s="1" customFormat="1" ht="14.4"/>
    <row r="648" s="1" customFormat="1" ht="14.4"/>
    <row r="649" s="1" customFormat="1" ht="14.4"/>
    <row r="650" s="1" customFormat="1" ht="14.4"/>
    <row r="651" s="1" customFormat="1" ht="14.4"/>
    <row r="652" s="1" customFormat="1" ht="14.4"/>
    <row r="653" s="1" customFormat="1" ht="14.4"/>
    <row r="654" s="1" customFormat="1" ht="14.4"/>
    <row r="655" s="1" customFormat="1" ht="14.4"/>
    <row r="656" s="1" customFormat="1" ht="14.4"/>
    <row r="657" s="1" customFormat="1" ht="14.4"/>
    <row r="658" s="1" customFormat="1" ht="14.4"/>
    <row r="659" s="1" customFormat="1" ht="14.4"/>
    <row r="660" s="1" customFormat="1" ht="14.4"/>
    <row r="661" s="1" customFormat="1" ht="14.4"/>
    <row r="662" s="1" customFormat="1" ht="14.4"/>
    <row r="663" s="1" customFormat="1" ht="14.4"/>
    <row r="664" s="1" customFormat="1" ht="14.4"/>
    <row r="665" s="1" customFormat="1" ht="14.4"/>
    <row r="666" s="1" customFormat="1" ht="14.4"/>
    <row r="667" s="1" customFormat="1" ht="14.4"/>
    <row r="668" s="1" customFormat="1" ht="14.4"/>
    <row r="669" s="1" customFormat="1" ht="14.4"/>
    <row r="670" s="1" customFormat="1" ht="14.4"/>
    <row r="671" s="1" customFormat="1" ht="14.4"/>
    <row r="672" s="1" customFormat="1" ht="14.4"/>
    <row r="673" s="1" customFormat="1" ht="14.4"/>
    <row r="674" s="1" customFormat="1" ht="14.4"/>
    <row r="675" s="1" customFormat="1" ht="14.4"/>
    <row r="676" s="1" customFormat="1" ht="14.4"/>
    <row r="677" s="1" customFormat="1" ht="14.4"/>
    <row r="678" s="1" customFormat="1" ht="14.4"/>
    <row r="679" s="1" customFormat="1" ht="14.4"/>
    <row r="680" s="1" customFormat="1" ht="14.4"/>
    <row r="681" s="1" customFormat="1" ht="14.4"/>
    <row r="682" s="1" customFormat="1" ht="14.4"/>
    <row r="683" s="1" customFormat="1" ht="14.4"/>
    <row r="684" s="1" customFormat="1" ht="14.4"/>
    <row r="685" s="1" customFormat="1" ht="14.4"/>
    <row r="686" s="1" customFormat="1" ht="14.4"/>
    <row r="687" s="1" customFormat="1" ht="14.4"/>
    <row r="688" s="1" customFormat="1" ht="14.4"/>
    <row r="689" s="1" customFormat="1" ht="14.4"/>
    <row r="690" s="1" customFormat="1" ht="14.4"/>
    <row r="691" s="1" customFormat="1" ht="14.4"/>
    <row r="692" s="1" customFormat="1" ht="14.4"/>
    <row r="693" s="1" customFormat="1" ht="14.4"/>
    <row r="694" s="1" customFormat="1" ht="14.4"/>
    <row r="695" s="1" customFormat="1" ht="14.4"/>
    <row r="696" s="1" customFormat="1" ht="14.4"/>
    <row r="697" s="1" customFormat="1" ht="14.4"/>
    <row r="698" s="1" customFormat="1" ht="14.4"/>
    <row r="699" s="1" customFormat="1" ht="14.4"/>
    <row r="700" s="1" customFormat="1" ht="14.4"/>
    <row r="701" s="1" customFormat="1" ht="14.4"/>
    <row r="702" s="1" customFormat="1" ht="14.4"/>
    <row r="703" s="1" customFormat="1" ht="14.4"/>
    <row r="704" s="1" customFormat="1" ht="14.4"/>
    <row r="705" s="1" customFormat="1" ht="14.4"/>
    <row r="706" s="1" customFormat="1" ht="14.4"/>
    <row r="707" s="1" customFormat="1" ht="14.4"/>
    <row r="708" s="1" customFormat="1" ht="14.4"/>
    <row r="709" s="1" customFormat="1" ht="14.4"/>
    <row r="710" s="1" customFormat="1" ht="14.4"/>
    <row r="711" s="1" customFormat="1" ht="14.4"/>
    <row r="712" s="1" customFormat="1" ht="14.4"/>
    <row r="713" s="1" customFormat="1" ht="14.4"/>
    <row r="714" s="1" customFormat="1" ht="14.4"/>
    <row r="715" s="1" customFormat="1" ht="14.4"/>
    <row r="716" s="1" customFormat="1" ht="14.4"/>
    <row r="717" s="1" customFormat="1" ht="14.4"/>
    <row r="718" s="1" customFormat="1" ht="14.4"/>
    <row r="719" s="1" customFormat="1" ht="14.4"/>
    <row r="720" s="1" customFormat="1" ht="14.4"/>
    <row r="721" s="1" customFormat="1" ht="14.4"/>
    <row r="722" s="1" customFormat="1" ht="14.4"/>
    <row r="723" s="1" customFormat="1" ht="14.4"/>
    <row r="724" s="1" customFormat="1" ht="14.4"/>
    <row r="725" s="1" customFormat="1" ht="14.4"/>
    <row r="726" s="1" customFormat="1" ht="14.4"/>
    <row r="727" s="1" customFormat="1" ht="14.4"/>
    <row r="728" s="1" customFormat="1" ht="14.4"/>
    <row r="729" s="1" customFormat="1" ht="14.4"/>
    <row r="730" s="1" customFormat="1" ht="14.4"/>
    <row r="731" s="1" customFormat="1" ht="14.4"/>
    <row r="732" s="1" customFormat="1" ht="14.4"/>
    <row r="733" s="1" customFormat="1" ht="14.4"/>
    <row r="734" s="1" customFormat="1" ht="14.4"/>
    <row r="735" s="1" customFormat="1" ht="14.4"/>
    <row r="736" s="1" customFormat="1" ht="14.4"/>
    <row r="737" s="1" customFormat="1" ht="14.4"/>
    <row r="738" s="1" customFormat="1" ht="14.4"/>
    <row r="739" s="1" customFormat="1" ht="14.4"/>
    <row r="740" s="1" customFormat="1" ht="14.4"/>
    <row r="741" s="1" customFormat="1" ht="14.4"/>
    <row r="742" s="1" customFormat="1" ht="14.4"/>
    <row r="743" s="1" customFormat="1" ht="14.4"/>
    <row r="744" s="1" customFormat="1" ht="14.4"/>
    <row r="745" s="1" customFormat="1" ht="14.4"/>
    <row r="746" s="1" customFormat="1" ht="14.4"/>
    <row r="747" s="1" customFormat="1" ht="14.4"/>
    <row r="748" s="1" customFormat="1" ht="14.4"/>
    <row r="749" s="1" customFormat="1" ht="14.4"/>
    <row r="750" s="1" customFormat="1" ht="14.4"/>
    <row r="751" s="1" customFormat="1" ht="14.4"/>
    <row r="752" s="1" customFormat="1" ht="14.4"/>
    <row r="753" s="1" customFormat="1" ht="14.4"/>
    <row r="754" s="1" customFormat="1" ht="14.4"/>
    <row r="755" s="1" customFormat="1" ht="14.4"/>
    <row r="756" s="1" customFormat="1" ht="14.4"/>
    <row r="757" s="1" customFormat="1" ht="14.4"/>
    <row r="758" s="1" customFormat="1" ht="14.4"/>
    <row r="759" s="1" customFormat="1" ht="14.4"/>
    <row r="760" s="1" customFormat="1" ht="14.4"/>
    <row r="761" s="1" customFormat="1" ht="14.4"/>
    <row r="762" s="1" customFormat="1" ht="14.4"/>
    <row r="763" s="1" customFormat="1" ht="14.4"/>
    <row r="764" s="1" customFormat="1" ht="14.4"/>
    <row r="765" s="1" customFormat="1" ht="14.4"/>
    <row r="766" s="1" customFormat="1" ht="14.4"/>
    <row r="767" s="1" customFormat="1" ht="14.4"/>
    <row r="768" s="1" customFormat="1" ht="14.4"/>
    <row r="769" s="1" customFormat="1" ht="14.4"/>
    <row r="770" s="1" customFormat="1" ht="14.4"/>
    <row r="771" s="1" customFormat="1" ht="14.4"/>
    <row r="772" s="1" customFormat="1" ht="14.4"/>
    <row r="773" s="1" customFormat="1" ht="14.4"/>
    <row r="774" s="1" customFormat="1" ht="14.4"/>
    <row r="775" s="1" customFormat="1" ht="14.4"/>
    <row r="776" s="1" customFormat="1" ht="14.4"/>
    <row r="777" s="1" customFormat="1" ht="14.4"/>
    <row r="778" s="1" customFormat="1" ht="14.4"/>
    <row r="779" s="1" customFormat="1" ht="14.4"/>
    <row r="780" s="1" customFormat="1" ht="14.4"/>
    <row r="781" s="1" customFormat="1" ht="14.4"/>
    <row r="782" s="1" customFormat="1" ht="14.4"/>
    <row r="783" s="1" customFormat="1" ht="14.4"/>
    <row r="784" s="1" customFormat="1" ht="14.4"/>
    <row r="785" s="1" customFormat="1" ht="14.4"/>
    <row r="786" s="1" customFormat="1" ht="14.4"/>
    <row r="787" s="1" customFormat="1" ht="14.4"/>
    <row r="788" s="1" customFormat="1" ht="14.4"/>
    <row r="789" s="1" customFormat="1" ht="14.4"/>
    <row r="790" s="1" customFormat="1" ht="14.4"/>
    <row r="791" s="1" customFormat="1" ht="14.4"/>
    <row r="792" s="1" customFormat="1" ht="14.4"/>
    <row r="793" s="1" customFormat="1" ht="14.4"/>
    <row r="794" s="1" customFormat="1" ht="14.4"/>
    <row r="795" s="1" customFormat="1" ht="14.4"/>
    <row r="796" s="1" customFormat="1" ht="14.4"/>
    <row r="797" s="1" customFormat="1" ht="14.4"/>
    <row r="798" s="1" customFormat="1" ht="14.4"/>
    <row r="799" s="1" customFormat="1" ht="14.4"/>
    <row r="800" s="1" customFormat="1" ht="14.4"/>
    <row r="801" s="1" customFormat="1" ht="14.4"/>
    <row r="802" s="1" customFormat="1" ht="14.4"/>
    <row r="803" s="1" customFormat="1" ht="14.4"/>
    <row r="804" s="1" customFormat="1" ht="14.4"/>
    <row r="805" s="1" customFormat="1" ht="14.4"/>
    <row r="806" s="1" customFormat="1" ht="14.4"/>
    <row r="807" s="1" customFormat="1" ht="14.4"/>
    <row r="808" s="1" customFormat="1" ht="14.4"/>
    <row r="809" s="1" customFormat="1" ht="14.4"/>
    <row r="810" s="1" customFormat="1" ht="14.4"/>
    <row r="811" s="1" customFormat="1" ht="14.4"/>
    <row r="812" s="1" customFormat="1" ht="14.4"/>
    <row r="813" s="1" customFormat="1" ht="14.4"/>
    <row r="814" s="1" customFormat="1" ht="14.4"/>
    <row r="815" s="1" customFormat="1" ht="14.4"/>
    <row r="816" s="1" customFormat="1" ht="14.4"/>
    <row r="817" s="1" customFormat="1" ht="14.4"/>
    <row r="818" s="1" customFormat="1" ht="14.4"/>
    <row r="819" s="1" customFormat="1" ht="14.4"/>
    <row r="820" s="1" customFormat="1" ht="14.4"/>
    <row r="821" s="1" customFormat="1" ht="14.4"/>
    <row r="822" s="1" customFormat="1" ht="14.4"/>
    <row r="823" s="1" customFormat="1" ht="14.4"/>
    <row r="824" s="1" customFormat="1" ht="14.4"/>
    <row r="825" s="1" customFormat="1" ht="14.4"/>
    <row r="826" s="1" customFormat="1" ht="14.4"/>
    <row r="827" s="1" customFormat="1" ht="14.4"/>
    <row r="828" s="1" customFormat="1" ht="14.4"/>
    <row r="829" s="1" customFormat="1" ht="14.4"/>
    <row r="830" s="1" customFormat="1" ht="14.4"/>
    <row r="831" s="1" customFormat="1" ht="14.4"/>
    <row r="832" s="1" customFormat="1" ht="14.4"/>
    <row r="833" s="1" customFormat="1" ht="14.4"/>
    <row r="834" s="1" customFormat="1" ht="14.4"/>
    <row r="835" s="1" customFormat="1" ht="14.4"/>
    <row r="836" s="1" customFormat="1" ht="14.4"/>
    <row r="837" s="1" customFormat="1" ht="14.4"/>
    <row r="838" s="1" customFormat="1" ht="14.4"/>
    <row r="839" s="1" customFormat="1" ht="14.4"/>
    <row r="840" s="1" customFormat="1" ht="14.4"/>
    <row r="841" s="1" customFormat="1" ht="14.4"/>
    <row r="842" s="1" customFormat="1" ht="14.4"/>
    <row r="843" s="1" customFormat="1" ht="14.4"/>
    <row r="844" s="1" customFormat="1" ht="14.4"/>
    <row r="845" s="1" customFormat="1" ht="14.4"/>
    <row r="846" s="1" customFormat="1" ht="14.4"/>
    <row r="847" s="1" customFormat="1" ht="14.4"/>
    <row r="848" s="1" customFormat="1" ht="14.4"/>
    <row r="849" s="1" customFormat="1" ht="14.4"/>
    <row r="850" s="1" customFormat="1" ht="14.4"/>
    <row r="851" s="1" customFormat="1" ht="14.4"/>
    <row r="852" s="1" customFormat="1" ht="14.4"/>
    <row r="853" s="1" customFormat="1" ht="14.4"/>
    <row r="854" s="1" customFormat="1" ht="14.4"/>
    <row r="855" s="1" customFormat="1" ht="14.4"/>
    <row r="856" s="1" customFormat="1" ht="14.4"/>
    <row r="857" s="1" customFormat="1" ht="14.4"/>
    <row r="858" s="1" customFormat="1" ht="14.4"/>
    <row r="859" s="1" customFormat="1" ht="14.4"/>
    <row r="860" s="1" customFormat="1" ht="14.4"/>
    <row r="861" s="1" customFormat="1" ht="14.4"/>
    <row r="862" s="1" customFormat="1" ht="14.4"/>
    <row r="863" s="1" customFormat="1" ht="14.4"/>
    <row r="864" s="1" customFormat="1" ht="14.4"/>
    <row r="865" s="1" customFormat="1" ht="14.4"/>
    <row r="866" s="1" customFormat="1" ht="14.4"/>
    <row r="867" s="1" customFormat="1" ht="14.4"/>
    <row r="868" s="1" customFormat="1" ht="14.4"/>
    <row r="869" s="1" customFormat="1" ht="14.4"/>
    <row r="870" s="1" customFormat="1" ht="14.4"/>
    <row r="871" s="1" customFormat="1" ht="14.4"/>
    <row r="872" s="1" customFormat="1" ht="14.4"/>
    <row r="873" s="1" customFormat="1" ht="14.4"/>
    <row r="874" s="1" customFormat="1" ht="14.4"/>
    <row r="875" s="1" customFormat="1" ht="14.4"/>
    <row r="876" s="1" customFormat="1" ht="14.4"/>
    <row r="877" s="1" customFormat="1" ht="14.4"/>
    <row r="878" s="1" customFormat="1" ht="14.4"/>
    <row r="879" s="1" customFormat="1" ht="14.4"/>
    <row r="880" s="1" customFormat="1" ht="14.4"/>
    <row r="881" s="1" customFormat="1" ht="14.4"/>
    <row r="882" s="1" customFormat="1" ht="14.4"/>
    <row r="883" s="1" customFormat="1" ht="14.4"/>
    <row r="884" s="1" customFormat="1" ht="14.4"/>
    <row r="885" s="1" customFormat="1" ht="14.4"/>
    <row r="886" s="1" customFormat="1" ht="14.4"/>
    <row r="887" s="1" customFormat="1" ht="14.4"/>
    <row r="888" s="1" customFormat="1" ht="14.4"/>
    <row r="889" s="1" customFormat="1" ht="14.4"/>
    <row r="890" s="1" customFormat="1" ht="14.4"/>
    <row r="891" s="1" customFormat="1" ht="14.4"/>
    <row r="892" s="1" customFormat="1" ht="14.4"/>
    <row r="893" s="1" customFormat="1" ht="14.4"/>
    <row r="894" s="1" customFormat="1" ht="14.4"/>
    <row r="895" s="1" customFormat="1" ht="14.4"/>
    <row r="896" s="1" customFormat="1" ht="14.4"/>
    <row r="897" s="1" customFormat="1" ht="14.4"/>
    <row r="898" s="1" customFormat="1" ht="14.4"/>
    <row r="899" s="1" customFormat="1" ht="14.4"/>
    <row r="900" s="1" customFormat="1" ht="14.4"/>
    <row r="901" s="1" customFormat="1" ht="14.4"/>
    <row r="902" s="1" customFormat="1" ht="14.4"/>
    <row r="903" s="1" customFormat="1" ht="14.4"/>
    <row r="904" s="1" customFormat="1" ht="14.4"/>
    <row r="905" s="1" customFormat="1" ht="14.4"/>
    <row r="906" s="1" customFormat="1" ht="14.4"/>
    <row r="907" s="1" customFormat="1" ht="14.4"/>
    <row r="908" s="1" customFormat="1" ht="14.4"/>
    <row r="909" s="1" customFormat="1" ht="14.4"/>
    <row r="910" s="1" customFormat="1" ht="14.4"/>
    <row r="911" s="1" customFormat="1" ht="14.4"/>
    <row r="912" s="1" customFormat="1" ht="14.4"/>
    <row r="913" s="1" customFormat="1" ht="14.4"/>
    <row r="914" s="1" customFormat="1" ht="14.4"/>
    <row r="915" s="1" customFormat="1" ht="14.4"/>
    <row r="916" s="1" customFormat="1" ht="14.4"/>
    <row r="917" s="1" customFormat="1" ht="14.4"/>
    <row r="918" s="1" customFormat="1" ht="14.4"/>
    <row r="919" s="1" customFormat="1" ht="14.4"/>
    <row r="920" s="1" customFormat="1" ht="14.4"/>
    <row r="921" s="1" customFormat="1" ht="14.4"/>
    <row r="922" s="1" customFormat="1" ht="14.4"/>
    <row r="923" s="1" customFormat="1" ht="14.4"/>
    <row r="924" s="1" customFormat="1" ht="14.4"/>
    <row r="925" s="1" customFormat="1" ht="14.4"/>
    <row r="926" s="1" customFormat="1" ht="14.4"/>
    <row r="927" s="1" customFormat="1" ht="14.4"/>
    <row r="928" s="1" customFormat="1" ht="14.4"/>
    <row r="929" s="1" customFormat="1" ht="14.4"/>
    <row r="930" s="1" customFormat="1" ht="14.4"/>
    <row r="931" s="1" customFormat="1" ht="14.4"/>
    <row r="932" s="1" customFormat="1" ht="14.4"/>
    <row r="933" s="1" customFormat="1" ht="14.4"/>
    <row r="934" s="1" customFormat="1" ht="14.4"/>
    <row r="935" s="1" customFormat="1" ht="14.4"/>
    <row r="936" s="1" customFormat="1" ht="14.4"/>
    <row r="937" s="1" customFormat="1" ht="14.4"/>
    <row r="938" s="1" customFormat="1" ht="14.4"/>
    <row r="939" s="1" customFormat="1" ht="14.4"/>
    <row r="940" s="1" customFormat="1" ht="14.4"/>
    <row r="941" s="1" customFormat="1" ht="14.4"/>
    <row r="942" s="1" customFormat="1" ht="14.4"/>
    <row r="943" s="1" customFormat="1" ht="14.4"/>
    <row r="944" s="1" customFormat="1" ht="14.4"/>
    <row r="945" s="1" customFormat="1" ht="14.4"/>
    <row r="946" s="1" customFormat="1" ht="14.4"/>
    <row r="947" s="1" customFormat="1" ht="14.4"/>
    <row r="948" s="1" customFormat="1" ht="14.4"/>
    <row r="949" s="1" customFormat="1" ht="14.4"/>
    <row r="950" s="1" customFormat="1" ht="14.4"/>
    <row r="951" s="1" customFormat="1" ht="14.4"/>
    <row r="952" s="1" customFormat="1" ht="14.4"/>
    <row r="953" s="1" customFormat="1" ht="14.4"/>
    <row r="954" s="1" customFormat="1" ht="14.4"/>
    <row r="955" s="1" customFormat="1" ht="14.4"/>
    <row r="956" s="1" customFormat="1" ht="14.4"/>
    <row r="957" s="1" customFormat="1" ht="14.4"/>
    <row r="958" s="1" customFormat="1" ht="14.4"/>
    <row r="959" s="1" customFormat="1" ht="14.4"/>
    <row r="960" s="1" customFormat="1" ht="14.4"/>
    <row r="961" s="1" customFormat="1" ht="14.4"/>
    <row r="962" s="1" customFormat="1" ht="14.4"/>
    <row r="963" s="1" customFormat="1" ht="14.4"/>
    <row r="964" s="1" customFormat="1" ht="14.4"/>
    <row r="965" s="1" customFormat="1" ht="14.4"/>
    <row r="966" s="1" customFormat="1" ht="14.4"/>
    <row r="967" s="1" customFormat="1" ht="14.4"/>
    <row r="968" s="1" customFormat="1" ht="14.4"/>
    <row r="969" s="1" customFormat="1" ht="14.4"/>
    <row r="970" s="1" customFormat="1" ht="14.4"/>
    <row r="971" s="1" customFormat="1" ht="14.4"/>
    <row r="972" s="1" customFormat="1" ht="14.4"/>
    <row r="973" s="1" customFormat="1" ht="14.4"/>
    <row r="974" s="1" customFormat="1" ht="14.4"/>
    <row r="975" s="1" customFormat="1" ht="14.4"/>
    <row r="976" s="1" customFormat="1" ht="14.4"/>
    <row r="977" s="1" customFormat="1" ht="14.4"/>
    <row r="978" s="1" customFormat="1" ht="14.4"/>
    <row r="979" s="1" customFormat="1" ht="14.4"/>
    <row r="980" s="1" customFormat="1" ht="14.4"/>
    <row r="981" s="1" customFormat="1" ht="14.4"/>
    <row r="982" s="1" customFormat="1" ht="14.4"/>
    <row r="983" s="1" customFormat="1" ht="14.4"/>
    <row r="984" s="1" customFormat="1" ht="14.4"/>
    <row r="985" s="1" customFormat="1" ht="14.4"/>
    <row r="986" s="1" customFormat="1" ht="14.4"/>
    <row r="987" s="1" customFormat="1" ht="14.4"/>
    <row r="988" s="1" customFormat="1" ht="14.4"/>
    <row r="989" s="1" customFormat="1" ht="14.4"/>
    <row r="990" s="1" customFormat="1" ht="14.4"/>
    <row r="991" s="1" customFormat="1" ht="14.4"/>
    <row r="992" s="1" customFormat="1" ht="14.4"/>
    <row r="993" s="1" customFormat="1" ht="14.4"/>
    <row r="994" s="1" customFormat="1" ht="14.4"/>
    <row r="995" s="1" customFormat="1" ht="14.4"/>
    <row r="996" s="1" customFormat="1" ht="14.4"/>
    <row r="997" s="1" customFormat="1" ht="14.4"/>
    <row r="998" s="1" customFormat="1" ht="14.4"/>
    <row r="999" s="1" customFormat="1" ht="14.4"/>
    <row r="1000" s="1" customFormat="1" ht="14.4"/>
    <row r="1001" s="1" customFormat="1" ht="14.4"/>
    <row r="1002" s="1" customFormat="1" ht="14.4"/>
    <row r="1003" s="1" customFormat="1" ht="14.4"/>
    <row r="1004" s="1" customFormat="1" ht="14.4"/>
    <row r="1005" s="1" customFormat="1" ht="14.4"/>
    <row r="1006" s="1" customFormat="1" ht="14.4"/>
    <row r="1007" s="1" customFormat="1" ht="14.4"/>
    <row r="1008" s="1" customFormat="1" ht="14.4"/>
    <row r="1009" s="1" customFormat="1" ht="14.4"/>
    <row r="1010" s="1" customFormat="1" ht="14.4"/>
    <row r="1011" s="1" customFormat="1" ht="14.4"/>
    <row r="1012" s="1" customFormat="1" ht="14.4"/>
    <row r="1013" s="1" customFormat="1" ht="14.4"/>
    <row r="1014" s="1" customFormat="1" ht="14.4"/>
    <row r="1015" s="1" customFormat="1" ht="14.4"/>
    <row r="1016" s="1" customFormat="1" ht="14.4"/>
    <row r="1017" s="1" customFormat="1" ht="14.4"/>
    <row r="1018" s="1" customFormat="1" ht="14.4"/>
    <row r="1019" s="1" customFormat="1" ht="14.4"/>
    <row r="1020" s="1" customFormat="1" ht="14.4"/>
    <row r="1021" s="1" customFormat="1" ht="14.4"/>
    <row r="1022" s="1" customFormat="1" ht="14.4"/>
    <row r="1023" s="1" customFormat="1" ht="14.4"/>
    <row r="1024" s="1" customFormat="1" ht="14.4"/>
    <row r="1025" s="1" customFormat="1" ht="14.4"/>
    <row r="1026" s="1" customFormat="1" ht="14.4"/>
    <row r="1027" s="1" customFormat="1" ht="14.4"/>
    <row r="1028" s="1" customFormat="1" ht="14.4"/>
    <row r="1029" s="1" customFormat="1" ht="14.4"/>
    <row r="1030" s="1" customFormat="1" ht="14.4"/>
    <row r="1031" s="1" customFormat="1" ht="14.4"/>
    <row r="1032" s="1" customFormat="1" ht="14.4"/>
    <row r="1033" s="1" customFormat="1" ht="14.4"/>
    <row r="1034" s="1" customFormat="1" ht="14.4"/>
    <row r="1035" s="1" customFormat="1" ht="14.4"/>
    <row r="1036" s="1" customFormat="1" ht="14.4"/>
    <row r="1037" s="1" customFormat="1" ht="14.4"/>
    <row r="1038" s="1" customFormat="1" ht="14.4"/>
    <row r="1039" s="1" customFormat="1" ht="14.4"/>
    <row r="1040" s="1" customFormat="1" ht="14.4"/>
    <row r="1041" s="1" customFormat="1" ht="14.4"/>
    <row r="1042" s="1" customFormat="1" ht="14.4"/>
    <row r="1043" s="1" customFormat="1" ht="14.4"/>
    <row r="1044" s="1" customFormat="1" ht="14.4"/>
    <row r="1045" s="1" customFormat="1" ht="14.4"/>
    <row r="1046" s="1" customFormat="1" ht="14.4"/>
    <row r="1047" s="1" customFormat="1" ht="14.4"/>
    <row r="1048" s="1" customFormat="1" ht="14.4"/>
    <row r="1049" s="1" customFormat="1" ht="14.4"/>
    <row r="1050" s="1" customFormat="1" ht="14.4"/>
    <row r="1051" s="1" customFormat="1" ht="14.4"/>
    <row r="1052" s="1" customFormat="1" ht="14.4"/>
    <row r="1053" s="1" customFormat="1" ht="14.4"/>
    <row r="1054" s="1" customFormat="1" ht="14.4"/>
    <row r="1055" s="1" customFormat="1" ht="14.4"/>
    <row r="1056" s="1" customFormat="1" ht="14.4"/>
    <row r="1057" s="1" customFormat="1" ht="14.4"/>
    <row r="1058" s="1" customFormat="1" ht="14.4"/>
    <row r="1059" s="1" customFormat="1" ht="14.4"/>
    <row r="1060" s="1" customFormat="1" ht="14.4"/>
    <row r="1061" s="1" customFormat="1" ht="14.4"/>
    <row r="1062" s="1" customFormat="1" ht="14.4"/>
    <row r="1063" s="1" customFormat="1" ht="14.4"/>
    <row r="1064" s="1" customFormat="1" ht="14.4"/>
    <row r="1065" s="1" customFormat="1" ht="14.4"/>
    <row r="1066" s="1" customFormat="1" ht="14.4"/>
    <row r="1067" s="1" customFormat="1" ht="14.4"/>
    <row r="1068" s="1" customFormat="1" ht="14.4"/>
    <row r="1069" s="1" customFormat="1" ht="14.4"/>
    <row r="1070" s="1" customFormat="1" ht="14.4"/>
    <row r="1071" s="1" customFormat="1" ht="14.4"/>
    <row r="1072" s="1" customFormat="1" ht="14.4"/>
    <row r="1073" s="1" customFormat="1" ht="14.4"/>
    <row r="1074" s="1" customFormat="1" ht="14.4"/>
    <row r="1075" s="1" customFormat="1" ht="14.4"/>
    <row r="1076" s="1" customFormat="1" ht="14.4"/>
    <row r="1077" s="1" customFormat="1" ht="14.4"/>
    <row r="1078" s="1" customFormat="1" ht="14.4"/>
    <row r="1079" s="1" customFormat="1" ht="14.4"/>
    <row r="1080" s="1" customFormat="1" ht="14.4"/>
    <row r="1081" s="1" customFormat="1" ht="14.4"/>
    <row r="1082" s="1" customFormat="1" ht="14.4"/>
    <row r="1083" s="1" customFormat="1" ht="14.4"/>
    <row r="1084" s="1" customFormat="1" ht="14.4"/>
    <row r="1085" s="1" customFormat="1" ht="14.4"/>
    <row r="1086" s="1" customFormat="1" ht="14.4"/>
    <row r="1087" s="1" customFormat="1" ht="14.4"/>
    <row r="1088" s="1" customFormat="1" ht="14.4"/>
    <row r="1089" s="1" customFormat="1" ht="14.4"/>
    <row r="1090" s="1" customFormat="1" ht="14.4"/>
    <row r="1091" s="1" customFormat="1" ht="14.4"/>
    <row r="1092" s="1" customFormat="1" ht="14.4"/>
    <row r="1093" s="1" customFormat="1" ht="14.4"/>
    <row r="1094" s="1" customFormat="1" ht="14.4"/>
    <row r="1095" s="1" customFormat="1" ht="14.4"/>
    <row r="1096" s="1" customFormat="1" ht="14.4"/>
    <row r="1097" s="1" customFormat="1" ht="14.4"/>
    <row r="1098" s="1" customFormat="1" ht="14.4"/>
    <row r="1099" s="1" customFormat="1" ht="14.4"/>
    <row r="1100" s="1" customFormat="1" ht="14.4"/>
    <row r="1101" s="1" customFormat="1" ht="14.4"/>
    <row r="1102" s="1" customFormat="1" ht="14.4"/>
    <row r="1103" s="1" customFormat="1" ht="14.4"/>
    <row r="1104" s="1" customFormat="1" ht="14.4"/>
    <row r="1105" s="1" customFormat="1" ht="14.4"/>
    <row r="1106" s="1" customFormat="1" ht="14.4"/>
    <row r="1107" s="1" customFormat="1" ht="14.4"/>
    <row r="1108" s="1" customFormat="1" ht="14.4"/>
    <row r="1109" s="1" customFormat="1" ht="14.4"/>
    <row r="1110" s="1" customFormat="1" ht="14.4"/>
    <row r="1111" s="1" customFormat="1" ht="14.4"/>
    <row r="1112" s="1" customFormat="1" ht="14.4"/>
    <row r="1113" s="1" customFormat="1" ht="14.4"/>
    <row r="1114" s="1" customFormat="1" ht="14.4"/>
    <row r="1115" s="1" customFormat="1" ht="14.4"/>
    <row r="1116" s="1" customFormat="1" ht="14.4"/>
    <row r="1117" s="1" customFormat="1" ht="14.4"/>
    <row r="1118" s="1" customFormat="1" ht="14.4"/>
    <row r="1119" s="1" customFormat="1" ht="14.4"/>
    <row r="1120" s="1" customFormat="1" ht="14.4"/>
    <row r="1121" s="1" customFormat="1" ht="14.4"/>
    <row r="1122" s="1" customFormat="1" ht="14.4"/>
    <row r="1123" s="1" customFormat="1" ht="14.4"/>
    <row r="1124" s="1" customFormat="1" ht="14.4"/>
    <row r="1125" s="1" customFormat="1" ht="14.4"/>
    <row r="1126" s="1" customFormat="1" ht="14.4"/>
    <row r="1127" s="1" customFormat="1" ht="14.4"/>
    <row r="1128" s="1" customFormat="1" ht="14.4"/>
    <row r="1129" s="1" customFormat="1" ht="14.4"/>
    <row r="1130" s="1" customFormat="1" ht="14.4"/>
    <row r="1131" s="1" customFormat="1" ht="14.4"/>
    <row r="1132" s="1" customFormat="1" ht="14.4"/>
    <row r="1133" s="1" customFormat="1" ht="14.4"/>
    <row r="1134" s="1" customFormat="1" ht="14.4"/>
    <row r="1135" s="1" customFormat="1" ht="14.4"/>
    <row r="1136" s="1" customFormat="1" ht="14.4"/>
    <row r="1137" s="1" customFormat="1" ht="14.4"/>
    <row r="1138" s="1" customFormat="1" ht="14.4"/>
    <row r="1139" s="1" customFormat="1" ht="14.4"/>
    <row r="1140" s="1" customFormat="1" ht="14.4"/>
    <row r="1141" s="1" customFormat="1" ht="14.4"/>
    <row r="1142" s="1" customFormat="1" ht="14.4"/>
    <row r="1143" s="1" customFormat="1" ht="14.4"/>
    <row r="1144" s="1" customFormat="1" ht="14.4"/>
    <row r="1145" s="1" customFormat="1" ht="14.4"/>
    <row r="1146" s="1" customFormat="1" ht="14.4"/>
    <row r="1147" s="1" customFormat="1" ht="14.4"/>
    <row r="1148" s="1" customFormat="1" ht="14.4"/>
    <row r="1149" s="1" customFormat="1" ht="14.4"/>
    <row r="1150" s="1" customFormat="1" ht="14.4"/>
    <row r="1151" s="1" customFormat="1" ht="14.4"/>
    <row r="1152" s="1" customFormat="1" ht="14.4"/>
    <row r="1153" s="1" customFormat="1" ht="14.4"/>
    <row r="1154" s="1" customFormat="1" ht="14.4"/>
    <row r="1155" s="1" customFormat="1" ht="14.4"/>
    <row r="1156" s="1" customFormat="1" ht="14.4"/>
    <row r="1157" s="1" customFormat="1" ht="14.4"/>
    <row r="1158" s="1" customFormat="1" ht="14.4"/>
    <row r="1159" s="1" customFormat="1" ht="14.4"/>
    <row r="1160" s="1" customFormat="1" ht="14.4"/>
    <row r="1161" s="1" customFormat="1" ht="14.4"/>
    <row r="1162" s="1" customFormat="1" ht="14.4"/>
    <row r="1163" s="1" customFormat="1" ht="14.4"/>
    <row r="1164" s="1" customFormat="1" ht="14.4"/>
    <row r="1165" s="1" customFormat="1" ht="14.4"/>
    <row r="1166" s="1" customFormat="1" ht="14.4"/>
    <row r="1167" s="1" customFormat="1" ht="14.4"/>
    <row r="1168" s="1" customFormat="1" ht="14.4"/>
    <row r="1169" s="1" customFormat="1" ht="14.4"/>
    <row r="1170" s="1" customFormat="1" ht="14.4"/>
    <row r="1171" s="1" customFormat="1" ht="14.4"/>
    <row r="1172" s="1" customFormat="1" ht="14.4"/>
    <row r="1173" s="1" customFormat="1" ht="14.4"/>
    <row r="1174" s="1" customFormat="1" ht="14.4"/>
    <row r="1175" s="1" customFormat="1" ht="14.4"/>
    <row r="1176" s="1" customFormat="1" ht="14.4"/>
    <row r="1177" s="1" customFormat="1" ht="14.4"/>
    <row r="1178" s="1" customFormat="1" ht="14.4"/>
    <row r="1179" s="1" customFormat="1" ht="14.4"/>
    <row r="1180" s="1" customFormat="1" ht="14.4"/>
    <row r="1181" s="1" customFormat="1" ht="14.4"/>
    <row r="1182" s="1" customFormat="1" ht="14.4"/>
    <row r="1183" s="1" customFormat="1" ht="14.4"/>
    <row r="1184" s="1" customFormat="1" ht="14.4"/>
    <row r="1185" s="1" customFormat="1" ht="14.4"/>
    <row r="1186" s="1" customFormat="1" ht="14.4"/>
    <row r="1187" s="1" customFormat="1" ht="14.4"/>
    <row r="1188" s="1" customFormat="1" ht="14.4"/>
    <row r="1189" s="1" customFormat="1" ht="14.4"/>
    <row r="1190" s="1" customFormat="1" ht="14.4"/>
    <row r="1191" s="1" customFormat="1" ht="14.4"/>
    <row r="1192" s="1" customFormat="1" ht="14.4"/>
    <row r="1193" s="1" customFormat="1" ht="14.4"/>
    <row r="1194" s="1" customFormat="1" ht="14.4"/>
    <row r="1195" s="1" customFormat="1" ht="14.4"/>
    <row r="1196" s="1" customFormat="1" ht="14.4"/>
    <row r="1197" s="1" customFormat="1" ht="14.4"/>
    <row r="1198" s="1" customFormat="1" ht="14.4"/>
    <row r="1199" s="1" customFormat="1" ht="14.4"/>
    <row r="1200" s="1" customFormat="1" ht="14.4"/>
    <row r="1201" s="1" customFormat="1" ht="14.4"/>
    <row r="1202" s="1" customFormat="1" ht="14.4"/>
    <row r="1203" s="1" customFormat="1" ht="14.4"/>
    <row r="1204" s="1" customFormat="1" ht="14.4"/>
    <row r="1205" s="1" customFormat="1" ht="14.4"/>
    <row r="1206" s="1" customFormat="1" ht="14.4"/>
    <row r="1207" s="1" customFormat="1" ht="14.4"/>
    <row r="1208" s="1" customFormat="1" ht="14.4"/>
    <row r="1209" s="1" customFormat="1" ht="14.4"/>
    <row r="1210" s="1" customFormat="1" ht="14.4"/>
    <row r="1211" s="1" customFormat="1" ht="14.4"/>
    <row r="1212" s="1" customFormat="1" ht="14.4"/>
    <row r="1213" s="1" customFormat="1" ht="14.4"/>
    <row r="1214" s="1" customFormat="1" ht="14.4"/>
    <row r="1215" s="1" customFormat="1" ht="14.4"/>
    <row r="1216" s="1" customFormat="1" ht="14.4"/>
    <row r="1217" s="1" customFormat="1" ht="14.4"/>
    <row r="1218" s="1" customFormat="1" ht="14.4"/>
    <row r="1219" s="1" customFormat="1" ht="14.4"/>
    <row r="1220" s="1" customFormat="1" ht="14.4"/>
    <row r="1221" s="1" customFormat="1" ht="14.4"/>
    <row r="1222" s="1" customFormat="1" ht="14.4"/>
    <row r="1223" s="1" customFormat="1" ht="14.4"/>
    <row r="1224" s="1" customFormat="1" ht="14.4"/>
    <row r="1225" s="1" customFormat="1" ht="14.4"/>
    <row r="1226" s="1" customFormat="1" ht="14.4"/>
    <row r="1227" s="1" customFormat="1" ht="14.4"/>
    <row r="1228" s="1" customFormat="1" ht="14.4"/>
    <row r="1229" s="1" customFormat="1" ht="14.4"/>
    <row r="1230" s="1" customFormat="1" ht="14.4"/>
    <row r="1231" s="1" customFormat="1" ht="14.4"/>
    <row r="1232" s="1" customFormat="1" ht="14.4"/>
    <row r="1233" s="1" customFormat="1" ht="14.4"/>
    <row r="1234" s="1" customFormat="1" ht="14.4"/>
    <row r="1235" s="1" customFormat="1" ht="14.4"/>
    <row r="1236" s="1" customFormat="1" ht="14.4"/>
    <row r="1237" s="1" customFormat="1" ht="14.4"/>
    <row r="1238" s="1" customFormat="1" ht="14.4"/>
    <row r="1239" s="1" customFormat="1" ht="14.4"/>
    <row r="1240" s="1" customFormat="1" ht="14.4"/>
    <row r="1241" s="1" customFormat="1" ht="14.4"/>
    <row r="1242" s="1" customFormat="1" ht="14.4"/>
    <row r="1243" s="1" customFormat="1" ht="14.4"/>
    <row r="1244" s="1" customFormat="1" ht="14.4"/>
    <row r="1245" s="1" customFormat="1" ht="14.4"/>
    <row r="1246" s="1" customFormat="1" ht="14.4"/>
    <row r="1247" s="1" customFormat="1" ht="14.4"/>
    <row r="1248" s="1" customFormat="1" ht="14.4"/>
    <row r="1249" s="1" customFormat="1" ht="14.4"/>
    <row r="1250" s="1" customFormat="1" ht="14.4"/>
    <row r="1251" s="1" customFormat="1" ht="14.4"/>
    <row r="1252" s="1" customFormat="1" ht="14.4"/>
    <row r="1253" s="1" customFormat="1" ht="14.4"/>
    <row r="1254" s="1" customFormat="1" ht="14.4"/>
    <row r="1255" s="1" customFormat="1" ht="14.4"/>
    <row r="1256" s="1" customFormat="1" ht="14.4"/>
    <row r="1257" s="1" customFormat="1" ht="14.4"/>
    <row r="1258" s="1" customFormat="1" ht="14.4"/>
    <row r="1259" s="1" customFormat="1" ht="14.4"/>
    <row r="1260" s="1" customFormat="1" ht="14.4"/>
    <row r="1261" s="1" customFormat="1" ht="14.4"/>
    <row r="1262" s="1" customFormat="1" ht="14.4"/>
    <row r="1263" s="1" customFormat="1" ht="14.4"/>
    <row r="1264" s="1" customFormat="1" ht="14.4"/>
    <row r="1265" s="1" customFormat="1" ht="14.4"/>
    <row r="1266" s="1" customFormat="1" ht="14.4"/>
    <row r="1267" s="1" customFormat="1" ht="14.4"/>
    <row r="1268" s="1" customFormat="1" ht="14.4"/>
    <row r="1269" s="1" customFormat="1" ht="14.4"/>
    <row r="1270" s="1" customFormat="1" ht="14.4"/>
    <row r="1271" s="1" customFormat="1" ht="14.4"/>
    <row r="1272" s="1" customFormat="1" ht="14.4"/>
    <row r="1273" s="1" customFormat="1" ht="14.4"/>
    <row r="1274" s="1" customFormat="1" ht="14.4"/>
    <row r="1275" s="1" customFormat="1" ht="14.4"/>
    <row r="1276" s="1" customFormat="1" ht="14.4"/>
    <row r="1277" s="1" customFormat="1" ht="14.4"/>
    <row r="1278" s="1" customFormat="1" ht="14.4"/>
    <row r="1279" s="1" customFormat="1" ht="14.4"/>
    <row r="1280" s="1" customFormat="1" ht="14.4"/>
    <row r="1281" s="1" customFormat="1" ht="14.4"/>
    <row r="1282" s="1" customFormat="1" ht="14.4"/>
    <row r="1283" s="1" customFormat="1" ht="14.4"/>
    <row r="1284" s="1" customFormat="1" ht="14.4"/>
    <row r="1285" s="1" customFormat="1" ht="14.4"/>
    <row r="1286" s="1" customFormat="1" ht="14.4"/>
    <row r="1287" s="1" customFormat="1" ht="14.4"/>
    <row r="1288" s="1" customFormat="1" ht="14.4"/>
    <row r="1289" s="1" customFormat="1" ht="14.4"/>
    <row r="1290" s="1" customFormat="1" ht="14.4"/>
    <row r="1291" s="1" customFormat="1" ht="14.4"/>
    <row r="1292" s="1" customFormat="1" ht="14.4"/>
    <row r="1293" s="1" customFormat="1" ht="14.4"/>
    <row r="1294" s="1" customFormat="1" ht="14.4"/>
    <row r="1295" s="1" customFormat="1" ht="14.4"/>
    <row r="1296" s="1" customFormat="1" ht="14.4"/>
    <row r="1297" s="1" customFormat="1" ht="14.4"/>
    <row r="1298" s="1" customFormat="1" ht="14.4"/>
    <row r="1299" s="1" customFormat="1" ht="14.4"/>
    <row r="1300" s="1" customFormat="1" ht="14.4"/>
    <row r="1301" s="1" customFormat="1" ht="14.4"/>
    <row r="1302" s="1" customFormat="1" ht="14.4"/>
    <row r="1303" s="1" customFormat="1" ht="14.4"/>
    <row r="1304" s="1" customFormat="1" ht="14.4"/>
    <row r="1305" s="1" customFormat="1" ht="14.4"/>
    <row r="1306" s="1" customFormat="1" ht="14.4"/>
    <row r="1307" s="1" customFormat="1" ht="14.4"/>
    <row r="1308" s="1" customFormat="1" ht="14.4"/>
    <row r="1309" s="1" customFormat="1" ht="14.4"/>
    <row r="1310" s="1" customFormat="1" ht="14.4"/>
    <row r="1311" s="1" customFormat="1" ht="14.4"/>
    <row r="1312" s="1" customFormat="1" ht="14.4"/>
    <row r="1313" s="1" customFormat="1" ht="14.4"/>
    <row r="1314" s="1" customFormat="1" ht="14.4"/>
    <row r="1315" s="1" customFormat="1" ht="14.4"/>
    <row r="1316" s="1" customFormat="1" ht="14.4"/>
    <row r="1317" s="1" customFormat="1" ht="14.4"/>
    <row r="1318" s="1" customFormat="1" ht="14.4"/>
    <row r="1319" s="1" customFormat="1" ht="14.4"/>
    <row r="1320" s="1" customFormat="1" ht="14.4"/>
    <row r="1321" s="1" customFormat="1" ht="14.4"/>
    <row r="1322" s="1" customFormat="1" ht="14.4"/>
    <row r="1323" s="1" customFormat="1" ht="14.4"/>
    <row r="1324" s="1" customFormat="1" ht="14.4"/>
    <row r="1325" s="1" customFormat="1" ht="14.4"/>
    <row r="1326" s="1" customFormat="1" ht="14.4"/>
    <row r="1327" s="1" customFormat="1" ht="14.4"/>
    <row r="1328" s="1" customFormat="1" ht="14.4"/>
    <row r="1329" s="1" customFormat="1" ht="14.4"/>
    <row r="1330" s="1" customFormat="1" ht="14.4"/>
    <row r="1331" s="1" customFormat="1" ht="14.4"/>
    <row r="1332" s="1" customFormat="1" ht="14.4"/>
    <row r="1333" s="1" customFormat="1" ht="14.4"/>
    <row r="1334" s="1" customFormat="1" ht="14.4"/>
    <row r="1335" s="1" customFormat="1" ht="14.4"/>
    <row r="1336" s="1" customFormat="1" ht="14.4"/>
    <row r="1337" s="1" customFormat="1" ht="14.4"/>
    <row r="1338" s="1" customFormat="1" ht="14.4"/>
    <row r="1339" s="1" customFormat="1" ht="14.4"/>
    <row r="1340" s="1" customFormat="1" ht="14.4"/>
    <row r="1341" s="1" customFormat="1" ht="14.4"/>
    <row r="1342" s="1" customFormat="1" ht="14.4"/>
    <row r="1343" s="1" customFormat="1" ht="14.4"/>
    <row r="1344" s="1" customFormat="1" ht="14.4"/>
    <row r="1345" s="1" customFormat="1" ht="14.4"/>
    <row r="1346" s="1" customFormat="1" ht="14.4"/>
    <row r="1347" s="1" customFormat="1" ht="14.4"/>
    <row r="1348" s="1" customFormat="1" ht="14.4"/>
    <row r="1349" s="1" customFormat="1" ht="14.4"/>
    <row r="1350" s="1" customFormat="1" ht="14.4"/>
    <row r="1351" s="1" customFormat="1" ht="14.4"/>
    <row r="1352" s="1" customFormat="1" ht="14.4"/>
    <row r="1353" s="1" customFormat="1" ht="14.4"/>
    <row r="1354" s="1" customFormat="1" ht="14.4"/>
    <row r="1355" s="1" customFormat="1" ht="14.4"/>
    <row r="1356" s="1" customFormat="1" ht="14.4"/>
    <row r="1357" s="1" customFormat="1" ht="14.4"/>
    <row r="1358" s="1" customFormat="1" ht="14.4"/>
    <row r="1359" s="1" customFormat="1" ht="14.4"/>
    <row r="1360" s="1" customFormat="1" ht="14.4"/>
    <row r="1361" s="1" customFormat="1" ht="14.4"/>
    <row r="1362" s="1" customFormat="1" ht="14.4"/>
    <row r="1363" s="1" customFormat="1" ht="14.4"/>
    <row r="1364" s="1" customFormat="1" ht="14.4"/>
    <row r="1365" s="1" customFormat="1" ht="14.4"/>
    <row r="1366" s="1" customFormat="1" ht="14.4"/>
    <row r="1367" s="1" customFormat="1" ht="14.4"/>
    <row r="1368" s="1" customFormat="1" ht="14.4"/>
    <row r="1369" s="1" customFormat="1" ht="14.4"/>
    <row r="1370" s="1" customFormat="1" ht="14.4"/>
    <row r="1371" s="1" customFormat="1" ht="14.4"/>
    <row r="1372" s="1" customFormat="1" ht="14.4"/>
    <row r="1373" s="1" customFormat="1" ht="14.4"/>
    <row r="1374" s="1" customFormat="1" ht="14.4"/>
    <row r="1375" s="1" customFormat="1" ht="14.4"/>
    <row r="1376" s="1" customFormat="1" ht="14.4"/>
    <row r="1377" s="1" customFormat="1" ht="14.4"/>
    <row r="1378" s="1" customFormat="1" ht="14.4"/>
    <row r="1379" s="1" customFormat="1" ht="14.4"/>
    <row r="1380" s="1" customFormat="1" ht="14.4"/>
    <row r="1381" s="1" customFormat="1" ht="14.4"/>
    <row r="1382" s="1" customFormat="1" ht="14.4"/>
    <row r="1383" s="1" customFormat="1" ht="14.4"/>
    <row r="1384" s="1" customFormat="1" ht="14.4"/>
    <row r="1385" s="1" customFormat="1" ht="14.4"/>
    <row r="1386" s="1" customFormat="1" ht="14.4"/>
    <row r="1387" s="1" customFormat="1" ht="14.4"/>
    <row r="1388" s="1" customFormat="1" ht="14.4"/>
    <row r="1389" s="1" customFormat="1" ht="14.4"/>
    <row r="1390" s="1" customFormat="1" ht="14.4"/>
    <row r="1391" s="1" customFormat="1" ht="14.4"/>
    <row r="1392" s="1" customFormat="1" ht="14.4"/>
    <row r="1393" s="1" customFormat="1" ht="14.4"/>
    <row r="1394" s="1" customFormat="1" ht="14.4"/>
    <row r="1395" s="1" customFormat="1" ht="14.4"/>
    <row r="1396" s="1" customFormat="1" ht="14.4"/>
    <row r="1397" s="1" customFormat="1" ht="14.4"/>
    <row r="1398" s="1" customFormat="1" ht="14.4"/>
    <row r="1399" s="1" customFormat="1" ht="14.4"/>
    <row r="1400" s="1" customFormat="1" ht="14.4"/>
    <row r="1401" s="1" customFormat="1" ht="14.4"/>
    <row r="1402" s="1" customFormat="1" ht="14.4"/>
    <row r="1403" s="1" customFormat="1" ht="14.4"/>
    <row r="1404" s="1" customFormat="1" ht="14.4"/>
    <row r="1405" s="1" customFormat="1" ht="14.4"/>
    <row r="1406" s="1" customFormat="1" ht="14.4"/>
    <row r="1407" s="1" customFormat="1" ht="14.4"/>
    <row r="1408" s="1" customFormat="1" ht="14.4"/>
    <row r="1409" s="1" customFormat="1" ht="14.4"/>
    <row r="1410" s="1" customFormat="1" ht="14.4"/>
    <row r="1411" s="1" customFormat="1" ht="14.4"/>
    <row r="1412" s="1" customFormat="1" ht="14.4"/>
    <row r="1413" s="1" customFormat="1" ht="14.4"/>
    <row r="1414" s="1" customFormat="1" ht="14.4"/>
    <row r="1415" s="1" customFormat="1" ht="14.4"/>
    <row r="1416" s="1" customFormat="1" ht="14.4"/>
    <row r="1417" s="1" customFormat="1" ht="14.4"/>
    <row r="1418" s="1" customFormat="1" ht="14.4"/>
    <row r="1419" s="1" customFormat="1" ht="14.4"/>
    <row r="1420" s="1" customFormat="1" ht="14.4"/>
    <row r="1421" s="1" customFormat="1" ht="14.4"/>
    <row r="1422" s="1" customFormat="1" ht="14.4"/>
    <row r="1423" s="1" customFormat="1" ht="14.4"/>
    <row r="1424" s="1" customFormat="1" ht="14.4"/>
    <row r="1425" s="1" customFormat="1" ht="14.4"/>
    <row r="1426" s="1" customFormat="1" ht="14.4"/>
    <row r="1427" s="1" customFormat="1" ht="14.4"/>
    <row r="1428" s="1" customFormat="1" ht="14.4"/>
    <row r="1429" s="1" customFormat="1" ht="14.4"/>
    <row r="1430" s="1" customFormat="1" ht="14.4"/>
    <row r="1431" s="1" customFormat="1" ht="14.4"/>
    <row r="1432" s="1" customFormat="1" ht="14.4"/>
    <row r="1433" s="1" customFormat="1" ht="14.4"/>
    <row r="1434" s="1" customFormat="1" ht="14.4"/>
    <row r="1435" s="1" customFormat="1" ht="14.4"/>
    <row r="1436" s="1" customFormat="1" ht="14.4"/>
    <row r="1437" s="1" customFormat="1" ht="14.4"/>
    <row r="1438" s="1" customFormat="1" ht="14.4"/>
    <row r="1439" s="1" customFormat="1" ht="14.4"/>
    <row r="1440" s="1" customFormat="1" ht="14.4"/>
    <row r="1441" s="1" customFormat="1" ht="14.4"/>
    <row r="1442" s="1" customFormat="1" ht="14.4"/>
    <row r="1443" s="1" customFormat="1" ht="14.4"/>
    <row r="1444" s="1" customFormat="1" ht="14.4"/>
    <row r="1445" s="1" customFormat="1" ht="14.4"/>
    <row r="1446" s="1" customFormat="1" ht="14.4"/>
    <row r="1447" s="1" customFormat="1" ht="14.4"/>
    <row r="1448" s="1" customFormat="1" ht="14.4"/>
    <row r="1449" s="1" customFormat="1" ht="14.4"/>
    <row r="1450" s="1" customFormat="1" ht="14.4"/>
    <row r="1451" s="1" customFormat="1" ht="14.4"/>
    <row r="1452" s="1" customFormat="1" ht="14.4"/>
    <row r="1453" s="1" customFormat="1" ht="14.4"/>
    <row r="1454" s="1" customFormat="1" ht="14.4"/>
    <row r="1455" s="1" customFormat="1" ht="14.4"/>
    <row r="1456" s="1" customFormat="1" ht="14.4"/>
    <row r="1457" s="1" customFormat="1" ht="14.4"/>
    <row r="1458" s="1" customFormat="1" ht="14.4"/>
    <row r="1459" s="1" customFormat="1" ht="14.4"/>
    <row r="1460" s="1" customFormat="1" ht="14.4"/>
    <row r="1461" s="1" customFormat="1" ht="14.4"/>
    <row r="1462" s="1" customFormat="1" ht="14.4"/>
    <row r="1463" s="1" customFormat="1" ht="14.4"/>
    <row r="1464" s="1" customFormat="1" ht="14.4"/>
    <row r="1465" s="1" customFormat="1" ht="14.4"/>
    <row r="1466" s="1" customFormat="1" ht="14.4"/>
    <row r="1467" s="1" customFormat="1" ht="14.4"/>
    <row r="1468" s="1" customFormat="1" ht="14.4"/>
    <row r="1469" s="1" customFormat="1" ht="14.4"/>
    <row r="1470" s="1" customFormat="1" ht="14.4"/>
    <row r="1471" s="1" customFormat="1" ht="14.4"/>
    <row r="1472" s="1" customFormat="1" ht="14.4"/>
    <row r="1473" s="1" customFormat="1" ht="14.4"/>
    <row r="1474" s="1" customFormat="1" ht="14.4"/>
    <row r="1475" s="1" customFormat="1" ht="14.4"/>
    <row r="1476" s="1" customFormat="1" ht="14.4"/>
    <row r="1477" s="1" customFormat="1" ht="14.4"/>
    <row r="1478" s="1" customFormat="1" ht="14.4"/>
    <row r="1479" s="1" customFormat="1" ht="14.4"/>
    <row r="1480" s="1" customFormat="1" ht="14.4"/>
    <row r="1481" s="1" customFormat="1" ht="14.4"/>
    <row r="1482" s="1" customFormat="1" ht="14.4"/>
    <row r="1483" s="1" customFormat="1" ht="14.4"/>
    <row r="1484" s="1" customFormat="1" ht="14.4"/>
    <row r="1485" s="1" customFormat="1" ht="14.4"/>
    <row r="1486" s="1" customFormat="1" ht="14.4"/>
    <row r="1487" s="1" customFormat="1" ht="14.4"/>
    <row r="1488" s="1" customFormat="1" ht="14.4"/>
    <row r="1489" s="1" customFormat="1" ht="14.4"/>
    <row r="1490" s="1" customFormat="1" ht="14.4"/>
    <row r="1491" s="1" customFormat="1" ht="14.4"/>
    <row r="1492" s="1" customFormat="1" ht="14.4"/>
    <row r="1493" s="1" customFormat="1" ht="14.4"/>
    <row r="1494" s="1" customFormat="1" ht="14.4"/>
    <row r="1495" s="1" customFormat="1" ht="14.4"/>
    <row r="1496" s="1" customFormat="1" ht="14.4"/>
    <row r="1497" s="1" customFormat="1" ht="14.4"/>
    <row r="1498" s="1" customFormat="1" ht="14.4"/>
    <row r="1499" s="1" customFormat="1" ht="14.4"/>
    <row r="1500" s="1" customFormat="1" ht="14.4"/>
    <row r="1501" s="1" customFormat="1" ht="14.4"/>
    <row r="1502" s="1" customFormat="1" ht="14.4"/>
    <row r="1503" s="1" customFormat="1" ht="14.4"/>
    <row r="1504" s="1" customFormat="1" ht="14.4"/>
    <row r="1505" s="1" customFormat="1" ht="14.4"/>
    <row r="1506" s="1" customFormat="1" ht="14.4"/>
    <row r="1507" s="1" customFormat="1" ht="14.4"/>
    <row r="1508" s="1" customFormat="1" ht="14.4"/>
    <row r="1509" s="1" customFormat="1" ht="14.4"/>
    <row r="1510" s="1" customFormat="1" ht="14.4"/>
    <row r="1511" s="1" customFormat="1" ht="14.4"/>
    <row r="1512" s="1" customFormat="1" ht="14.4"/>
    <row r="1513" s="1" customFormat="1" ht="14.4"/>
    <row r="1514" s="1" customFormat="1" ht="14.4"/>
    <row r="1515" s="1" customFormat="1" ht="14.4"/>
    <row r="1516" s="1" customFormat="1" ht="14.4"/>
    <row r="1517" s="1" customFormat="1" ht="14.4"/>
    <row r="1518" s="1" customFormat="1" ht="14.4"/>
    <row r="1519" s="1" customFormat="1" ht="14.4"/>
    <row r="1520" s="1" customFormat="1" ht="14.4"/>
    <row r="1521" s="1" customFormat="1" ht="14.4"/>
    <row r="1522" s="1" customFormat="1" ht="14.4"/>
    <row r="1523" s="1" customFormat="1" ht="14.4"/>
    <row r="1524" s="1" customFormat="1" ht="14.4"/>
    <row r="1525" s="1" customFormat="1" ht="14.4"/>
    <row r="1526" s="1" customFormat="1" ht="14.4"/>
    <row r="1527" s="1" customFormat="1" ht="14.4"/>
    <row r="1528" s="1" customFormat="1" ht="14.4"/>
    <row r="1529" s="1" customFormat="1" ht="14.4"/>
    <row r="1530" s="1" customFormat="1" ht="14.4"/>
    <row r="1531" s="1" customFormat="1" ht="14.4"/>
    <row r="1532" s="1" customFormat="1" ht="14.4"/>
    <row r="1533" s="1" customFormat="1" ht="14.4"/>
    <row r="1534" s="1" customFormat="1" ht="14.4"/>
    <row r="1535" s="1" customFormat="1" ht="14.4"/>
    <row r="1536" s="1" customFormat="1" ht="14.4"/>
    <row r="1537" s="1" customFormat="1" ht="14.4"/>
    <row r="1538" s="1" customFormat="1" ht="14.4"/>
    <row r="1539" s="1" customFormat="1" ht="14.4"/>
    <row r="1540" s="1" customFormat="1" ht="14.4"/>
    <row r="1541" s="1" customFormat="1" ht="14.4"/>
    <row r="1542" s="1" customFormat="1" ht="14.4"/>
    <row r="1543" s="1" customFormat="1" ht="14.4"/>
    <row r="1544" s="1" customFormat="1" ht="14.4"/>
    <row r="1545" s="1" customFormat="1" ht="14.4"/>
    <row r="1546" s="1" customFormat="1" ht="14.4"/>
    <row r="1547" s="1" customFormat="1" ht="14.4"/>
    <row r="1548" s="1" customFormat="1" ht="14.4"/>
    <row r="1549" s="1" customFormat="1" ht="14.4"/>
    <row r="1550" s="1" customFormat="1" ht="14.4"/>
    <row r="1551" s="1" customFormat="1" ht="14.4"/>
    <row r="1552" s="1" customFormat="1" ht="14.4"/>
    <row r="1553" s="1" customFormat="1" ht="14.4"/>
    <row r="1554" s="1" customFormat="1" ht="14.4"/>
    <row r="1555" s="1" customFormat="1" ht="14.4"/>
    <row r="1556" s="1" customFormat="1" ht="14.4"/>
    <row r="1557" s="1" customFormat="1" ht="14.4"/>
    <row r="1558" s="1" customFormat="1" ht="14.4"/>
    <row r="1559" s="1" customFormat="1" ht="14.4"/>
    <row r="1560" s="1" customFormat="1" ht="14.4"/>
    <row r="1561" s="1" customFormat="1" ht="14.4"/>
    <row r="1562" s="1" customFormat="1" ht="14.4"/>
    <row r="1563" s="1" customFormat="1" ht="14.4"/>
    <row r="1564" s="1" customFormat="1" ht="14.4"/>
    <row r="1565" s="1" customFormat="1" ht="14.4"/>
    <row r="1566" s="1" customFormat="1" ht="14.4"/>
    <row r="1567" s="1" customFormat="1" ht="14.4"/>
    <row r="1568" s="1" customFormat="1" ht="14.4"/>
    <row r="1569" s="1" customFormat="1" ht="14.4"/>
    <row r="1570" s="1" customFormat="1" ht="14.4"/>
    <row r="1571" s="1" customFormat="1" ht="14.4"/>
    <row r="1572" s="1" customFormat="1" ht="14.4"/>
    <row r="1573" s="1" customFormat="1" ht="14.4"/>
    <row r="1574" s="1" customFormat="1" ht="14.4"/>
    <row r="1575" s="1" customFormat="1" ht="14.4"/>
    <row r="1576" s="1" customFormat="1" ht="14.4"/>
    <row r="1577" s="1" customFormat="1" ht="14.4"/>
    <row r="1578" s="1" customFormat="1" ht="14.4"/>
    <row r="1579" s="1" customFormat="1" ht="14.4"/>
    <row r="1580" s="1" customFormat="1" ht="14.4"/>
    <row r="1581" s="1" customFormat="1" ht="14.4"/>
    <row r="1582" s="1" customFormat="1" ht="14.4"/>
    <row r="1583" s="1" customFormat="1" ht="14.4"/>
    <row r="1584" s="1" customFormat="1" ht="14.4"/>
    <row r="1585" s="1" customFormat="1" ht="14.4"/>
    <row r="1586" s="1" customFormat="1" ht="14.4"/>
    <row r="1587" s="1" customFormat="1" ht="14.4"/>
    <row r="1588" s="1" customFormat="1" ht="14.4"/>
    <row r="1589" s="1" customFormat="1" ht="14.4"/>
    <row r="1590" s="1" customFormat="1" ht="14.4"/>
    <row r="1591" s="1" customFormat="1" ht="14.4"/>
    <row r="1592" s="1" customFormat="1" ht="14.4"/>
    <row r="1593" s="1" customFormat="1" ht="14.4"/>
    <row r="1594" s="1" customFormat="1" ht="14.4"/>
    <row r="1595" s="1" customFormat="1" ht="14.4"/>
    <row r="1596" s="1" customFormat="1" ht="14.4"/>
    <row r="1597" s="1" customFormat="1" ht="14.4"/>
    <row r="1598" s="1" customFormat="1" ht="14.4"/>
    <row r="1599" s="1" customFormat="1" ht="14.4"/>
    <row r="1600" s="1" customFormat="1" ht="14.4"/>
    <row r="1601" s="1" customFormat="1" ht="14.4"/>
    <row r="1602" s="1" customFormat="1" ht="14.4"/>
    <row r="1603" s="1" customFormat="1" ht="14.4"/>
    <row r="1604" s="1" customFormat="1" ht="14.4"/>
    <row r="1605" s="1" customFormat="1" ht="14.4"/>
    <row r="1606" s="1" customFormat="1" ht="14.4"/>
    <row r="1607" s="1" customFormat="1" ht="14.4"/>
    <row r="1608" s="1" customFormat="1" ht="14.4"/>
    <row r="1609" s="1" customFormat="1" ht="14.4"/>
    <row r="1610" s="1" customFormat="1" ht="14.4"/>
    <row r="1611" s="1" customFormat="1" ht="14.4"/>
    <row r="1612" s="1" customFormat="1" ht="14.4"/>
    <row r="1613" s="1" customFormat="1" ht="14.4"/>
    <row r="1614" s="1" customFormat="1" ht="14.4"/>
    <row r="1615" s="1" customFormat="1" ht="14.4"/>
    <row r="1616" s="1" customFormat="1" ht="14.4"/>
    <row r="1617" s="1" customFormat="1" ht="14.4"/>
    <row r="1618" s="1" customFormat="1" ht="14.4"/>
    <row r="1619" s="1" customFormat="1" ht="14.4"/>
    <row r="1620" s="1" customFormat="1" ht="14.4"/>
    <row r="1621" s="1" customFormat="1" ht="14.4"/>
    <row r="1622" s="1" customFormat="1" ht="14.4"/>
    <row r="1623" s="1" customFormat="1" ht="14.4"/>
    <row r="1624" s="1" customFormat="1" ht="14.4"/>
    <row r="1625" s="1" customFormat="1" ht="14.4"/>
    <row r="1626" s="1" customFormat="1" ht="14.4"/>
    <row r="1627" s="1" customFormat="1" ht="14.4"/>
    <row r="1628" s="1" customFormat="1" ht="14.4"/>
    <row r="1629" s="1" customFormat="1" ht="14.4"/>
    <row r="1630" s="1" customFormat="1" ht="14.4"/>
    <row r="1631" s="1" customFormat="1" ht="14.4"/>
    <row r="1632" s="1" customFormat="1" ht="14.4"/>
    <row r="1633" s="1" customFormat="1" ht="14.4"/>
    <row r="1634" s="1" customFormat="1" ht="14.4"/>
    <row r="1635" s="1" customFormat="1" ht="14.4"/>
    <row r="1636" s="1" customFormat="1" ht="14.4"/>
    <row r="1637" s="1" customFormat="1" ht="14.4"/>
    <row r="1638" s="1" customFormat="1" ht="14.4"/>
    <row r="1639" s="1" customFormat="1" ht="14.4"/>
    <row r="1640" s="1" customFormat="1" ht="14.4"/>
    <row r="1641" s="1" customFormat="1" ht="14.4"/>
    <row r="1642" s="1" customFormat="1" ht="14.4"/>
    <row r="1643" s="1" customFormat="1" ht="14.4"/>
    <row r="1644" s="1" customFormat="1" ht="14.4"/>
    <row r="1645" s="1" customFormat="1" ht="14.4"/>
    <row r="1646" s="1" customFormat="1" ht="14.4"/>
    <row r="1647" s="1" customFormat="1" ht="14.4"/>
    <row r="1648" s="1" customFormat="1" ht="14.4"/>
    <row r="1649" s="1" customFormat="1" ht="14.4"/>
    <row r="1650" s="1" customFormat="1" ht="14.4"/>
    <row r="1651" s="1" customFormat="1" ht="14.4"/>
    <row r="1652" s="1" customFormat="1" ht="14.4"/>
    <row r="1653" s="1" customFormat="1" ht="14.4"/>
    <row r="1654" s="1" customFormat="1" ht="14.4"/>
    <row r="1655" s="1" customFormat="1" ht="14.4"/>
    <row r="1656" s="1" customFormat="1" ht="14.4"/>
    <row r="1657" s="1" customFormat="1" ht="14.4"/>
    <row r="1658" s="1" customFormat="1" ht="14.4"/>
    <row r="1659" s="1" customFormat="1" ht="14.4"/>
    <row r="1660" s="1" customFormat="1" ht="14.4"/>
    <row r="1661" s="1" customFormat="1" ht="14.4"/>
    <row r="1662" s="1" customFormat="1" ht="14.4"/>
    <row r="1663" s="1" customFormat="1" ht="14.4"/>
    <row r="1664" s="1" customFormat="1" ht="14.4"/>
    <row r="1665" s="1" customFormat="1" ht="14.4"/>
    <row r="1666" s="1" customFormat="1" ht="14.4"/>
    <row r="1667" s="1" customFormat="1" ht="14.4"/>
    <row r="1668" s="1" customFormat="1" ht="14.4"/>
    <row r="1669" s="1" customFormat="1" ht="14.4"/>
    <row r="1670" s="1" customFormat="1" ht="14.4"/>
    <row r="1671" s="1" customFormat="1" ht="14.4"/>
    <row r="1672" s="1" customFormat="1" ht="14.4"/>
    <row r="1673" s="1" customFormat="1" ht="14.4"/>
    <row r="1674" s="1" customFormat="1" ht="14.4"/>
    <row r="1675" s="1" customFormat="1" ht="14.4"/>
    <row r="1676" s="1" customFormat="1" ht="14.4"/>
    <row r="1677" s="1" customFormat="1" ht="14.4"/>
    <row r="1678" s="1" customFormat="1" ht="14.4"/>
    <row r="1679" s="1" customFormat="1" ht="14.4"/>
    <row r="1680" s="1" customFormat="1" ht="14.4"/>
    <row r="1681" s="1" customFormat="1" ht="14.4"/>
    <row r="1682" s="1" customFormat="1" ht="14.4"/>
    <row r="1683" s="1" customFormat="1" ht="14.4"/>
    <row r="1684" s="1" customFormat="1" ht="14.4"/>
    <row r="1685" s="1" customFormat="1" ht="14.4"/>
    <row r="1686" s="1" customFormat="1" ht="14.4"/>
    <row r="1687" s="1" customFormat="1" ht="14.4"/>
    <row r="1688" s="1" customFormat="1" ht="14.4"/>
    <row r="1689" s="1" customFormat="1" ht="14.4"/>
    <row r="1690" s="1" customFormat="1" ht="14.4"/>
    <row r="1691" s="1" customFormat="1" ht="14.4"/>
    <row r="1692" s="1" customFormat="1" ht="14.4"/>
    <row r="1693" s="1" customFormat="1" ht="14.4"/>
    <row r="1694" s="1" customFormat="1" ht="14.4"/>
    <row r="1695" s="1" customFormat="1" ht="14.4"/>
    <row r="1696" s="1" customFormat="1" ht="14.4"/>
    <row r="1697" s="1" customFormat="1" ht="14.4"/>
    <row r="1698" s="1" customFormat="1" ht="14.4"/>
    <row r="1699" s="1" customFormat="1" ht="14.4"/>
    <row r="1700" s="1" customFormat="1" ht="14.4"/>
    <row r="1701" s="1" customFormat="1" ht="14.4"/>
    <row r="1702" s="1" customFormat="1" ht="14.4"/>
    <row r="1703" s="1" customFormat="1" ht="14.4"/>
    <row r="1704" s="1" customFormat="1" ht="14.4"/>
    <row r="1705" s="1" customFormat="1" ht="14.4"/>
    <row r="1706" s="1" customFormat="1" ht="14.4"/>
    <row r="1707" s="1" customFormat="1" ht="14.4"/>
    <row r="1708" s="1" customFormat="1" ht="14.4"/>
    <row r="1709" s="1" customFormat="1" ht="14.4"/>
    <row r="1710" s="1" customFormat="1" ht="14.4"/>
    <row r="1711" s="1" customFormat="1" ht="14.4"/>
    <row r="1712" s="1" customFormat="1" ht="14.4"/>
    <row r="1713" s="1" customFormat="1" ht="14.4"/>
    <row r="1714" s="1" customFormat="1" ht="14.4"/>
    <row r="1715" s="1" customFormat="1" ht="14.4"/>
    <row r="1716" s="1" customFormat="1" ht="14.4"/>
    <row r="1717" s="1" customFormat="1" ht="14.4"/>
    <row r="1718" s="1" customFormat="1" ht="14.4"/>
    <row r="1719" s="1" customFormat="1" ht="14.4"/>
    <row r="1720" s="1" customFormat="1" ht="14.4"/>
    <row r="1721" s="1" customFormat="1" ht="14.4"/>
    <row r="1722" s="1" customFormat="1" ht="14.4"/>
    <row r="1723" s="1" customFormat="1" ht="14.4"/>
    <row r="1724" s="1" customFormat="1" ht="14.4"/>
    <row r="1725" s="1" customFormat="1" ht="14.4"/>
    <row r="1726" s="1" customFormat="1" ht="14.4"/>
    <row r="1727" s="1" customFormat="1" ht="14.4"/>
    <row r="1728" s="1" customFormat="1" ht="14.4"/>
    <row r="1729" s="1" customFormat="1" ht="14.4"/>
    <row r="1730" s="1" customFormat="1" ht="14.4"/>
    <row r="1731" s="1" customFormat="1" ht="14.4"/>
    <row r="1732" s="1" customFormat="1" ht="14.4"/>
    <row r="1733" s="1" customFormat="1" ht="14.4"/>
    <row r="1734" s="1" customFormat="1" ht="14.4"/>
    <row r="1735" s="1" customFormat="1" ht="14.4"/>
    <row r="1736" s="1" customFormat="1" ht="14.4"/>
    <row r="1737" s="1" customFormat="1" ht="14.4"/>
    <row r="1738" s="1" customFormat="1" ht="14.4"/>
    <row r="1739" s="1" customFormat="1" ht="14.4"/>
    <row r="1740" s="1" customFormat="1" ht="14.4"/>
    <row r="1741" s="1" customFormat="1" ht="14.4"/>
    <row r="1742" s="1" customFormat="1" ht="14.4"/>
    <row r="1743" s="1" customFormat="1" ht="14.4"/>
    <row r="1744" s="1" customFormat="1" ht="14.4"/>
    <row r="1745" s="1" customFormat="1" ht="14.4"/>
    <row r="1746" s="1" customFormat="1" ht="14.4"/>
    <row r="1747" s="1" customFormat="1" ht="14.4"/>
    <row r="1748" s="1" customFormat="1" ht="14.4"/>
    <row r="1749" s="1" customFormat="1" ht="14.4"/>
    <row r="1750" s="1" customFormat="1" ht="14.4"/>
    <row r="1751" s="1" customFormat="1" ht="14.4"/>
    <row r="1752" s="1" customFormat="1" ht="14.4"/>
    <row r="1753" s="1" customFormat="1" ht="14.4"/>
    <row r="1754" s="1" customFormat="1" ht="14.4"/>
    <row r="1755" s="1" customFormat="1" ht="14.4"/>
    <row r="1756" s="1" customFormat="1" ht="14.4"/>
    <row r="1757" s="1" customFormat="1" ht="14.4"/>
    <row r="1758" s="1" customFormat="1" ht="14.4"/>
    <row r="1759" s="1" customFormat="1" ht="14.4"/>
    <row r="1760" s="1" customFormat="1" ht="14.4"/>
    <row r="1761" s="1" customFormat="1" ht="14.4"/>
    <row r="1762" s="1" customFormat="1" ht="14.4"/>
    <row r="1763" s="1" customFormat="1" ht="14.4"/>
    <row r="1764" s="1" customFormat="1" ht="14.4"/>
    <row r="1765" s="1" customFormat="1" ht="14.4"/>
    <row r="1766" s="1" customFormat="1" ht="14.4"/>
    <row r="1767" s="1" customFormat="1" ht="14.4"/>
    <row r="1768" s="1" customFormat="1" ht="14.4"/>
    <row r="1769" s="1" customFormat="1" ht="14.4"/>
    <row r="1770" s="1" customFormat="1" ht="14.4"/>
    <row r="1771" s="1" customFormat="1" ht="14.4"/>
    <row r="1772" s="1" customFormat="1" ht="14.4"/>
    <row r="1773" s="1" customFormat="1" ht="14.4"/>
    <row r="1774" s="1" customFormat="1" ht="14.4"/>
    <row r="1775" s="1" customFormat="1" ht="14.4"/>
    <row r="1776" s="1" customFormat="1" ht="14.4"/>
    <row r="1777" s="1" customFormat="1" ht="14.4"/>
    <row r="1778" s="1" customFormat="1" ht="14.4"/>
    <row r="1779" s="1" customFormat="1" ht="14.4"/>
    <row r="1780" s="1" customFormat="1" ht="14.4"/>
    <row r="1781" s="1" customFormat="1" ht="14.4"/>
    <row r="1782" s="1" customFormat="1" ht="14.4"/>
    <row r="1783" s="1" customFormat="1" ht="14.4"/>
    <row r="1784" s="1" customFormat="1" ht="14.4"/>
    <row r="1785" s="1" customFormat="1" ht="14.4"/>
    <row r="1786" s="1" customFormat="1" ht="14.4"/>
    <row r="1787" s="1" customFormat="1" ht="14.4"/>
    <row r="1788" s="1" customFormat="1" ht="14.4"/>
    <row r="1789" s="1" customFormat="1" ht="14.4"/>
    <row r="1790" s="1" customFormat="1" ht="14.4"/>
    <row r="1791" s="1" customFormat="1" ht="14.4"/>
    <row r="1792" s="1" customFormat="1" ht="14.4"/>
    <row r="1793" s="1" customFormat="1" ht="14.4"/>
    <row r="1794" s="1" customFormat="1" ht="14.4"/>
    <row r="1795" s="1" customFormat="1" ht="14.4"/>
    <row r="1796" s="1" customFormat="1" ht="14.4"/>
    <row r="1797" s="1" customFormat="1" ht="14.4"/>
    <row r="1798" s="1" customFormat="1" ht="14.4"/>
    <row r="1799" s="1" customFormat="1" ht="14.4"/>
    <row r="1800" s="1" customFormat="1" ht="14.4"/>
    <row r="1801" s="1" customFormat="1" ht="14.4"/>
    <row r="1802" s="1" customFormat="1" ht="14.4"/>
    <row r="1803" s="1" customFormat="1" ht="14.4"/>
    <row r="1804" s="1" customFormat="1" ht="14.4"/>
    <row r="1805" s="1" customFormat="1" ht="14.4"/>
    <row r="1806" s="1" customFormat="1" ht="14.4"/>
    <row r="1807" s="1" customFormat="1" ht="14.4"/>
    <row r="1808" s="1" customFormat="1" ht="14.4"/>
    <row r="1809" s="1" customFormat="1" ht="14.4"/>
    <row r="1810" s="1" customFormat="1" ht="14.4"/>
    <row r="1811" s="1" customFormat="1" ht="14.4"/>
    <row r="1812" s="1" customFormat="1" ht="14.4"/>
    <row r="1813" s="1" customFormat="1" ht="14.4"/>
    <row r="1814" s="1" customFormat="1" ht="14.4"/>
    <row r="1815" s="1" customFormat="1" ht="14.4"/>
    <row r="1816" s="1" customFormat="1" ht="14.4"/>
    <row r="1817" s="1" customFormat="1" ht="14.4"/>
    <row r="1818" s="1" customFormat="1" ht="14.4"/>
    <row r="1819" s="1" customFormat="1" ht="14.4"/>
    <row r="1820" s="1" customFormat="1" ht="14.4"/>
    <row r="1821" s="1" customFormat="1" ht="14.4"/>
    <row r="1822" s="1" customFormat="1" ht="14.4"/>
    <row r="1823" s="1" customFormat="1" ht="14.4"/>
    <row r="1824" s="1" customFormat="1" ht="14.4"/>
    <row r="1825" s="1" customFormat="1" ht="14.4"/>
    <row r="1826" s="1" customFormat="1" ht="14.4"/>
    <row r="1827" s="1" customFormat="1" ht="14.4"/>
    <row r="1828" s="1" customFormat="1" ht="14.4"/>
    <row r="1829" s="1" customFormat="1" ht="14.4"/>
    <row r="1830" s="1" customFormat="1" ht="14.4"/>
    <row r="1831" s="1" customFormat="1" ht="14.4"/>
    <row r="1832" s="1" customFormat="1" ht="14.4"/>
    <row r="1833" s="1" customFormat="1" ht="14.4"/>
    <row r="1834" s="1" customFormat="1" ht="14.4"/>
    <row r="1835" s="1" customFormat="1" ht="14.4"/>
    <row r="1836" s="1" customFormat="1" ht="14.4"/>
    <row r="1837" s="1" customFormat="1" ht="14.4"/>
    <row r="1838" s="1" customFormat="1" ht="14.4"/>
    <row r="1839" s="1" customFormat="1" ht="14.4"/>
    <row r="1840" s="1" customFormat="1" ht="14.4"/>
    <row r="1841" s="1" customFormat="1" ht="14.4"/>
    <row r="1842" s="1" customFormat="1" ht="14.4"/>
    <row r="1843" s="1" customFormat="1" ht="14.4"/>
    <row r="1844" s="1" customFormat="1" ht="14.4"/>
    <row r="1845" s="1" customFormat="1" ht="14.4"/>
    <row r="1846" s="1" customFormat="1" ht="14.4"/>
    <row r="1847" s="1" customFormat="1" ht="14.4"/>
    <row r="1848" s="1" customFormat="1" ht="14.4"/>
    <row r="1849" s="1" customFormat="1" ht="14.4"/>
    <row r="1850" s="1" customFormat="1" ht="14.4"/>
    <row r="1851" s="1" customFormat="1" ht="14.4"/>
    <row r="1852" s="1" customFormat="1" ht="14.4"/>
    <row r="1853" s="1" customFormat="1" ht="14.4"/>
    <row r="1854" s="1" customFormat="1" ht="14.4"/>
    <row r="1855" s="1" customFormat="1" ht="14.4"/>
    <row r="1856" s="1" customFormat="1" ht="14.4"/>
    <row r="1857" s="1" customFormat="1" ht="14.4"/>
    <row r="1858" s="1" customFormat="1" ht="14.4"/>
    <row r="1859" s="1" customFormat="1" ht="14.4"/>
    <row r="1860" s="1" customFormat="1" ht="14.4"/>
    <row r="1861" s="1" customFormat="1" ht="14.4"/>
    <row r="1862" s="1" customFormat="1" ht="14.4"/>
    <row r="1863" s="1" customFormat="1" ht="14.4"/>
    <row r="1864" s="1" customFormat="1" ht="14.4"/>
    <row r="1865" s="1" customFormat="1" ht="14.4"/>
    <row r="1866" s="1" customFormat="1" ht="14.4"/>
    <row r="1867" s="1" customFormat="1" ht="14.4"/>
    <row r="1868" s="1" customFormat="1" ht="14.4"/>
    <row r="1869" s="1" customFormat="1" ht="14.4"/>
    <row r="1870" s="1" customFormat="1" ht="14.4"/>
    <row r="1871" s="1" customFormat="1" ht="14.4"/>
    <row r="1872" s="1" customFormat="1" ht="14.4"/>
    <row r="1873" s="1" customFormat="1" ht="14.4"/>
    <row r="1874" s="1" customFormat="1" ht="14.4"/>
    <row r="1875" s="1" customFormat="1" ht="14.4"/>
    <row r="1876" s="1" customFormat="1" ht="14.4"/>
    <row r="1877" s="1" customFormat="1" ht="14.4"/>
    <row r="1878" s="1" customFormat="1" ht="14.4"/>
    <row r="1879" s="1" customFormat="1" ht="14.4"/>
    <row r="1880" s="1" customFormat="1" ht="14.4"/>
    <row r="1881" s="1" customFormat="1" ht="14.4"/>
    <row r="1882" s="1" customFormat="1" ht="14.4"/>
    <row r="1883" s="1" customFormat="1" ht="14.4"/>
    <row r="1884" s="1" customFormat="1" ht="14.4"/>
    <row r="1885" s="1" customFormat="1" ht="14.4"/>
    <row r="1886" s="1" customFormat="1" ht="14.4"/>
    <row r="1887" s="1" customFormat="1" ht="14.4"/>
    <row r="1888" s="1" customFormat="1" ht="14.4"/>
    <row r="1889" s="1" customFormat="1" ht="14.4"/>
    <row r="1890" s="1" customFormat="1" ht="14.4"/>
    <row r="1891" s="1" customFormat="1" ht="14.4"/>
    <row r="1892" s="1" customFormat="1" ht="14.4"/>
    <row r="1893" s="1" customFormat="1" ht="14.4"/>
    <row r="1894" s="1" customFormat="1" ht="14.4"/>
    <row r="1895" s="1" customFormat="1" ht="14.4"/>
    <row r="1896" s="1" customFormat="1" ht="14.4"/>
    <row r="1897" s="1" customFormat="1" ht="14.4"/>
    <row r="1898" s="1" customFormat="1" ht="14.4"/>
    <row r="1899" s="1" customFormat="1" ht="14.4"/>
    <row r="1900" s="1" customFormat="1" ht="14.4"/>
    <row r="1901" s="1" customFormat="1" ht="14.4"/>
    <row r="1902" s="1" customFormat="1" ht="14.4"/>
    <row r="1903" s="1" customFormat="1" ht="14.4"/>
    <row r="1904" s="1" customFormat="1" ht="14.4"/>
    <row r="1905" s="1" customFormat="1" ht="14.4"/>
    <row r="1906" s="1" customFormat="1" ht="14.4"/>
    <row r="1907" s="1" customFormat="1" ht="14.4"/>
    <row r="1908" s="1" customFormat="1" ht="14.4"/>
    <row r="1909" s="1" customFormat="1" ht="14.4"/>
    <row r="1910" s="1" customFormat="1" ht="14.4"/>
    <row r="1911" s="1" customFormat="1" ht="14.4"/>
    <row r="1912" s="1" customFormat="1" ht="14.4"/>
    <row r="1913" s="1" customFormat="1" ht="14.4"/>
    <row r="1914" s="1" customFormat="1" ht="14.4"/>
    <row r="1915" s="1" customFormat="1" ht="14.4"/>
    <row r="1916" s="1" customFormat="1" ht="14.4"/>
    <row r="1917" s="1" customFormat="1" ht="14.4"/>
    <row r="1918" s="1" customFormat="1" ht="14.4"/>
    <row r="1919" s="1" customFormat="1" ht="14.4"/>
    <row r="1920" s="1" customFormat="1" ht="14.4"/>
    <row r="1921" s="1" customFormat="1" ht="14.4"/>
    <row r="1922" s="1" customFormat="1" ht="14.4"/>
    <row r="1923" s="1" customFormat="1" ht="14.4"/>
    <row r="1924" s="1" customFormat="1" ht="14.4"/>
    <row r="1925" s="1" customFormat="1" ht="14.4"/>
    <row r="1926" s="1" customFormat="1" ht="14.4"/>
    <row r="1927" s="1" customFormat="1" ht="14.4"/>
    <row r="1928" s="1" customFormat="1" ht="14.4"/>
    <row r="1929" s="1" customFormat="1" ht="14.4"/>
    <row r="1930" s="1" customFormat="1" ht="14.4"/>
    <row r="1931" s="1" customFormat="1" ht="14.4"/>
    <row r="1932" s="1" customFormat="1" ht="14.4"/>
    <row r="1933" s="1" customFormat="1" ht="14.4"/>
    <row r="1934" s="1" customFormat="1" ht="14.4"/>
    <row r="1935" s="1" customFormat="1" ht="14.4"/>
    <row r="1936" s="1" customFormat="1" ht="14.4"/>
    <row r="1937" s="1" customFormat="1" ht="14.4"/>
    <row r="1938" s="1" customFormat="1" ht="14.4"/>
    <row r="1939" s="1" customFormat="1" ht="14.4"/>
    <row r="1940" s="1" customFormat="1" ht="14.4"/>
    <row r="1941" s="1" customFormat="1" ht="14.4"/>
    <row r="1942" s="1" customFormat="1" ht="14.4"/>
    <row r="1943" s="1" customFormat="1" ht="14.4"/>
    <row r="1944" s="1" customFormat="1" ht="14.4"/>
    <row r="1945" s="1" customFormat="1" ht="14.4"/>
    <row r="1946" s="1" customFormat="1" ht="14.4"/>
    <row r="1947" s="1" customFormat="1" ht="14.4"/>
    <row r="1948" s="1" customFormat="1" ht="14.4"/>
    <row r="1949" s="1" customFormat="1" ht="14.4"/>
    <row r="1950" s="1" customFormat="1" ht="14.4"/>
    <row r="1951" s="1" customFormat="1" ht="14.4"/>
    <row r="1952" s="1" customFormat="1" ht="14.4"/>
    <row r="1953" s="1" customFormat="1" ht="14.4"/>
    <row r="1954" s="1" customFormat="1" ht="14.4"/>
    <row r="1955" s="1" customFormat="1" ht="14.4"/>
    <row r="1956" s="1" customFormat="1" ht="14.4"/>
    <row r="1957" s="1" customFormat="1" ht="14.4"/>
    <row r="1958" s="1" customFormat="1" ht="14.4"/>
    <row r="1959" s="1" customFormat="1" ht="14.4"/>
    <row r="1960" s="1" customFormat="1" ht="14.4"/>
    <row r="1961" s="1" customFormat="1" ht="14.4"/>
    <row r="1962" s="1" customFormat="1" ht="14.4"/>
    <row r="1963" s="1" customFormat="1" ht="14.4"/>
    <row r="1964" s="1" customFormat="1" ht="14.4"/>
    <row r="1965" s="1" customFormat="1" ht="14.4"/>
    <row r="1966" s="1" customFormat="1" ht="14.4"/>
    <row r="1967" s="1" customFormat="1" ht="14.4"/>
    <row r="1968" s="1" customFormat="1" ht="14.4"/>
    <row r="1969" s="1" customFormat="1" ht="14.4"/>
    <row r="1970" s="1" customFormat="1" ht="14.4"/>
    <row r="1971" s="1" customFormat="1" ht="14.4"/>
    <row r="1972" s="1" customFormat="1" ht="14.4"/>
    <row r="1973" s="1" customFormat="1" ht="14.4"/>
    <row r="1974" s="1" customFormat="1" ht="14.4"/>
    <row r="1975" s="1" customFormat="1" ht="14.4"/>
    <row r="1976" s="1" customFormat="1" ht="14.4"/>
    <row r="1977" s="1" customFormat="1" ht="14.4"/>
    <row r="1978" s="1" customFormat="1" ht="14.4"/>
    <row r="1979" s="1" customFormat="1" ht="14.4"/>
    <row r="1980" s="1" customFormat="1" ht="14.4"/>
    <row r="1981" s="1" customFormat="1" ht="14.4"/>
    <row r="1982" s="1" customFormat="1" ht="14.4"/>
    <row r="1983" s="1" customFormat="1" ht="14.4"/>
    <row r="1984" s="1" customFormat="1" ht="14.4"/>
    <row r="1985" s="1" customFormat="1" ht="14.4"/>
    <row r="1986" s="1" customFormat="1" ht="14.4"/>
    <row r="1987" s="1" customFormat="1" ht="14.4"/>
    <row r="1988" s="1" customFormat="1" ht="14.4"/>
    <row r="1989" s="1" customFormat="1" ht="14.4"/>
    <row r="1990" s="1" customFormat="1" ht="14.4"/>
    <row r="1991" s="1" customFormat="1" ht="14.4"/>
    <row r="1992" s="1" customFormat="1" ht="14.4"/>
    <row r="1993" s="1" customFormat="1" ht="14.4"/>
    <row r="1994" s="1" customFormat="1" ht="14.4"/>
    <row r="1995" s="1" customFormat="1" ht="14.4"/>
    <row r="1996" s="1" customFormat="1" ht="14.4"/>
    <row r="1997" s="1" customFormat="1" ht="14.4"/>
    <row r="1998" s="1" customFormat="1" ht="14.4"/>
    <row r="1999" s="1" customFormat="1" ht="14.4"/>
    <row r="2000" s="1" customFormat="1" ht="14.4"/>
    <row r="2001" s="1" customFormat="1" ht="14.4"/>
    <row r="2002" s="1" customFormat="1" ht="14.4"/>
    <row r="2003" s="1" customFormat="1" ht="14.4"/>
    <row r="2004" s="1" customFormat="1" ht="14.4"/>
    <row r="2005" s="1" customFormat="1" ht="14.4"/>
    <row r="2006" s="1" customFormat="1" ht="14.4"/>
    <row r="2007" s="1" customFormat="1" ht="14.4"/>
    <row r="2008" s="1" customFormat="1" ht="14.4"/>
    <row r="2009" s="1" customFormat="1" ht="14.4"/>
    <row r="2010" s="1" customFormat="1" ht="14.4"/>
    <row r="2011" s="1" customFormat="1" ht="14.4"/>
    <row r="2012" s="1" customFormat="1" ht="14.4"/>
    <row r="2013" s="1" customFormat="1" ht="14.4"/>
    <row r="2014" s="1" customFormat="1" ht="14.4"/>
    <row r="2015" s="1" customFormat="1" ht="14.4"/>
    <row r="2016" s="1" customFormat="1" ht="14.4"/>
    <row r="2017" s="1" customFormat="1" ht="14.4"/>
    <row r="2018" s="1" customFormat="1" ht="14.4"/>
    <row r="2019" s="1" customFormat="1" ht="14.4"/>
    <row r="2020" s="1" customFormat="1" ht="14.4"/>
    <row r="2021" s="1" customFormat="1" ht="14.4"/>
    <row r="2022" s="1" customFormat="1" ht="14.4"/>
    <row r="2023" s="1" customFormat="1" ht="14.4"/>
    <row r="2024" s="1" customFormat="1" ht="14.4"/>
    <row r="2025" s="1" customFormat="1" ht="14.4"/>
    <row r="2026" s="1" customFormat="1" ht="14.4"/>
    <row r="2027" s="1" customFormat="1" ht="14.4"/>
    <row r="2028" s="1" customFormat="1" ht="14.4"/>
    <row r="2029" s="1" customFormat="1" ht="14.4"/>
    <row r="2030" s="1" customFormat="1" ht="14.4"/>
    <row r="2031" s="1" customFormat="1" ht="14.4"/>
    <row r="2032" s="1" customFormat="1" ht="14.4"/>
    <row r="2033" s="1" customFormat="1" ht="14.4"/>
    <row r="2034" s="1" customFormat="1" ht="14.4"/>
    <row r="2035" s="1" customFormat="1" ht="14.4"/>
    <row r="2036" s="1" customFormat="1" ht="14.4"/>
    <row r="2037" s="1" customFormat="1" ht="14.4"/>
    <row r="2038" s="1" customFormat="1" ht="14.4"/>
    <row r="2039" s="1" customFormat="1" ht="14.4"/>
    <row r="2040" s="1" customFormat="1" ht="14.4"/>
    <row r="2041" s="1" customFormat="1" ht="14.4"/>
    <row r="2042" s="1" customFormat="1" ht="14.4"/>
    <row r="2043" s="1" customFormat="1" ht="14.4"/>
    <row r="2044" s="1" customFormat="1" ht="14.4"/>
    <row r="2045" s="1" customFormat="1" ht="14.4"/>
    <row r="2046" s="1" customFormat="1" ht="14.4"/>
    <row r="2047" s="1" customFormat="1" ht="14.4"/>
    <row r="2048" s="1" customFormat="1" ht="14.4"/>
    <row r="2049" s="1" customFormat="1" ht="14.4"/>
    <row r="2050" s="1" customFormat="1" ht="14.4"/>
    <row r="2051" s="1" customFormat="1" ht="14.4"/>
    <row r="2052" s="1" customFormat="1" ht="14.4"/>
    <row r="2053" s="1" customFormat="1" ht="14.4"/>
    <row r="2054" s="1" customFormat="1" ht="14.4"/>
    <row r="2055" s="1" customFormat="1" ht="14.4"/>
    <row r="2056" s="1" customFormat="1" ht="14.4"/>
    <row r="2057" s="1" customFormat="1" ht="14.4"/>
    <row r="2058" s="1" customFormat="1" ht="14.4"/>
    <row r="2059" s="1" customFormat="1" ht="14.4"/>
    <row r="2060" s="1" customFormat="1" ht="14.4"/>
    <row r="2061" s="1" customFormat="1" ht="14.4"/>
    <row r="2062" s="1" customFormat="1" ht="14.4"/>
    <row r="2063" s="1" customFormat="1" ht="14.4"/>
    <row r="2064" s="1" customFormat="1" ht="14.4"/>
    <row r="2065" s="1" customFormat="1" ht="14.4"/>
    <row r="2066" s="1" customFormat="1" ht="14.4"/>
    <row r="2067" s="1" customFormat="1" ht="14.4"/>
    <row r="2068" s="1" customFormat="1" ht="14.4"/>
    <row r="2069" s="1" customFormat="1" ht="14.4"/>
    <row r="2070" s="1" customFormat="1" ht="14.4"/>
    <row r="2071" s="1" customFormat="1" ht="14.4"/>
    <row r="2072" s="1" customFormat="1" ht="14.4"/>
    <row r="2073" s="1" customFormat="1" ht="14.4"/>
    <row r="2074" s="1" customFormat="1" ht="14.4"/>
    <row r="2075" s="1" customFormat="1" ht="14.4"/>
    <row r="2076" s="1" customFormat="1" ht="14.4"/>
    <row r="2077" s="1" customFormat="1" ht="14.4"/>
    <row r="2078" s="1" customFormat="1" ht="14.4"/>
    <row r="2079" s="1" customFormat="1" ht="14.4"/>
    <row r="2080" s="1" customFormat="1" ht="14.4"/>
    <row r="2081" s="1" customFormat="1" ht="14.4"/>
    <row r="2082" s="1" customFormat="1" ht="14.4"/>
    <row r="2083" s="1" customFormat="1" ht="14.4"/>
    <row r="2084" s="1" customFormat="1" ht="14.4"/>
    <row r="2085" s="1" customFormat="1" ht="14.4"/>
    <row r="2086" s="1" customFormat="1" ht="14.4"/>
    <row r="2087" s="1" customFormat="1" ht="14.4"/>
    <row r="2088" s="1" customFormat="1" ht="14.4"/>
    <row r="2089" s="1" customFormat="1" ht="14.4"/>
    <row r="2090" s="1" customFormat="1" ht="14.4"/>
    <row r="2091" s="1" customFormat="1" ht="14.4"/>
    <row r="2092" s="1" customFormat="1" ht="14.4"/>
    <row r="2093" s="1" customFormat="1" ht="14.4"/>
    <row r="2094" s="1" customFormat="1" ht="14.4"/>
    <row r="2095" s="1" customFormat="1" ht="14.4"/>
    <row r="2096" s="1" customFormat="1" ht="14.4"/>
    <row r="2097" s="1" customFormat="1" ht="14.4"/>
    <row r="2098" s="1" customFormat="1" ht="14.4"/>
    <row r="2099" s="1" customFormat="1" ht="14.4"/>
    <row r="2100" s="1" customFormat="1" ht="14.4"/>
    <row r="2101" s="1" customFormat="1" ht="14.4"/>
    <row r="2102" s="1" customFormat="1" ht="14.4"/>
    <row r="2103" s="1" customFormat="1" ht="14.4"/>
    <row r="2104" s="1" customFormat="1" ht="14.4"/>
    <row r="2105" s="1" customFormat="1" ht="14.4"/>
    <row r="2106" s="1" customFormat="1" ht="14.4"/>
    <row r="2107" s="1" customFormat="1" ht="14.4"/>
    <row r="2108" s="1" customFormat="1" ht="14.4"/>
    <row r="2109" s="1" customFormat="1" ht="14.4"/>
    <row r="2110" s="1" customFormat="1" ht="14.4"/>
    <row r="2111" s="1" customFormat="1" ht="14.4"/>
    <row r="2112" s="1" customFormat="1" ht="14.4"/>
    <row r="2113" s="1" customFormat="1" ht="14.4"/>
    <row r="2114" s="1" customFormat="1" ht="14.4"/>
    <row r="2115" s="1" customFormat="1" ht="14.4"/>
    <row r="2116" s="1" customFormat="1" ht="14.4"/>
    <row r="2117" s="1" customFormat="1" ht="14.4"/>
    <row r="2118" s="1" customFormat="1" ht="14.4"/>
    <row r="2119" s="1" customFormat="1" ht="14.4"/>
    <row r="2120" s="1" customFormat="1" ht="14.4"/>
    <row r="2121" s="1" customFormat="1" ht="14.4"/>
    <row r="2122" s="1" customFormat="1" ht="14.4"/>
    <row r="2123" s="1" customFormat="1" ht="14.4"/>
    <row r="2124" s="1" customFormat="1" ht="14.4"/>
    <row r="2125" s="1" customFormat="1" ht="14.4"/>
    <row r="2126" s="1" customFormat="1" ht="14.4"/>
    <row r="2127" s="1" customFormat="1" ht="14.4"/>
    <row r="2128" s="1" customFormat="1" ht="14.4"/>
    <row r="2129" s="1" customFormat="1" ht="14.4"/>
    <row r="2130" s="1" customFormat="1" ht="14.4"/>
    <row r="2131" s="1" customFormat="1" ht="14.4"/>
    <row r="2132" s="1" customFormat="1" ht="14.4"/>
    <row r="2133" s="1" customFormat="1" ht="14.4"/>
    <row r="2134" s="1" customFormat="1" ht="14.4"/>
    <row r="2135" s="1" customFormat="1" ht="14.4"/>
    <row r="2136" s="1" customFormat="1" ht="14.4"/>
    <row r="2137" s="1" customFormat="1" ht="14.4"/>
    <row r="2138" s="1" customFormat="1" ht="14.4"/>
    <row r="2139" s="1" customFormat="1" ht="14.4"/>
    <row r="2140" s="1" customFormat="1" ht="14.4"/>
    <row r="2141" s="1" customFormat="1" ht="14.4"/>
    <row r="2142" s="1" customFormat="1" ht="14.4"/>
    <row r="2143" s="1" customFormat="1" ht="14.4"/>
    <row r="2144" s="1" customFormat="1" ht="14.4"/>
    <row r="2145" s="1" customFormat="1" ht="14.4"/>
    <row r="2146" s="1" customFormat="1" ht="14.4"/>
    <row r="2147" s="1" customFormat="1" ht="14.4"/>
    <row r="2148" s="1" customFormat="1" ht="14.4"/>
    <row r="2149" s="1" customFormat="1" ht="14.4"/>
    <row r="2150" s="1" customFormat="1" ht="14.4"/>
    <row r="2151" s="1" customFormat="1" ht="14.4"/>
    <row r="2152" s="1" customFormat="1" ht="14.4"/>
    <row r="2153" s="1" customFormat="1" ht="14.4"/>
    <row r="2154" s="1" customFormat="1" ht="14.4"/>
    <row r="2155" s="1" customFormat="1" ht="14.4"/>
    <row r="2156" s="1" customFormat="1" ht="14.4"/>
    <row r="2157" s="1" customFormat="1" ht="14.4"/>
    <row r="2158" s="1" customFormat="1" ht="14.4"/>
    <row r="2159" s="1" customFormat="1" ht="14.4"/>
    <row r="2160" s="1" customFormat="1" ht="14.4"/>
    <row r="2161" s="1" customFormat="1" ht="14.4"/>
    <row r="2162" s="1" customFormat="1" ht="14.4"/>
    <row r="2163" s="1" customFormat="1" ht="14.4"/>
    <row r="2164" s="1" customFormat="1" ht="14.4"/>
    <row r="2165" s="1" customFormat="1" ht="14.4"/>
    <row r="2166" s="1" customFormat="1" ht="14.4"/>
    <row r="2167" s="1" customFormat="1" ht="14.4"/>
    <row r="2168" s="1" customFormat="1" ht="14.4"/>
    <row r="2169" s="1" customFormat="1" ht="14.4"/>
    <row r="2170" s="1" customFormat="1" ht="14.4"/>
    <row r="2171" s="1" customFormat="1" ht="14.4"/>
    <row r="2172" s="1" customFormat="1" ht="14.4"/>
    <row r="2173" s="1" customFormat="1" ht="14.4"/>
    <row r="2174" s="1" customFormat="1" ht="14.4"/>
    <row r="2175" s="1" customFormat="1" ht="14.4"/>
    <row r="2176" s="1" customFormat="1" ht="14.4"/>
    <row r="2177" s="1" customFormat="1" ht="14.4"/>
    <row r="2178" s="1" customFormat="1" ht="14.4"/>
    <row r="2179" s="1" customFormat="1" ht="14.4"/>
    <row r="2180" s="1" customFormat="1" ht="14.4"/>
    <row r="2181" s="1" customFormat="1" ht="14.4"/>
    <row r="2182" s="1" customFormat="1" ht="14.4"/>
    <row r="2183" s="1" customFormat="1" ht="14.4"/>
    <row r="2184" s="1" customFormat="1" ht="14.4"/>
    <row r="2185" s="1" customFormat="1" ht="14.4"/>
    <row r="2186" s="1" customFormat="1" ht="14.4"/>
    <row r="2187" s="1" customFormat="1" ht="14.4"/>
    <row r="2188" s="1" customFormat="1" ht="14.4"/>
    <row r="2189" s="1" customFormat="1" ht="14.4"/>
    <row r="2190" s="1" customFormat="1" ht="14.4"/>
    <row r="2191" s="1" customFormat="1" ht="14.4"/>
    <row r="2192" s="1" customFormat="1" ht="14.4"/>
    <row r="2193" s="1" customFormat="1" ht="14.4"/>
    <row r="2194" s="1" customFormat="1" ht="14.4"/>
    <row r="2195" s="1" customFormat="1" ht="14.4"/>
    <row r="2196" s="1" customFormat="1" ht="14.4"/>
    <row r="2197" s="1" customFormat="1" ht="14.4"/>
    <row r="2198" s="1" customFormat="1" ht="14.4"/>
    <row r="2199" s="1" customFormat="1" ht="14.4"/>
    <row r="2200" s="1" customFormat="1" ht="14.4"/>
    <row r="2201" s="1" customFormat="1" ht="14.4"/>
    <row r="2202" s="1" customFormat="1" ht="14.4"/>
    <row r="2203" s="1" customFormat="1" ht="14.4"/>
    <row r="2204" s="1" customFormat="1" ht="14.4"/>
    <row r="2205" s="1" customFormat="1" ht="14.4"/>
    <row r="2206" s="1" customFormat="1" ht="14.4"/>
    <row r="2207" s="1" customFormat="1" ht="14.4"/>
    <row r="2208" s="1" customFormat="1" ht="14.4"/>
    <row r="2209" s="1" customFormat="1" ht="14.4"/>
    <row r="2210" s="1" customFormat="1" ht="14.4"/>
    <row r="2211" s="1" customFormat="1" ht="14.4"/>
    <row r="2212" s="1" customFormat="1" ht="14.4"/>
    <row r="2213" s="1" customFormat="1" ht="14.4"/>
    <row r="2214" s="1" customFormat="1" ht="14.4"/>
    <row r="2215" s="1" customFormat="1" ht="14.4"/>
    <row r="2216" s="1" customFormat="1" ht="14.4"/>
    <row r="2217" s="1" customFormat="1" ht="14.4"/>
    <row r="2218" s="1" customFormat="1" ht="14.4"/>
    <row r="2219" s="1" customFormat="1" ht="14.4"/>
    <row r="2220" s="1" customFormat="1" ht="14.4"/>
    <row r="2221" s="1" customFormat="1" ht="14.4"/>
    <row r="2222" s="1" customFormat="1" ht="14.4"/>
    <row r="2223" s="1" customFormat="1" ht="14.4"/>
    <row r="2224" s="1" customFormat="1" ht="14.4"/>
    <row r="2225" s="1" customFormat="1" ht="14.4"/>
    <row r="2226" s="1" customFormat="1" ht="14.4"/>
    <row r="2227" s="1" customFormat="1" ht="14.4"/>
    <row r="2228" s="1" customFormat="1" ht="14.4"/>
    <row r="2229" s="1" customFormat="1" ht="14.4"/>
    <row r="2230" s="1" customFormat="1" ht="14.4"/>
    <row r="2231" s="1" customFormat="1" ht="14.4"/>
    <row r="2232" s="1" customFormat="1" ht="14.4"/>
    <row r="2233" s="1" customFormat="1" ht="14.4"/>
    <row r="2234" s="1" customFormat="1" ht="14.4"/>
    <row r="2235" s="1" customFormat="1" ht="14.4"/>
    <row r="2236" s="1" customFormat="1" ht="14.4"/>
    <row r="2237" s="1" customFormat="1" ht="14.4"/>
    <row r="2238" s="1" customFormat="1" ht="14.4"/>
    <row r="2239" s="1" customFormat="1" ht="14.4"/>
    <row r="2240" s="1" customFormat="1" ht="14.4"/>
    <row r="2241" s="1" customFormat="1" ht="14.4"/>
    <row r="2242" s="1" customFormat="1" ht="14.4"/>
    <row r="2243" s="1" customFormat="1" ht="14.4"/>
    <row r="2244" s="1" customFormat="1" ht="14.4"/>
    <row r="2245" s="1" customFormat="1" ht="14.4"/>
    <row r="2246" s="1" customFormat="1" ht="14.4"/>
    <row r="2247" s="1" customFormat="1" ht="14.4"/>
    <row r="2248" s="1" customFormat="1" ht="14.4"/>
    <row r="2249" s="1" customFormat="1" ht="14.4"/>
    <row r="2250" s="1" customFormat="1" ht="14.4"/>
    <row r="2251" s="1" customFormat="1" ht="14.4"/>
    <row r="2252" s="1" customFormat="1" ht="14.4"/>
    <row r="2253" s="1" customFormat="1" ht="14.4"/>
    <row r="2254" s="1" customFormat="1" ht="14.4"/>
    <row r="2255" s="1" customFormat="1" ht="14.4"/>
    <row r="2256" s="1" customFormat="1" ht="14.4"/>
    <row r="2257" s="1" customFormat="1" ht="14.4"/>
    <row r="2258" s="1" customFormat="1" ht="14.4"/>
    <row r="2259" s="1" customFormat="1" ht="14.4"/>
    <row r="2260" s="1" customFormat="1" ht="14.4"/>
    <row r="2261" s="1" customFormat="1" ht="14.4"/>
    <row r="2262" s="1" customFormat="1" ht="14.4"/>
    <row r="2263" s="1" customFormat="1" ht="14.4"/>
    <row r="2264" s="1" customFormat="1" ht="14.4"/>
    <row r="2265" s="1" customFormat="1" ht="14.4"/>
    <row r="2266" s="1" customFormat="1" ht="14.4"/>
    <row r="2267" s="1" customFormat="1" ht="14.4"/>
    <row r="2268" s="1" customFormat="1" ht="14.4"/>
    <row r="2269" s="1" customFormat="1" ht="14.4"/>
    <row r="2270" s="1" customFormat="1" ht="14.4"/>
    <row r="2271" s="1" customFormat="1" ht="14.4"/>
    <row r="2272" s="1" customFormat="1" ht="14.4"/>
    <row r="2273" s="1" customFormat="1" ht="14.4"/>
    <row r="2274" s="1" customFormat="1" ht="14.4"/>
    <row r="2275" s="1" customFormat="1" ht="14.4"/>
    <row r="2276" s="1" customFormat="1" ht="14.4"/>
    <row r="2277" s="1" customFormat="1" ht="14.4"/>
    <row r="2278" s="1" customFormat="1" ht="14.4"/>
    <row r="2279" s="1" customFormat="1" ht="14.4"/>
    <row r="2280" s="1" customFormat="1" ht="14.4"/>
    <row r="2281" s="1" customFormat="1" ht="14.4"/>
    <row r="2282" s="1" customFormat="1" ht="14.4"/>
    <row r="2283" s="1" customFormat="1" ht="14.4"/>
    <row r="2284" s="1" customFormat="1" ht="14.4"/>
    <row r="2285" s="1" customFormat="1" ht="14.4"/>
    <row r="2286" s="1" customFormat="1" ht="14.4"/>
    <row r="2287" s="1" customFormat="1" ht="14.4"/>
    <row r="2288" s="1" customFormat="1" ht="14.4"/>
    <row r="2289" s="1" customFormat="1" ht="14.4"/>
    <row r="2290" s="1" customFormat="1" ht="14.4"/>
    <row r="2291" s="1" customFormat="1" ht="14.4"/>
    <row r="2292" s="1" customFormat="1" ht="14.4"/>
    <row r="2293" s="1" customFormat="1" ht="14.4"/>
    <row r="2294" s="1" customFormat="1" ht="14.4"/>
    <row r="2295" s="1" customFormat="1" ht="14.4"/>
    <row r="2296" s="1" customFormat="1" ht="14.4"/>
    <row r="2297" s="1" customFormat="1" ht="14.4"/>
    <row r="2298" s="1" customFormat="1" ht="14.4"/>
    <row r="2299" s="1" customFormat="1" ht="14.4"/>
    <row r="2300" s="1" customFormat="1" ht="14.4"/>
    <row r="2301" s="1" customFormat="1" ht="14.4"/>
    <row r="2302" s="1" customFormat="1" ht="14.4"/>
    <row r="2303" s="1" customFormat="1" ht="14.4"/>
    <row r="2304" s="1" customFormat="1" ht="14.4"/>
    <row r="2305" s="1" customFormat="1" ht="14.4"/>
    <row r="2306" s="1" customFormat="1" ht="14.4"/>
    <row r="2307" s="1" customFormat="1" ht="14.4"/>
    <row r="2308" s="1" customFormat="1" ht="14.4"/>
    <row r="2309" s="1" customFormat="1" ht="14.4"/>
    <row r="2310" s="1" customFormat="1" ht="14.4"/>
    <row r="2311" s="1" customFormat="1" ht="14.4"/>
    <row r="2312" s="1" customFormat="1" ht="14.4"/>
    <row r="2313" s="1" customFormat="1" ht="14.4"/>
    <row r="2314" s="1" customFormat="1" ht="14.4"/>
    <row r="2315" s="1" customFormat="1" ht="14.4"/>
    <row r="2316" s="1" customFormat="1" ht="14.4"/>
    <row r="2317" s="1" customFormat="1" ht="14.4"/>
    <row r="2318" s="1" customFormat="1" ht="14.4"/>
    <row r="2319" s="1" customFormat="1" ht="14.4"/>
    <row r="2320" s="1" customFormat="1" ht="14.4"/>
    <row r="2321" s="1" customFormat="1" ht="14.4"/>
    <row r="2322" s="1" customFormat="1" ht="14.4"/>
    <row r="2323" s="1" customFormat="1" ht="14.4"/>
    <row r="2324" s="1" customFormat="1" ht="14.4"/>
    <row r="2325" s="1" customFormat="1" ht="14.4"/>
    <row r="2326" s="1" customFormat="1" ht="14.4"/>
    <row r="2327" s="1" customFormat="1" ht="14.4"/>
    <row r="2328" s="1" customFormat="1" ht="14.4"/>
    <row r="2329" s="1" customFormat="1" ht="14.4"/>
    <row r="2330" s="1" customFormat="1" ht="14.4"/>
    <row r="2331" s="1" customFormat="1" ht="14.4"/>
    <row r="2332" s="1" customFormat="1" ht="14.4"/>
    <row r="2333" s="1" customFormat="1" ht="14.4"/>
    <row r="2334" s="1" customFormat="1" ht="14.4"/>
    <row r="2335" s="1" customFormat="1" ht="14.4"/>
    <row r="2336" s="1" customFormat="1" ht="14.4"/>
    <row r="2337" s="1" customFormat="1" ht="14.4"/>
    <row r="2338" s="1" customFormat="1" ht="14.4"/>
    <row r="2339" s="1" customFormat="1" ht="14.4"/>
    <row r="2340" s="1" customFormat="1" ht="14.4"/>
    <row r="2341" s="1" customFormat="1" ht="14.4"/>
    <row r="2342" s="1" customFormat="1" ht="14.4"/>
    <row r="2343" s="1" customFormat="1" ht="14.4"/>
    <row r="2344" s="1" customFormat="1" ht="14.4"/>
    <row r="2345" s="1" customFormat="1" ht="14.4"/>
    <row r="2346" s="1" customFormat="1" ht="14.4"/>
    <row r="2347" s="1" customFormat="1" ht="14.4"/>
    <row r="2348" s="1" customFormat="1" ht="14.4"/>
    <row r="2349" s="1" customFormat="1" ht="14.4"/>
    <row r="2350" s="1" customFormat="1" ht="14.4"/>
    <row r="2351" s="1" customFormat="1" ht="14.4"/>
    <row r="2352" s="1" customFormat="1" ht="14.4"/>
    <row r="2353" s="1" customFormat="1" ht="14.4"/>
    <row r="2354" s="1" customFormat="1" ht="14.4"/>
    <row r="2355" s="1" customFormat="1" ht="14.4"/>
    <row r="2356" s="1" customFormat="1" ht="14.4"/>
    <row r="2357" s="1" customFormat="1" ht="14.4"/>
    <row r="2358" s="1" customFormat="1" ht="14.4"/>
    <row r="2359" s="1" customFormat="1" ht="14.4"/>
    <row r="2360" s="1" customFormat="1" ht="14.4"/>
    <row r="2361" s="1" customFormat="1" ht="14.4"/>
    <row r="2362" s="1" customFormat="1" ht="14.4"/>
    <row r="2363" s="1" customFormat="1" ht="14.4"/>
    <row r="2364" s="1" customFormat="1" ht="14.4"/>
    <row r="2365" s="1" customFormat="1" ht="14.4"/>
    <row r="2366" s="1" customFormat="1" ht="14.4"/>
    <row r="2367" s="1" customFormat="1" ht="14.4"/>
    <row r="2368" s="1" customFormat="1" ht="14.4"/>
    <row r="2369" s="1" customFormat="1" ht="14.4"/>
    <row r="2370" s="1" customFormat="1" ht="14.4"/>
    <row r="2371" s="1" customFormat="1" ht="14.4"/>
    <row r="2372" s="1" customFormat="1" ht="14.4"/>
    <row r="2373" s="1" customFormat="1" ht="14.4"/>
    <row r="2374" s="1" customFormat="1" ht="14.4"/>
    <row r="2375" s="1" customFormat="1" ht="14.4"/>
    <row r="2376" s="1" customFormat="1" ht="14.4"/>
    <row r="2377" s="1" customFormat="1" ht="14.4"/>
    <row r="2378" s="1" customFormat="1" ht="14.4"/>
    <row r="2379" s="1" customFormat="1" ht="14.4"/>
    <row r="2380" s="1" customFormat="1" ht="14.4"/>
    <row r="2381" s="1" customFormat="1" ht="14.4"/>
    <row r="2382" s="1" customFormat="1" ht="14.4"/>
    <row r="2383" s="1" customFormat="1" ht="14.4"/>
    <row r="2384" s="1" customFormat="1" ht="14.4"/>
    <row r="2385" s="1" customFormat="1" ht="14.4"/>
    <row r="2386" s="1" customFormat="1" ht="14.4"/>
    <row r="2387" s="1" customFormat="1" ht="14.4"/>
    <row r="2388" s="1" customFormat="1" ht="14.4"/>
    <row r="2389" s="1" customFormat="1" ht="14.4"/>
    <row r="2390" s="1" customFormat="1" ht="14.4"/>
    <row r="2391" s="1" customFormat="1" ht="14.4"/>
    <row r="2392" s="1" customFormat="1" ht="14.4"/>
    <row r="2393" s="1" customFormat="1" ht="14.4"/>
    <row r="2394" s="1" customFormat="1" ht="14.4"/>
    <row r="2395" s="1" customFormat="1" ht="14.4"/>
    <row r="2396" s="1" customFormat="1" ht="14.4"/>
    <row r="2397" s="1" customFormat="1" ht="14.4"/>
    <row r="2398" s="1" customFormat="1" ht="14.4"/>
    <row r="2399" s="1" customFormat="1" ht="14.4"/>
    <row r="2400" s="1" customFormat="1" ht="14.4"/>
    <row r="2401" s="1" customFormat="1" ht="14.4"/>
    <row r="2402" s="1" customFormat="1" ht="14.4"/>
    <row r="2403" s="1" customFormat="1" ht="14.4"/>
    <row r="2404" s="1" customFormat="1" ht="14.4"/>
    <row r="2405" s="1" customFormat="1" ht="14.4"/>
    <row r="2406" s="1" customFormat="1" ht="14.4"/>
    <row r="2407" s="1" customFormat="1" ht="14.4"/>
    <row r="2408" s="1" customFormat="1" ht="14.4"/>
    <row r="2409" s="1" customFormat="1" ht="14.4"/>
    <row r="2410" s="1" customFormat="1" ht="14.4"/>
    <row r="2411" s="1" customFormat="1" ht="14.4"/>
    <row r="2412" s="1" customFormat="1" ht="14.4"/>
    <row r="2413" s="1" customFormat="1" ht="14.4"/>
    <row r="2414" s="1" customFormat="1" ht="14.4"/>
    <row r="2415" s="1" customFormat="1" ht="14.4"/>
    <row r="2416" s="1" customFormat="1" ht="14.4"/>
    <row r="2417" s="1" customFormat="1" ht="14.4"/>
    <row r="2418" s="1" customFormat="1" ht="14.4"/>
    <row r="2419" s="1" customFormat="1" ht="14.4"/>
    <row r="2420" s="1" customFormat="1" ht="14.4"/>
    <row r="2421" s="1" customFormat="1" ht="14.4"/>
    <row r="2422" s="1" customFormat="1" ht="14.4"/>
    <row r="2423" s="1" customFormat="1" ht="14.4"/>
    <row r="2424" s="1" customFormat="1" ht="14.4"/>
    <row r="2425" s="1" customFormat="1" ht="14.4"/>
    <row r="2426" s="1" customFormat="1" ht="14.4"/>
    <row r="2427" s="1" customFormat="1" ht="14.4"/>
    <row r="2428" s="1" customFormat="1" ht="14.4"/>
    <row r="2429" s="1" customFormat="1" ht="14.4"/>
    <row r="2430" s="1" customFormat="1" ht="14.4"/>
    <row r="2431" s="1" customFormat="1" ht="14.4"/>
    <row r="2432" s="1" customFormat="1" ht="14.4"/>
    <row r="2433" s="1" customFormat="1" ht="14.4"/>
    <row r="2434" s="1" customFormat="1" ht="14.4"/>
    <row r="2435" s="1" customFormat="1" ht="14.4"/>
    <row r="2436" s="1" customFormat="1" ht="14.4"/>
    <row r="2437" s="1" customFormat="1" ht="14.4"/>
    <row r="2438" s="1" customFormat="1" ht="14.4"/>
    <row r="2439" s="1" customFormat="1" ht="14.4"/>
    <row r="2440" s="1" customFormat="1" ht="14.4"/>
    <row r="2441" s="1" customFormat="1" ht="14.4"/>
    <row r="2442" s="1" customFormat="1" ht="14.4"/>
    <row r="2443" s="1" customFormat="1" ht="14.4"/>
    <row r="2444" s="1" customFormat="1" ht="14.4"/>
    <row r="2445" s="1" customFormat="1" ht="14.4"/>
    <row r="2446" s="1" customFormat="1" ht="14.4"/>
    <row r="2447" s="1" customFormat="1" ht="14.4"/>
    <row r="2448" s="1" customFormat="1" ht="14.4"/>
    <row r="2449" s="1" customFormat="1" ht="14.4"/>
    <row r="2450" s="1" customFormat="1" ht="14.4"/>
    <row r="2451" s="1" customFormat="1" ht="14.4"/>
    <row r="2452" s="1" customFormat="1" ht="14.4"/>
    <row r="2453" s="1" customFormat="1" ht="14.4"/>
    <row r="2454" s="1" customFormat="1" ht="14.4"/>
    <row r="2455" s="1" customFormat="1" ht="14.4"/>
    <row r="2456" s="1" customFormat="1" ht="14.4"/>
    <row r="2457" s="1" customFormat="1" ht="14.4"/>
    <row r="2458" s="1" customFormat="1" ht="14.4"/>
    <row r="2459" s="1" customFormat="1" ht="14.4"/>
    <row r="2460" s="1" customFormat="1" ht="14.4"/>
    <row r="2461" s="1" customFormat="1" ht="14.4"/>
    <row r="2462" s="1" customFormat="1" ht="14.4"/>
    <row r="2463" s="1" customFormat="1" ht="14.4"/>
    <row r="2464" s="1" customFormat="1" ht="14.4"/>
    <row r="2465" s="1" customFormat="1" ht="14.4"/>
    <row r="2466" s="1" customFormat="1" ht="14.4"/>
    <row r="2467" s="1" customFormat="1" ht="14.4"/>
    <row r="2468" s="1" customFormat="1" ht="14.4"/>
    <row r="2469" s="1" customFormat="1" ht="14.4"/>
    <row r="2470" s="1" customFormat="1" ht="14.4"/>
    <row r="2471" s="1" customFormat="1" ht="14.4"/>
    <row r="2472" s="1" customFormat="1" ht="14.4"/>
    <row r="2473" s="1" customFormat="1" ht="14.4"/>
    <row r="2474" s="1" customFormat="1" ht="14.4"/>
    <row r="2475" s="1" customFormat="1" ht="14.4"/>
    <row r="2476" s="1" customFormat="1" ht="14.4"/>
    <row r="2477" s="1" customFormat="1" ht="14.4"/>
    <row r="2478" s="1" customFormat="1" ht="14.4"/>
    <row r="2479" s="1" customFormat="1" ht="14.4"/>
    <row r="2480" s="1" customFormat="1" ht="14.4"/>
    <row r="2481" s="1" customFormat="1" ht="14.4"/>
    <row r="2482" s="1" customFormat="1" ht="14.4"/>
    <row r="2483" s="1" customFormat="1" ht="14.4"/>
    <row r="2484" s="1" customFormat="1" ht="14.4"/>
    <row r="2485" s="1" customFormat="1" ht="14.4"/>
    <row r="2486" s="1" customFormat="1" ht="14.4"/>
    <row r="2487" s="1" customFormat="1" ht="14.4"/>
    <row r="2488" s="1" customFormat="1" ht="14.4"/>
    <row r="2489" s="1" customFormat="1" ht="14.4"/>
    <row r="2490" s="1" customFormat="1" ht="14.4"/>
    <row r="2491" s="1" customFormat="1" ht="14.4"/>
    <row r="2492" s="1" customFormat="1" ht="14.4"/>
    <row r="2493" s="1" customFormat="1" ht="14.4"/>
    <row r="2494" s="1" customFormat="1" ht="14.4"/>
    <row r="2495" s="1" customFormat="1" ht="14.4"/>
    <row r="2496" s="1" customFormat="1" ht="14.4"/>
    <row r="2497" s="1" customFormat="1" ht="14.4"/>
    <row r="2498" s="1" customFormat="1" ht="14.4"/>
    <row r="2499" s="1" customFormat="1" ht="14.4"/>
    <row r="2500" s="1" customFormat="1" ht="14.4"/>
    <row r="2501" s="1" customFormat="1" ht="14.4"/>
    <row r="2502" s="1" customFormat="1" ht="14.4"/>
    <row r="2503" s="1" customFormat="1" ht="14.4"/>
    <row r="2504" s="1" customFormat="1" ht="14.4"/>
    <row r="2505" s="1" customFormat="1" ht="14.4"/>
    <row r="2506" s="1" customFormat="1" ht="14.4"/>
    <row r="2507" s="1" customFormat="1" ht="14.4"/>
    <row r="2508" s="1" customFormat="1" ht="14.4"/>
    <row r="2509" s="1" customFormat="1" ht="14.4"/>
    <row r="2510" s="1" customFormat="1" ht="14.4"/>
    <row r="2511" s="1" customFormat="1" ht="14.4"/>
    <row r="2512" s="1" customFormat="1" ht="14.4"/>
    <row r="2513" s="1" customFormat="1" ht="14.4"/>
    <row r="2514" s="1" customFormat="1" ht="14.4"/>
    <row r="2515" s="1" customFormat="1" ht="14.4"/>
    <row r="2516" s="1" customFormat="1" ht="14.4"/>
    <row r="2517" s="1" customFormat="1" ht="14.4"/>
    <row r="2518" s="1" customFormat="1" ht="14.4"/>
    <row r="2519" s="1" customFormat="1" ht="14.4"/>
    <row r="2520" s="1" customFormat="1" ht="14.4"/>
    <row r="2521" s="1" customFormat="1" ht="14.4"/>
    <row r="2522" s="1" customFormat="1" ht="14.4"/>
    <row r="2523" s="1" customFormat="1" ht="14.4"/>
    <row r="2524" s="1" customFormat="1" ht="14.4"/>
    <row r="2525" s="1" customFormat="1" ht="14.4"/>
    <row r="2526" s="1" customFormat="1" ht="14.4"/>
    <row r="2527" s="1" customFormat="1" ht="14.4"/>
    <row r="2528" s="1" customFormat="1" ht="14.4"/>
    <row r="2529" s="1" customFormat="1" ht="14.4"/>
    <row r="2530" s="1" customFormat="1" ht="14.4"/>
    <row r="2531" s="1" customFormat="1" ht="14.4"/>
    <row r="2532" s="1" customFormat="1" ht="14.4"/>
    <row r="2533" s="1" customFormat="1" ht="14.4"/>
    <row r="2534" s="1" customFormat="1" ht="14.4"/>
    <row r="2535" s="1" customFormat="1" ht="14.4"/>
    <row r="2536" s="1" customFormat="1" ht="14.4"/>
    <row r="2537" s="1" customFormat="1" ht="14.4"/>
    <row r="2538" s="1" customFormat="1" ht="14.4"/>
    <row r="2539" s="1" customFormat="1" ht="14.4"/>
    <row r="2540" s="1" customFormat="1" ht="14.4"/>
    <row r="2541" s="1" customFormat="1" ht="14.4"/>
    <row r="2542" s="1" customFormat="1" ht="14.4"/>
    <row r="2543" s="1" customFormat="1" ht="14.4"/>
    <row r="2544" s="1" customFormat="1" ht="14.4"/>
    <row r="2545" s="1" customFormat="1" ht="14.4"/>
    <row r="2546" s="1" customFormat="1" ht="14.4"/>
    <row r="2547" s="1" customFormat="1" ht="14.4"/>
    <row r="2548" s="1" customFormat="1" ht="14.4"/>
    <row r="2549" s="1" customFormat="1" ht="14.4"/>
    <row r="2550" s="1" customFormat="1" ht="14.4"/>
    <row r="2551" s="1" customFormat="1" ht="14.4"/>
    <row r="2552" s="1" customFormat="1" ht="14.4"/>
    <row r="2553" s="1" customFormat="1" ht="14.4"/>
    <row r="2554" s="1" customFormat="1" ht="14.4"/>
    <row r="2555" s="1" customFormat="1" ht="14.4"/>
    <row r="2556" s="1" customFormat="1" ht="14.4"/>
    <row r="2557" s="1" customFormat="1" ht="14.4"/>
    <row r="2558" s="1" customFormat="1" ht="14.4"/>
    <row r="2559" s="1" customFormat="1" ht="14.4"/>
    <row r="2560" s="1" customFormat="1" ht="14.4"/>
    <row r="2561" s="1" customFormat="1" ht="14.4"/>
    <row r="2562" s="1" customFormat="1" ht="14.4"/>
    <row r="2563" s="1" customFormat="1" ht="14.4"/>
    <row r="2564" s="1" customFormat="1" ht="14.4"/>
    <row r="2565" s="1" customFormat="1" ht="14.4"/>
    <row r="2566" s="1" customFormat="1" ht="14.4"/>
    <row r="2567" s="1" customFormat="1" ht="14.4"/>
    <row r="2568" s="1" customFormat="1" ht="14.4"/>
    <row r="2569" s="1" customFormat="1" ht="14.4"/>
    <row r="2570" s="1" customFormat="1" ht="14.4"/>
    <row r="2571" s="1" customFormat="1" ht="14.4"/>
    <row r="2572" s="1" customFormat="1" ht="14.4"/>
    <row r="2573" s="1" customFormat="1" ht="14.4"/>
    <row r="2574" s="1" customFormat="1" ht="14.4"/>
    <row r="2575" s="1" customFormat="1" ht="14.4"/>
    <row r="2576" s="1" customFormat="1" ht="14.4"/>
    <row r="2577" s="1" customFormat="1" ht="14.4"/>
    <row r="2578" s="1" customFormat="1" ht="14.4"/>
    <row r="2579" s="1" customFormat="1" ht="14.4"/>
    <row r="2580" s="1" customFormat="1" ht="14.4"/>
    <row r="2581" s="1" customFormat="1" ht="14.4"/>
    <row r="2582" s="1" customFormat="1" ht="14.4"/>
    <row r="2583" s="1" customFormat="1" ht="14.4"/>
    <row r="2584" s="1" customFormat="1" ht="14.4"/>
    <row r="2585" s="1" customFormat="1" ht="14.4"/>
    <row r="2586" s="1" customFormat="1" ht="14.4"/>
    <row r="2587" s="1" customFormat="1" ht="14.4"/>
    <row r="2588" s="1" customFormat="1" ht="14.4"/>
    <row r="2589" s="1" customFormat="1" ht="14.4"/>
    <row r="2590" s="1" customFormat="1" ht="14.4"/>
    <row r="2591" s="1" customFormat="1" ht="14.4"/>
    <row r="2592" s="1" customFormat="1" ht="14.4"/>
    <row r="2593" s="1" customFormat="1" ht="14.4"/>
    <row r="2594" s="1" customFormat="1" ht="14.4"/>
    <row r="2595" s="1" customFormat="1" ht="14.4"/>
    <row r="2596" s="1" customFormat="1" ht="14.4"/>
    <row r="2597" s="1" customFormat="1" ht="14.4"/>
    <row r="2598" s="1" customFormat="1" ht="14.4"/>
    <row r="2599" s="1" customFormat="1" ht="14.4"/>
    <row r="2600" s="1" customFormat="1" ht="14.4"/>
    <row r="2601" s="1" customFormat="1" ht="14.4"/>
    <row r="2602" s="1" customFormat="1" ht="14.4"/>
    <row r="2603" s="1" customFormat="1" ht="14.4"/>
    <row r="2604" s="1" customFormat="1" ht="14.4"/>
    <row r="2605" s="1" customFormat="1" ht="14.4"/>
    <row r="2606" s="1" customFormat="1" ht="14.4"/>
    <row r="2607" s="1" customFormat="1" ht="14.4"/>
    <row r="2608" s="1" customFormat="1" ht="14.4"/>
    <row r="2609" s="1" customFormat="1" ht="14.4"/>
    <row r="2610" s="1" customFormat="1" ht="14.4"/>
    <row r="2611" s="1" customFormat="1" ht="14.4"/>
    <row r="2612" s="1" customFormat="1" ht="14.4"/>
    <row r="2613" s="1" customFormat="1" ht="14.4"/>
    <row r="2614" s="1" customFormat="1" ht="14.4"/>
    <row r="2615" s="1" customFormat="1" ht="14.4"/>
    <row r="2616" s="1" customFormat="1" ht="14.4"/>
    <row r="2617" s="1" customFormat="1" ht="14.4"/>
    <row r="2618" s="1" customFormat="1" ht="14.4"/>
    <row r="2619" s="1" customFormat="1" ht="14.4"/>
    <row r="2620" s="1" customFormat="1" ht="14.4"/>
    <row r="2621" s="1" customFormat="1" ht="14.4"/>
    <row r="2622" s="1" customFormat="1" ht="14.4"/>
    <row r="2623" s="1" customFormat="1" ht="14.4"/>
    <row r="2624" s="1" customFormat="1" ht="14.4"/>
    <row r="2625" s="1" customFormat="1" ht="14.4"/>
    <row r="2626" s="1" customFormat="1" ht="14.4"/>
    <row r="2627" s="1" customFormat="1" ht="14.4"/>
    <row r="2628" s="1" customFormat="1" ht="14.4"/>
    <row r="2629" s="1" customFormat="1" ht="14.4"/>
    <row r="2630" s="1" customFormat="1" ht="14.4"/>
    <row r="2631" s="1" customFormat="1" ht="14.4"/>
    <row r="2632" s="1" customFormat="1" ht="14.4"/>
    <row r="2633" s="1" customFormat="1" ht="14.4"/>
    <row r="2634" s="1" customFormat="1" ht="14.4"/>
    <row r="2635" s="1" customFormat="1" ht="14.4"/>
    <row r="2636" s="1" customFormat="1" ht="14.4"/>
    <row r="2637" s="1" customFormat="1" ht="14.4"/>
    <row r="2638" s="1" customFormat="1" ht="14.4"/>
    <row r="2639" s="1" customFormat="1" ht="14.4"/>
    <row r="2640" s="1" customFormat="1" ht="14.4"/>
    <row r="2641" s="1" customFormat="1" ht="14.4"/>
    <row r="2642" s="1" customFormat="1" ht="14.4"/>
    <row r="2643" s="1" customFormat="1" ht="14.4"/>
    <row r="2644" s="1" customFormat="1" ht="14.4"/>
    <row r="2645" s="1" customFormat="1" ht="14.4"/>
    <row r="2646" s="1" customFormat="1" ht="14.4"/>
    <row r="2647" s="1" customFormat="1" ht="14.4"/>
    <row r="2648" s="1" customFormat="1" ht="14.4"/>
    <row r="2649" s="1" customFormat="1" ht="14.4"/>
    <row r="2650" s="1" customFormat="1" ht="14.4"/>
    <row r="2651" s="1" customFormat="1" ht="14.4"/>
    <row r="2652" s="1" customFormat="1" ht="14.4"/>
    <row r="2653" s="1" customFormat="1" ht="14.4"/>
    <row r="2654" s="1" customFormat="1" ht="14.4"/>
    <row r="2655" s="1" customFormat="1" ht="14.4"/>
    <row r="2656" s="1" customFormat="1" ht="14.4"/>
    <row r="2657" s="1" customFormat="1" ht="14.4"/>
    <row r="2658" s="1" customFormat="1" ht="14.4"/>
    <row r="2659" s="1" customFormat="1" ht="14.4"/>
    <row r="2660" s="1" customFormat="1" ht="14.4"/>
    <row r="2661" s="1" customFormat="1" ht="14.4"/>
    <row r="2662" s="1" customFormat="1" ht="14.4"/>
    <row r="2663" s="1" customFormat="1" ht="14.4"/>
    <row r="2664" s="1" customFormat="1" ht="14.4"/>
    <row r="2665" s="1" customFormat="1" ht="14.4"/>
    <row r="2666" s="1" customFormat="1" ht="14.4"/>
    <row r="2667" s="1" customFormat="1" ht="14.4"/>
    <row r="2668" s="1" customFormat="1" ht="14.4"/>
    <row r="2669" s="1" customFormat="1" ht="14.4"/>
    <row r="2670" s="1" customFormat="1" ht="14.4"/>
    <row r="2671" s="1" customFormat="1" ht="14.4"/>
    <row r="2672" s="1" customFormat="1" ht="14.4"/>
    <row r="2673" s="1" customFormat="1" ht="14.4"/>
    <row r="2674" s="1" customFormat="1" ht="14.4"/>
    <row r="2675" s="1" customFormat="1" ht="14.4"/>
    <row r="2676" s="1" customFormat="1" ht="14.4"/>
    <row r="2677" s="1" customFormat="1" ht="14.4"/>
    <row r="2678" s="1" customFormat="1" ht="14.4"/>
    <row r="2679" s="1" customFormat="1" ht="14.4"/>
    <row r="2680" s="1" customFormat="1" ht="14.4"/>
    <row r="2681" s="1" customFormat="1" ht="14.4"/>
    <row r="2682" s="1" customFormat="1" ht="14.4"/>
    <row r="2683" s="1" customFormat="1" ht="14.4"/>
    <row r="2684" s="1" customFormat="1" ht="14.4"/>
    <row r="2685" s="1" customFormat="1" ht="14.4"/>
    <row r="2686" s="1" customFormat="1" ht="14.4"/>
    <row r="2687" s="1" customFormat="1" ht="14.4"/>
    <row r="2688" s="1" customFormat="1" ht="14.4"/>
    <row r="2689" s="1" customFormat="1" ht="14.4"/>
    <row r="2690" s="1" customFormat="1" ht="14.4"/>
    <row r="2691" s="1" customFormat="1" ht="14.4"/>
    <row r="2692" s="1" customFormat="1" ht="14.4"/>
    <row r="2693" s="1" customFormat="1" ht="14.4"/>
    <row r="2694" s="1" customFormat="1" ht="14.4"/>
    <row r="2695" s="1" customFormat="1" ht="14.4"/>
    <row r="2696" s="1" customFormat="1" ht="14.4"/>
    <row r="2697" s="1" customFormat="1" ht="14.4"/>
    <row r="2698" s="1" customFormat="1" ht="14.4"/>
    <row r="2699" s="1" customFormat="1" ht="14.4"/>
    <row r="2700" s="1" customFormat="1" ht="14.4"/>
    <row r="2701" s="1" customFormat="1" ht="14.4"/>
    <row r="2702" s="1" customFormat="1" ht="14.4"/>
    <row r="2703" s="1" customFormat="1" ht="14.4"/>
    <row r="2704" s="1" customFormat="1" ht="14.4"/>
    <row r="2705" s="1" customFormat="1" ht="14.4"/>
    <row r="2706" s="1" customFormat="1" ht="14.4"/>
    <row r="2707" s="1" customFormat="1" ht="14.4"/>
    <row r="2708" s="1" customFormat="1" ht="14.4"/>
    <row r="2709" s="1" customFormat="1" ht="14.4"/>
    <row r="2710" s="1" customFormat="1" ht="14.4"/>
    <row r="2711" s="1" customFormat="1" ht="14.4"/>
    <row r="2712" s="1" customFormat="1" ht="14.4"/>
    <row r="2713" s="1" customFormat="1" ht="14.4"/>
    <row r="2714" s="1" customFormat="1" ht="14.4"/>
    <row r="2715" s="1" customFormat="1" ht="14.4"/>
    <row r="2716" s="1" customFormat="1" ht="14.4"/>
    <row r="2717" s="1" customFormat="1" ht="14.4"/>
    <row r="2718" s="1" customFormat="1" ht="14.4"/>
    <row r="2719" s="1" customFormat="1" ht="14.4"/>
    <row r="2720" s="1" customFormat="1" ht="14.4"/>
    <row r="2721" s="1" customFormat="1" ht="14.4"/>
    <row r="2722" s="1" customFormat="1" ht="14.4"/>
    <row r="2723" s="1" customFormat="1" ht="14.4"/>
    <row r="2724" s="1" customFormat="1" ht="14.4"/>
    <row r="2725" s="1" customFormat="1" ht="14.4"/>
    <row r="2726" s="1" customFormat="1" ht="14.4"/>
    <row r="2727" s="1" customFormat="1" ht="14.4"/>
    <row r="2728" s="1" customFormat="1" ht="14.4"/>
    <row r="2729" s="1" customFormat="1" ht="14.4"/>
    <row r="2730" s="1" customFormat="1" ht="14.4"/>
    <row r="2731" s="1" customFormat="1" ht="14.4"/>
    <row r="2732" s="1" customFormat="1" ht="14.4"/>
    <row r="2733" s="1" customFormat="1" ht="14.4"/>
    <row r="2734" s="1" customFormat="1" ht="14.4"/>
    <row r="2735" s="1" customFormat="1" ht="14.4"/>
    <row r="2736" s="1" customFormat="1" ht="14.4"/>
    <row r="2737" s="1" customFormat="1" ht="14.4"/>
    <row r="2738" s="1" customFormat="1" ht="14.4"/>
    <row r="2739" s="1" customFormat="1" ht="14.4"/>
    <row r="2740" s="1" customFormat="1" ht="14.4"/>
    <row r="2741" s="1" customFormat="1" ht="14.4"/>
    <row r="2742" s="1" customFormat="1" ht="14.4"/>
    <row r="2743" s="1" customFormat="1" ht="14.4"/>
    <row r="2744" s="1" customFormat="1" ht="14.4"/>
    <row r="2745" s="1" customFormat="1" ht="14.4"/>
    <row r="2746" s="1" customFormat="1" ht="14.4"/>
    <row r="2747" s="1" customFormat="1" ht="14.4"/>
    <row r="2748" s="1" customFormat="1" ht="14.4"/>
    <row r="2749" s="1" customFormat="1" ht="14.4"/>
    <row r="2750" s="1" customFormat="1" ht="14.4"/>
    <row r="2751" s="1" customFormat="1" ht="14.4"/>
    <row r="2752" s="1" customFormat="1" ht="14.4"/>
    <row r="2753" s="1" customFormat="1" ht="14.4"/>
    <row r="2754" s="1" customFormat="1" ht="14.4"/>
    <row r="2755" s="1" customFormat="1" ht="14.4"/>
    <row r="2756" s="1" customFormat="1" ht="14.4"/>
    <row r="2757" s="1" customFormat="1" ht="14.4"/>
    <row r="2758" s="1" customFormat="1" ht="14.4"/>
    <row r="2759" s="1" customFormat="1" ht="14.4"/>
    <row r="2760" s="1" customFormat="1" ht="14.4"/>
    <row r="2761" s="1" customFormat="1" ht="14.4"/>
    <row r="2762" s="1" customFormat="1" ht="14.4"/>
    <row r="2763" s="1" customFormat="1" ht="14.4"/>
    <row r="2764" s="1" customFormat="1" ht="14.4"/>
    <row r="2765" s="1" customFormat="1" ht="14.4"/>
    <row r="2766" s="1" customFormat="1" ht="14.4"/>
    <row r="2767" s="1" customFormat="1" ht="14.4"/>
    <row r="2768" s="1" customFormat="1" ht="14.4"/>
    <row r="2769" s="1" customFormat="1" ht="14.4"/>
    <row r="2770" s="1" customFormat="1" ht="14.4"/>
    <row r="2771" s="1" customFormat="1" ht="14.4"/>
    <row r="2772" s="1" customFormat="1" ht="14.4"/>
    <row r="2773" s="1" customFormat="1" ht="14.4"/>
    <row r="2774" s="1" customFormat="1" ht="14.4"/>
    <row r="2775" s="1" customFormat="1" ht="14.4"/>
    <row r="2776" s="1" customFormat="1" ht="14.4"/>
    <row r="2777" s="1" customFormat="1" ht="14.4"/>
    <row r="2778" s="1" customFormat="1" ht="14.4"/>
    <row r="2779" s="1" customFormat="1" ht="14.4"/>
    <row r="2780" s="1" customFormat="1" ht="14.4"/>
    <row r="2781" s="1" customFormat="1" ht="14.4"/>
    <row r="2782" s="1" customFormat="1" ht="14.4"/>
    <row r="2783" s="1" customFormat="1" ht="14.4"/>
    <row r="2784" s="1" customFormat="1" ht="14.4"/>
    <row r="2785" s="1" customFormat="1" ht="14.4"/>
    <row r="2786" s="1" customFormat="1" ht="14.4"/>
    <row r="2787" s="1" customFormat="1" ht="14.4"/>
    <row r="2788" s="1" customFormat="1" ht="14.4"/>
    <row r="2789" s="1" customFormat="1" ht="14.4"/>
    <row r="2790" s="1" customFormat="1" ht="14.4"/>
    <row r="2791" s="1" customFormat="1" ht="14.4"/>
    <row r="2792" s="1" customFormat="1" ht="14.4"/>
    <row r="2793" s="1" customFormat="1" ht="14.4"/>
    <row r="2794" s="1" customFormat="1" ht="14.4"/>
    <row r="2795" s="1" customFormat="1" ht="14.4"/>
    <row r="2796" s="1" customFormat="1" ht="14.4"/>
    <row r="2797" s="1" customFormat="1" ht="14.4"/>
    <row r="2798" s="1" customFormat="1" ht="14.4"/>
    <row r="2799" s="1" customFormat="1" ht="14.4"/>
    <row r="2800" s="1" customFormat="1" ht="14.4"/>
    <row r="2801" s="1" customFormat="1" ht="14.4"/>
    <row r="2802" s="1" customFormat="1" ht="14.4"/>
    <row r="2803" s="1" customFormat="1" ht="14.4"/>
    <row r="2804" s="1" customFormat="1" ht="14.4"/>
    <row r="2805" s="1" customFormat="1" ht="14.4"/>
    <row r="2806" s="1" customFormat="1" ht="14.4"/>
    <row r="2807" s="1" customFormat="1" ht="14.4"/>
    <row r="2808" s="1" customFormat="1" ht="14.4"/>
    <row r="2809" s="1" customFormat="1" ht="14.4"/>
    <row r="2810" s="1" customFormat="1" ht="14.4"/>
    <row r="2811" s="1" customFormat="1" ht="14.4"/>
    <row r="2812" s="1" customFormat="1" ht="14.4"/>
    <row r="2813" s="1" customFormat="1" ht="14.4"/>
    <row r="2814" s="1" customFormat="1" ht="14.4"/>
    <row r="2815" s="1" customFormat="1" ht="14.4"/>
    <row r="2816" s="1" customFormat="1" ht="14.4"/>
    <row r="2817" s="1" customFormat="1" ht="14.4"/>
    <row r="2818" s="1" customFormat="1" ht="14.4"/>
    <row r="2819" s="1" customFormat="1" ht="14.4"/>
    <row r="2820" s="1" customFormat="1" ht="14.4"/>
    <row r="2821" s="1" customFormat="1" ht="14.4"/>
    <row r="2822" s="1" customFormat="1" ht="14.4"/>
    <row r="2823" s="1" customFormat="1" ht="14.4"/>
    <row r="2824" s="1" customFormat="1" ht="14.4"/>
    <row r="2825" s="1" customFormat="1" ht="14.4"/>
    <row r="2826" s="1" customFormat="1" ht="14.4"/>
    <row r="2827" s="1" customFormat="1" ht="14.4"/>
    <row r="2828" s="1" customFormat="1" ht="14.4"/>
    <row r="2829" s="1" customFormat="1" ht="14.4"/>
    <row r="2830" s="1" customFormat="1" ht="14.4"/>
    <row r="2831" s="1" customFormat="1" ht="14.4"/>
    <row r="2832" s="1" customFormat="1" ht="14.4"/>
    <row r="2833" s="1" customFormat="1" ht="14.4"/>
    <row r="2834" s="1" customFormat="1" ht="14.4"/>
    <row r="2835" s="1" customFormat="1" ht="14.4"/>
    <row r="2836" s="1" customFormat="1" ht="14.4"/>
    <row r="2837" s="1" customFormat="1" ht="14.4"/>
    <row r="2838" s="1" customFormat="1" ht="14.4"/>
    <row r="2839" s="1" customFormat="1" ht="14.4"/>
    <row r="2840" s="1" customFormat="1" ht="14.4"/>
    <row r="2841" s="1" customFormat="1" ht="14.4"/>
    <row r="2842" s="1" customFormat="1" ht="14.4"/>
    <row r="2843" s="1" customFormat="1" ht="14.4"/>
    <row r="2844" s="1" customFormat="1" ht="14.4"/>
    <row r="2845" s="1" customFormat="1" ht="14.4"/>
    <row r="2846" s="1" customFormat="1" ht="14.4"/>
    <row r="2847" s="1" customFormat="1" ht="14.4"/>
    <row r="2848" s="1" customFormat="1" ht="14.4"/>
    <row r="2849" s="1" customFormat="1" ht="14.4"/>
    <row r="2850" s="1" customFormat="1" ht="14.4"/>
    <row r="2851" s="1" customFormat="1" ht="14.4"/>
    <row r="2852" s="1" customFormat="1" ht="14.4"/>
    <row r="2853" s="1" customFormat="1" ht="14.4"/>
    <row r="2854" s="1" customFormat="1" ht="14.4"/>
    <row r="2855" s="1" customFormat="1" ht="14.4"/>
    <row r="2856" s="1" customFormat="1" ht="14.4"/>
    <row r="2857" s="1" customFormat="1" ht="14.4"/>
    <row r="2858" s="1" customFormat="1" ht="14.4"/>
    <row r="2859" s="1" customFormat="1" ht="14.4"/>
    <row r="2860" s="1" customFormat="1" ht="14.4"/>
    <row r="2861" s="1" customFormat="1" ht="14.4"/>
    <row r="2862" s="1" customFormat="1" ht="14.4"/>
    <row r="2863" s="1" customFormat="1" ht="14.4"/>
    <row r="2864" s="1" customFormat="1" ht="14.4"/>
    <row r="2865" s="1" customFormat="1" ht="14.4"/>
    <row r="2866" s="1" customFormat="1" ht="14.4"/>
    <row r="2867" s="1" customFormat="1" ht="14.4"/>
    <row r="2868" s="1" customFormat="1" ht="14.4"/>
    <row r="2869" s="1" customFormat="1" ht="14.4"/>
    <row r="2870" s="1" customFormat="1" ht="14.4"/>
    <row r="2871" s="1" customFormat="1" ht="14.4"/>
    <row r="2872" s="1" customFormat="1" ht="14.4"/>
    <row r="2873" s="1" customFormat="1" ht="14.4"/>
    <row r="2874" s="1" customFormat="1" ht="14.4"/>
    <row r="2875" s="1" customFormat="1" ht="14.4"/>
    <row r="2876" s="1" customFormat="1" ht="14.4"/>
    <row r="2877" s="1" customFormat="1" ht="14.4"/>
    <row r="2878" s="1" customFormat="1" ht="14.4"/>
    <row r="2879" s="1" customFormat="1" ht="14.4"/>
    <row r="2880" s="1" customFormat="1" ht="14.4"/>
    <row r="2881" s="1" customFormat="1" ht="14.4"/>
    <row r="2882" s="1" customFormat="1" ht="14.4"/>
    <row r="2883" s="1" customFormat="1" ht="14.4"/>
    <row r="2884" s="1" customFormat="1" ht="14.4"/>
    <row r="2885" s="1" customFormat="1" ht="14.4"/>
    <row r="2886" s="1" customFormat="1" ht="14.4"/>
    <row r="2887" s="1" customFormat="1" ht="14.4"/>
    <row r="2888" s="1" customFormat="1" ht="14.4"/>
    <row r="2889" s="1" customFormat="1" ht="14.4"/>
    <row r="2890" s="1" customFormat="1" ht="14.4"/>
    <row r="2891" s="1" customFormat="1" ht="14.4"/>
    <row r="2892" s="1" customFormat="1" ht="14.4"/>
    <row r="2893" s="1" customFormat="1" ht="14.4"/>
    <row r="2894" s="1" customFormat="1" ht="14.4"/>
    <row r="2895" s="1" customFormat="1" ht="14.4"/>
    <row r="2896" s="1" customFormat="1" ht="14.4"/>
    <row r="2897" s="1" customFormat="1" ht="14.4"/>
    <row r="2898" s="1" customFormat="1" ht="14.4"/>
    <row r="2899" s="1" customFormat="1" ht="14.4"/>
    <row r="2900" s="1" customFormat="1" ht="14.4"/>
    <row r="2901" s="1" customFormat="1" ht="14.4"/>
    <row r="2902" s="1" customFormat="1" ht="14.4"/>
    <row r="2903" s="1" customFormat="1" ht="14.4"/>
    <row r="2904" s="1" customFormat="1" ht="14.4"/>
    <row r="2905" s="1" customFormat="1" ht="14.4"/>
    <row r="2906" s="1" customFormat="1" ht="14.4"/>
    <row r="2907" s="1" customFormat="1" ht="14.4"/>
    <row r="2908" s="1" customFormat="1" ht="14.4"/>
    <row r="2909" s="1" customFormat="1" ht="14.4"/>
    <row r="2910" s="1" customFormat="1" ht="14.4"/>
    <row r="2911" s="1" customFormat="1" ht="14.4"/>
    <row r="2912" s="1" customFormat="1" ht="14.4"/>
    <row r="2913" s="1" customFormat="1" ht="14.4"/>
    <row r="2914" s="1" customFormat="1" ht="14.4"/>
    <row r="2915" s="1" customFormat="1" ht="14.4"/>
    <row r="2916" s="1" customFormat="1" ht="14.4"/>
    <row r="2917" s="1" customFormat="1" ht="14.4"/>
    <row r="2918" s="1" customFormat="1" ht="14.4"/>
    <row r="2919" s="1" customFormat="1" ht="14.4"/>
    <row r="2920" s="1" customFormat="1" ht="14.4"/>
    <row r="2921" s="1" customFormat="1" ht="14.4"/>
    <row r="2922" s="1" customFormat="1" ht="14.4"/>
    <row r="2923" s="1" customFormat="1" ht="14.4"/>
    <row r="2924" s="1" customFormat="1" ht="14.4"/>
    <row r="2925" s="1" customFormat="1" ht="14.4"/>
    <row r="2926" s="1" customFormat="1" ht="14.4"/>
    <row r="2927" s="1" customFormat="1" ht="14.4"/>
    <row r="2928" s="1" customFormat="1" ht="14.4"/>
    <row r="2929" s="1" customFormat="1" ht="14.4"/>
    <row r="2930" s="1" customFormat="1" ht="14.4"/>
    <row r="2931" s="1" customFormat="1" ht="14.4"/>
    <row r="2932" s="1" customFormat="1" ht="14.4"/>
    <row r="2933" s="1" customFormat="1" ht="14.4"/>
    <row r="2934" s="1" customFormat="1" ht="14.4"/>
    <row r="2935" s="1" customFormat="1" ht="14.4"/>
    <row r="2936" s="1" customFormat="1" ht="14.4"/>
    <row r="2937" s="1" customFormat="1" ht="14.4"/>
    <row r="2938" s="1" customFormat="1" ht="14.4"/>
    <row r="2939" s="1" customFormat="1" ht="14.4"/>
    <row r="2940" s="1" customFormat="1" ht="14.4"/>
    <row r="2941" s="1" customFormat="1" ht="14.4"/>
    <row r="2942" s="1" customFormat="1" ht="14.4"/>
    <row r="2943" s="1" customFormat="1" ht="14.4"/>
    <row r="2944" s="1" customFormat="1" ht="14.4"/>
    <row r="2945" s="1" customFormat="1" ht="14.4"/>
    <row r="2946" s="1" customFormat="1" ht="14.4"/>
    <row r="2947" s="1" customFormat="1" ht="14.4"/>
    <row r="2948" s="1" customFormat="1" ht="14.4"/>
    <row r="2949" s="1" customFormat="1" ht="14.4"/>
    <row r="2950" s="1" customFormat="1" ht="14.4"/>
    <row r="2951" s="1" customFormat="1" ht="14.4"/>
    <row r="2952" s="1" customFormat="1" ht="14.4"/>
    <row r="2953" s="1" customFormat="1" ht="14.4"/>
    <row r="2954" s="1" customFormat="1" ht="14.4"/>
    <row r="2955" s="1" customFormat="1" ht="14.4"/>
    <row r="2956" s="1" customFormat="1" ht="14.4"/>
    <row r="2957" s="1" customFormat="1" ht="14.4"/>
    <row r="2958" s="1" customFormat="1" ht="14.4"/>
    <row r="2959" s="1" customFormat="1" ht="14.4"/>
    <row r="2960" s="1" customFormat="1" ht="14.4"/>
    <row r="2961" s="1" customFormat="1" ht="14.4"/>
    <row r="2962" s="1" customFormat="1" ht="14.4"/>
    <row r="2963" s="1" customFormat="1" ht="14.4"/>
    <row r="2964" s="1" customFormat="1" ht="14.4"/>
    <row r="2965" s="1" customFormat="1" ht="14.4"/>
    <row r="2966" s="1" customFormat="1" ht="14.4"/>
    <row r="2967" s="1" customFormat="1" ht="14.4"/>
    <row r="2968" s="1" customFormat="1" ht="14.4"/>
    <row r="2969" s="1" customFormat="1" ht="14.4"/>
    <row r="2970" s="1" customFormat="1" ht="14.4"/>
    <row r="2971" s="1" customFormat="1" ht="14.4"/>
    <row r="2972" s="1" customFormat="1" ht="14.4"/>
    <row r="2973" s="1" customFormat="1" ht="14.4"/>
    <row r="2974" s="1" customFormat="1" ht="14.4"/>
    <row r="2975" s="1" customFormat="1" ht="14.4"/>
    <row r="2976" s="1" customFormat="1" ht="14.4"/>
    <row r="2977" s="1" customFormat="1" ht="14.4"/>
    <row r="2978" s="1" customFormat="1" ht="14.4"/>
    <row r="2979" s="1" customFormat="1" ht="14.4"/>
    <row r="2980" s="1" customFormat="1" ht="14.4"/>
    <row r="2981" s="1" customFormat="1" ht="14.4"/>
    <row r="2982" s="1" customFormat="1" ht="14.4"/>
    <row r="2983" s="1" customFormat="1" ht="14.4"/>
    <row r="2984" s="1" customFormat="1" ht="14.4"/>
    <row r="2985" s="1" customFormat="1" ht="14.4"/>
    <row r="2986" s="1" customFormat="1" ht="14.4"/>
    <row r="2987" s="1" customFormat="1" ht="14.4"/>
    <row r="2988" s="1" customFormat="1" ht="14.4"/>
    <row r="2989" s="1" customFormat="1" ht="14.4"/>
    <row r="2990" s="1" customFormat="1" ht="14.4"/>
    <row r="2991" s="1" customFormat="1" ht="14.4"/>
    <row r="2992" s="1" customFormat="1" ht="14.4"/>
    <row r="2993" s="1" customFormat="1" ht="14.4"/>
    <row r="2994" s="1" customFormat="1" ht="14.4"/>
    <row r="2995" s="1" customFormat="1" ht="14.4"/>
    <row r="2996" s="1" customFormat="1" ht="14.4"/>
    <row r="2997" s="1" customFormat="1" ht="14.4"/>
    <row r="2998" s="1" customFormat="1" ht="14.4"/>
    <row r="2999" s="1" customFormat="1" ht="14.4"/>
    <row r="3000" s="1" customFormat="1" ht="14.4"/>
    <row r="3001" s="1" customFormat="1" ht="14.4"/>
    <row r="3002" s="1" customFormat="1" ht="14.4"/>
    <row r="3003" s="1" customFormat="1" ht="14.4"/>
    <row r="3004" s="1" customFormat="1" ht="14.4"/>
    <row r="3005" s="1" customFormat="1" ht="14.4"/>
    <row r="3006" s="1" customFormat="1" ht="14.4"/>
    <row r="3007" s="1" customFormat="1" ht="14.4"/>
    <row r="3008" s="1" customFormat="1" ht="14.4"/>
    <row r="3009" s="1" customFormat="1" ht="14.4"/>
    <row r="3010" s="1" customFormat="1" ht="14.4"/>
    <row r="3011" s="1" customFormat="1" ht="14.4"/>
    <row r="3012" s="1" customFormat="1" ht="14.4"/>
    <row r="3013" s="1" customFormat="1" ht="14.4"/>
    <row r="3014" s="1" customFormat="1" ht="14.4"/>
    <row r="3015" s="1" customFormat="1" ht="14.4"/>
    <row r="3016" s="1" customFormat="1" ht="14.4"/>
    <row r="3017" s="1" customFormat="1" ht="14.4"/>
    <row r="3018" s="1" customFormat="1" ht="14.4"/>
    <row r="3019" s="1" customFormat="1" ht="14.4"/>
    <row r="3020" s="1" customFormat="1" ht="14.4"/>
    <row r="3021" s="1" customFormat="1" ht="14.4"/>
    <row r="3022" s="1" customFormat="1" ht="14.4"/>
    <row r="3023" s="1" customFormat="1" ht="14.4"/>
    <row r="3024" s="1" customFormat="1" ht="14.4"/>
    <row r="3025" s="1" customFormat="1" ht="14.4"/>
    <row r="3026" s="1" customFormat="1" ht="14.4"/>
    <row r="3027" s="1" customFormat="1" ht="14.4"/>
    <row r="3028" s="1" customFormat="1" ht="14.4"/>
    <row r="3029" s="1" customFormat="1" ht="14.4"/>
    <row r="3030" s="1" customFormat="1" ht="14.4"/>
    <row r="3031" s="1" customFormat="1" ht="14.4"/>
    <row r="3032" s="1" customFormat="1" ht="14.4"/>
    <row r="3033" s="1" customFormat="1" ht="14.4"/>
    <row r="3034" s="1" customFormat="1" ht="14.4"/>
    <row r="3035" s="1" customFormat="1" ht="14.4"/>
    <row r="3036" s="1" customFormat="1" ht="14.4"/>
    <row r="3037" s="1" customFormat="1" ht="14.4"/>
    <row r="3038" s="1" customFormat="1" ht="14.4"/>
    <row r="3039" s="1" customFormat="1" ht="14.4"/>
    <row r="3040" s="1" customFormat="1" ht="14.4"/>
    <row r="3041" s="1" customFormat="1" ht="14.4"/>
    <row r="3042" s="1" customFormat="1" ht="14.4"/>
    <row r="3043" s="1" customFormat="1" ht="14.4"/>
    <row r="3044" s="1" customFormat="1" ht="14.4"/>
    <row r="3045" s="1" customFormat="1" ht="14.4"/>
    <row r="3046" s="1" customFormat="1" ht="14.4"/>
    <row r="3047" s="1" customFormat="1" ht="14.4"/>
    <row r="3048" s="1" customFormat="1" ht="14.4"/>
    <row r="3049" s="1" customFormat="1" ht="14.4"/>
    <row r="3050" s="1" customFormat="1" ht="14.4"/>
    <row r="3051" s="1" customFormat="1" ht="14.4"/>
    <row r="3052" s="1" customFormat="1" ht="14.4"/>
    <row r="3053" s="1" customFormat="1" ht="14.4"/>
    <row r="3054" s="1" customFormat="1" ht="14.4"/>
    <row r="3055" s="1" customFormat="1" ht="14.4"/>
    <row r="3056" s="1" customFormat="1" ht="14.4"/>
    <row r="3057" s="1" customFormat="1" ht="14.4"/>
    <row r="3058" s="1" customFormat="1" ht="14.4"/>
    <row r="3059" s="1" customFormat="1" ht="14.4"/>
    <row r="3060" s="1" customFormat="1" ht="14.4"/>
    <row r="3061" s="1" customFormat="1" ht="14.4"/>
    <row r="3062" s="1" customFormat="1" ht="14.4"/>
    <row r="3063" s="1" customFormat="1" ht="14.4"/>
    <row r="3064" s="1" customFormat="1" ht="14.4"/>
    <row r="3065" s="1" customFormat="1" ht="14.4"/>
    <row r="3066" s="1" customFormat="1" ht="14.4"/>
    <row r="3067" s="1" customFormat="1" ht="14.4"/>
    <row r="3068" s="1" customFormat="1" ht="14.4"/>
    <row r="3069" s="1" customFormat="1" ht="14.4"/>
    <row r="3070" s="1" customFormat="1" ht="14.4"/>
    <row r="3071" s="1" customFormat="1" ht="14.4"/>
    <row r="3072" s="1" customFormat="1" ht="14.4"/>
    <row r="3073" s="1" customFormat="1" ht="14.4"/>
    <row r="3074" s="1" customFormat="1" ht="14.4"/>
    <row r="3075" s="1" customFormat="1" ht="14.4"/>
    <row r="3076" s="1" customFormat="1" ht="14.4"/>
    <row r="3077" s="1" customFormat="1" ht="14.4"/>
    <row r="3078" s="1" customFormat="1" ht="14.4"/>
    <row r="3079" s="1" customFormat="1" ht="14.4"/>
    <row r="3080" s="1" customFormat="1" ht="14.4"/>
    <row r="3081" s="1" customFormat="1" ht="14.4"/>
    <row r="3082" s="1" customFormat="1" ht="14.4"/>
    <row r="3083" s="1" customFormat="1" ht="14.4"/>
    <row r="3084" s="1" customFormat="1" ht="14.4"/>
    <row r="3085" s="1" customFormat="1" ht="14.4"/>
    <row r="3086" s="1" customFormat="1" ht="14.4"/>
    <row r="3087" s="1" customFormat="1" ht="14.4"/>
    <row r="3088" s="1" customFormat="1" ht="14.4"/>
    <row r="3089" s="1" customFormat="1" ht="14.4"/>
    <row r="3090" s="1" customFormat="1" ht="14.4"/>
    <row r="3091" s="1" customFormat="1" ht="14.4"/>
    <row r="3092" s="1" customFormat="1" ht="14.4"/>
    <row r="3093" s="1" customFormat="1" ht="14.4"/>
    <row r="3094" s="1" customFormat="1" ht="14.4"/>
    <row r="3095" s="1" customFormat="1" ht="14.4"/>
    <row r="3096" s="1" customFormat="1" ht="14.4"/>
    <row r="3097" s="1" customFormat="1" ht="14.4"/>
    <row r="3098" s="1" customFormat="1" ht="14.4"/>
    <row r="3099" s="1" customFormat="1" ht="14.4"/>
    <row r="3100" s="1" customFormat="1" ht="14.4"/>
    <row r="3101" s="1" customFormat="1" ht="14.4"/>
    <row r="3102" s="1" customFormat="1" ht="14.4"/>
    <row r="3103" s="1" customFormat="1" ht="14.4"/>
    <row r="3104" s="1" customFormat="1" ht="14.4"/>
    <row r="3105" s="1" customFormat="1" ht="14.4"/>
    <row r="3106" s="1" customFormat="1" ht="14.4"/>
    <row r="3107" s="1" customFormat="1" ht="14.4"/>
    <row r="3108" s="1" customFormat="1" ht="14.4"/>
    <row r="3109" s="1" customFormat="1" ht="14.4"/>
    <row r="3110" s="1" customFormat="1" ht="14.4"/>
    <row r="3111" s="1" customFormat="1" ht="14.4"/>
    <row r="3112" s="1" customFormat="1" ht="14.4"/>
    <row r="3113" s="1" customFormat="1" ht="14.4"/>
    <row r="3114" s="1" customFormat="1" ht="14.4"/>
    <row r="3115" s="1" customFormat="1" ht="14.4"/>
    <row r="3116" s="1" customFormat="1" ht="14.4"/>
    <row r="3117" s="1" customFormat="1" ht="14.4"/>
    <row r="3118" s="1" customFormat="1" ht="14.4"/>
    <row r="3119" s="1" customFormat="1" ht="14.4"/>
    <row r="3120" s="1" customFormat="1" ht="14.4"/>
    <row r="3121" s="1" customFormat="1" ht="14.4"/>
    <row r="3122" s="1" customFormat="1" ht="14.4"/>
    <row r="3123" s="1" customFormat="1" ht="14.4"/>
    <row r="3124" s="1" customFormat="1" ht="14.4"/>
    <row r="3125" s="1" customFormat="1" ht="14.4"/>
    <row r="3126" s="1" customFormat="1" ht="14.4"/>
    <row r="3127" s="1" customFormat="1" ht="14.4"/>
    <row r="3128" s="1" customFormat="1" ht="14.4"/>
    <row r="3129" s="1" customFormat="1" ht="14.4"/>
    <row r="3130" s="1" customFormat="1" ht="14.4"/>
    <row r="3131" s="1" customFormat="1" ht="14.4"/>
    <row r="3132" s="1" customFormat="1" ht="14.4"/>
    <row r="3133" s="1" customFormat="1" ht="14.4"/>
    <row r="3134" s="1" customFormat="1" ht="14.4"/>
    <row r="3135" s="1" customFormat="1" ht="14.4"/>
    <row r="3136" s="1" customFormat="1" ht="14.4"/>
    <row r="3137" s="1" customFormat="1" ht="14.4"/>
    <row r="3138" s="1" customFormat="1" ht="14.4"/>
    <row r="3139" s="1" customFormat="1" ht="14.4"/>
    <row r="3140" s="1" customFormat="1" ht="14.4"/>
    <row r="3141" s="1" customFormat="1" ht="14.4"/>
    <row r="3142" s="1" customFormat="1" ht="14.4"/>
    <row r="3143" s="1" customFormat="1" ht="14.4"/>
    <row r="3144" s="1" customFormat="1" ht="14.4"/>
    <row r="3145" s="1" customFormat="1" ht="14.4"/>
    <row r="3146" s="1" customFormat="1" ht="14.4"/>
    <row r="3147" s="1" customFormat="1" ht="14.4"/>
    <row r="3148" s="1" customFormat="1" ht="14.4"/>
    <row r="3149" s="1" customFormat="1" ht="14.4"/>
    <row r="3150" s="1" customFormat="1" ht="14.4"/>
    <row r="3151" s="1" customFormat="1" ht="14.4"/>
    <row r="3152" s="1" customFormat="1" ht="14.4"/>
    <row r="3153" s="1" customFormat="1" ht="14.4"/>
    <row r="3154" s="1" customFormat="1" ht="14.4"/>
    <row r="3155" s="1" customFormat="1" ht="14.4"/>
    <row r="3156" s="1" customFormat="1" ht="14.4"/>
    <row r="3157" s="1" customFormat="1" ht="14.4"/>
    <row r="3158" s="1" customFormat="1" ht="14.4"/>
    <row r="3159" s="1" customFormat="1" ht="14.4"/>
    <row r="3160" s="1" customFormat="1" ht="14.4"/>
    <row r="3161" s="1" customFormat="1" ht="14.4"/>
    <row r="3162" s="1" customFormat="1" ht="14.4"/>
    <row r="3163" s="1" customFormat="1" ht="14.4"/>
    <row r="3164" s="1" customFormat="1" ht="14.4"/>
    <row r="3165" s="1" customFormat="1" ht="14.4"/>
    <row r="3166" s="1" customFormat="1" ht="14.4"/>
    <row r="3167" s="1" customFormat="1" ht="14.4"/>
    <row r="3168" s="1" customFormat="1" ht="14.4"/>
    <row r="3169" s="1" customFormat="1" ht="14.4"/>
    <row r="3170" s="1" customFormat="1" ht="14.4"/>
    <row r="3171" s="1" customFormat="1" ht="14.4"/>
    <row r="3172" s="1" customFormat="1" ht="14.4"/>
    <row r="3173" s="1" customFormat="1" ht="14.4"/>
    <row r="3174" s="1" customFormat="1" ht="14.4"/>
    <row r="3175" s="1" customFormat="1" ht="14.4"/>
    <row r="3176" s="1" customFormat="1" ht="14.4"/>
    <row r="3177" s="1" customFormat="1" ht="14.4"/>
    <row r="3178" s="1" customFormat="1" ht="14.4"/>
    <row r="3179" s="1" customFormat="1" ht="14.4"/>
    <row r="3180" s="1" customFormat="1" ht="14.4"/>
    <row r="3181" s="1" customFormat="1" ht="14.4"/>
    <row r="3182" s="1" customFormat="1" ht="14.4"/>
    <row r="3183" s="1" customFormat="1" ht="14.4"/>
    <row r="3184" s="1" customFormat="1" ht="14.4"/>
    <row r="3185" s="1" customFormat="1" ht="14.4"/>
    <row r="3186" s="1" customFormat="1" ht="14.4"/>
    <row r="3187" s="1" customFormat="1" ht="14.4"/>
    <row r="3188" s="1" customFormat="1" ht="14.4"/>
    <row r="3189" s="1" customFormat="1" ht="14.4"/>
    <row r="3190" s="1" customFormat="1" ht="14.4"/>
    <row r="3191" s="1" customFormat="1" ht="14.4"/>
    <row r="3192" s="1" customFormat="1" ht="14.4"/>
    <row r="3193" s="1" customFormat="1" ht="14.4"/>
    <row r="3194" s="1" customFormat="1" ht="14.4"/>
    <row r="3195" s="1" customFormat="1" ht="14.4"/>
    <row r="3196" s="1" customFormat="1" ht="14.4"/>
    <row r="3197" s="1" customFormat="1" ht="14.4"/>
    <row r="3198" s="1" customFormat="1" ht="14.4"/>
    <row r="3199" s="1" customFormat="1" ht="14.4"/>
    <row r="3200" s="1" customFormat="1" ht="14.4"/>
    <row r="3201" s="1" customFormat="1" ht="14.4"/>
    <row r="3202" s="1" customFormat="1" ht="14.4"/>
    <row r="3203" s="1" customFormat="1" ht="14.4"/>
    <row r="3204" s="1" customFormat="1" ht="14.4"/>
    <row r="3205" s="1" customFormat="1" ht="14.4"/>
    <row r="3206" s="1" customFormat="1" ht="14.4"/>
    <row r="3207" s="1" customFormat="1" ht="14.4"/>
    <row r="3208" s="1" customFormat="1" ht="14.4"/>
    <row r="3209" s="1" customFormat="1" ht="14.4"/>
    <row r="3210" s="1" customFormat="1" ht="14.4"/>
    <row r="3211" s="1" customFormat="1" ht="14.4"/>
    <row r="3212" s="1" customFormat="1" ht="14.4"/>
    <row r="3213" s="1" customFormat="1" ht="14.4"/>
    <row r="3214" s="1" customFormat="1" ht="14.4"/>
    <row r="3215" s="1" customFormat="1" ht="14.4"/>
    <row r="3216" s="1" customFormat="1" ht="14.4"/>
    <row r="3217" s="1" customFormat="1" ht="14.4"/>
    <row r="3218" s="1" customFormat="1" ht="14.4"/>
    <row r="3219" s="1" customFormat="1" ht="14.4"/>
    <row r="3220" s="1" customFormat="1" ht="14.4"/>
    <row r="3221" s="1" customFormat="1" ht="14.4"/>
    <row r="3222" s="1" customFormat="1" ht="14.4"/>
    <row r="3223" s="1" customFormat="1" ht="14.4"/>
    <row r="3224" s="1" customFormat="1" ht="14.4"/>
    <row r="3225" s="1" customFormat="1" ht="14.4"/>
    <row r="3226" s="1" customFormat="1" ht="14.4"/>
    <row r="3227" s="1" customFormat="1" ht="14.4"/>
    <row r="3228" s="1" customFormat="1" ht="14.4"/>
    <row r="3229" s="1" customFormat="1" ht="14.4"/>
    <row r="3230" s="1" customFormat="1" ht="14.4"/>
    <row r="3231" s="1" customFormat="1" ht="14.4"/>
    <row r="3232" s="1" customFormat="1" ht="14.4"/>
    <row r="3233" s="1" customFormat="1" ht="14.4"/>
    <row r="3234" s="1" customFormat="1" ht="14.4"/>
    <row r="3235" s="1" customFormat="1" ht="14.4"/>
    <row r="3236" s="1" customFormat="1" ht="14.4"/>
    <row r="3237" s="1" customFormat="1" ht="14.4"/>
    <row r="3238" s="1" customFormat="1" ht="14.4"/>
    <row r="3239" s="1" customFormat="1" ht="14.4"/>
    <row r="3240" s="1" customFormat="1" ht="14.4"/>
    <row r="3241" s="1" customFormat="1" ht="14.4"/>
    <row r="3242" s="1" customFormat="1" ht="14.4"/>
    <row r="3243" s="1" customFormat="1" ht="14.4"/>
    <row r="3244" s="1" customFormat="1" ht="14.4"/>
    <row r="3245" s="1" customFormat="1" ht="14.4"/>
    <row r="3246" s="1" customFormat="1" ht="14.4"/>
    <row r="3247" s="1" customFormat="1" ht="14.4"/>
    <row r="3248" s="1" customFormat="1" ht="14.4"/>
    <row r="3249" s="1" customFormat="1" ht="14.4"/>
    <row r="3250" s="1" customFormat="1" ht="14.4"/>
    <row r="3251" s="1" customFormat="1" ht="14.4"/>
    <row r="3252" s="1" customFormat="1" ht="14.4"/>
    <row r="3253" s="1" customFormat="1" ht="14.4"/>
    <row r="3254" s="1" customFormat="1" ht="14.4"/>
    <row r="3255" s="1" customFormat="1" ht="14.4"/>
    <row r="3256" s="1" customFormat="1" ht="14.4"/>
    <row r="3257" s="1" customFormat="1" ht="14.4"/>
    <row r="3258" s="1" customFormat="1" ht="14.4"/>
    <row r="3259" s="1" customFormat="1" ht="14.4"/>
    <row r="3260" s="1" customFormat="1" ht="14.4"/>
    <row r="3261" s="1" customFormat="1" ht="14.4"/>
    <row r="3262" s="1" customFormat="1" ht="14.4"/>
    <row r="3263" s="1" customFormat="1" ht="14.4"/>
    <row r="3264" s="1" customFormat="1" ht="14.4"/>
    <row r="3265" s="1" customFormat="1" ht="14.4"/>
    <row r="3266" s="1" customFormat="1" ht="14.4"/>
    <row r="3267" s="1" customFormat="1" ht="14.4"/>
    <row r="3268" s="1" customFormat="1" ht="14.4"/>
    <row r="3269" s="1" customFormat="1" ht="14.4"/>
    <row r="3270" s="1" customFormat="1" ht="14.4"/>
    <row r="3271" s="1" customFormat="1" ht="14.4"/>
    <row r="3272" s="1" customFormat="1" ht="14.4"/>
    <row r="3273" s="1" customFormat="1" ht="14.4"/>
    <row r="3274" s="1" customFormat="1" ht="14.4"/>
    <row r="3275" s="1" customFormat="1" ht="14.4"/>
    <row r="3276" s="1" customFormat="1" ht="14.4"/>
    <row r="3277" s="1" customFormat="1" ht="14.4"/>
    <row r="3278" s="1" customFormat="1" ht="14.4"/>
    <row r="3279" s="1" customFormat="1" ht="14.4"/>
    <row r="3280" s="1" customFormat="1" ht="14.4"/>
    <row r="3281" s="1" customFormat="1" ht="14.4"/>
    <row r="3282" s="1" customFormat="1" ht="14.4"/>
    <row r="3283" s="1" customFormat="1" ht="14.4"/>
    <row r="3284" s="1" customFormat="1" ht="14.4"/>
    <row r="3285" s="1" customFormat="1" ht="14.4"/>
    <row r="3286" s="1" customFormat="1" ht="14.4"/>
    <row r="3287" s="1" customFormat="1" ht="14.4"/>
    <row r="3288" s="1" customFormat="1" ht="14.4"/>
    <row r="3289" s="1" customFormat="1" ht="14.4"/>
    <row r="3290" s="1" customFormat="1" ht="14.4"/>
    <row r="3291" s="1" customFormat="1" ht="14.4"/>
    <row r="3292" s="1" customFormat="1" ht="14.4"/>
    <row r="3293" s="1" customFormat="1" ht="14.4"/>
    <row r="3294" s="1" customFormat="1" ht="14.4"/>
    <row r="3295" s="1" customFormat="1" ht="14.4"/>
    <row r="3296" s="1" customFormat="1" ht="14.4"/>
    <row r="3297" s="1" customFormat="1" ht="14.4"/>
    <row r="3298" s="1" customFormat="1" ht="14.4"/>
    <row r="3299" s="1" customFormat="1" ht="14.4"/>
    <row r="3300" s="1" customFormat="1" ht="14.4"/>
    <row r="3301" s="1" customFormat="1" ht="14.4"/>
    <row r="3302" s="1" customFormat="1" ht="14.4"/>
    <row r="3303" s="1" customFormat="1" ht="14.4"/>
    <row r="3304" s="1" customFormat="1" ht="14.4"/>
    <row r="3305" s="1" customFormat="1" ht="14.4"/>
    <row r="3306" s="1" customFormat="1" ht="14.4"/>
    <row r="3307" s="1" customFormat="1" ht="14.4"/>
    <row r="3308" s="1" customFormat="1" ht="14.4"/>
    <row r="3309" s="1" customFormat="1" ht="14.4"/>
    <row r="3310" s="1" customFormat="1" ht="14.4"/>
    <row r="3311" s="1" customFormat="1" ht="14.4"/>
    <row r="3312" s="1" customFormat="1" ht="14.4"/>
    <row r="3313" s="1" customFormat="1" ht="14.4"/>
    <row r="3314" s="1" customFormat="1" ht="14.4"/>
    <row r="3315" s="1" customFormat="1" ht="14.4"/>
    <row r="3316" s="1" customFormat="1" ht="14.4"/>
    <row r="3317" s="1" customFormat="1" ht="14.4"/>
    <row r="3318" s="1" customFormat="1" ht="14.4"/>
    <row r="3319" s="1" customFormat="1" ht="14.4"/>
    <row r="3320" s="1" customFormat="1" ht="14.4"/>
    <row r="3321" s="1" customFormat="1" ht="14.4"/>
    <row r="3322" s="1" customFormat="1" ht="14.4"/>
    <row r="3323" s="1" customFormat="1" ht="14.4"/>
    <row r="3324" s="1" customFormat="1" ht="14.4"/>
    <row r="3325" s="1" customFormat="1" ht="14.4"/>
    <row r="3326" s="1" customFormat="1" ht="14.4"/>
    <row r="3327" s="1" customFormat="1" ht="14.4"/>
    <row r="3328" s="1" customFormat="1" ht="14.4"/>
    <row r="3329" s="1" customFormat="1" ht="14.4"/>
    <row r="3330" s="1" customFormat="1" ht="14.4"/>
    <row r="3331" s="1" customFormat="1" ht="14.4"/>
    <row r="3332" s="1" customFormat="1" ht="14.4"/>
    <row r="3333" s="1" customFormat="1" ht="14.4"/>
    <row r="3334" s="1" customFormat="1" ht="14.4"/>
    <row r="3335" s="1" customFormat="1" ht="14.4"/>
    <row r="3336" s="1" customFormat="1" ht="14.4"/>
    <row r="3337" s="1" customFormat="1" ht="14.4"/>
    <row r="3338" s="1" customFormat="1" ht="14.4"/>
    <row r="3339" s="1" customFormat="1" ht="14.4"/>
    <row r="3340" s="1" customFormat="1" ht="14.4"/>
    <row r="3341" s="1" customFormat="1" ht="14.4"/>
    <row r="3342" s="1" customFormat="1" ht="14.4"/>
    <row r="3343" s="1" customFormat="1" ht="14.4"/>
    <row r="3344" s="1" customFormat="1" ht="14.4"/>
    <row r="3345" s="1" customFormat="1" ht="14.4"/>
    <row r="3346" s="1" customFormat="1" ht="14.4"/>
    <row r="3347" s="1" customFormat="1" ht="14.4"/>
    <row r="3348" s="1" customFormat="1" ht="14.4"/>
    <row r="3349" s="1" customFormat="1" ht="14.4"/>
    <row r="3350" s="1" customFormat="1" ht="14.4"/>
    <row r="3351" s="1" customFormat="1" ht="14.4"/>
    <row r="3352" s="1" customFormat="1" ht="14.4"/>
    <row r="3353" s="1" customFormat="1" ht="14.4"/>
    <row r="3354" s="1" customFormat="1" ht="14.4"/>
    <row r="3355" s="1" customFormat="1" ht="14.4"/>
    <row r="3356" s="1" customFormat="1" ht="14.4"/>
    <row r="3357" s="1" customFormat="1" ht="14.4"/>
    <row r="3358" s="1" customFormat="1" ht="14.4"/>
    <row r="3359" s="1" customFormat="1" ht="14.4"/>
    <row r="3360" s="1" customFormat="1" ht="14.4"/>
    <row r="3361" s="1" customFormat="1" ht="14.4"/>
    <row r="3362" s="1" customFormat="1" ht="14.4"/>
    <row r="3363" s="1" customFormat="1" ht="14.4"/>
    <row r="3364" s="1" customFormat="1" ht="14.4"/>
    <row r="3365" s="1" customFormat="1" ht="14.4"/>
    <row r="3366" s="1" customFormat="1" ht="14.4"/>
    <row r="3367" s="1" customFormat="1" ht="14.4"/>
    <row r="3368" s="1" customFormat="1" ht="14.4"/>
    <row r="3369" s="1" customFormat="1" ht="14.4"/>
    <row r="3370" s="1" customFormat="1" ht="14.4"/>
    <row r="3371" s="1" customFormat="1" ht="14.4"/>
    <row r="3372" s="1" customFormat="1" ht="14.4"/>
    <row r="3373" s="1" customFormat="1" ht="14.4"/>
    <row r="3374" s="1" customFormat="1" ht="14.4"/>
    <row r="3375" s="1" customFormat="1" ht="14.4"/>
    <row r="3376" s="1" customFormat="1" ht="14.4"/>
    <row r="3377" s="1" customFormat="1" ht="14.4"/>
    <row r="3378" s="1" customFormat="1" ht="14.4"/>
    <row r="3379" s="1" customFormat="1" ht="14.4"/>
    <row r="3380" s="1" customFormat="1" ht="14.4"/>
    <row r="3381" s="1" customFormat="1" ht="14.4"/>
    <row r="3382" s="1" customFormat="1" ht="14.4"/>
    <row r="3383" s="1" customFormat="1" ht="14.4"/>
    <row r="3384" s="1" customFormat="1" ht="14.4"/>
    <row r="3385" s="1" customFormat="1" ht="14.4"/>
    <row r="3386" s="1" customFormat="1" ht="14.4"/>
    <row r="3387" s="1" customFormat="1" ht="14.4"/>
    <row r="3388" s="1" customFormat="1" ht="14.4"/>
    <row r="3389" s="1" customFormat="1" ht="14.4"/>
    <row r="3390" s="1" customFormat="1" ht="14.4"/>
    <row r="3391" s="1" customFormat="1" ht="14.4"/>
    <row r="3392" s="1" customFormat="1" ht="14.4"/>
    <row r="3393" s="1" customFormat="1" ht="14.4"/>
    <row r="3394" s="1" customFormat="1" ht="14.4"/>
    <row r="3395" s="1" customFormat="1" ht="14.4"/>
    <row r="3396" s="1" customFormat="1" ht="14.4"/>
    <row r="3397" s="1" customFormat="1" ht="14.4"/>
    <row r="3398" s="1" customFormat="1" ht="14.4"/>
    <row r="3399" s="1" customFormat="1" ht="14.4"/>
    <row r="3400" s="1" customFormat="1" ht="14.4"/>
    <row r="3401" s="1" customFormat="1" ht="14.4"/>
    <row r="3402" s="1" customFormat="1" ht="14.4"/>
    <row r="3403" s="1" customFormat="1" ht="14.4"/>
    <row r="3404" s="1" customFormat="1" ht="14.4"/>
    <row r="3405" s="1" customFormat="1" ht="14.4"/>
    <row r="3406" s="1" customFormat="1" ht="14.4"/>
    <row r="3407" s="1" customFormat="1" ht="14.4"/>
    <row r="3408" s="1" customFormat="1" ht="14.4"/>
    <row r="3409" s="1" customFormat="1" ht="14.4"/>
    <row r="3410" s="1" customFormat="1" ht="14.4"/>
    <row r="3411" s="1" customFormat="1" ht="14.4"/>
    <row r="3412" s="1" customFormat="1" ht="14.4"/>
    <row r="3413" s="1" customFormat="1" ht="14.4"/>
    <row r="3414" s="1" customFormat="1" ht="14.4"/>
    <row r="3415" s="1" customFormat="1" ht="14.4"/>
    <row r="3416" s="1" customFormat="1" ht="14.4"/>
    <row r="3417" s="1" customFormat="1" ht="14.4"/>
    <row r="3418" s="1" customFormat="1" ht="14.4"/>
    <row r="3419" s="1" customFormat="1" ht="14.4"/>
    <row r="3420" s="1" customFormat="1" ht="14.4"/>
    <row r="3421" s="1" customFormat="1" ht="14.4"/>
    <row r="3422" s="1" customFormat="1" ht="14.4"/>
    <row r="3423" s="1" customFormat="1" ht="14.4"/>
    <row r="3424" s="1" customFormat="1" ht="14.4"/>
    <row r="3425" s="1" customFormat="1" ht="14.4"/>
    <row r="3426" s="1" customFormat="1" ht="14.4"/>
    <row r="3427" s="1" customFormat="1" ht="14.4"/>
    <row r="3428" s="1" customFormat="1" ht="14.4"/>
    <row r="3429" s="1" customFormat="1" ht="14.4"/>
    <row r="3430" s="1" customFormat="1" ht="14.4"/>
    <row r="3431" s="1" customFormat="1" ht="14.4"/>
    <row r="3432" s="1" customFormat="1" ht="14.4"/>
    <row r="3433" s="1" customFormat="1" ht="14.4"/>
    <row r="3434" s="1" customFormat="1" ht="14.4"/>
    <row r="3435" s="1" customFormat="1" ht="14.4"/>
    <row r="3436" s="1" customFormat="1" ht="14.4"/>
    <row r="3437" s="1" customFormat="1" ht="14.4"/>
    <row r="3438" s="1" customFormat="1" ht="14.4"/>
    <row r="3439" s="1" customFormat="1" ht="14.4"/>
    <row r="3440" s="1" customFormat="1" ht="14.4"/>
    <row r="3441" s="1" customFormat="1" ht="14.4"/>
    <row r="3442" s="1" customFormat="1" ht="14.4"/>
    <row r="3443" s="1" customFormat="1" ht="14.4"/>
    <row r="3444" s="1" customFormat="1" ht="14.4"/>
    <row r="3445" s="1" customFormat="1" ht="14.4"/>
    <row r="3446" s="1" customFormat="1" ht="14.4"/>
    <row r="3447" s="1" customFormat="1" ht="14.4"/>
    <row r="3448" s="1" customFormat="1" ht="14.4"/>
    <row r="3449" s="1" customFormat="1" ht="14.4"/>
    <row r="3450" s="1" customFormat="1" ht="14.4"/>
    <row r="3451" s="1" customFormat="1" ht="14.4"/>
    <row r="3452" s="1" customFormat="1" ht="14.4"/>
    <row r="3453" s="1" customFormat="1" ht="14.4"/>
    <row r="3454" s="1" customFormat="1" ht="14.4"/>
    <row r="3455" s="1" customFormat="1" ht="14.4"/>
    <row r="3456" s="1" customFormat="1" ht="14.4"/>
    <row r="3457" s="1" customFormat="1" ht="14.4"/>
    <row r="3458" s="1" customFormat="1" ht="14.4"/>
    <row r="3459" s="1" customFormat="1" ht="14.4"/>
    <row r="3460" s="1" customFormat="1" ht="14.4"/>
    <row r="3461" s="1" customFormat="1" ht="14.4"/>
    <row r="3462" s="1" customFormat="1" ht="14.4"/>
    <row r="3463" s="1" customFormat="1" ht="14.4"/>
    <row r="3464" s="1" customFormat="1" ht="14.4"/>
    <row r="3465" s="1" customFormat="1" ht="14.4"/>
    <row r="3466" s="1" customFormat="1" ht="14.4"/>
    <row r="3467" s="1" customFormat="1" ht="14.4"/>
    <row r="3468" s="1" customFormat="1" ht="14.4"/>
    <row r="3469" s="1" customFormat="1" ht="14.4"/>
    <row r="3470" s="1" customFormat="1" ht="14.4"/>
    <row r="3471" s="1" customFormat="1" ht="14.4"/>
    <row r="3472" s="1" customFormat="1" ht="14.4"/>
    <row r="3473" s="1" customFormat="1" ht="14.4"/>
    <row r="3474" s="1" customFormat="1" ht="14.4"/>
    <row r="3475" s="1" customFormat="1" ht="14.4"/>
    <row r="3476" s="1" customFormat="1" ht="14.4"/>
    <row r="3477" s="1" customFormat="1" ht="14.4"/>
    <row r="3478" s="1" customFormat="1" ht="14.4"/>
    <row r="3479" s="1" customFormat="1" ht="14.4"/>
    <row r="3480" s="1" customFormat="1" ht="14.4"/>
    <row r="3481" s="1" customFormat="1" ht="14.4"/>
    <row r="3482" s="1" customFormat="1" ht="14.4"/>
    <row r="3483" s="1" customFormat="1" ht="14.4"/>
    <row r="3484" s="1" customFormat="1" ht="14.4"/>
    <row r="3485" s="1" customFormat="1" ht="14.4"/>
    <row r="3486" s="1" customFormat="1" ht="14.4"/>
    <row r="3487" s="1" customFormat="1" ht="14.4"/>
    <row r="3488" s="1" customFormat="1" ht="14.4"/>
    <row r="3489" s="1" customFormat="1" ht="14.4"/>
    <row r="3490" s="1" customFormat="1" ht="14.4"/>
    <row r="3491" s="1" customFormat="1" ht="14.4"/>
    <row r="3492" s="1" customFormat="1" ht="14.4"/>
    <row r="3493" s="1" customFormat="1" ht="14.4"/>
    <row r="3494" s="1" customFormat="1" ht="14.4"/>
    <row r="3495" s="1" customFormat="1" ht="14.4"/>
    <row r="3496" s="1" customFormat="1" ht="14.4"/>
    <row r="3497" s="1" customFormat="1" ht="14.4"/>
    <row r="3498" s="1" customFormat="1" ht="14.4"/>
    <row r="3499" s="1" customFormat="1" ht="14.4"/>
    <row r="3500" s="1" customFormat="1" ht="14.4"/>
    <row r="3501" s="1" customFormat="1" ht="14.4"/>
    <row r="3502" s="1" customFormat="1" ht="14.4"/>
    <row r="3503" s="1" customFormat="1" ht="14.4"/>
    <row r="3504" s="1" customFormat="1" ht="14.4"/>
    <row r="3505" s="1" customFormat="1" ht="14.4"/>
    <row r="3506" s="1" customFormat="1" ht="14.4"/>
    <row r="3507" s="1" customFormat="1" ht="14.4"/>
    <row r="3508" s="1" customFormat="1" ht="14.4"/>
    <row r="3509" s="1" customFormat="1" ht="14.4"/>
    <row r="3510" s="1" customFormat="1" ht="14.4"/>
    <row r="3511" s="1" customFormat="1" ht="14.4"/>
    <row r="3512" s="1" customFormat="1" ht="14.4"/>
    <row r="3513" s="1" customFormat="1" ht="14.4"/>
    <row r="3514" s="1" customFormat="1" ht="14.4"/>
    <row r="3515" s="1" customFormat="1" ht="14.4"/>
    <row r="3516" s="1" customFormat="1" ht="14.4"/>
    <row r="3517" s="1" customFormat="1" ht="14.4"/>
    <row r="3518" s="1" customFormat="1" ht="14.4"/>
    <row r="3519" s="1" customFormat="1" ht="14.4"/>
    <row r="3520" s="1" customFormat="1" ht="14.4"/>
    <row r="3521" s="1" customFormat="1" ht="14.4"/>
    <row r="3522" s="1" customFormat="1" ht="14.4"/>
    <row r="3523" s="1" customFormat="1" ht="14.4"/>
    <row r="3524" s="1" customFormat="1" ht="14.4"/>
    <row r="3525" s="1" customFormat="1" ht="14.4"/>
    <row r="3526" s="1" customFormat="1" ht="14.4"/>
    <row r="3527" s="1" customFormat="1" ht="14.4"/>
    <row r="3528" s="1" customFormat="1" ht="14.4"/>
    <row r="3529" s="1" customFormat="1" ht="14.4"/>
    <row r="3530" s="1" customFormat="1" ht="14.4"/>
    <row r="3531" s="1" customFormat="1" ht="14.4"/>
    <row r="3532" s="1" customFormat="1" ht="14.4"/>
    <row r="3533" s="1" customFormat="1" ht="14.4"/>
    <row r="3534" s="1" customFormat="1" ht="14.4"/>
    <row r="3535" s="1" customFormat="1" ht="14.4"/>
    <row r="3536" s="1" customFormat="1" ht="14.4"/>
    <row r="3537" s="1" customFormat="1" ht="14.4"/>
    <row r="3538" s="1" customFormat="1" ht="14.4"/>
    <row r="3539" s="1" customFormat="1" ht="14.4"/>
    <row r="3540" s="1" customFormat="1" ht="14.4"/>
    <row r="3541" s="1" customFormat="1" ht="14.4"/>
    <row r="3542" s="1" customFormat="1" ht="14.4"/>
    <row r="3543" s="1" customFormat="1" ht="14.4"/>
    <row r="3544" s="1" customFormat="1" ht="14.4"/>
    <row r="3545" s="1" customFormat="1" ht="14.4"/>
    <row r="3546" s="1" customFormat="1" ht="14.4"/>
    <row r="3547" s="1" customFormat="1" ht="14.4"/>
    <row r="3548" s="1" customFormat="1" ht="14.4"/>
    <row r="3549" s="1" customFormat="1" ht="14.4"/>
    <row r="3550" s="1" customFormat="1" ht="14.4"/>
    <row r="3551" s="1" customFormat="1" ht="14.4"/>
    <row r="3552" s="1" customFormat="1" ht="14.4"/>
    <row r="3553" s="1" customFormat="1" ht="14.4"/>
    <row r="3554" s="1" customFormat="1" ht="14.4"/>
    <row r="3555" s="1" customFormat="1" ht="14.4"/>
    <row r="3556" s="1" customFormat="1" ht="14.4"/>
    <row r="3557" s="1" customFormat="1" ht="14.4"/>
    <row r="3558" s="1" customFormat="1" ht="14.4"/>
    <row r="3559" s="1" customFormat="1" ht="14.4"/>
    <row r="3560" s="1" customFormat="1" ht="14.4"/>
    <row r="3561" s="1" customFormat="1" ht="14.4"/>
    <row r="3562" s="1" customFormat="1" ht="14.4"/>
    <row r="3563" s="1" customFormat="1" ht="14.4"/>
    <row r="3564" s="1" customFormat="1" ht="14.4"/>
    <row r="3565" s="1" customFormat="1" ht="14.4"/>
    <row r="3566" s="1" customFormat="1" ht="14.4"/>
    <row r="3567" s="1" customFormat="1" ht="14.4"/>
    <row r="3568" s="1" customFormat="1" ht="14.4"/>
    <row r="3569" s="1" customFormat="1" ht="14.4"/>
    <row r="3570" s="1" customFormat="1" ht="14.4"/>
    <row r="3571" s="1" customFormat="1" ht="14.4"/>
    <row r="3572" s="1" customFormat="1" ht="14.4"/>
    <row r="3573" s="1" customFormat="1" ht="14.4"/>
    <row r="3574" s="1" customFormat="1" ht="14.4"/>
    <row r="3575" s="1" customFormat="1" ht="14.4"/>
    <row r="3576" s="1" customFormat="1" ht="14.4"/>
    <row r="3577" s="1" customFormat="1" ht="14.4"/>
    <row r="3578" s="1" customFormat="1" ht="14.4"/>
    <row r="3579" s="1" customFormat="1" ht="14.4"/>
    <row r="3580" s="1" customFormat="1" ht="14.4"/>
    <row r="3581" s="1" customFormat="1" ht="14.4"/>
    <row r="3582" s="1" customFormat="1" ht="14.4"/>
    <row r="3583" s="1" customFormat="1" ht="14.4"/>
    <row r="3584" s="1" customFormat="1" ht="14.4"/>
    <row r="3585" s="1" customFormat="1" ht="14.4"/>
    <row r="3586" s="1" customFormat="1" ht="14.4"/>
    <row r="3587" s="1" customFormat="1" ht="14.4"/>
    <row r="3588" s="1" customFormat="1" ht="14.4"/>
    <row r="3589" s="1" customFormat="1" ht="14.4"/>
    <row r="3590" s="1" customFormat="1" ht="14.4"/>
    <row r="3591" s="1" customFormat="1" ht="14.4"/>
    <row r="3592" s="1" customFormat="1" ht="14.4"/>
    <row r="3593" s="1" customFormat="1" ht="14.4"/>
    <row r="3594" s="1" customFormat="1" ht="14.4"/>
    <row r="3595" s="1" customFormat="1" ht="14.4"/>
    <row r="3596" s="1" customFormat="1" ht="14.4"/>
    <row r="3597" s="1" customFormat="1" ht="14.4"/>
    <row r="3598" s="1" customFormat="1" ht="14.4"/>
    <row r="3599" s="1" customFormat="1" ht="14.4"/>
    <row r="3600" s="1" customFormat="1" ht="14.4"/>
    <row r="3601" s="1" customFormat="1" ht="14.4"/>
    <row r="3602" s="1" customFormat="1" ht="14.4"/>
    <row r="3603" s="1" customFormat="1" ht="14.4"/>
    <row r="3604" s="1" customFormat="1" ht="14.4"/>
    <row r="3605" s="1" customFormat="1" ht="14.4"/>
    <row r="3606" s="1" customFormat="1" ht="14.4"/>
    <row r="3607" s="1" customFormat="1" ht="14.4"/>
    <row r="3608" s="1" customFormat="1" ht="14.4"/>
    <row r="3609" s="1" customFormat="1" ht="14.4"/>
    <row r="3610" s="1" customFormat="1" ht="14.4"/>
    <row r="3611" s="1" customFormat="1" ht="14.4"/>
    <row r="3612" s="1" customFormat="1" ht="14.4"/>
    <row r="3613" s="1" customFormat="1" ht="14.4"/>
    <row r="3614" s="1" customFormat="1" ht="14.4"/>
    <row r="3615" s="1" customFormat="1" ht="14.4"/>
    <row r="3616" s="1" customFormat="1" ht="14.4"/>
    <row r="3617" s="1" customFormat="1" ht="14.4"/>
    <row r="3618" s="1" customFormat="1" ht="14.4"/>
    <row r="3619" s="1" customFormat="1" ht="14.4"/>
    <row r="3620" s="1" customFormat="1" ht="14.4"/>
    <row r="3621" s="1" customFormat="1" ht="14.4"/>
    <row r="3622" s="1" customFormat="1" ht="14.4"/>
    <row r="3623" s="1" customFormat="1" ht="14.4"/>
    <row r="3624" s="1" customFormat="1" ht="14.4"/>
    <row r="3625" s="1" customFormat="1" ht="14.4"/>
    <row r="3626" s="1" customFormat="1" ht="14.4"/>
    <row r="3627" s="1" customFormat="1" ht="14.4"/>
    <row r="3628" s="1" customFormat="1" ht="14.4"/>
    <row r="3629" s="1" customFormat="1" ht="14.4"/>
    <row r="3630" s="1" customFormat="1" ht="14.4"/>
    <row r="3631" s="1" customFormat="1" ht="14.4"/>
    <row r="3632" s="1" customFormat="1" ht="14.4"/>
    <row r="3633" s="1" customFormat="1" ht="14.4"/>
    <row r="3634" s="1" customFormat="1" ht="14.4"/>
    <row r="3635" s="1" customFormat="1" ht="14.4"/>
    <row r="3636" s="1" customFormat="1" ht="14.4"/>
    <row r="3637" s="1" customFormat="1" ht="14.4"/>
    <row r="3638" s="1" customFormat="1" ht="14.4"/>
    <row r="3639" s="1" customFormat="1" ht="14.4"/>
    <row r="3640" s="1" customFormat="1" ht="14.4"/>
    <row r="3641" s="1" customFormat="1" ht="14.4"/>
    <row r="3642" s="1" customFormat="1" ht="14.4"/>
    <row r="3643" s="1" customFormat="1" ht="14.4"/>
    <row r="3644" s="1" customFormat="1" ht="14.4"/>
    <row r="3645" s="1" customFormat="1" ht="14.4"/>
    <row r="3646" s="1" customFormat="1" ht="14.4"/>
    <row r="3647" s="1" customFormat="1" ht="14.4"/>
    <row r="3648" s="1" customFormat="1" ht="14.4"/>
    <row r="3649" s="1" customFormat="1" ht="14.4"/>
    <row r="3650" s="1" customFormat="1" ht="14.4"/>
    <row r="3651" s="1" customFormat="1" ht="14.4"/>
    <row r="3652" s="1" customFormat="1" ht="14.4"/>
    <row r="3653" s="1" customFormat="1" ht="14.4"/>
    <row r="3654" s="1" customFormat="1" ht="14.4"/>
    <row r="3655" s="1" customFormat="1" ht="14.4"/>
    <row r="3656" s="1" customFormat="1" ht="14.4"/>
    <row r="3657" s="1" customFormat="1" ht="14.4"/>
    <row r="3658" s="1" customFormat="1" ht="14.4"/>
    <row r="3659" s="1" customFormat="1" ht="14.4"/>
    <row r="3660" s="1" customFormat="1" ht="14.4"/>
    <row r="3661" s="1" customFormat="1" ht="14.4"/>
    <row r="3662" s="1" customFormat="1" ht="14.4"/>
    <row r="3663" s="1" customFormat="1" ht="14.4"/>
    <row r="3664" s="1" customFormat="1" ht="14.4"/>
    <row r="3665" s="1" customFormat="1" ht="14.4"/>
    <row r="3666" s="1" customFormat="1" ht="14.4"/>
    <row r="3667" s="1" customFormat="1" ht="14.4"/>
    <row r="3668" s="1" customFormat="1" ht="14.4"/>
    <row r="3669" s="1" customFormat="1" ht="14.4"/>
    <row r="3670" s="1" customFormat="1" ht="14.4"/>
    <row r="3671" s="1" customFormat="1" ht="14.4"/>
    <row r="3672" s="1" customFormat="1" ht="14.4"/>
    <row r="3673" s="1" customFormat="1" ht="14.4"/>
    <row r="3674" s="1" customFormat="1" ht="14.4"/>
    <row r="3675" s="1" customFormat="1" ht="14.4"/>
    <row r="3676" s="1" customFormat="1" ht="14.4"/>
    <row r="3677" s="1" customFormat="1" ht="14.4"/>
    <row r="3678" s="1" customFormat="1" ht="14.4"/>
    <row r="3679" s="1" customFormat="1" ht="14.4"/>
    <row r="3680" s="1" customFormat="1" ht="14.4"/>
    <row r="3681" s="1" customFormat="1" ht="14.4"/>
    <row r="3682" s="1" customFormat="1" ht="14.4"/>
    <row r="3683" s="1" customFormat="1" ht="14.4"/>
    <row r="3684" s="1" customFormat="1" ht="14.4"/>
    <row r="3685" s="1" customFormat="1" ht="14.4"/>
    <row r="3686" s="1" customFormat="1" ht="14.4"/>
    <row r="3687" s="1" customFormat="1" ht="14.4"/>
    <row r="3688" s="1" customFormat="1" ht="14.4"/>
    <row r="3689" s="1" customFormat="1" ht="14.4"/>
    <row r="3690" s="1" customFormat="1" ht="14.4"/>
    <row r="3691" s="1" customFormat="1" ht="14.4"/>
    <row r="3692" s="1" customFormat="1" ht="14.4"/>
    <row r="3693" s="1" customFormat="1" ht="14.4"/>
    <row r="3694" s="1" customFormat="1" ht="14.4"/>
    <row r="3695" s="1" customFormat="1" ht="14.4"/>
    <row r="3696" s="1" customFormat="1" ht="14.4"/>
    <row r="3697" s="1" customFormat="1" ht="14.4"/>
    <row r="3698" s="1" customFormat="1" ht="14.4"/>
    <row r="3699" s="1" customFormat="1" ht="14.4"/>
    <row r="3700" s="1" customFormat="1" ht="14.4"/>
    <row r="3701" s="1" customFormat="1" ht="14.4"/>
    <row r="3702" s="1" customFormat="1" ht="14.4"/>
    <row r="3703" s="1" customFormat="1" ht="14.4"/>
    <row r="3704" s="1" customFormat="1" ht="14.4"/>
    <row r="3705" s="1" customFormat="1" ht="14.4"/>
    <row r="3706" s="1" customFormat="1" ht="14.4"/>
    <row r="3707" s="1" customFormat="1" ht="14.4"/>
    <row r="3708" s="1" customFormat="1" ht="14.4"/>
    <row r="3709" s="1" customFormat="1" ht="14.4"/>
    <row r="3710" s="1" customFormat="1" ht="14.4"/>
    <row r="3711" s="1" customFormat="1" ht="14.4"/>
    <row r="3712" s="1" customFormat="1" ht="14.4"/>
    <row r="3713" s="1" customFormat="1" ht="14.4"/>
    <row r="3714" s="1" customFormat="1" ht="14.4"/>
    <row r="3715" s="1" customFormat="1" ht="14.4"/>
    <row r="3716" s="1" customFormat="1" ht="14.4"/>
    <row r="3717" s="1" customFormat="1" ht="14.4"/>
    <row r="3718" s="1" customFormat="1" ht="14.4"/>
    <row r="3719" s="1" customFormat="1" ht="14.4"/>
    <row r="3720" s="1" customFormat="1" ht="14.4"/>
    <row r="3721" s="1" customFormat="1" ht="14.4"/>
    <row r="3722" s="1" customFormat="1" ht="14.4"/>
    <row r="3723" s="1" customFormat="1" ht="14.4"/>
    <row r="3724" s="1" customFormat="1" ht="14.4"/>
    <row r="3725" s="1" customFormat="1" ht="14.4"/>
    <row r="3726" s="1" customFormat="1" ht="14.4"/>
    <row r="3727" s="1" customFormat="1" ht="14.4"/>
    <row r="3728" s="1" customFormat="1" ht="14.4"/>
    <row r="3729" s="1" customFormat="1" ht="14.4"/>
    <row r="3730" s="1" customFormat="1" ht="14.4"/>
    <row r="3731" s="1" customFormat="1" ht="14.4"/>
    <row r="3732" s="1" customFormat="1" ht="14.4"/>
    <row r="3733" s="1" customFormat="1" ht="14.4"/>
    <row r="3734" s="1" customFormat="1" ht="14.4"/>
    <row r="3735" s="1" customFormat="1" ht="14.4"/>
    <row r="3736" s="1" customFormat="1" ht="14.4"/>
    <row r="3737" s="1" customFormat="1" ht="14.4"/>
    <row r="3738" s="1" customFormat="1" ht="14.4"/>
    <row r="3739" s="1" customFormat="1" ht="14.4"/>
    <row r="3740" s="1" customFormat="1" ht="14.4"/>
    <row r="3741" s="1" customFormat="1" ht="14.4"/>
    <row r="3742" s="1" customFormat="1" ht="14.4"/>
    <row r="3743" s="1" customFormat="1" ht="14.4"/>
    <row r="3744" s="1" customFormat="1" ht="14.4"/>
    <row r="3745" s="1" customFormat="1" ht="14.4"/>
    <row r="3746" s="1" customFormat="1" ht="14.4"/>
    <row r="3747" s="1" customFormat="1" ht="14.4"/>
    <row r="3748" s="1" customFormat="1" ht="14.4"/>
    <row r="3749" s="1" customFormat="1" ht="14.4"/>
    <row r="3750" s="1" customFormat="1" ht="14.4"/>
    <row r="3751" s="1" customFormat="1" ht="14.4"/>
    <row r="3752" s="1" customFormat="1" ht="14.4"/>
    <row r="3753" s="1" customFormat="1" ht="14.4"/>
    <row r="3754" s="1" customFormat="1" ht="14.4"/>
    <row r="3755" s="1" customFormat="1" ht="14.4"/>
    <row r="3756" s="1" customFormat="1" ht="14.4"/>
    <row r="3757" s="1" customFormat="1" ht="14.4"/>
    <row r="3758" s="1" customFormat="1" ht="14.4"/>
    <row r="3759" s="1" customFormat="1" ht="14.4"/>
    <row r="3760" s="1" customFormat="1" ht="14.4"/>
    <row r="3761" s="1" customFormat="1" ht="14.4"/>
    <row r="3762" s="1" customFormat="1" ht="14.4"/>
    <row r="3763" s="1" customFormat="1" ht="14.4"/>
    <row r="3764" s="1" customFormat="1" ht="14.4"/>
    <row r="3765" s="1" customFormat="1" ht="14.4"/>
    <row r="3766" s="1" customFormat="1" ht="14.4"/>
    <row r="3767" s="1" customFormat="1" ht="14.4"/>
    <row r="3768" s="1" customFormat="1" ht="14.4"/>
    <row r="3769" s="1" customFormat="1" ht="14.4"/>
    <row r="3770" s="1" customFormat="1" ht="14.4"/>
    <row r="3771" s="1" customFormat="1" ht="14.4"/>
    <row r="3772" s="1" customFormat="1" ht="14.4"/>
    <row r="3773" s="1" customFormat="1" ht="14.4"/>
    <row r="3774" s="1" customFormat="1" ht="14.4"/>
    <row r="3775" s="1" customFormat="1" ht="14.4"/>
    <row r="3776" s="1" customFormat="1" ht="14.4"/>
    <row r="3777" s="1" customFormat="1" ht="14.4"/>
    <row r="3778" s="1" customFormat="1" ht="14.4"/>
    <row r="3779" s="1" customFormat="1" ht="14.4"/>
    <row r="3780" s="1" customFormat="1" ht="14.4"/>
    <row r="3781" s="1" customFormat="1" ht="14.4"/>
    <row r="3782" s="1" customFormat="1" ht="14.4"/>
    <row r="3783" s="1" customFormat="1" ht="14.4"/>
    <row r="3784" s="1" customFormat="1" ht="14.4"/>
    <row r="3785" s="1" customFormat="1" ht="14.4"/>
    <row r="3786" s="1" customFormat="1" ht="14.4"/>
    <row r="3787" s="1" customFormat="1" ht="14.4"/>
    <row r="3788" s="1" customFormat="1" ht="14.4"/>
    <row r="3789" s="1" customFormat="1" ht="14.4"/>
    <row r="3790" s="1" customFormat="1" ht="14.4"/>
    <row r="3791" s="1" customFormat="1" ht="14.4"/>
    <row r="3792" s="1" customFormat="1" ht="14.4"/>
    <row r="3793" s="1" customFormat="1" ht="14.4"/>
    <row r="3794" s="1" customFormat="1" ht="14.4"/>
    <row r="3795" s="1" customFormat="1" ht="14.4"/>
    <row r="3796" s="1" customFormat="1" ht="14.4"/>
    <row r="3797" s="1" customFormat="1" ht="14.4"/>
    <row r="3798" s="1" customFormat="1" ht="14.4"/>
    <row r="3799" s="1" customFormat="1" ht="14.4"/>
    <row r="3800" s="1" customFormat="1" ht="14.4"/>
    <row r="3801" s="1" customFormat="1" ht="14.4"/>
    <row r="3802" s="1" customFormat="1" ht="14.4"/>
    <row r="3803" s="1" customFormat="1" ht="14.4"/>
    <row r="3804" s="1" customFormat="1" ht="14.4"/>
    <row r="3805" s="1" customFormat="1" ht="14.4"/>
    <row r="3806" s="1" customFormat="1" ht="14.4"/>
    <row r="3807" s="1" customFormat="1" ht="14.4"/>
    <row r="3808" s="1" customFormat="1" ht="14.4"/>
    <row r="3809" s="1" customFormat="1" ht="14.4"/>
    <row r="3810" s="1" customFormat="1" ht="14.4"/>
    <row r="3811" s="1" customFormat="1" ht="14.4"/>
    <row r="3812" s="1" customFormat="1" ht="14.4"/>
    <row r="3813" s="1" customFormat="1" ht="14.4"/>
    <row r="3814" s="1" customFormat="1" ht="14.4"/>
    <row r="3815" s="1" customFormat="1" ht="14.4"/>
    <row r="3816" s="1" customFormat="1" ht="14.4"/>
    <row r="3817" s="1" customFormat="1" ht="14.4"/>
    <row r="3818" s="1" customFormat="1" ht="14.4"/>
    <row r="3819" s="1" customFormat="1" ht="14.4"/>
    <row r="3820" s="1" customFormat="1" ht="14.4"/>
    <row r="3821" s="1" customFormat="1" ht="14.4"/>
    <row r="3822" s="1" customFormat="1" ht="14.4"/>
    <row r="3823" s="1" customFormat="1" ht="14.4"/>
    <row r="3824" s="1" customFormat="1" ht="14.4"/>
    <row r="3825" s="1" customFormat="1" ht="14.4"/>
    <row r="3826" s="1" customFormat="1" ht="14.4"/>
    <row r="3827" s="1" customFormat="1" ht="14.4"/>
    <row r="3828" s="1" customFormat="1" ht="14.4"/>
    <row r="3829" s="1" customFormat="1" ht="14.4"/>
    <row r="3830" s="1" customFormat="1" ht="14.4"/>
    <row r="3831" s="1" customFormat="1" ht="14.4"/>
    <row r="3832" s="1" customFormat="1" ht="14.4"/>
    <row r="3833" s="1" customFormat="1" ht="14.4"/>
    <row r="3834" s="1" customFormat="1" ht="14.4"/>
    <row r="3835" s="1" customFormat="1" ht="14.4"/>
    <row r="3836" s="1" customFormat="1" ht="14.4"/>
    <row r="3837" s="1" customFormat="1" ht="14.4"/>
    <row r="3838" s="1" customFormat="1" ht="14.4"/>
    <row r="3839" s="1" customFormat="1" ht="14.4"/>
    <row r="3840" s="1" customFormat="1" ht="14.4"/>
    <row r="3841" s="1" customFormat="1" ht="14.4"/>
    <row r="3842" s="1" customFormat="1" ht="14.4"/>
    <row r="3843" s="1" customFormat="1" ht="14.4"/>
    <row r="3844" s="1" customFormat="1" ht="14.4"/>
    <row r="3845" s="1" customFormat="1" ht="14.4"/>
    <row r="3846" s="1" customFormat="1" ht="14.4"/>
    <row r="3847" s="1" customFormat="1" ht="14.4"/>
    <row r="3848" s="1" customFormat="1" ht="14.4"/>
    <row r="3849" s="1" customFormat="1" ht="14.4"/>
    <row r="3850" s="1" customFormat="1" ht="14.4"/>
    <row r="3851" s="1" customFormat="1" ht="14.4"/>
    <row r="3852" s="1" customFormat="1" ht="14.4"/>
    <row r="3853" s="1" customFormat="1" ht="14.4"/>
    <row r="3854" s="1" customFormat="1" ht="14.4"/>
    <row r="3855" s="1" customFormat="1" ht="14.4"/>
    <row r="3856" s="1" customFormat="1" ht="14.4"/>
    <row r="3857" s="1" customFormat="1" ht="14.4"/>
    <row r="3858" s="1" customFormat="1" ht="14.4"/>
    <row r="3859" s="1" customFormat="1" ht="14.4"/>
    <row r="3860" s="1" customFormat="1" ht="14.4"/>
    <row r="3861" s="1" customFormat="1" ht="14.4"/>
    <row r="3862" s="1" customFormat="1" ht="14.4"/>
    <row r="3863" s="1" customFormat="1" ht="14.4"/>
    <row r="3864" s="1" customFormat="1" ht="14.4"/>
    <row r="3865" s="1" customFormat="1" ht="14.4"/>
    <row r="3866" s="1" customFormat="1" ht="14.4"/>
    <row r="3867" s="1" customFormat="1" ht="14.4"/>
    <row r="3868" s="1" customFormat="1" ht="14.4"/>
    <row r="3869" s="1" customFormat="1" ht="14.4"/>
    <row r="3870" s="1" customFormat="1" ht="14.4"/>
    <row r="3871" s="1" customFormat="1" ht="14.4"/>
    <row r="3872" s="1" customFormat="1" ht="14.4"/>
    <row r="3873" s="1" customFormat="1" ht="14.4"/>
    <row r="3874" s="1" customFormat="1" ht="14.4"/>
    <row r="3875" s="1" customFormat="1" ht="14.4"/>
    <row r="3876" s="1" customFormat="1" ht="14.4"/>
    <row r="3877" s="1" customFormat="1" ht="14.4"/>
    <row r="3878" s="1" customFormat="1" ht="14.4"/>
    <row r="3879" s="1" customFormat="1" ht="14.4"/>
    <row r="3880" s="1" customFormat="1" ht="14.4"/>
    <row r="3881" s="1" customFormat="1" ht="14.4"/>
    <row r="3882" s="1" customFormat="1" ht="14.4"/>
    <row r="3883" s="1" customFormat="1" ht="14.4"/>
    <row r="3884" s="1" customFormat="1" ht="14.4"/>
    <row r="3885" s="1" customFormat="1" ht="14.4"/>
    <row r="3886" s="1" customFormat="1" ht="14.4"/>
    <row r="3887" s="1" customFormat="1" ht="14.4"/>
    <row r="3888" s="1" customFormat="1" ht="14.4"/>
    <row r="3889" s="1" customFormat="1" ht="14.4"/>
    <row r="3890" s="1" customFormat="1" ht="14.4"/>
    <row r="3891" s="1" customFormat="1" ht="14.4"/>
    <row r="3892" s="1" customFormat="1" ht="14.4"/>
    <row r="3893" s="1" customFormat="1" ht="14.4"/>
    <row r="3894" s="1" customFormat="1" ht="14.4"/>
    <row r="3895" s="1" customFormat="1" ht="14.4"/>
    <row r="3896" s="1" customFormat="1" ht="14.4"/>
    <row r="3897" s="1" customFormat="1" ht="14.4"/>
    <row r="3898" s="1" customFormat="1" ht="14.4"/>
    <row r="3899" s="1" customFormat="1" ht="14.4"/>
    <row r="3900" s="1" customFormat="1" ht="14.4"/>
    <row r="3901" s="1" customFormat="1" ht="14.4"/>
    <row r="3902" s="1" customFormat="1" ht="14.4"/>
    <row r="3903" s="1" customFormat="1" ht="14.4"/>
    <row r="3904" s="1" customFormat="1" ht="14.4"/>
    <row r="3905" s="1" customFormat="1" ht="14.4"/>
    <row r="3906" s="1" customFormat="1" ht="14.4"/>
    <row r="3907" s="1" customFormat="1" ht="14.4"/>
    <row r="3908" s="1" customFormat="1" ht="14.4"/>
    <row r="3909" s="1" customFormat="1" ht="14.4"/>
    <row r="3910" s="1" customFormat="1" ht="14.4"/>
    <row r="3911" s="1" customFormat="1" ht="14.4"/>
    <row r="3912" s="1" customFormat="1" ht="14.4"/>
    <row r="3913" s="1" customFormat="1" ht="14.4"/>
    <row r="3914" s="1" customFormat="1" ht="14.4"/>
    <row r="3915" s="1" customFormat="1" ht="14.4"/>
    <row r="3916" s="1" customFormat="1" ht="14.4"/>
    <row r="3917" s="1" customFormat="1" ht="14.4"/>
    <row r="3918" s="1" customFormat="1" ht="14.4"/>
    <row r="3919" s="1" customFormat="1" ht="14.4"/>
    <row r="3920" s="1" customFormat="1" ht="14.4"/>
    <row r="3921" s="1" customFormat="1" ht="14.4"/>
    <row r="3922" s="1" customFormat="1" ht="14.4"/>
    <row r="3923" s="1" customFormat="1" ht="14.4"/>
    <row r="3924" s="1" customFormat="1" ht="14.4"/>
    <row r="3925" s="1" customFormat="1" ht="14.4"/>
    <row r="3926" s="1" customFormat="1" ht="14.4"/>
    <row r="3927" s="1" customFormat="1" ht="14.4"/>
    <row r="3928" s="1" customFormat="1" ht="14.4"/>
    <row r="3929" s="1" customFormat="1" ht="14.4"/>
    <row r="3930" s="1" customFormat="1" ht="14.4"/>
    <row r="3931" s="1" customFormat="1" ht="14.4"/>
    <row r="3932" s="1" customFormat="1" ht="14.4"/>
    <row r="3933" s="1" customFormat="1" ht="14.4"/>
    <row r="3934" s="1" customFormat="1" ht="14.4"/>
    <row r="3935" s="1" customFormat="1" ht="14.4"/>
    <row r="3936" s="1" customFormat="1" ht="14.4"/>
    <row r="3937" s="1" customFormat="1" ht="14.4"/>
    <row r="3938" s="1" customFormat="1" ht="14.4"/>
    <row r="3939" s="1" customFormat="1" ht="14.4"/>
    <row r="3940" s="1" customFormat="1" ht="14.4"/>
    <row r="3941" s="1" customFormat="1" ht="14.4"/>
    <row r="3942" s="1" customFormat="1" ht="14.4"/>
    <row r="3943" s="1" customFormat="1" ht="14.4"/>
    <row r="3944" s="1" customFormat="1" ht="14.4"/>
    <row r="3945" s="1" customFormat="1" ht="14.4"/>
    <row r="3946" s="1" customFormat="1" ht="14.4"/>
    <row r="3947" s="1" customFormat="1" ht="14.4"/>
    <row r="3948" s="1" customFormat="1" ht="14.4"/>
    <row r="3949" s="1" customFormat="1" ht="14.4"/>
    <row r="3950" s="1" customFormat="1" ht="14.4"/>
    <row r="3951" s="1" customFormat="1" ht="14.4"/>
    <row r="3952" s="1" customFormat="1" ht="14.4"/>
    <row r="3953" s="1" customFormat="1" ht="14.4"/>
    <row r="3954" s="1" customFormat="1" ht="14.4"/>
    <row r="3955" s="1" customFormat="1" ht="14.4"/>
    <row r="3956" s="1" customFormat="1" ht="14.4"/>
    <row r="3957" s="1" customFormat="1" ht="14.4"/>
    <row r="3958" s="1" customFormat="1" ht="14.4"/>
    <row r="3959" s="1" customFormat="1" ht="14.4"/>
    <row r="3960" s="1" customFormat="1" ht="14.4"/>
    <row r="3961" s="1" customFormat="1" ht="14.4"/>
    <row r="3962" s="1" customFormat="1" ht="14.4"/>
    <row r="3963" s="1" customFormat="1" ht="14.4"/>
    <row r="3964" s="1" customFormat="1" ht="14.4"/>
    <row r="3965" s="1" customFormat="1" ht="14.4"/>
    <row r="3966" s="1" customFormat="1" ht="14.4"/>
    <row r="3967" s="1" customFormat="1" ht="14.4"/>
    <row r="3968" s="1" customFormat="1" ht="14.4"/>
    <row r="3969" s="1" customFormat="1" ht="14.4"/>
    <row r="3970" s="1" customFormat="1" ht="14.4"/>
    <row r="3971" s="1" customFormat="1" ht="14.4"/>
    <row r="3972" s="1" customFormat="1" ht="14.4"/>
    <row r="3973" s="1" customFormat="1" ht="14.4"/>
    <row r="3974" s="1" customFormat="1" ht="14.4"/>
    <row r="3975" s="1" customFormat="1" ht="14.4"/>
    <row r="3976" s="1" customFormat="1" ht="14.4"/>
    <row r="3977" s="1" customFormat="1" ht="14.4"/>
    <row r="3978" s="1" customFormat="1" ht="14.4"/>
    <row r="3979" s="1" customFormat="1" ht="14.4"/>
    <row r="3980" s="1" customFormat="1" ht="14.4"/>
    <row r="3981" s="1" customFormat="1" ht="14.4"/>
    <row r="3982" s="1" customFormat="1" ht="14.4"/>
    <row r="3983" s="1" customFormat="1" ht="14.4"/>
    <row r="3984" s="1" customFormat="1" ht="14.4"/>
    <row r="3985" s="1" customFormat="1" ht="14.4"/>
    <row r="3986" s="1" customFormat="1" ht="14.4"/>
    <row r="3987" s="1" customFormat="1" ht="14.4"/>
    <row r="3988" s="1" customFormat="1" ht="14.4"/>
    <row r="3989" s="1" customFormat="1" ht="14.4"/>
    <row r="3990" s="1" customFormat="1" ht="14.4"/>
    <row r="3991" s="1" customFormat="1" ht="14.4"/>
    <row r="3992" s="1" customFormat="1" ht="14.4"/>
    <row r="3993" s="1" customFormat="1" ht="14.4"/>
    <row r="3994" s="1" customFormat="1" ht="14.4"/>
    <row r="3995" s="1" customFormat="1" ht="14.4"/>
    <row r="3996" s="1" customFormat="1" ht="14.4"/>
    <row r="3997" s="1" customFormat="1" ht="14.4"/>
    <row r="3998" s="1" customFormat="1" ht="14.4"/>
    <row r="3999" s="1" customFormat="1" ht="14.4"/>
    <row r="4000" s="1" customFormat="1" ht="14.4"/>
    <row r="4001" s="1" customFormat="1" ht="14.4"/>
    <row r="4002" s="1" customFormat="1" ht="14.4"/>
    <row r="4003" s="1" customFormat="1" ht="14.4"/>
    <row r="4004" s="1" customFormat="1" ht="14.4"/>
    <row r="4005" s="1" customFormat="1" ht="14.4"/>
    <row r="4006" s="1" customFormat="1" ht="14.4"/>
    <row r="4007" s="1" customFormat="1" ht="14.4"/>
    <row r="4008" s="1" customFormat="1" ht="14.4"/>
    <row r="4009" s="1" customFormat="1" ht="14.4"/>
    <row r="4010" s="1" customFormat="1" ht="14.4"/>
    <row r="4011" s="1" customFormat="1" ht="14.4"/>
    <row r="4012" s="1" customFormat="1" ht="14.4"/>
    <row r="4013" s="1" customFormat="1" ht="14.4"/>
    <row r="4014" s="1" customFormat="1" ht="14.4"/>
    <row r="4015" s="1" customFormat="1" ht="14.4"/>
    <row r="4016" s="1" customFormat="1" ht="14.4"/>
    <row r="4017" s="1" customFormat="1" ht="14.4"/>
    <row r="4018" s="1" customFormat="1" ht="14.4"/>
    <row r="4019" s="1" customFormat="1" ht="14.4"/>
    <row r="4020" s="1" customFormat="1" ht="14.4"/>
    <row r="4021" s="1" customFormat="1" ht="14.4"/>
    <row r="4022" s="1" customFormat="1" ht="14.4"/>
    <row r="4023" s="1" customFormat="1" ht="14.4"/>
    <row r="4024" s="1" customFormat="1" ht="14.4"/>
    <row r="4025" s="1" customFormat="1" ht="14.4"/>
    <row r="4026" s="1" customFormat="1" ht="14.4"/>
    <row r="4027" s="1" customFormat="1" ht="14.4"/>
    <row r="4028" s="1" customFormat="1" ht="14.4"/>
    <row r="4029" s="1" customFormat="1" ht="14.4"/>
    <row r="4030" s="1" customFormat="1" ht="14.4"/>
    <row r="4031" s="1" customFormat="1" ht="14.4"/>
    <row r="4032" s="1" customFormat="1" ht="14.4"/>
    <row r="4033" s="1" customFormat="1" ht="14.4"/>
    <row r="4034" s="1" customFormat="1" ht="14.4"/>
    <row r="4035" s="1" customFormat="1" ht="14.4"/>
    <row r="4036" s="1" customFormat="1" ht="14.4"/>
    <row r="4037" s="1" customFormat="1" ht="14.4"/>
    <row r="4038" s="1" customFormat="1" ht="14.4"/>
    <row r="4039" s="1" customFormat="1" ht="14.4"/>
    <row r="4040" s="1" customFormat="1" ht="14.4"/>
    <row r="4041" s="1" customFormat="1" ht="14.4"/>
    <row r="4042" s="1" customFormat="1" ht="14.4"/>
    <row r="4043" s="1" customFormat="1" ht="14.4"/>
    <row r="4044" s="1" customFormat="1" ht="14.4"/>
    <row r="4045" s="1" customFormat="1" ht="14.4"/>
    <row r="4046" s="1" customFormat="1" ht="14.4"/>
    <row r="4047" s="1" customFormat="1" ht="14.4"/>
    <row r="4048" s="1" customFormat="1" ht="14.4"/>
    <row r="4049" s="1" customFormat="1" ht="14.4"/>
    <row r="4050" s="1" customFormat="1" ht="14.4"/>
    <row r="4051" s="1" customFormat="1" ht="14.4"/>
    <row r="4052" s="1" customFormat="1" ht="14.4"/>
    <row r="4053" s="1" customFormat="1" ht="14.4"/>
    <row r="4054" s="1" customFormat="1" ht="14.4"/>
    <row r="4055" s="1" customFormat="1" ht="14.4"/>
    <row r="4056" s="1" customFormat="1" ht="14.4"/>
    <row r="4057" s="1" customFormat="1" ht="14.4"/>
    <row r="4058" s="1" customFormat="1" ht="14.4"/>
    <row r="4059" s="1" customFormat="1" ht="14.4"/>
    <row r="4060" s="1" customFormat="1" ht="14.4"/>
    <row r="4061" s="1" customFormat="1" ht="14.4"/>
    <row r="4062" s="1" customFormat="1" ht="14.4"/>
    <row r="4063" s="1" customFormat="1" ht="14.4"/>
    <row r="4064" s="1" customFormat="1" ht="14.4"/>
    <row r="4065" s="1" customFormat="1" ht="14.4"/>
    <row r="4066" s="1" customFormat="1" ht="14.4"/>
    <row r="4067" s="1" customFormat="1" ht="14.4"/>
    <row r="4068" s="1" customFormat="1" ht="14.4"/>
    <row r="4069" s="1" customFormat="1" ht="14.4"/>
    <row r="4070" s="1" customFormat="1" ht="14.4"/>
    <row r="4071" s="1" customFormat="1" ht="14.4"/>
    <row r="4072" s="1" customFormat="1" ht="14.4"/>
    <row r="4073" s="1" customFormat="1" ht="14.4"/>
    <row r="4074" s="1" customFormat="1" ht="14.4"/>
    <row r="4075" s="1" customFormat="1" ht="14.4"/>
    <row r="4076" s="1" customFormat="1" ht="14.4"/>
    <row r="4077" s="1" customFormat="1" ht="14.4"/>
    <row r="4078" s="1" customFormat="1" ht="14.4"/>
    <row r="4079" s="1" customFormat="1" ht="14.4"/>
    <row r="4080" s="1" customFormat="1" ht="14.4"/>
    <row r="4081" s="1" customFormat="1" ht="14.4"/>
    <row r="4082" s="1" customFormat="1" ht="14.4"/>
    <row r="4083" s="1" customFormat="1" ht="14.4"/>
    <row r="4084" s="1" customFormat="1" ht="14.4"/>
    <row r="4085" s="1" customFormat="1" ht="14.4"/>
    <row r="4086" s="1" customFormat="1" ht="14.4"/>
    <row r="4087" s="1" customFormat="1" ht="14.4"/>
    <row r="4088" s="1" customFormat="1" ht="14.4"/>
    <row r="4089" s="1" customFormat="1" ht="14.4"/>
    <row r="4090" s="1" customFormat="1" ht="14.4"/>
    <row r="4091" s="1" customFormat="1" ht="14.4"/>
    <row r="4092" s="1" customFormat="1" ht="14.4"/>
    <row r="4093" s="1" customFormat="1" ht="14.4"/>
    <row r="4094" s="1" customFormat="1" ht="14.4"/>
    <row r="4095" s="1" customFormat="1" ht="14.4"/>
    <row r="4096" s="1" customFormat="1" ht="14.4"/>
    <row r="4097" s="1" customFormat="1" ht="14.4"/>
    <row r="4098" s="1" customFormat="1" ht="14.4"/>
    <row r="4099" s="1" customFormat="1" ht="14.4"/>
    <row r="4100" s="1" customFormat="1" ht="14.4"/>
    <row r="4101" s="1" customFormat="1" ht="14.4"/>
    <row r="4102" s="1" customFormat="1" ht="14.4"/>
    <row r="4103" s="1" customFormat="1" ht="14.4"/>
    <row r="4104" s="1" customFormat="1" ht="14.4"/>
    <row r="4105" s="1" customFormat="1" ht="14.4"/>
    <row r="4106" s="1" customFormat="1" ht="14.4"/>
    <row r="4107" s="1" customFormat="1" ht="14.4"/>
    <row r="4108" s="1" customFormat="1" ht="14.4"/>
    <row r="4109" s="1" customFormat="1" ht="14.4"/>
    <row r="4110" s="1" customFormat="1" ht="14.4"/>
    <row r="4111" s="1" customFormat="1" ht="14.4"/>
    <row r="4112" s="1" customFormat="1" ht="14.4"/>
    <row r="4113" s="1" customFormat="1" ht="14.4"/>
    <row r="4114" s="1" customFormat="1" ht="14.4"/>
    <row r="4115" s="1" customFormat="1" ht="14.4"/>
    <row r="4116" s="1" customFormat="1" ht="14.4"/>
    <row r="4117" s="1" customFormat="1" ht="14.4"/>
    <row r="4118" s="1" customFormat="1" ht="14.4"/>
    <row r="4119" s="1" customFormat="1" ht="14.4"/>
    <row r="4120" s="1" customFormat="1" ht="14.4"/>
    <row r="4121" s="1" customFormat="1" ht="14.4"/>
    <row r="4122" s="1" customFormat="1" ht="14.4"/>
    <row r="4123" s="1" customFormat="1" ht="14.4"/>
    <row r="4124" s="1" customFormat="1" ht="14.4"/>
    <row r="4125" s="1" customFormat="1" ht="14.4"/>
    <row r="4126" s="1" customFormat="1" ht="14.4"/>
    <row r="4127" s="1" customFormat="1" ht="14.4"/>
    <row r="4128" s="1" customFormat="1" ht="14.4"/>
    <row r="4129" s="1" customFormat="1" ht="14.4"/>
    <row r="4130" s="1" customFormat="1" ht="14.4"/>
    <row r="4131" s="1" customFormat="1" ht="14.4"/>
    <row r="4132" s="1" customFormat="1" ht="14.4"/>
    <row r="4133" s="1" customFormat="1" ht="14.4"/>
    <row r="4134" s="1" customFormat="1" ht="14.4"/>
    <row r="4135" s="1" customFormat="1" ht="14.4"/>
    <row r="4136" s="1" customFormat="1" ht="14.4"/>
    <row r="4137" s="1" customFormat="1" ht="14.4"/>
    <row r="4138" s="1" customFormat="1" ht="14.4"/>
    <row r="4139" s="1" customFormat="1" ht="14.4"/>
    <row r="4140" s="1" customFormat="1" ht="14.4"/>
    <row r="4141" s="1" customFormat="1" ht="14.4"/>
    <row r="4142" s="1" customFormat="1" ht="14.4"/>
    <row r="4143" s="1" customFormat="1" ht="14.4"/>
    <row r="4144" s="1" customFormat="1" ht="14.4"/>
    <row r="4145" s="1" customFormat="1" ht="14.4"/>
    <row r="4146" s="1" customFormat="1" ht="14.4"/>
    <row r="4147" s="1" customFormat="1" ht="14.4"/>
    <row r="4148" s="1" customFormat="1" ht="14.4"/>
    <row r="4149" s="1" customFormat="1" ht="14.4"/>
    <row r="4150" s="1" customFormat="1" ht="14.4"/>
    <row r="4151" s="1" customFormat="1" ht="14.4"/>
    <row r="4152" s="1" customFormat="1" ht="14.4"/>
    <row r="4153" s="1" customFormat="1" ht="14.4"/>
    <row r="4154" s="1" customFormat="1" ht="14.4"/>
    <row r="4155" s="1" customFormat="1" ht="14.4"/>
    <row r="4156" s="1" customFormat="1" ht="14.4"/>
    <row r="4157" s="1" customFormat="1" ht="14.4"/>
    <row r="4158" s="1" customFormat="1" ht="14.4"/>
    <row r="4159" s="1" customFormat="1" ht="14.4"/>
    <row r="4160" s="1" customFormat="1" ht="14.4"/>
    <row r="4161" s="1" customFormat="1" ht="14.4"/>
    <row r="4162" s="1" customFormat="1" ht="14.4"/>
    <row r="4163" s="1" customFormat="1" ht="14.4"/>
    <row r="4164" s="1" customFormat="1" ht="14.4"/>
    <row r="4165" s="1" customFormat="1" ht="14.4"/>
    <row r="4166" s="1" customFormat="1" ht="14.4"/>
    <row r="4167" s="1" customFormat="1" ht="14.4"/>
    <row r="4168" s="1" customFormat="1" ht="14.4"/>
    <row r="4169" s="1" customFormat="1" ht="14.4"/>
    <row r="4170" s="1" customFormat="1" ht="14.4"/>
    <row r="4171" s="1" customFormat="1" ht="14.4"/>
    <row r="4172" s="1" customFormat="1" ht="14.4"/>
    <row r="4173" s="1" customFormat="1" ht="14.4"/>
    <row r="4174" s="1" customFormat="1" ht="14.4"/>
    <row r="4175" s="1" customFormat="1" ht="14.4"/>
    <row r="4176" s="1" customFormat="1" ht="14.4"/>
    <row r="4177" s="1" customFormat="1" ht="14.4"/>
    <row r="4178" s="1" customFormat="1" ht="14.4"/>
    <row r="4179" s="1" customFormat="1" ht="14.4"/>
    <row r="4180" s="1" customFormat="1" ht="14.4"/>
    <row r="4181" s="1" customFormat="1" ht="14.4"/>
    <row r="4182" s="1" customFormat="1" ht="14.4"/>
    <row r="4183" s="1" customFormat="1" ht="14.4"/>
    <row r="4184" s="1" customFormat="1" ht="14.4"/>
    <row r="4185" s="1" customFormat="1" ht="14.4"/>
    <row r="4186" s="1" customFormat="1" ht="14.4"/>
    <row r="4187" s="1" customFormat="1" ht="14.4"/>
    <row r="4188" s="1" customFormat="1" ht="14.4"/>
    <row r="4189" s="1" customFormat="1" ht="14.4"/>
    <row r="4190" s="1" customFormat="1" ht="14.4"/>
    <row r="4191" s="1" customFormat="1" ht="14.4"/>
    <row r="4192" s="1" customFormat="1" ht="14.4"/>
    <row r="4193" s="1" customFormat="1" ht="14.4"/>
    <row r="4194" s="1" customFormat="1" ht="14.4"/>
    <row r="4195" s="1" customFormat="1" ht="14.4"/>
    <row r="4196" s="1" customFormat="1" ht="14.4"/>
    <row r="4197" s="1" customFormat="1" ht="14.4"/>
    <row r="4198" s="1" customFormat="1" ht="14.4"/>
    <row r="4199" s="1" customFormat="1" ht="14.4"/>
    <row r="4200" s="1" customFormat="1" ht="14.4"/>
    <row r="4201" s="1" customFormat="1" ht="14.4"/>
    <row r="4202" s="1" customFormat="1" ht="14.4"/>
    <row r="4203" s="1" customFormat="1" ht="14.4"/>
    <row r="4204" s="1" customFormat="1" ht="14.4"/>
    <row r="4205" s="1" customFormat="1" ht="14.4"/>
    <row r="4206" s="1" customFormat="1" ht="14.4"/>
    <row r="4207" s="1" customFormat="1" ht="14.4"/>
    <row r="4208" s="1" customFormat="1" ht="14.4"/>
    <row r="4209" s="1" customFormat="1" ht="14.4"/>
    <row r="4210" s="1" customFormat="1" ht="14.4"/>
    <row r="4211" s="1" customFormat="1" ht="14.4"/>
    <row r="4212" s="1" customFormat="1" ht="14.4"/>
    <row r="4213" s="1" customFormat="1" ht="14.4"/>
    <row r="4214" s="1" customFormat="1" ht="14.4"/>
    <row r="4215" s="1" customFormat="1" ht="14.4"/>
    <row r="4216" s="1" customFormat="1" ht="14.4"/>
    <row r="4217" s="1" customFormat="1" ht="14.4"/>
    <row r="4218" s="1" customFormat="1" ht="14.4"/>
    <row r="4219" s="1" customFormat="1" ht="14.4"/>
    <row r="4220" s="1" customFormat="1" ht="14.4"/>
    <row r="4221" s="1" customFormat="1" ht="14.4"/>
    <row r="4222" s="1" customFormat="1" ht="14.4"/>
    <row r="4223" s="1" customFormat="1" ht="14.4"/>
    <row r="4224" s="1" customFormat="1" ht="14.4"/>
    <row r="4225" s="1" customFormat="1" ht="14.4"/>
    <row r="4226" s="1" customFormat="1" ht="14.4"/>
    <row r="4227" s="1" customFormat="1" ht="14.4"/>
    <row r="4228" s="1" customFormat="1" ht="14.4"/>
    <row r="4229" s="1" customFormat="1" ht="14.4"/>
    <row r="4230" s="1" customFormat="1" ht="14.4"/>
    <row r="4231" s="1" customFormat="1" ht="14.4"/>
    <row r="4232" s="1" customFormat="1" ht="14.4"/>
    <row r="4233" s="1" customFormat="1" ht="14.4"/>
    <row r="4234" s="1" customFormat="1" ht="14.4"/>
    <row r="4235" s="1" customFormat="1" ht="14.4"/>
    <row r="4236" s="1" customFormat="1" ht="14.4"/>
    <row r="4237" s="1" customFormat="1" ht="14.4"/>
    <row r="4238" s="1" customFormat="1" ht="14.4"/>
    <row r="4239" s="1" customFormat="1" ht="14.4"/>
    <row r="4240" s="1" customFormat="1" ht="14.4"/>
    <row r="4241" s="1" customFormat="1" ht="14.4"/>
    <row r="4242" s="1" customFormat="1" ht="14.4"/>
    <row r="4243" s="1" customFormat="1" ht="14.4"/>
    <row r="4244" s="1" customFormat="1" ht="14.4"/>
    <row r="4245" s="1" customFormat="1" ht="14.4"/>
    <row r="4246" s="1" customFormat="1" ht="14.4"/>
    <row r="4247" s="1" customFormat="1" ht="14.4"/>
    <row r="4248" s="1" customFormat="1" ht="14.4"/>
    <row r="4249" s="1" customFormat="1" ht="14.4"/>
    <row r="4250" s="1" customFormat="1" ht="14.4"/>
    <row r="4251" s="1" customFormat="1" ht="14.4"/>
    <row r="4252" s="1" customFormat="1" ht="14.4"/>
    <row r="4253" s="1" customFormat="1" ht="14.4"/>
    <row r="4254" s="1" customFormat="1" ht="14.4"/>
    <row r="4255" s="1" customFormat="1" ht="14.4"/>
    <row r="4256" s="1" customFormat="1" ht="14.4"/>
    <row r="4257" s="1" customFormat="1" ht="14.4"/>
    <row r="4258" s="1" customFormat="1" ht="14.4"/>
    <row r="4259" s="1" customFormat="1" ht="14.4"/>
    <row r="4260" s="1" customFormat="1" ht="14.4"/>
    <row r="4261" s="1" customFormat="1" ht="14.4"/>
    <row r="4262" s="1" customFormat="1" ht="14.4"/>
    <row r="4263" s="1" customFormat="1" ht="14.4"/>
    <row r="4264" s="1" customFormat="1" ht="14.4"/>
    <row r="4265" s="1" customFormat="1" ht="14.4"/>
    <row r="4266" s="1" customFormat="1" ht="14.4"/>
    <row r="4267" s="1" customFormat="1" ht="14.4"/>
    <row r="4268" s="1" customFormat="1" ht="14.4"/>
    <row r="4269" s="1" customFormat="1" ht="14.4"/>
    <row r="4270" s="1" customFormat="1" ht="14.4"/>
    <row r="4271" s="1" customFormat="1" ht="14.4"/>
    <row r="4272" s="1" customFormat="1" ht="14.4"/>
    <row r="4273" s="1" customFormat="1" ht="14.4"/>
    <row r="4274" s="1" customFormat="1" ht="14.4"/>
    <row r="4275" s="1" customFormat="1" ht="14.4"/>
    <row r="4276" s="1" customFormat="1" ht="14.4"/>
    <row r="4277" s="1" customFormat="1" ht="14.4"/>
    <row r="4278" s="1" customFormat="1" ht="14.4"/>
    <row r="4279" s="1" customFormat="1" ht="14.4"/>
    <row r="4280" s="1" customFormat="1" ht="14.4"/>
    <row r="4281" s="1" customFormat="1" ht="14.4"/>
    <row r="4282" s="1" customFormat="1" ht="14.4"/>
    <row r="4283" s="1" customFormat="1" ht="14.4"/>
    <row r="4284" s="1" customFormat="1" ht="14.4"/>
    <row r="4285" s="1" customFormat="1" ht="14.4"/>
    <row r="4286" s="1" customFormat="1" ht="14.4"/>
    <row r="4287" s="1" customFormat="1" ht="14.4"/>
    <row r="4288" s="1" customFormat="1" ht="14.4"/>
    <row r="4289" s="1" customFormat="1" ht="14.4"/>
    <row r="4290" s="1" customFormat="1" ht="14.4"/>
    <row r="4291" s="1" customFormat="1" ht="14.4"/>
    <row r="4292" s="1" customFormat="1" ht="14.4"/>
    <row r="4293" s="1" customFormat="1" ht="14.4"/>
    <row r="4294" s="1" customFormat="1" ht="14.4"/>
    <row r="4295" s="1" customFormat="1" ht="14.4"/>
    <row r="4296" s="1" customFormat="1" ht="14.4"/>
    <row r="4297" s="1" customFormat="1" ht="14.4"/>
    <row r="4298" s="1" customFormat="1" ht="14.4"/>
    <row r="4299" s="1" customFormat="1" ht="14.4"/>
    <row r="4300" s="1" customFormat="1" ht="14.4"/>
    <row r="4301" s="1" customFormat="1" ht="14.4"/>
    <row r="4302" s="1" customFormat="1" ht="14.4"/>
    <row r="4303" s="1" customFormat="1" ht="14.4"/>
    <row r="4304" s="1" customFormat="1" ht="14.4"/>
    <row r="4305" s="1" customFormat="1" ht="14.4"/>
    <row r="4306" s="1" customFormat="1" ht="14.4"/>
    <row r="4307" s="1" customFormat="1" ht="14.4"/>
    <row r="4308" s="1" customFormat="1" ht="14.4"/>
    <row r="4309" s="1" customFormat="1" ht="14.4"/>
    <row r="4310" s="1" customFormat="1" ht="14.4"/>
    <row r="4311" s="1" customFormat="1" ht="14.4"/>
    <row r="4312" s="1" customFormat="1" ht="14.4"/>
    <row r="4313" s="1" customFormat="1" ht="14.4"/>
    <row r="4314" s="1" customFormat="1" ht="14.4"/>
    <row r="4315" s="1" customFormat="1" ht="14.4"/>
    <row r="4316" s="1" customFormat="1" ht="14.4"/>
    <row r="4317" s="1" customFormat="1" ht="14.4"/>
    <row r="4318" s="1" customFormat="1" ht="14.4"/>
    <row r="4319" s="1" customFormat="1" ht="14.4"/>
    <row r="4320" s="1" customFormat="1" ht="14.4"/>
    <row r="4321" s="1" customFormat="1" ht="14.4"/>
    <row r="4322" s="1" customFormat="1" ht="14.4"/>
    <row r="4323" s="1" customFormat="1" ht="14.4"/>
    <row r="4324" s="1" customFormat="1" ht="14.4"/>
    <row r="4325" s="1" customFormat="1" ht="14.4"/>
    <row r="4326" s="1" customFormat="1" ht="14.4"/>
    <row r="4327" s="1" customFormat="1" ht="14.4"/>
    <row r="4328" s="1" customFormat="1" ht="14.4"/>
    <row r="4329" s="1" customFormat="1" ht="14.4"/>
    <row r="4330" s="1" customFormat="1" ht="14.4"/>
    <row r="4331" s="1" customFormat="1" ht="14.4"/>
    <row r="4332" s="1" customFormat="1" ht="14.4"/>
    <row r="4333" s="1" customFormat="1" ht="14.4"/>
    <row r="4334" s="1" customFormat="1" ht="14.4"/>
    <row r="4335" s="1" customFormat="1" ht="14.4"/>
    <row r="4336" s="1" customFormat="1" ht="14.4"/>
    <row r="4337" s="1" customFormat="1" ht="14.4"/>
    <row r="4338" s="1" customFormat="1" ht="14.4"/>
    <row r="4339" s="1" customFormat="1" ht="14.4"/>
    <row r="4340" s="1" customFormat="1" ht="14.4"/>
    <row r="4341" s="1" customFormat="1" ht="14.4"/>
    <row r="4342" s="1" customFormat="1" ht="14.4"/>
    <row r="4343" s="1" customFormat="1" ht="14.4"/>
    <row r="4344" s="1" customFormat="1" ht="14.4"/>
    <row r="4345" s="1" customFormat="1" ht="14.4"/>
    <row r="4346" s="1" customFormat="1" ht="14.4"/>
    <row r="4347" s="1" customFormat="1" ht="14.4"/>
    <row r="4348" s="1" customFormat="1" ht="14.4"/>
    <row r="4349" s="1" customFormat="1" ht="14.4"/>
    <row r="4350" s="1" customFormat="1" ht="14.4"/>
    <row r="4351" s="1" customFormat="1" ht="14.4"/>
    <row r="4352" s="1" customFormat="1" ht="14.4"/>
    <row r="4353" s="1" customFormat="1" ht="14.4"/>
    <row r="4354" s="1" customFormat="1" ht="14.4"/>
    <row r="4355" s="1" customFormat="1" ht="14.4"/>
    <row r="4356" s="1" customFormat="1" ht="14.4"/>
    <row r="4357" s="1" customFormat="1" ht="14.4"/>
    <row r="4358" s="1" customFormat="1" ht="14.4"/>
    <row r="4359" s="1" customFormat="1" ht="14.4"/>
    <row r="4360" s="1" customFormat="1" ht="14.4"/>
    <row r="4361" s="1" customFormat="1" ht="14.4"/>
    <row r="4362" s="1" customFormat="1" ht="14.4"/>
    <row r="4363" s="1" customFormat="1" ht="14.4"/>
    <row r="4364" s="1" customFormat="1" ht="14.4"/>
    <row r="4365" s="1" customFormat="1" ht="14.4"/>
    <row r="4366" s="1" customFormat="1" ht="14.4"/>
    <row r="4367" s="1" customFormat="1" ht="14.4"/>
    <row r="4368" s="1" customFormat="1" ht="14.4"/>
    <row r="4369" s="1" customFormat="1" ht="14.4"/>
    <row r="4370" s="1" customFormat="1" ht="14.4"/>
    <row r="4371" s="1" customFormat="1" ht="14.4"/>
    <row r="4372" s="1" customFormat="1" ht="14.4"/>
    <row r="4373" s="1" customFormat="1" ht="14.4"/>
    <row r="4374" s="1" customFormat="1" ht="14.4"/>
    <row r="4375" s="1" customFormat="1" ht="14.4"/>
    <row r="4376" s="1" customFormat="1" ht="14.4"/>
    <row r="4377" s="1" customFormat="1" ht="14.4"/>
    <row r="4378" s="1" customFormat="1" ht="14.4"/>
    <row r="4379" s="1" customFormat="1" ht="14.4"/>
    <row r="4380" s="1" customFormat="1" ht="14.4"/>
    <row r="4381" s="1" customFormat="1" ht="14.4"/>
    <row r="4382" s="1" customFormat="1" ht="14.4"/>
    <row r="4383" s="1" customFormat="1" ht="14.4"/>
    <row r="4384" s="1" customFormat="1" ht="14.4"/>
    <row r="4385" s="1" customFormat="1" ht="14.4"/>
    <row r="4386" s="1" customFormat="1" ht="14.4"/>
    <row r="4387" s="1" customFormat="1" ht="14.4"/>
    <row r="4388" s="1" customFormat="1" ht="14.4"/>
    <row r="4389" s="1" customFormat="1" ht="14.4"/>
    <row r="4390" s="1" customFormat="1" ht="14.4"/>
    <row r="4391" s="1" customFormat="1" ht="14.4"/>
    <row r="4392" s="1" customFormat="1" ht="14.4"/>
    <row r="4393" s="1" customFormat="1" ht="14.4"/>
    <row r="4394" s="1" customFormat="1" ht="14.4"/>
    <row r="4395" s="1" customFormat="1" ht="14.4"/>
    <row r="4396" s="1" customFormat="1" ht="14.4"/>
    <row r="4397" s="1" customFormat="1" ht="14.4"/>
    <row r="4398" s="1" customFormat="1" ht="14.4"/>
    <row r="4399" s="1" customFormat="1" ht="14.4"/>
    <row r="4400" s="1" customFormat="1" ht="14.4"/>
    <row r="4401" s="1" customFormat="1" ht="14.4"/>
    <row r="4402" s="1" customFormat="1" ht="14.4"/>
    <row r="4403" s="1" customFormat="1" ht="14.4"/>
    <row r="4404" s="1" customFormat="1" ht="14.4"/>
    <row r="4405" s="1" customFormat="1" ht="14.4"/>
    <row r="4406" s="1" customFormat="1" ht="14.4"/>
    <row r="4407" s="1" customFormat="1" ht="14.4"/>
    <row r="4408" s="1" customFormat="1" ht="14.4"/>
    <row r="4409" s="1" customFormat="1" ht="14.4"/>
    <row r="4410" s="1" customFormat="1" ht="14.4"/>
    <row r="4411" s="1" customFormat="1" ht="14.4"/>
    <row r="4412" s="1" customFormat="1" ht="14.4"/>
    <row r="4413" s="1" customFormat="1" ht="14.4"/>
    <row r="4414" s="1" customFormat="1" ht="14.4"/>
    <row r="4415" s="1" customFormat="1" ht="14.4"/>
    <row r="4416" s="1" customFormat="1" ht="14.4"/>
    <row r="4417" s="1" customFormat="1" ht="14.4"/>
    <row r="4418" s="1" customFormat="1" ht="14.4"/>
    <row r="4419" s="1" customFormat="1" ht="14.4"/>
    <row r="4420" s="1" customFormat="1" ht="14.4"/>
    <row r="4421" s="1" customFormat="1" ht="14.4"/>
    <row r="4422" s="1" customFormat="1" ht="14.4"/>
    <row r="4423" s="1" customFormat="1" ht="14.4"/>
    <row r="4424" s="1" customFormat="1" ht="14.4"/>
    <row r="4425" s="1" customFormat="1" ht="14.4"/>
    <row r="4426" s="1" customFormat="1" ht="14.4"/>
    <row r="4427" s="1" customFormat="1" ht="14.4"/>
    <row r="4428" s="1" customFormat="1" ht="14.4"/>
    <row r="4429" s="1" customFormat="1" ht="14.4"/>
    <row r="4430" s="1" customFormat="1" ht="14.4"/>
    <row r="4431" s="1" customFormat="1" ht="14.4"/>
    <row r="4432" s="1" customFormat="1" ht="14.4"/>
    <row r="4433" s="1" customFormat="1" ht="14.4"/>
    <row r="4434" s="1" customFormat="1" ht="14.4"/>
    <row r="4435" s="1" customFormat="1" ht="14.4"/>
    <row r="4436" s="1" customFormat="1" ht="14.4"/>
    <row r="4437" s="1" customFormat="1" ht="14.4"/>
    <row r="4438" s="1" customFormat="1" ht="14.4"/>
    <row r="4439" s="1" customFormat="1" ht="14.4"/>
    <row r="4440" s="1" customFormat="1" ht="14.4"/>
    <row r="4441" s="1" customFormat="1" ht="14.4"/>
    <row r="4442" s="1" customFormat="1" ht="14.4"/>
    <row r="4443" s="1" customFormat="1" ht="14.4"/>
    <row r="4444" s="1" customFormat="1" ht="14.4"/>
    <row r="4445" s="1" customFormat="1" ht="14.4"/>
    <row r="4446" s="1" customFormat="1" ht="14.4"/>
    <row r="4447" s="1" customFormat="1" ht="14.4"/>
    <row r="4448" s="1" customFormat="1" ht="14.4"/>
    <row r="4449" s="1" customFormat="1" ht="14.4"/>
    <row r="4450" s="1" customFormat="1" ht="14.4"/>
    <row r="4451" s="1" customFormat="1" ht="14.4"/>
    <row r="4452" s="1" customFormat="1" ht="14.4"/>
    <row r="4453" s="1" customFormat="1" ht="14.4"/>
    <row r="4454" s="1" customFormat="1" ht="14.4"/>
    <row r="4455" s="1" customFormat="1" ht="14.4"/>
    <row r="4456" s="1" customFormat="1" ht="14.4"/>
    <row r="4457" s="1" customFormat="1" ht="14.4"/>
    <row r="4458" s="1" customFormat="1" ht="14.4"/>
    <row r="4459" s="1" customFormat="1" ht="14.4"/>
    <row r="4460" s="1" customFormat="1" ht="14.4"/>
    <row r="4461" s="1" customFormat="1" ht="14.4"/>
    <row r="4462" s="1" customFormat="1" ht="14.4"/>
    <row r="4463" s="1" customFormat="1" ht="14.4"/>
    <row r="4464" s="1" customFormat="1" ht="14.4"/>
    <row r="4465" s="1" customFormat="1" ht="14.4"/>
    <row r="4466" s="1" customFormat="1" ht="14.4"/>
    <row r="4467" s="1" customFormat="1" ht="14.4"/>
    <row r="4468" s="1" customFormat="1" ht="14.4"/>
    <row r="4469" s="1" customFormat="1" ht="14.4"/>
    <row r="4470" s="1" customFormat="1" ht="14.4"/>
    <row r="4471" s="1" customFormat="1" ht="14.4"/>
    <row r="4472" s="1" customFormat="1" ht="14.4"/>
    <row r="4473" s="1" customFormat="1" ht="14.4"/>
    <row r="4474" s="1" customFormat="1" ht="14.4"/>
    <row r="4475" s="1" customFormat="1" ht="14.4"/>
    <row r="4476" s="1" customFormat="1" ht="14.4"/>
    <row r="4477" s="1" customFormat="1" ht="14.4"/>
    <row r="4478" s="1" customFormat="1" ht="14.4"/>
    <row r="4479" s="1" customFormat="1" ht="14.4"/>
    <row r="4480" s="1" customFormat="1" ht="14.4"/>
    <row r="4481" s="1" customFormat="1" ht="14.4"/>
    <row r="4482" s="1" customFormat="1" ht="14.4"/>
    <row r="4483" s="1" customFormat="1" ht="14.4"/>
    <row r="4484" s="1" customFormat="1" ht="14.4"/>
    <row r="4485" s="1" customFormat="1" ht="14.4"/>
    <row r="4486" s="1" customFormat="1" ht="14.4"/>
    <row r="4487" s="1" customFormat="1" ht="14.4"/>
    <row r="4488" s="1" customFormat="1" ht="14.4"/>
    <row r="4489" s="1" customFormat="1" ht="14.4"/>
    <row r="4490" s="1" customFormat="1" ht="14.4"/>
    <row r="4491" s="1" customFormat="1" ht="14.4"/>
    <row r="4492" s="1" customFormat="1" ht="14.4"/>
    <row r="4493" s="1" customFormat="1" ht="14.4"/>
    <row r="4494" s="1" customFormat="1" ht="14.4"/>
    <row r="4495" s="1" customFormat="1" ht="14.4"/>
    <row r="4496" s="1" customFormat="1" ht="14.4"/>
    <row r="4497" s="1" customFormat="1" ht="14.4"/>
    <row r="4498" s="1" customFormat="1" ht="14.4"/>
    <row r="4499" s="1" customFormat="1" ht="14.4"/>
    <row r="4500" s="1" customFormat="1" ht="14.4"/>
    <row r="4501" s="1" customFormat="1" ht="14.4"/>
    <row r="4502" s="1" customFormat="1" ht="14.4"/>
    <row r="4503" s="1" customFormat="1" ht="14.4"/>
    <row r="4504" s="1" customFormat="1" ht="14.4"/>
    <row r="4505" s="1" customFormat="1" ht="14.4"/>
    <row r="4506" s="1" customFormat="1" ht="14.4"/>
    <row r="4507" s="1" customFormat="1" ht="14.4"/>
    <row r="4508" s="1" customFormat="1" ht="14.4"/>
    <row r="4509" s="1" customFormat="1" ht="14.4"/>
    <row r="4510" s="1" customFormat="1" ht="14.4"/>
    <row r="4511" s="1" customFormat="1" ht="14.4"/>
    <row r="4512" s="1" customFormat="1" ht="14.4"/>
    <row r="4513" s="1" customFormat="1" ht="14.4"/>
    <row r="4514" s="1" customFormat="1" ht="14.4"/>
    <row r="4515" s="1" customFormat="1" ht="14.4"/>
    <row r="4516" s="1" customFormat="1" ht="14.4"/>
    <row r="4517" s="1" customFormat="1" ht="14.4"/>
    <row r="4518" s="1" customFormat="1" ht="14.4"/>
    <row r="4519" s="1" customFormat="1" ht="14.4"/>
    <row r="4520" s="1" customFormat="1" ht="14.4"/>
    <row r="4521" s="1" customFormat="1" ht="14.4"/>
    <row r="4522" s="1" customFormat="1" ht="14.4"/>
    <row r="4523" s="1" customFormat="1" ht="14.4"/>
    <row r="4524" s="1" customFormat="1" ht="14.4"/>
    <row r="4525" s="1" customFormat="1" ht="14.4"/>
    <row r="4526" s="1" customFormat="1" ht="14.4"/>
    <row r="4527" s="1" customFormat="1" ht="14.4"/>
    <row r="4528" s="1" customFormat="1" ht="14.4"/>
    <row r="4529" s="1" customFormat="1" ht="14.4"/>
    <row r="4530" s="1" customFormat="1" ht="14.4"/>
    <row r="4531" s="1" customFormat="1" ht="14.4"/>
    <row r="4532" s="1" customFormat="1" ht="14.4"/>
    <row r="4533" s="1" customFormat="1" ht="14.4"/>
    <row r="4534" s="1" customFormat="1" ht="14.4"/>
    <row r="4535" s="1" customFormat="1" ht="14.4"/>
    <row r="4536" s="1" customFormat="1" ht="14.4"/>
    <row r="4537" s="1" customFormat="1" ht="14.4"/>
    <row r="4538" s="1" customFormat="1" ht="14.4"/>
    <row r="4539" s="1" customFormat="1" ht="14.4"/>
    <row r="4540" s="1" customFormat="1" ht="14.4"/>
    <row r="4541" s="1" customFormat="1" ht="14.4"/>
    <row r="4542" s="1" customFormat="1" ht="14.4"/>
    <row r="4543" s="1" customFormat="1" ht="14.4"/>
    <row r="4544" s="1" customFormat="1" ht="14.4"/>
    <row r="4545" s="1" customFormat="1" ht="14.4"/>
    <row r="4546" s="1" customFormat="1" ht="14.4"/>
    <row r="4547" s="1" customFormat="1" ht="14.4"/>
    <row r="4548" s="1" customFormat="1" ht="14.4"/>
    <row r="4549" s="1" customFormat="1" ht="14.4"/>
    <row r="4550" s="1" customFormat="1" ht="14.4"/>
    <row r="4551" s="1" customFormat="1" ht="14.4"/>
    <row r="4552" s="1" customFormat="1" ht="14.4"/>
    <row r="4553" s="1" customFormat="1" ht="14.4"/>
    <row r="4554" s="1" customFormat="1" ht="14.4"/>
    <row r="4555" s="1" customFormat="1" ht="14.4"/>
    <row r="4556" s="1" customFormat="1" ht="14.4"/>
    <row r="4557" s="1" customFormat="1" ht="14.4"/>
    <row r="4558" s="1" customFormat="1" ht="14.4"/>
    <row r="4559" s="1" customFormat="1" ht="14.4"/>
    <row r="4560" s="1" customFormat="1" ht="14.4"/>
    <row r="4561" s="1" customFormat="1" ht="14.4"/>
    <row r="4562" s="1" customFormat="1" ht="14.4"/>
    <row r="4563" s="1" customFormat="1" ht="14.4"/>
    <row r="4564" s="1" customFormat="1" ht="14.4"/>
    <row r="4565" s="1" customFormat="1" ht="14.4"/>
    <row r="4566" s="1" customFormat="1" ht="14.4"/>
    <row r="4567" s="1" customFormat="1" ht="14.4"/>
    <row r="4568" s="1" customFormat="1" ht="14.4"/>
    <row r="4569" s="1" customFormat="1" ht="14.4"/>
    <row r="4570" s="1" customFormat="1" ht="14.4"/>
    <row r="4571" s="1" customFormat="1" ht="14.4"/>
    <row r="4572" s="1" customFormat="1" ht="14.4"/>
    <row r="4573" s="1" customFormat="1" ht="14.4"/>
    <row r="4574" s="1" customFormat="1" ht="14.4"/>
    <row r="4575" s="1" customFormat="1" ht="14.4"/>
    <row r="4576" s="1" customFormat="1" ht="14.4"/>
    <row r="4577" s="1" customFormat="1" ht="14.4"/>
    <row r="4578" s="1" customFormat="1" ht="14.4"/>
    <row r="4579" s="1" customFormat="1" ht="14.4"/>
    <row r="4580" s="1" customFormat="1" ht="14.4"/>
    <row r="4581" s="1" customFormat="1" ht="14.4"/>
    <row r="4582" s="1" customFormat="1" ht="14.4"/>
    <row r="4583" s="1" customFormat="1" ht="14.4"/>
    <row r="4584" s="1" customFormat="1" ht="14.4"/>
    <row r="4585" s="1" customFormat="1" ht="14.4"/>
    <row r="4586" s="1" customFormat="1" ht="14.4"/>
    <row r="4587" s="1" customFormat="1" ht="14.4"/>
    <row r="4588" s="1" customFormat="1" ht="14.4"/>
    <row r="4589" s="1" customFormat="1" ht="14.4"/>
    <row r="4590" s="1" customFormat="1" ht="14.4"/>
    <row r="4591" s="1" customFormat="1" ht="14.4"/>
    <row r="4592" s="1" customFormat="1" ht="14.4"/>
    <row r="4593" s="1" customFormat="1" ht="14.4"/>
    <row r="4594" s="1" customFormat="1" ht="14.4"/>
    <row r="4595" s="1" customFormat="1" ht="14.4"/>
    <row r="4596" s="1" customFormat="1" ht="14.4"/>
    <row r="4597" s="1" customFormat="1" ht="14.4"/>
    <row r="4598" s="1" customFormat="1" ht="14.4"/>
    <row r="4599" s="1" customFormat="1" ht="14.4"/>
    <row r="4600" s="1" customFormat="1" ht="14.4"/>
    <row r="4601" s="1" customFormat="1" ht="14.4"/>
    <row r="4602" s="1" customFormat="1" ht="14.4"/>
    <row r="4603" s="1" customFormat="1" ht="14.4"/>
    <row r="4604" s="1" customFormat="1" ht="14.4"/>
    <row r="4605" s="1" customFormat="1" ht="14.4"/>
    <row r="4606" s="1" customFormat="1" ht="14.4"/>
    <row r="4607" s="1" customFormat="1" ht="14.4"/>
    <row r="4608" s="1" customFormat="1" ht="14.4"/>
    <row r="4609" s="1" customFormat="1" ht="14.4"/>
    <row r="4610" s="1" customFormat="1" ht="14.4"/>
    <row r="4611" s="1" customFormat="1" ht="14.4"/>
    <row r="4612" s="1" customFormat="1" ht="14.4"/>
    <row r="4613" s="1" customFormat="1" ht="14.4"/>
    <row r="4614" s="1" customFormat="1" ht="14.4"/>
    <row r="4615" s="1" customFormat="1" ht="14.4"/>
    <row r="4616" s="1" customFormat="1" ht="14.4"/>
    <row r="4617" s="1" customFormat="1" ht="14.4"/>
    <row r="4618" s="1" customFormat="1" ht="14.4"/>
    <row r="4619" s="1" customFormat="1" ht="14.4"/>
    <row r="4620" s="1" customFormat="1" ht="14.4"/>
    <row r="4621" s="1" customFormat="1" ht="14.4"/>
    <row r="4622" s="1" customFormat="1" ht="14.4"/>
    <row r="4623" s="1" customFormat="1" ht="14.4"/>
    <row r="4624" s="1" customFormat="1" ht="14.4"/>
    <row r="4625" s="1" customFormat="1" ht="14.4"/>
    <row r="4626" s="1" customFormat="1" ht="14.4"/>
    <row r="4627" s="1" customFormat="1" ht="14.4"/>
    <row r="4628" s="1" customFormat="1" ht="14.4"/>
    <row r="4629" s="1" customFormat="1" ht="14.4"/>
    <row r="4630" s="1" customFormat="1" ht="14.4"/>
    <row r="4631" s="1" customFormat="1" ht="14.4"/>
    <row r="4632" s="1" customFormat="1" ht="14.4"/>
    <row r="4633" s="1" customFormat="1" ht="14.4"/>
    <row r="4634" s="1" customFormat="1" ht="14.4"/>
    <row r="4635" s="1" customFormat="1" ht="14.4"/>
    <row r="4636" s="1" customFormat="1" ht="14.4"/>
    <row r="4637" s="1" customFormat="1" ht="14.4"/>
    <row r="4638" s="1" customFormat="1" ht="14.4"/>
    <row r="4639" s="1" customFormat="1" ht="14.4"/>
    <row r="4640" s="1" customFormat="1" ht="14.4"/>
    <row r="4641" s="1" customFormat="1" ht="14.4"/>
    <row r="4642" s="1" customFormat="1" ht="14.4"/>
    <row r="4643" s="1" customFormat="1" ht="14.4"/>
    <row r="4644" s="1" customFormat="1" ht="14.4"/>
    <row r="4645" s="1" customFormat="1" ht="14.4"/>
    <row r="4646" s="1" customFormat="1" ht="14.4"/>
    <row r="4647" s="1" customFormat="1" ht="14.4"/>
    <row r="4648" s="1" customFormat="1" ht="14.4"/>
    <row r="4649" s="1" customFormat="1" ht="14.4"/>
    <row r="4650" s="1" customFormat="1" ht="14.4"/>
    <row r="4651" s="1" customFormat="1" ht="14.4"/>
    <row r="4652" s="1" customFormat="1" ht="14.4"/>
    <row r="4653" s="1" customFormat="1" ht="14.4"/>
    <row r="4654" s="1" customFormat="1" ht="14.4"/>
    <row r="4655" s="1" customFormat="1" ht="14.4"/>
    <row r="4656" s="1" customFormat="1" ht="14.4"/>
    <row r="4657" s="1" customFormat="1" ht="14.4"/>
    <row r="4658" s="1" customFormat="1" ht="14.4"/>
    <row r="4659" s="1" customFormat="1" ht="14.4"/>
    <row r="4660" s="1" customFormat="1" ht="14.4"/>
    <row r="4661" s="1" customFormat="1" ht="14.4"/>
    <row r="4662" s="1" customFormat="1" ht="14.4"/>
    <row r="4663" s="1" customFormat="1" ht="14.4"/>
    <row r="4664" s="1" customFormat="1" ht="14.4"/>
    <row r="4665" s="1" customFormat="1" ht="14.4"/>
    <row r="4666" s="1" customFormat="1" ht="14.4"/>
    <row r="4667" s="1" customFormat="1" ht="14.4"/>
    <row r="4668" s="1" customFormat="1" ht="14.4"/>
    <row r="4669" s="1" customFormat="1" ht="14.4"/>
    <row r="4670" s="1" customFormat="1" ht="14.4"/>
    <row r="4671" s="1" customFormat="1" ht="14.4"/>
    <row r="4672" s="1" customFormat="1" ht="14.4"/>
    <row r="4673" s="1" customFormat="1" ht="14.4"/>
    <row r="4674" s="1" customFormat="1" ht="14.4"/>
    <row r="4675" s="1" customFormat="1" ht="14.4"/>
    <row r="4676" s="1" customFormat="1" ht="14.4"/>
    <row r="4677" s="1" customFormat="1" ht="14.4"/>
    <row r="4678" s="1" customFormat="1" ht="14.4"/>
    <row r="4679" s="1" customFormat="1" ht="14.4"/>
    <row r="4680" s="1" customFormat="1" ht="14.4"/>
    <row r="4681" s="1" customFormat="1" ht="14.4"/>
    <row r="4682" s="1" customFormat="1" ht="14.4"/>
    <row r="4683" s="1" customFormat="1" ht="14.4"/>
    <row r="4684" s="1" customFormat="1" ht="14.4"/>
    <row r="4685" s="1" customFormat="1" ht="14.4"/>
    <row r="4686" s="1" customFormat="1" ht="14.4"/>
    <row r="4687" s="1" customFormat="1" ht="14.4"/>
    <row r="4688" s="1" customFormat="1" ht="14.4"/>
    <row r="4689" s="1" customFormat="1" ht="14.4"/>
    <row r="4690" s="1" customFormat="1" ht="14.4"/>
    <row r="4691" s="1" customFormat="1" ht="14.4"/>
    <row r="4692" s="1" customFormat="1" ht="14.4"/>
    <row r="4693" s="1" customFormat="1" ht="14.4"/>
    <row r="4694" s="1" customFormat="1" ht="14.4"/>
    <row r="4695" s="1" customFormat="1" ht="14.4"/>
    <row r="4696" s="1" customFormat="1" ht="14.4"/>
    <row r="4697" s="1" customFormat="1" ht="14.4"/>
    <row r="4698" s="1" customFormat="1" ht="14.4"/>
    <row r="4699" s="1" customFormat="1" ht="14.4"/>
    <row r="4700" s="1" customFormat="1" ht="14.4"/>
    <row r="4701" s="1" customFormat="1" ht="14.4"/>
    <row r="4702" s="1" customFormat="1" ht="14.4"/>
    <row r="4703" s="1" customFormat="1" ht="14.4"/>
    <row r="4704" s="1" customFormat="1" ht="14.4"/>
    <row r="4705" s="1" customFormat="1" ht="14.4"/>
    <row r="4706" s="1" customFormat="1" ht="14.4"/>
    <row r="4707" s="1" customFormat="1" ht="14.4"/>
    <row r="4708" s="1" customFormat="1" ht="14.4"/>
    <row r="4709" s="1" customFormat="1" ht="14.4"/>
    <row r="4710" s="1" customFormat="1" ht="14.4"/>
    <row r="4711" s="1" customFormat="1" ht="14.4"/>
    <row r="4712" s="1" customFormat="1" ht="14.4"/>
    <row r="4713" s="1" customFormat="1" ht="14.4"/>
    <row r="4714" s="1" customFormat="1" ht="14.4"/>
    <row r="4715" s="1" customFormat="1" ht="14.4"/>
    <row r="4716" s="1" customFormat="1" ht="14.4"/>
    <row r="4717" s="1" customFormat="1" ht="14.4"/>
    <row r="4718" s="1" customFormat="1" ht="14.4"/>
    <row r="4719" s="1" customFormat="1" ht="14.4"/>
    <row r="4720" s="1" customFormat="1" ht="14.4"/>
    <row r="4721" s="1" customFormat="1" ht="14.4"/>
    <row r="4722" s="1" customFormat="1" ht="14.4"/>
    <row r="4723" s="1" customFormat="1" ht="14.4"/>
    <row r="4724" s="1" customFormat="1" ht="14.4"/>
    <row r="4725" s="1" customFormat="1" ht="14.4"/>
    <row r="4726" s="1" customFormat="1" ht="14.4"/>
    <row r="4727" s="1" customFormat="1" ht="14.4"/>
    <row r="4728" s="1" customFormat="1" ht="14.4"/>
    <row r="4729" s="1" customFormat="1" ht="14.4"/>
    <row r="4730" s="1" customFormat="1" ht="14.4"/>
    <row r="4731" s="1" customFormat="1" ht="14.4"/>
    <row r="4732" s="1" customFormat="1" ht="14.4"/>
    <row r="4733" s="1" customFormat="1" ht="14.4"/>
    <row r="4734" s="1" customFormat="1" ht="14.4"/>
    <row r="4735" s="1" customFormat="1" ht="14.4"/>
    <row r="4736" s="1" customFormat="1" ht="14.4"/>
    <row r="4737" s="1" customFormat="1" ht="14.4"/>
    <row r="4738" s="1" customFormat="1" ht="14.4"/>
    <row r="4739" s="1" customFormat="1" ht="14.4"/>
    <row r="4740" s="1" customFormat="1" ht="14.4"/>
    <row r="4741" s="1" customFormat="1" ht="14.4"/>
    <row r="4742" s="1" customFormat="1" ht="14.4"/>
    <row r="4743" s="1" customFormat="1" ht="14.4"/>
    <row r="4744" s="1" customFormat="1" ht="14.4"/>
    <row r="4745" s="1" customFormat="1" ht="14.4"/>
    <row r="4746" s="1" customFormat="1" ht="14.4"/>
    <row r="4747" s="1" customFormat="1" ht="14.4"/>
    <row r="4748" s="1" customFormat="1" ht="14.4"/>
    <row r="4749" s="1" customFormat="1" ht="14.4"/>
    <row r="4750" s="1" customFormat="1" ht="14.4"/>
    <row r="4751" s="1" customFormat="1" ht="14.4"/>
    <row r="4752" s="1" customFormat="1" ht="14.4"/>
    <row r="4753" s="1" customFormat="1" ht="14.4"/>
    <row r="4754" s="1" customFormat="1" ht="14.4"/>
    <row r="4755" s="1" customFormat="1" ht="14.4"/>
    <row r="4756" s="1" customFormat="1" ht="14.4"/>
    <row r="4757" s="1" customFormat="1" ht="14.4"/>
    <row r="4758" s="1" customFormat="1" ht="14.4"/>
    <row r="4759" s="1" customFormat="1" ht="14.4"/>
    <row r="4760" s="1" customFormat="1" ht="14.4"/>
    <row r="4761" s="1" customFormat="1" ht="14.4"/>
    <row r="4762" s="1" customFormat="1" ht="14.4"/>
    <row r="4763" s="1" customFormat="1" ht="14.4"/>
    <row r="4764" s="1" customFormat="1" ht="14.4"/>
    <row r="4765" s="1" customFormat="1" ht="14.4"/>
    <row r="4766" s="1" customFormat="1" ht="14.4"/>
    <row r="4767" s="1" customFormat="1" ht="14.4"/>
    <row r="4768" s="1" customFormat="1" ht="14.4"/>
    <row r="4769" s="1" customFormat="1" ht="14.4"/>
    <row r="4770" s="1" customFormat="1" ht="14.4"/>
    <row r="4771" s="1" customFormat="1" ht="14.4"/>
    <row r="4772" s="1" customFormat="1" ht="14.4"/>
    <row r="4773" s="1" customFormat="1" ht="14.4"/>
    <row r="4774" s="1" customFormat="1" ht="14.4"/>
    <row r="4775" s="1" customFormat="1" ht="14.4"/>
    <row r="4776" s="1" customFormat="1" ht="14.4"/>
    <row r="4777" s="1" customFormat="1" ht="14.4"/>
    <row r="4778" s="1" customFormat="1" ht="14.4"/>
    <row r="4779" s="1" customFormat="1" ht="14.4"/>
    <row r="4780" s="1" customFormat="1" ht="14.4"/>
    <row r="4781" s="1" customFormat="1" ht="14.4"/>
    <row r="4782" s="1" customFormat="1" ht="14.4"/>
    <row r="4783" s="1" customFormat="1" ht="14.4"/>
    <row r="4784" s="1" customFormat="1" ht="14.4"/>
    <row r="4785" s="1" customFormat="1" ht="14.4"/>
    <row r="4786" s="1" customFormat="1" ht="14.4"/>
    <row r="4787" s="1" customFormat="1" ht="14.4"/>
    <row r="4788" s="1" customFormat="1" ht="14.4"/>
    <row r="4789" s="1" customFormat="1" ht="14.4"/>
    <row r="4790" s="1" customFormat="1" ht="14.4"/>
    <row r="4791" s="1" customFormat="1" ht="14.4"/>
    <row r="4792" s="1" customFormat="1" ht="14.4"/>
    <row r="4793" s="1" customFormat="1" ht="14.4"/>
    <row r="4794" s="1" customFormat="1" ht="14.4"/>
    <row r="4795" s="1" customFormat="1" ht="14.4"/>
    <row r="4796" s="1" customFormat="1" ht="14.4"/>
    <row r="4797" s="1" customFormat="1" ht="14.4"/>
    <row r="4798" s="1" customFormat="1" ht="14.4"/>
    <row r="4799" s="1" customFormat="1" ht="14.4"/>
    <row r="4800" s="1" customFormat="1" ht="14.4"/>
    <row r="4801" s="1" customFormat="1" ht="14.4"/>
    <row r="4802" s="1" customFormat="1" ht="14.4"/>
    <row r="4803" s="1" customFormat="1" ht="14.4"/>
    <row r="4804" s="1" customFormat="1" ht="14.4"/>
    <row r="4805" s="1" customFormat="1" ht="14.4"/>
    <row r="4806" s="1" customFormat="1" ht="14.4"/>
    <row r="4807" s="1" customFormat="1" ht="14.4"/>
    <row r="4808" s="1" customFormat="1" ht="14.4"/>
    <row r="4809" s="1" customFormat="1" ht="14.4"/>
    <row r="4810" s="1" customFormat="1" ht="14.4"/>
    <row r="4811" s="1" customFormat="1" ht="14.4"/>
    <row r="4812" s="1" customFormat="1" ht="14.4"/>
    <row r="4813" s="1" customFormat="1" ht="14.4"/>
    <row r="4814" s="1" customFormat="1" ht="14.4"/>
    <row r="4815" s="1" customFormat="1" ht="14.4"/>
    <row r="4816" s="1" customFormat="1" ht="14.4"/>
    <row r="4817" s="1" customFormat="1" ht="14.4"/>
    <row r="4818" s="1" customFormat="1" ht="14.4"/>
    <row r="4819" s="1" customFormat="1" ht="14.4"/>
    <row r="4820" s="1" customFormat="1" ht="14.4"/>
    <row r="4821" s="1" customFormat="1" ht="14.4"/>
    <row r="4822" s="1" customFormat="1" ht="14.4"/>
    <row r="4823" s="1" customFormat="1" ht="14.4"/>
    <row r="4824" s="1" customFormat="1" ht="14.4"/>
    <row r="4825" s="1" customFormat="1" ht="14.4"/>
    <row r="4826" s="1" customFormat="1" ht="14.4"/>
    <row r="4827" s="1" customFormat="1" ht="14.4"/>
    <row r="4828" s="1" customFormat="1" ht="14.4"/>
    <row r="4829" s="1" customFormat="1" ht="14.4"/>
    <row r="4830" s="1" customFormat="1" ht="14.4"/>
    <row r="4831" s="1" customFormat="1" ht="14.4"/>
    <row r="4832" s="1" customFormat="1" ht="14.4"/>
    <row r="4833" s="1" customFormat="1" ht="14.4"/>
    <row r="4834" s="1" customFormat="1" ht="14.4"/>
    <row r="4835" s="1" customFormat="1" ht="14.4"/>
    <row r="4836" s="1" customFormat="1" ht="14.4"/>
    <row r="4837" s="1" customFormat="1" ht="14.4"/>
    <row r="4838" s="1" customFormat="1" ht="14.4"/>
    <row r="4839" s="1" customFormat="1" ht="14.4"/>
    <row r="4840" s="1" customFormat="1" ht="14.4"/>
    <row r="4841" s="1" customFormat="1" ht="14.4"/>
    <row r="4842" s="1" customFormat="1" ht="14.4"/>
    <row r="4843" s="1" customFormat="1" ht="14.4"/>
    <row r="4844" s="1" customFormat="1" ht="14.4"/>
    <row r="4845" s="1" customFormat="1" ht="14.4"/>
    <row r="4846" s="1" customFormat="1" ht="14.4"/>
    <row r="4847" s="1" customFormat="1" ht="14.4"/>
    <row r="4848" s="1" customFormat="1" ht="14.4"/>
    <row r="4849" s="1" customFormat="1" ht="14.4"/>
    <row r="4850" s="1" customFormat="1" ht="14.4"/>
    <row r="4851" s="1" customFormat="1" ht="14.4"/>
    <row r="4852" s="1" customFormat="1" ht="14.4"/>
    <row r="4853" s="1" customFormat="1" ht="14.4"/>
    <row r="4854" s="1" customFormat="1" ht="14.4"/>
    <row r="4855" s="1" customFormat="1" ht="14.4"/>
    <row r="4856" s="1" customFormat="1" ht="14.4"/>
    <row r="4857" s="1" customFormat="1" ht="14.4"/>
    <row r="4858" s="1" customFormat="1" ht="14.4"/>
    <row r="4859" s="1" customFormat="1" ht="14.4"/>
    <row r="4860" s="1" customFormat="1" ht="14.4"/>
    <row r="4861" s="1" customFormat="1" ht="14.4"/>
    <row r="4862" s="1" customFormat="1" ht="14.4"/>
    <row r="4863" s="1" customFormat="1" ht="14.4"/>
    <row r="4864" s="1" customFormat="1" ht="14.4"/>
    <row r="4865" s="1" customFormat="1" ht="14.4"/>
    <row r="4866" s="1" customFormat="1" ht="14.4"/>
    <row r="4867" s="1" customFormat="1" ht="14.4"/>
    <row r="4868" s="1" customFormat="1" ht="14.4"/>
    <row r="4869" s="1" customFormat="1" ht="14.4"/>
    <row r="4870" s="1" customFormat="1" ht="14.4"/>
    <row r="4871" s="1" customFormat="1" ht="14.4"/>
    <row r="4872" s="1" customFormat="1" ht="14.4"/>
    <row r="4873" s="1" customFormat="1" ht="14.4"/>
    <row r="4874" s="1" customFormat="1" ht="14.4"/>
    <row r="4875" s="1" customFormat="1" ht="14.4"/>
    <row r="4876" s="1" customFormat="1" ht="14.4"/>
    <row r="4877" s="1" customFormat="1" ht="14.4"/>
    <row r="4878" s="1" customFormat="1" ht="14.4"/>
    <row r="4879" s="1" customFormat="1" ht="14.4"/>
    <row r="4880" s="1" customFormat="1" ht="14.4"/>
    <row r="4881" s="1" customFormat="1" ht="14.4"/>
    <row r="4882" s="1" customFormat="1" ht="14.4"/>
    <row r="4883" s="1" customFormat="1" ht="14.4"/>
    <row r="4884" s="1" customFormat="1" ht="14.4"/>
    <row r="4885" s="1" customFormat="1" ht="14.4"/>
    <row r="4886" s="1" customFormat="1" ht="14.4"/>
    <row r="4887" s="1" customFormat="1" ht="14.4"/>
    <row r="4888" s="1" customFormat="1" ht="14.4"/>
    <row r="4889" s="1" customFormat="1" ht="14.4"/>
    <row r="4890" s="1" customFormat="1" ht="14.4"/>
    <row r="4891" s="1" customFormat="1" ht="14.4"/>
    <row r="4892" s="1" customFormat="1" ht="14.4"/>
    <row r="4893" s="1" customFormat="1" ht="14.4"/>
    <row r="4894" s="1" customFormat="1" ht="14.4"/>
    <row r="4895" s="1" customFormat="1" ht="14.4"/>
    <row r="4896" s="1" customFormat="1" ht="14.4"/>
    <row r="4897" s="1" customFormat="1" ht="14.4"/>
    <row r="4898" s="1" customFormat="1" ht="14.4"/>
    <row r="4899" s="1" customFormat="1" ht="14.4"/>
    <row r="4900" s="1" customFormat="1" ht="14.4"/>
    <row r="4901" s="1" customFormat="1" ht="14.4"/>
    <row r="4902" s="1" customFormat="1" ht="14.4"/>
    <row r="4903" s="1" customFormat="1" ht="14.4"/>
    <row r="4904" s="1" customFormat="1" ht="14.4"/>
    <row r="4905" s="1" customFormat="1" ht="14.4"/>
    <row r="4906" s="1" customFormat="1" ht="14.4"/>
    <row r="4907" s="1" customFormat="1" ht="14.4"/>
    <row r="4908" s="1" customFormat="1" ht="14.4"/>
    <row r="4909" s="1" customFormat="1" ht="14.4"/>
    <row r="4910" s="1" customFormat="1" ht="14.4"/>
    <row r="4911" s="1" customFormat="1" ht="14.4"/>
    <row r="4912" s="1" customFormat="1" ht="14.4"/>
    <row r="4913" s="1" customFormat="1" ht="14.4"/>
    <row r="4914" s="1" customFormat="1" ht="14.4"/>
    <row r="4915" s="1" customFormat="1" ht="14.4"/>
    <row r="4916" s="1" customFormat="1" ht="14.4"/>
    <row r="4917" s="1" customFormat="1" ht="14.4"/>
    <row r="4918" s="1" customFormat="1" ht="14.4"/>
    <row r="4919" s="1" customFormat="1" ht="14.4"/>
    <row r="4920" s="1" customFormat="1" ht="14.4"/>
    <row r="4921" s="1" customFormat="1" ht="14.4"/>
    <row r="4922" s="1" customFormat="1" ht="14.4"/>
    <row r="4923" s="1" customFormat="1" ht="14.4"/>
    <row r="4924" s="1" customFormat="1" ht="14.4"/>
    <row r="4925" s="1" customFormat="1" ht="14.4"/>
    <row r="4926" s="1" customFormat="1" ht="14.4"/>
    <row r="4927" s="1" customFormat="1" ht="14.4"/>
    <row r="4928" s="1" customFormat="1" ht="14.4"/>
    <row r="4929" s="1" customFormat="1" ht="14.4"/>
    <row r="4930" s="1" customFormat="1" ht="14.4"/>
    <row r="4931" s="1" customFormat="1" ht="14.4"/>
    <row r="4932" s="1" customFormat="1" ht="14.4"/>
    <row r="4933" s="1" customFormat="1" ht="14.4"/>
    <row r="4934" s="1" customFormat="1" ht="14.4"/>
    <row r="4935" s="1" customFormat="1" ht="14.4"/>
    <row r="4936" s="1" customFormat="1" ht="14.4"/>
    <row r="4937" s="1" customFormat="1" ht="14.4"/>
    <row r="4938" s="1" customFormat="1" ht="14.4"/>
    <row r="4939" s="1" customFormat="1" ht="14.4"/>
    <row r="4940" s="1" customFormat="1" ht="14.4"/>
    <row r="4941" s="1" customFormat="1" ht="14.4"/>
    <row r="4942" s="1" customFormat="1" ht="14.4"/>
    <row r="4943" s="1" customFormat="1" ht="14.4"/>
    <row r="4944" s="1" customFormat="1" ht="14.4"/>
    <row r="4945" s="1" customFormat="1" ht="14.4"/>
    <row r="4946" s="1" customFormat="1" ht="14.4"/>
    <row r="4947" s="1" customFormat="1" ht="14.4"/>
    <row r="4948" s="1" customFormat="1" ht="14.4"/>
    <row r="4949" s="1" customFormat="1" ht="14.4"/>
    <row r="4950" s="1" customFormat="1" ht="14.4"/>
    <row r="4951" s="1" customFormat="1" ht="14.4"/>
    <row r="4952" s="1" customFormat="1" ht="14.4"/>
    <row r="4953" s="1" customFormat="1" ht="14.4"/>
    <row r="4954" s="1" customFormat="1" ht="14.4"/>
    <row r="4955" s="1" customFormat="1" ht="14.4"/>
    <row r="4956" s="1" customFormat="1" ht="14.4"/>
    <row r="4957" s="1" customFormat="1" ht="14.4"/>
    <row r="4958" s="1" customFormat="1" ht="14.4"/>
    <row r="4959" s="1" customFormat="1" ht="14.4"/>
    <row r="4960" s="1" customFormat="1" ht="14.4"/>
    <row r="4961" s="1" customFormat="1" ht="14.4"/>
    <row r="4962" s="1" customFormat="1" ht="14.4"/>
    <row r="4963" s="1" customFormat="1" ht="14.4"/>
    <row r="4964" s="1" customFormat="1" ht="14.4"/>
    <row r="4965" s="1" customFormat="1" ht="14.4"/>
    <row r="4966" s="1" customFormat="1" ht="14.4"/>
    <row r="4967" s="1" customFormat="1" ht="14.4"/>
    <row r="4968" s="1" customFormat="1" ht="14.4"/>
    <row r="4969" s="1" customFormat="1" ht="14.4"/>
    <row r="4970" s="1" customFormat="1" ht="14.4"/>
    <row r="4971" s="1" customFormat="1" ht="14.4"/>
    <row r="4972" s="1" customFormat="1" ht="14.4"/>
    <row r="4973" s="1" customFormat="1" ht="14.4"/>
    <row r="4974" s="1" customFormat="1" ht="14.4"/>
    <row r="4975" s="1" customFormat="1" ht="14.4"/>
    <row r="4976" s="1" customFormat="1" ht="14.4"/>
    <row r="4977" s="1" customFormat="1" ht="14.4"/>
    <row r="4978" s="1" customFormat="1" ht="14.4"/>
    <row r="4979" s="1" customFormat="1" ht="14.4"/>
    <row r="4980" s="1" customFormat="1" ht="14.4"/>
    <row r="4981" s="1" customFormat="1" ht="14.4"/>
    <row r="4982" s="1" customFormat="1" ht="14.4"/>
    <row r="4983" s="1" customFormat="1" ht="14.4"/>
    <row r="4984" s="1" customFormat="1" ht="14.4"/>
    <row r="4985" s="1" customFormat="1" ht="14.4"/>
    <row r="4986" s="1" customFormat="1" ht="14.4"/>
    <row r="4987" s="1" customFormat="1" ht="14.4"/>
    <row r="4988" s="1" customFormat="1" ht="14.4"/>
    <row r="4989" s="1" customFormat="1" ht="14.4"/>
    <row r="4990" s="1" customFormat="1" ht="14.4"/>
    <row r="4991" s="1" customFormat="1" ht="14.4"/>
    <row r="4992" s="1" customFormat="1" ht="14.4"/>
    <row r="4993" s="1" customFormat="1" ht="14.4"/>
    <row r="4994" s="1" customFormat="1" ht="14.4"/>
    <row r="4995" s="1" customFormat="1" ht="14.4"/>
    <row r="4996" s="1" customFormat="1" ht="14.4"/>
    <row r="4997" s="1" customFormat="1" ht="14.4"/>
    <row r="4998" s="1" customFormat="1" ht="14.4"/>
    <row r="4999" s="1" customFormat="1" ht="14.4"/>
    <row r="5000" s="1" customFormat="1" ht="14.4"/>
    <row r="5001" s="1" customFormat="1" ht="14.4"/>
    <row r="5002" s="1" customFormat="1" ht="14.4"/>
    <row r="5003" s="1" customFormat="1" ht="14.4"/>
    <row r="5004" s="1" customFormat="1" ht="14.4"/>
    <row r="5005" s="1" customFormat="1" ht="14.4"/>
    <row r="5006" s="1" customFormat="1" ht="14.4"/>
    <row r="5007" s="1" customFormat="1" ht="14.4"/>
    <row r="5008" s="1" customFormat="1" ht="14.4"/>
    <row r="5009" s="1" customFormat="1" ht="14.4"/>
    <row r="5010" s="1" customFormat="1" ht="14.4"/>
    <row r="5011" s="1" customFormat="1" ht="14.4"/>
    <row r="5012" s="1" customFormat="1" ht="14.4"/>
    <row r="5013" s="1" customFormat="1" ht="14.4"/>
    <row r="5014" s="1" customFormat="1" ht="14.4"/>
    <row r="5015" s="1" customFormat="1" ht="14.4"/>
    <row r="5016" s="1" customFormat="1" ht="14.4"/>
    <row r="5017" s="1" customFormat="1" ht="14.4"/>
    <row r="5018" s="1" customFormat="1" ht="14.4"/>
    <row r="5019" s="1" customFormat="1" ht="14.4"/>
    <row r="5020" s="1" customFormat="1" ht="14.4"/>
    <row r="5021" s="1" customFormat="1" ht="14.4"/>
    <row r="5022" s="1" customFormat="1" ht="14.4"/>
    <row r="5023" s="1" customFormat="1" ht="14.4"/>
    <row r="5024" s="1" customFormat="1" ht="14.4"/>
    <row r="5025" s="1" customFormat="1" ht="14.4"/>
    <row r="5026" s="1" customFormat="1" ht="14.4"/>
    <row r="5027" s="1" customFormat="1" ht="14.4"/>
    <row r="5028" s="1" customFormat="1" ht="14.4"/>
    <row r="5029" s="1" customFormat="1" ht="14.4"/>
    <row r="5030" s="1" customFormat="1" ht="14.4"/>
    <row r="5031" s="1" customFormat="1" ht="14.4"/>
    <row r="5032" s="1" customFormat="1" ht="14.4"/>
    <row r="5033" s="1" customFormat="1" ht="14.4"/>
    <row r="5034" s="1" customFormat="1" ht="14.4"/>
    <row r="5035" s="1" customFormat="1" ht="14.4"/>
    <row r="5036" s="1" customFormat="1" ht="14.4"/>
    <row r="5037" s="1" customFormat="1" ht="14.4"/>
    <row r="5038" s="1" customFormat="1" ht="14.4"/>
    <row r="5039" s="1" customFormat="1" ht="14.4"/>
    <row r="5040" s="1" customFormat="1" ht="14.4"/>
    <row r="5041" s="1" customFormat="1" ht="14.4"/>
    <row r="5042" s="1" customFormat="1" ht="14.4"/>
    <row r="5043" s="1" customFormat="1" ht="14.4"/>
    <row r="5044" s="1" customFormat="1" ht="14.4"/>
    <row r="5045" s="1" customFormat="1" ht="14.4"/>
    <row r="5046" s="1" customFormat="1" ht="14.4"/>
    <row r="5047" s="1" customFormat="1" ht="14.4"/>
    <row r="5048" s="1" customFormat="1" ht="14.4"/>
    <row r="5049" s="1" customFormat="1" ht="14.4"/>
    <row r="5050" s="1" customFormat="1" ht="14.4"/>
    <row r="5051" s="1" customFormat="1" ht="14.4"/>
    <row r="5052" s="1" customFormat="1" ht="14.4"/>
    <row r="5053" s="1" customFormat="1" ht="14.4"/>
    <row r="5054" s="1" customFormat="1" ht="14.4"/>
    <row r="5055" s="1" customFormat="1" ht="14.4"/>
    <row r="5056" s="1" customFormat="1" ht="14.4"/>
    <row r="5057" s="1" customFormat="1" ht="14.4"/>
    <row r="5058" s="1" customFormat="1" ht="14.4"/>
    <row r="5059" s="1" customFormat="1" ht="14.4"/>
    <row r="5060" s="1" customFormat="1" ht="14.4"/>
    <row r="5061" s="1" customFormat="1" ht="14.4"/>
    <row r="5062" s="1" customFormat="1" ht="14.4"/>
    <row r="5063" s="1" customFormat="1" ht="14.4"/>
    <row r="5064" s="1" customFormat="1" ht="14.4"/>
    <row r="5065" s="1" customFormat="1" ht="14.4"/>
    <row r="5066" s="1" customFormat="1" ht="14.4"/>
    <row r="5067" s="1" customFormat="1" ht="14.4"/>
    <row r="5068" s="1" customFormat="1" ht="14.4"/>
    <row r="5069" s="1" customFormat="1" ht="14.4"/>
    <row r="5070" s="1" customFormat="1" ht="14.4"/>
    <row r="5071" s="1" customFormat="1" ht="14.4"/>
    <row r="5072" s="1" customFormat="1" ht="14.4"/>
    <row r="5073" s="1" customFormat="1" ht="14.4"/>
    <row r="5074" s="1" customFormat="1" ht="14.4"/>
    <row r="5075" s="1" customFormat="1" ht="14.4"/>
    <row r="5076" s="1" customFormat="1" ht="14.4"/>
    <row r="5077" s="1" customFormat="1" ht="14.4"/>
    <row r="5078" s="1" customFormat="1" ht="14.4"/>
    <row r="5079" s="1" customFormat="1" ht="14.4"/>
    <row r="5080" s="1" customFormat="1" ht="14.4"/>
    <row r="5081" s="1" customFormat="1" ht="14.4"/>
    <row r="5082" s="1" customFormat="1" ht="14.4"/>
    <row r="5083" s="1" customFormat="1" ht="14.4"/>
    <row r="5084" s="1" customFormat="1" ht="14.4"/>
    <row r="5085" s="1" customFormat="1" ht="14.4"/>
    <row r="5086" s="1" customFormat="1" ht="14.4"/>
    <row r="5087" s="1" customFormat="1" ht="14.4"/>
    <row r="5088" s="1" customFormat="1" ht="14.4"/>
    <row r="5089" s="1" customFormat="1" ht="14.4"/>
    <row r="5090" s="1" customFormat="1" ht="14.4"/>
    <row r="5091" s="1" customFormat="1" ht="14.4"/>
    <row r="5092" s="1" customFormat="1" ht="14.4"/>
    <row r="5093" s="1" customFormat="1" ht="14.4"/>
    <row r="5094" s="1" customFormat="1" ht="14.4"/>
    <row r="5095" s="1" customFormat="1" ht="14.4"/>
    <row r="5096" s="1" customFormat="1" ht="14.4"/>
    <row r="5097" s="1" customFormat="1" ht="14.4"/>
    <row r="5098" s="1" customFormat="1" ht="14.4"/>
    <row r="5099" s="1" customFormat="1" ht="14.4"/>
    <row r="5100" s="1" customFormat="1" ht="14.4"/>
    <row r="5101" s="1" customFormat="1" ht="14.4"/>
    <row r="5102" s="1" customFormat="1" ht="14.4"/>
    <row r="5103" s="1" customFormat="1" ht="14.4"/>
    <row r="5104" s="1" customFormat="1" ht="14.4"/>
    <row r="5105" s="1" customFormat="1" ht="14.4"/>
    <row r="5106" s="1" customFormat="1" ht="14.4"/>
    <row r="5107" s="1" customFormat="1" ht="14.4"/>
    <row r="5108" s="1" customFormat="1" ht="14.4"/>
    <row r="5109" s="1" customFormat="1" ht="14.4"/>
    <row r="5110" s="1" customFormat="1" ht="14.4"/>
    <row r="5111" s="1" customFormat="1" ht="14.4"/>
    <row r="5112" s="1" customFormat="1" ht="14.4"/>
    <row r="5113" s="1" customFormat="1" ht="14.4"/>
    <row r="5114" s="1" customFormat="1" ht="14.4"/>
    <row r="5115" s="1" customFormat="1" ht="14.4"/>
    <row r="5116" s="1" customFormat="1" ht="14.4"/>
    <row r="5117" s="1" customFormat="1" ht="14.4"/>
    <row r="5118" s="1" customFormat="1" ht="14.4"/>
    <row r="5119" s="1" customFormat="1" ht="14.4"/>
    <row r="5120" s="1" customFormat="1" ht="14.4"/>
    <row r="5121" s="1" customFormat="1" ht="14.4"/>
    <row r="5122" s="1" customFormat="1" ht="14.4"/>
    <row r="5123" s="1" customFormat="1" ht="14.4"/>
    <row r="5124" s="1" customFormat="1" ht="14.4"/>
    <row r="5125" s="1" customFormat="1" ht="14.4"/>
    <row r="5126" s="1" customFormat="1" ht="14.4"/>
    <row r="5127" s="1" customFormat="1" ht="14.4"/>
    <row r="5128" s="1" customFormat="1" ht="14.4"/>
    <row r="5129" s="1" customFormat="1" ht="14.4"/>
    <row r="5130" s="1" customFormat="1" ht="14.4"/>
    <row r="5131" s="1" customFormat="1" ht="14.4"/>
    <row r="5132" s="1" customFormat="1" ht="14.4"/>
    <row r="5133" s="1" customFormat="1" ht="14.4"/>
    <row r="5134" s="1" customFormat="1" ht="14.4"/>
    <row r="5135" s="1" customFormat="1" ht="14.4"/>
    <row r="5136" s="1" customFormat="1" ht="14.4"/>
    <row r="5137" s="1" customFormat="1" ht="14.4"/>
    <row r="5138" s="1" customFormat="1" ht="14.4"/>
    <row r="5139" s="1" customFormat="1" ht="14.4"/>
    <row r="5140" s="1" customFormat="1" ht="14.4"/>
    <row r="5141" s="1" customFormat="1" ht="14.4"/>
    <row r="5142" s="1" customFormat="1" ht="14.4"/>
    <row r="5143" s="1" customFormat="1" ht="14.4"/>
    <row r="5144" s="1" customFormat="1" ht="14.4"/>
    <row r="5145" s="1" customFormat="1" ht="14.4"/>
    <row r="5146" s="1" customFormat="1" ht="14.4"/>
    <row r="5147" s="1" customFormat="1" ht="14.4"/>
    <row r="5148" s="1" customFormat="1" ht="14.4"/>
    <row r="5149" s="1" customFormat="1" ht="14.4"/>
    <row r="5150" s="1" customFormat="1" ht="14.4"/>
    <row r="5151" s="1" customFormat="1" ht="14.4"/>
    <row r="5152" s="1" customFormat="1" ht="14.4"/>
    <row r="5153" s="1" customFormat="1" ht="14.4"/>
    <row r="5154" s="1" customFormat="1" ht="14.4"/>
    <row r="5155" s="1" customFormat="1" ht="14.4"/>
    <row r="5156" s="1" customFormat="1" ht="14.4"/>
    <row r="5157" s="1" customFormat="1" ht="14.4"/>
    <row r="5158" s="1" customFormat="1" ht="14.4"/>
    <row r="5159" s="1" customFormat="1" ht="14.4"/>
    <row r="5160" s="1" customFormat="1" ht="14.4"/>
    <row r="5161" s="1" customFormat="1" ht="14.4"/>
    <row r="5162" s="1" customFormat="1" ht="14.4"/>
    <row r="5163" s="1" customFormat="1" ht="14.4"/>
    <row r="5164" s="1" customFormat="1" ht="14.4"/>
    <row r="5165" s="1" customFormat="1" ht="14.4"/>
    <row r="5166" s="1" customFormat="1" ht="14.4"/>
    <row r="5167" s="1" customFormat="1" ht="14.4"/>
    <row r="5168" s="1" customFormat="1" ht="14.4"/>
    <row r="5169" s="1" customFormat="1" ht="14.4"/>
    <row r="5170" s="1" customFormat="1" ht="14.4"/>
    <row r="5171" s="1" customFormat="1" ht="14.4"/>
    <row r="5172" s="1" customFormat="1" ht="14.4"/>
    <row r="5173" s="1" customFormat="1" ht="14.4"/>
    <row r="5174" s="1" customFormat="1" ht="14.4"/>
    <row r="5175" s="1" customFormat="1" ht="14.4"/>
    <row r="5176" s="1" customFormat="1" ht="14.4"/>
    <row r="5177" s="1" customFormat="1" ht="14.4"/>
    <row r="5178" s="1" customFormat="1" ht="14.4"/>
    <row r="5179" s="1" customFormat="1" ht="14.4"/>
    <row r="5180" s="1" customFormat="1" ht="14.4"/>
    <row r="5181" s="1" customFormat="1" ht="14.4"/>
    <row r="5182" s="1" customFormat="1" ht="14.4"/>
    <row r="5183" s="1" customFormat="1" ht="14.4"/>
    <row r="5184" s="1" customFormat="1" ht="14.4"/>
    <row r="5185" s="1" customFormat="1" ht="14.4"/>
    <row r="5186" s="1" customFormat="1" ht="14.4"/>
    <row r="5187" s="1" customFormat="1" ht="14.4"/>
    <row r="5188" s="1" customFormat="1" ht="14.4"/>
    <row r="5189" s="1" customFormat="1" ht="14.4"/>
    <row r="5190" s="1" customFormat="1" ht="14.4"/>
    <row r="5191" s="1" customFormat="1" ht="14.4"/>
    <row r="5192" s="1" customFormat="1" ht="14.4"/>
    <row r="5193" s="1" customFormat="1" ht="14.4"/>
    <row r="5194" s="1" customFormat="1" ht="14.4"/>
    <row r="5195" s="1" customFormat="1" ht="14.4"/>
    <row r="5196" s="1" customFormat="1" ht="14.4"/>
    <row r="5197" s="1" customFormat="1" ht="14.4"/>
    <row r="5198" s="1" customFormat="1" ht="14.4"/>
    <row r="5199" s="1" customFormat="1" ht="14.4"/>
    <row r="5200" s="1" customFormat="1" ht="14.4"/>
    <row r="5201" s="1" customFormat="1" ht="14.4"/>
    <row r="5202" s="1" customFormat="1" ht="14.4"/>
    <row r="5203" s="1" customFormat="1" ht="14.4"/>
    <row r="5204" s="1" customFormat="1" ht="14.4"/>
    <row r="5205" s="1" customFormat="1" ht="14.4"/>
    <row r="5206" s="1" customFormat="1" ht="14.4"/>
    <row r="5207" s="1" customFormat="1" ht="14.4"/>
    <row r="5208" s="1" customFormat="1" ht="14.4"/>
    <row r="5209" s="1" customFormat="1" ht="14.4"/>
    <row r="5210" s="1" customFormat="1" ht="14.4"/>
    <row r="5211" s="1" customFormat="1" ht="14.4"/>
    <row r="5212" s="1" customFormat="1" ht="14.4"/>
    <row r="5213" s="1" customFormat="1" ht="14.4"/>
    <row r="5214" s="1" customFormat="1" ht="14.4"/>
    <row r="5215" s="1" customFormat="1" ht="14.4"/>
    <row r="5216" s="1" customFormat="1" ht="14.4"/>
    <row r="5217" s="1" customFormat="1" ht="14.4"/>
    <row r="5218" s="1" customFormat="1" ht="14.4"/>
    <row r="5219" s="1" customFormat="1" ht="14.4"/>
    <row r="5220" s="1" customFormat="1" ht="14.4"/>
    <row r="5221" s="1" customFormat="1" ht="14.4"/>
    <row r="5222" s="1" customFormat="1" ht="14.4"/>
    <row r="5223" s="1" customFormat="1" ht="14.4"/>
    <row r="5224" s="1" customFormat="1" ht="14.4"/>
    <row r="5225" s="1" customFormat="1" ht="14.4"/>
    <row r="5226" s="1" customFormat="1" ht="14.4"/>
    <row r="5227" s="1" customFormat="1" ht="14.4"/>
    <row r="5228" s="1" customFormat="1" ht="14.4"/>
    <row r="5229" s="1" customFormat="1" ht="14.4"/>
    <row r="5230" s="1" customFormat="1" ht="14.4"/>
    <row r="5231" s="1" customFormat="1" ht="14.4"/>
    <row r="5232" s="1" customFormat="1" ht="14.4"/>
    <row r="5233" s="1" customFormat="1" ht="14.4"/>
    <row r="5234" s="1" customFormat="1" ht="14.4"/>
    <row r="5235" s="1" customFormat="1" ht="14.4"/>
    <row r="5236" s="1" customFormat="1" ht="14.4"/>
    <row r="5237" s="1" customFormat="1" ht="14.4"/>
    <row r="5238" s="1" customFormat="1" ht="14.4"/>
    <row r="5239" s="1" customFormat="1" ht="14.4"/>
    <row r="5240" s="1" customFormat="1" ht="14.4"/>
    <row r="5241" s="1" customFormat="1" ht="14.4"/>
    <row r="5242" s="1" customFormat="1" ht="14.4"/>
    <row r="5243" s="1" customFormat="1" ht="14.4"/>
    <row r="5244" s="1" customFormat="1" ht="14.4"/>
    <row r="5245" s="1" customFormat="1" ht="14.4"/>
    <row r="5246" s="1" customFormat="1" ht="14.4"/>
    <row r="5247" s="1" customFormat="1" ht="14.4"/>
    <row r="5248" s="1" customFormat="1" ht="14.4"/>
    <row r="5249" s="1" customFormat="1" ht="14.4"/>
    <row r="5250" s="1" customFormat="1" ht="14.4"/>
    <row r="5251" s="1" customFormat="1" ht="14.4"/>
    <row r="5252" s="1" customFormat="1" ht="14.4"/>
    <row r="5253" s="1" customFormat="1" ht="14.4"/>
    <row r="5254" s="1" customFormat="1" ht="14.4"/>
    <row r="5255" s="1" customFormat="1" ht="14.4"/>
    <row r="5256" s="1" customFormat="1" ht="14.4"/>
    <row r="5257" s="1" customFormat="1" ht="14.4"/>
    <row r="5258" s="1" customFormat="1" ht="14.4"/>
    <row r="5259" s="1" customFormat="1" ht="14.4"/>
    <row r="5260" s="1" customFormat="1" ht="14.4"/>
    <row r="5261" s="1" customFormat="1" ht="14.4"/>
    <row r="5262" s="1" customFormat="1" ht="14.4"/>
    <row r="5263" s="1" customFormat="1" ht="14.4"/>
    <row r="5264" s="1" customFormat="1" ht="14.4"/>
    <row r="5265" s="1" customFormat="1" ht="14.4"/>
    <row r="5266" s="1" customFormat="1" ht="14.4"/>
    <row r="5267" s="1" customFormat="1" ht="14.4"/>
    <row r="5268" s="1" customFormat="1" ht="14.4"/>
    <row r="5269" s="1" customFormat="1" ht="14.4"/>
    <row r="5270" s="1" customFormat="1" ht="14.4"/>
    <row r="5271" s="1" customFormat="1" ht="14.4"/>
    <row r="5272" s="1" customFormat="1" ht="14.4"/>
    <row r="5273" s="1" customFormat="1" ht="14.4"/>
    <row r="5274" s="1" customFormat="1" ht="14.4"/>
    <row r="5275" s="1" customFormat="1" ht="14.4"/>
    <row r="5276" s="1" customFormat="1" ht="14.4"/>
    <row r="5277" s="1" customFormat="1" ht="14.4"/>
    <row r="5278" s="1" customFormat="1" ht="14.4"/>
    <row r="5279" s="1" customFormat="1" ht="14.4"/>
    <row r="5280" s="1" customFormat="1" ht="14.4"/>
    <row r="5281" s="1" customFormat="1" ht="14.4"/>
    <row r="5282" s="1" customFormat="1" ht="14.4"/>
    <row r="5283" s="1" customFormat="1" ht="14.4"/>
    <row r="5284" s="1" customFormat="1" ht="14.4"/>
    <row r="5285" s="1" customFormat="1" ht="14.4"/>
    <row r="5286" s="1" customFormat="1" ht="14.4"/>
    <row r="5287" s="1" customFormat="1" ht="14.4"/>
    <row r="5288" s="1" customFormat="1" ht="14.4"/>
    <row r="5289" s="1" customFormat="1" ht="14.4"/>
    <row r="5290" s="1" customFormat="1" ht="14.4"/>
    <row r="5291" s="1" customFormat="1" ht="14.4"/>
    <row r="5292" s="1" customFormat="1" ht="14.4"/>
    <row r="5293" s="1" customFormat="1" ht="14.4"/>
    <row r="5294" s="1" customFormat="1" ht="14.4"/>
    <row r="5295" s="1" customFormat="1" ht="14.4"/>
    <row r="5296" s="1" customFormat="1" ht="14.4"/>
    <row r="5297" s="1" customFormat="1" ht="14.4"/>
    <row r="5298" s="1" customFormat="1" ht="14.4"/>
    <row r="5299" s="1" customFormat="1" ht="14.4"/>
    <row r="5300" s="1" customFormat="1" ht="14.4"/>
    <row r="5301" s="1" customFormat="1" ht="14.4"/>
    <row r="5302" s="1" customFormat="1" ht="14.4"/>
    <row r="5303" s="1" customFormat="1" ht="14.4"/>
    <row r="5304" s="1" customFormat="1" ht="14.4"/>
    <row r="5305" s="1" customFormat="1" ht="14.4"/>
    <row r="5306" s="1" customFormat="1" ht="14.4"/>
    <row r="5307" s="1" customFormat="1" ht="14.4"/>
    <row r="5308" s="1" customFormat="1" ht="14.4"/>
    <row r="5309" s="1" customFormat="1" ht="14.4"/>
    <row r="5310" s="1" customFormat="1" ht="14.4"/>
    <row r="5311" s="1" customFormat="1" ht="14.4"/>
    <row r="5312" s="1" customFormat="1" ht="14.4"/>
    <row r="5313" s="1" customFormat="1" ht="14.4"/>
    <row r="5314" s="1" customFormat="1" ht="14.4"/>
    <row r="5315" s="1" customFormat="1" ht="14.4"/>
    <row r="5316" s="1" customFormat="1" ht="14.4"/>
    <row r="5317" s="1" customFormat="1" ht="14.4"/>
    <row r="5318" s="1" customFormat="1" ht="14.4"/>
    <row r="5319" s="1" customFormat="1" ht="14.4"/>
    <row r="5320" s="1" customFormat="1" ht="14.4"/>
    <row r="5321" s="1" customFormat="1" ht="14.4"/>
    <row r="5322" s="1" customFormat="1" ht="14.4"/>
    <row r="5323" s="1" customFormat="1" ht="14.4"/>
    <row r="5324" s="1" customFormat="1" ht="14.4"/>
    <row r="5325" s="1" customFormat="1" ht="14.4"/>
    <row r="5326" s="1" customFormat="1" ht="14.4"/>
    <row r="5327" s="1" customFormat="1" ht="14.4"/>
    <row r="5328" s="1" customFormat="1" ht="14.4"/>
    <row r="5329" s="1" customFormat="1" ht="14.4"/>
    <row r="5330" s="1" customFormat="1" ht="14.4"/>
    <row r="5331" s="1" customFormat="1" ht="14.4"/>
    <row r="5332" s="1" customFormat="1" ht="14.4"/>
    <row r="5333" s="1" customFormat="1" ht="14.4"/>
    <row r="5334" s="1" customFormat="1" ht="14.4"/>
    <row r="5335" s="1" customFormat="1" ht="14.4"/>
    <row r="5336" s="1" customFormat="1" ht="14.4"/>
    <row r="5337" s="1" customFormat="1" ht="14.4"/>
    <row r="5338" s="1" customFormat="1" ht="14.4"/>
    <row r="5339" s="1" customFormat="1" ht="14.4"/>
    <row r="5340" s="1" customFormat="1" ht="14.4"/>
    <row r="5341" s="1" customFormat="1" ht="14.4"/>
    <row r="5342" s="1" customFormat="1" ht="14.4"/>
    <row r="5343" s="1" customFormat="1" ht="14.4"/>
    <row r="5344" s="1" customFormat="1" ht="14.4"/>
    <row r="5345" s="1" customFormat="1" ht="14.4"/>
    <row r="5346" s="1" customFormat="1" ht="14.4"/>
    <row r="5347" s="1" customFormat="1" ht="14.4"/>
    <row r="5348" s="1" customFormat="1" ht="14.4"/>
    <row r="5349" s="1" customFormat="1" ht="14.4"/>
    <row r="5350" s="1" customFormat="1" ht="14.4"/>
    <row r="5351" s="1" customFormat="1" ht="14.4"/>
    <row r="5352" s="1" customFormat="1" ht="14.4"/>
    <row r="5353" s="1" customFormat="1" ht="14.4"/>
    <row r="5354" s="1" customFormat="1" ht="14.4"/>
    <row r="5355" s="1" customFormat="1" ht="14.4"/>
    <row r="5356" s="1" customFormat="1" ht="14.4"/>
    <row r="5357" s="1" customFormat="1" ht="14.4"/>
    <row r="5358" s="1" customFormat="1" ht="14.4"/>
    <row r="5359" s="1" customFormat="1" ht="14.4"/>
    <row r="5360" s="1" customFormat="1" ht="14.4"/>
    <row r="5361" s="1" customFormat="1" ht="14.4"/>
    <row r="5362" s="1" customFormat="1" ht="14.4"/>
    <row r="5363" s="1" customFormat="1" ht="14.4"/>
    <row r="5364" s="1" customFormat="1" ht="14.4"/>
    <row r="5365" s="1" customFormat="1" ht="14.4"/>
    <row r="5366" s="1" customFormat="1" ht="14.4"/>
    <row r="5367" s="1" customFormat="1" ht="14.4"/>
    <row r="5368" s="1" customFormat="1" ht="14.4"/>
    <row r="5369" s="1" customFormat="1" ht="14.4"/>
    <row r="5370" s="1" customFormat="1" ht="14.4"/>
    <row r="5371" s="1" customFormat="1" ht="14.4"/>
    <row r="5372" s="1" customFormat="1" ht="14.4"/>
    <row r="5373" s="1" customFormat="1" ht="14.4"/>
    <row r="5374" s="1" customFormat="1" ht="14.4"/>
    <row r="5375" s="1" customFormat="1" ht="14.4"/>
    <row r="5376" s="1" customFormat="1" ht="14.4"/>
    <row r="5377" s="1" customFormat="1" ht="14.4"/>
    <row r="5378" s="1" customFormat="1" ht="14.4"/>
    <row r="5379" s="1" customFormat="1" ht="14.4"/>
    <row r="5380" s="1" customFormat="1" ht="14.4"/>
    <row r="5381" s="1" customFormat="1" ht="14.4"/>
    <row r="5382" s="1" customFormat="1" ht="14.4"/>
    <row r="5383" s="1" customFormat="1" ht="14.4"/>
    <row r="5384" s="1" customFormat="1" ht="14.4"/>
    <row r="5385" s="1" customFormat="1" ht="14.4"/>
    <row r="5386" s="1" customFormat="1" ht="14.4"/>
    <row r="5387" s="1" customFormat="1" ht="14.4"/>
    <row r="5388" s="1" customFormat="1" ht="14.4"/>
    <row r="5389" s="1" customFormat="1" ht="14.4"/>
    <row r="5390" s="1" customFormat="1" ht="14.4"/>
    <row r="5391" s="1" customFormat="1" ht="14.4"/>
    <row r="5392" s="1" customFormat="1" ht="14.4"/>
    <row r="5393" s="1" customFormat="1" ht="14.4"/>
    <row r="5394" s="1" customFormat="1" ht="14.4"/>
    <row r="5395" s="1" customFormat="1" ht="14.4"/>
    <row r="5396" s="1" customFormat="1" ht="14.4"/>
    <row r="5397" s="1" customFormat="1" ht="14.4"/>
    <row r="5398" s="1" customFormat="1" ht="14.4"/>
    <row r="5399" s="1" customFormat="1" ht="14.4"/>
    <row r="5400" s="1" customFormat="1" ht="14.4"/>
    <row r="5401" s="1" customFormat="1" ht="14.4"/>
    <row r="5402" s="1" customFormat="1" ht="14.4"/>
    <row r="5403" s="1" customFormat="1" ht="14.4"/>
    <row r="5404" s="1" customFormat="1" ht="14.4"/>
    <row r="5405" s="1" customFormat="1" ht="14.4"/>
    <row r="5406" s="1" customFormat="1" ht="14.4"/>
    <row r="5407" s="1" customFormat="1" ht="14.4"/>
    <row r="5408" s="1" customFormat="1" ht="14.4"/>
    <row r="5409" s="1" customFormat="1" ht="14.4"/>
    <row r="5410" s="1" customFormat="1" ht="14.4"/>
    <row r="5411" s="1" customFormat="1" ht="14.4"/>
    <row r="5412" s="1" customFormat="1" ht="14.4"/>
    <row r="5413" s="1" customFormat="1" ht="14.4"/>
    <row r="5414" s="1" customFormat="1" ht="14.4"/>
    <row r="5415" s="1" customFormat="1" ht="14.4"/>
    <row r="5416" s="1" customFormat="1" ht="14.4"/>
    <row r="5417" s="1" customFormat="1" ht="14.4"/>
    <row r="5418" s="1" customFormat="1" ht="14.4"/>
    <row r="5419" s="1" customFormat="1" ht="14.4"/>
    <row r="5420" s="1" customFormat="1" ht="14.4"/>
    <row r="5421" s="1" customFormat="1" ht="14.4"/>
    <row r="5422" s="1" customFormat="1" ht="14.4"/>
    <row r="5423" s="1" customFormat="1" ht="14.4"/>
    <row r="5424" s="1" customFormat="1" ht="14.4"/>
    <row r="5425" s="1" customFormat="1" ht="14.4"/>
    <row r="5426" s="1" customFormat="1" ht="14.4"/>
    <row r="5427" s="1" customFormat="1" ht="14.4"/>
    <row r="5428" s="1" customFormat="1" ht="14.4"/>
    <row r="5429" s="1" customFormat="1" ht="14.4"/>
    <row r="5430" s="1" customFormat="1" ht="14.4"/>
    <row r="5431" s="1" customFormat="1" ht="14.4"/>
    <row r="5432" s="1" customFormat="1" ht="14.4"/>
    <row r="5433" s="1" customFormat="1" ht="14.4"/>
    <row r="5434" s="1" customFormat="1" ht="14.4"/>
    <row r="5435" s="1" customFormat="1" ht="14.4"/>
    <row r="5436" s="1" customFormat="1" ht="14.4"/>
    <row r="5437" s="1" customFormat="1" ht="14.4"/>
    <row r="5438" s="1" customFormat="1" ht="14.4"/>
    <row r="5439" s="1" customFormat="1" ht="14.4"/>
    <row r="5440" s="1" customFormat="1" ht="14.4"/>
    <row r="5441" s="1" customFormat="1" ht="14.4"/>
    <row r="5442" s="1" customFormat="1" ht="14.4"/>
    <row r="5443" s="1" customFormat="1" ht="14.4"/>
    <row r="5444" s="1" customFormat="1" ht="14.4"/>
    <row r="5445" s="1" customFormat="1" ht="14.4"/>
    <row r="5446" s="1" customFormat="1" ht="14.4"/>
    <row r="5447" s="1" customFormat="1" ht="14.4"/>
    <row r="5448" s="1" customFormat="1" ht="14.4"/>
    <row r="5449" s="1" customFormat="1" ht="14.4"/>
    <row r="5450" s="1" customFormat="1" ht="14.4"/>
    <row r="5451" s="1" customFormat="1" ht="14.4"/>
    <row r="5452" s="1" customFormat="1" ht="14.4"/>
    <row r="5453" s="1" customFormat="1" ht="14.4"/>
    <row r="5454" s="1" customFormat="1" ht="14.4"/>
    <row r="5455" s="1" customFormat="1" ht="14.4"/>
    <row r="5456" s="1" customFormat="1" ht="14.4"/>
    <row r="5457" s="1" customFormat="1" ht="14.4"/>
    <row r="5458" s="1" customFormat="1" ht="14.4"/>
    <row r="5459" s="1" customFormat="1" ht="14.4"/>
    <row r="5460" s="1" customFormat="1" ht="14.4"/>
    <row r="5461" s="1" customFormat="1" ht="14.4"/>
    <row r="5462" s="1" customFormat="1" ht="14.4"/>
    <row r="5463" s="1" customFormat="1" ht="14.4"/>
    <row r="5464" s="1" customFormat="1" ht="14.4"/>
    <row r="5465" s="1" customFormat="1" ht="14.4"/>
    <row r="5466" s="1" customFormat="1" ht="14.4"/>
    <row r="5467" s="1" customFormat="1" ht="14.4"/>
    <row r="5468" s="1" customFormat="1" ht="14.4"/>
    <row r="5469" s="1" customFormat="1" ht="14.4"/>
    <row r="5470" s="1" customFormat="1" ht="14.4"/>
    <row r="5471" s="1" customFormat="1" ht="14.4"/>
    <row r="5472" s="1" customFormat="1" ht="14.4"/>
    <row r="5473" s="1" customFormat="1" ht="14.4"/>
    <row r="5474" s="1" customFormat="1" ht="14.4"/>
    <row r="5475" s="1" customFormat="1" ht="14.4"/>
    <row r="5476" s="1" customFormat="1" ht="14.4"/>
    <row r="5477" s="1" customFormat="1" ht="14.4"/>
    <row r="5478" s="1" customFormat="1" ht="14.4"/>
    <row r="5479" s="1" customFormat="1" ht="14.4"/>
    <row r="5480" s="1" customFormat="1" ht="14.4"/>
    <row r="5481" s="1" customFormat="1" ht="14.4"/>
    <row r="5482" s="1" customFormat="1" ht="14.4"/>
    <row r="5483" s="1" customFormat="1" ht="14.4"/>
    <row r="5484" s="1" customFormat="1" ht="14.4"/>
    <row r="5485" s="1" customFormat="1" ht="14.4"/>
    <row r="5486" s="1" customFormat="1" ht="14.4"/>
    <row r="5487" s="1" customFormat="1" ht="14.4"/>
    <row r="5488" s="1" customFormat="1" ht="14.4"/>
    <row r="5489" s="1" customFormat="1" ht="14.4"/>
    <row r="5490" s="1" customFormat="1" ht="14.4"/>
    <row r="5491" s="1" customFormat="1" ht="14.4"/>
    <row r="5492" s="1" customFormat="1" ht="14.4"/>
    <row r="5493" s="1" customFormat="1" ht="14.4"/>
    <row r="5494" s="1" customFormat="1" ht="14.4"/>
    <row r="5495" s="1" customFormat="1" ht="14.4"/>
    <row r="5496" s="1" customFormat="1" ht="14.4"/>
    <row r="5497" s="1" customFormat="1" ht="14.4"/>
    <row r="5498" s="1" customFormat="1" ht="14.4"/>
    <row r="5499" s="1" customFormat="1" ht="14.4"/>
    <row r="5500" s="1" customFormat="1" ht="14.4"/>
    <row r="5501" s="1" customFormat="1" ht="14.4"/>
    <row r="5502" s="1" customFormat="1" ht="14.4"/>
    <row r="5503" s="1" customFormat="1" ht="14.4"/>
    <row r="5504" s="1" customFormat="1" ht="14.4"/>
    <row r="5505" s="1" customFormat="1" ht="14.4"/>
    <row r="5506" s="1" customFormat="1" ht="14.4"/>
    <row r="5507" s="1" customFormat="1" ht="14.4"/>
    <row r="5508" s="1" customFormat="1" ht="14.4"/>
    <row r="5509" s="1" customFormat="1" ht="14.4"/>
    <row r="5510" s="1" customFormat="1" ht="14.4"/>
    <row r="5511" s="1" customFormat="1" ht="14.4"/>
    <row r="5512" s="1" customFormat="1" ht="14.4"/>
    <row r="5513" s="1" customFormat="1" ht="14.4"/>
    <row r="5514" s="1" customFormat="1" ht="14.4"/>
    <row r="5515" s="1" customFormat="1" ht="14.4"/>
    <row r="5516" s="1" customFormat="1" ht="14.4"/>
    <row r="5517" s="1" customFormat="1" ht="14.4"/>
    <row r="5518" s="1" customFormat="1" ht="14.4"/>
    <row r="5519" s="1" customFormat="1" ht="14.4"/>
    <row r="5520" s="1" customFormat="1" ht="14.4"/>
    <row r="5521" s="1" customFormat="1" ht="14.4"/>
    <row r="5522" s="1" customFormat="1" ht="14.4"/>
    <row r="5523" s="1" customFormat="1" ht="14.4"/>
    <row r="5524" s="1" customFormat="1" ht="14.4"/>
    <row r="5525" s="1" customFormat="1" ht="14.4"/>
    <row r="5526" s="1" customFormat="1" ht="14.4"/>
    <row r="5527" s="1" customFormat="1" ht="14.4"/>
    <row r="5528" s="1" customFormat="1" ht="14.4"/>
    <row r="5529" s="1" customFormat="1" ht="14.4"/>
    <row r="5530" s="1" customFormat="1" ht="14.4"/>
    <row r="5531" s="1" customFormat="1" ht="14.4"/>
    <row r="5532" s="1" customFormat="1" ht="14.4"/>
    <row r="5533" s="1" customFormat="1" ht="14.4"/>
    <row r="5534" s="1" customFormat="1" ht="14.4"/>
    <row r="5535" s="1" customFormat="1" ht="14.4"/>
    <row r="5536" s="1" customFormat="1" ht="14.4"/>
    <row r="5537" s="1" customFormat="1" ht="14.4"/>
    <row r="5538" s="1" customFormat="1" ht="14.4"/>
    <row r="5539" s="1" customFormat="1" ht="14.4"/>
    <row r="5540" s="1" customFormat="1" ht="14.4"/>
    <row r="5541" s="1" customFormat="1" ht="14.4"/>
    <row r="5542" s="1" customFormat="1" ht="14.4"/>
    <row r="5543" s="1" customFormat="1" ht="14.4"/>
    <row r="5544" s="1" customFormat="1" ht="14.4"/>
    <row r="5545" s="1" customFormat="1" ht="14.4"/>
    <row r="5546" s="1" customFormat="1" ht="14.4"/>
    <row r="5547" s="1" customFormat="1" ht="14.4"/>
    <row r="5548" s="1" customFormat="1" ht="14.4"/>
    <row r="5549" s="1" customFormat="1" ht="14.4"/>
    <row r="5550" s="1" customFormat="1" ht="14.4"/>
    <row r="5551" s="1" customFormat="1" ht="14.4"/>
    <row r="5552" s="1" customFormat="1" ht="14.4"/>
    <row r="5553" s="1" customFormat="1" ht="14.4"/>
    <row r="5554" s="1" customFormat="1" ht="14.4"/>
    <row r="5555" s="1" customFormat="1" ht="14.4"/>
    <row r="5556" s="1" customFormat="1" ht="14.4"/>
    <row r="5557" s="1" customFormat="1" ht="14.4"/>
    <row r="5558" s="1" customFormat="1" ht="14.4"/>
    <row r="5559" s="1" customFormat="1" ht="14.4"/>
    <row r="5560" s="1" customFormat="1" ht="14.4"/>
    <row r="5561" s="1" customFormat="1" ht="14.4"/>
    <row r="5562" s="1" customFormat="1" ht="14.4"/>
    <row r="5563" s="1" customFormat="1" ht="14.4"/>
    <row r="5564" s="1" customFormat="1" ht="14.4"/>
    <row r="5565" s="1" customFormat="1" ht="14.4"/>
    <row r="5566" s="1" customFormat="1" ht="14.4"/>
    <row r="5567" s="1" customFormat="1" ht="14.4"/>
    <row r="5568" s="1" customFormat="1" ht="14.4"/>
    <row r="5569" s="1" customFormat="1" ht="14.4"/>
    <row r="5570" s="1" customFormat="1" ht="14.4"/>
    <row r="5571" s="1" customFormat="1" ht="14.4"/>
    <row r="5572" s="1" customFormat="1" ht="14.4"/>
    <row r="5573" s="1" customFormat="1" ht="14.4"/>
    <row r="5574" s="1" customFormat="1" ht="14.4"/>
    <row r="5575" s="1" customFormat="1" ht="14.4"/>
    <row r="5576" s="1" customFormat="1" ht="14.4"/>
    <row r="5577" s="1" customFormat="1" ht="14.4"/>
    <row r="5578" s="1" customFormat="1" ht="14.4"/>
    <row r="5579" s="1" customFormat="1" ht="14.4"/>
    <row r="5580" s="1" customFormat="1" ht="14.4"/>
    <row r="5581" s="1" customFormat="1" ht="14.4"/>
    <row r="5582" s="1" customFormat="1" ht="14.4"/>
    <row r="5583" s="1" customFormat="1" ht="14.4"/>
    <row r="5584" s="1" customFormat="1" ht="14.4"/>
    <row r="5585" s="1" customFormat="1" ht="14.4"/>
    <row r="5586" s="1" customFormat="1" ht="14.4"/>
    <row r="5587" s="1" customFormat="1" ht="14.4"/>
    <row r="5588" s="1" customFormat="1" ht="14.4"/>
    <row r="5589" s="1" customFormat="1" ht="14.4"/>
    <row r="5590" s="1" customFormat="1" ht="14.4"/>
    <row r="5591" s="1" customFormat="1" ht="14.4"/>
    <row r="5592" s="1" customFormat="1" ht="14.4"/>
    <row r="5593" s="1" customFormat="1" ht="14.4"/>
    <row r="5594" s="1" customFormat="1" ht="14.4"/>
    <row r="5595" s="1" customFormat="1" ht="14.4"/>
    <row r="5596" s="1" customFormat="1" ht="14.4"/>
    <row r="5597" s="1" customFormat="1" ht="14.4"/>
    <row r="5598" s="1" customFormat="1" ht="14.4"/>
    <row r="5599" s="1" customFormat="1" ht="14.4"/>
    <row r="5600" s="1" customFormat="1" ht="14.4"/>
    <row r="5601" s="1" customFormat="1" ht="14.4"/>
    <row r="5602" s="1" customFormat="1" ht="14.4"/>
    <row r="5603" s="1" customFormat="1" ht="14.4"/>
    <row r="5604" s="1" customFormat="1" ht="14.4"/>
    <row r="5605" s="1" customFormat="1" ht="14.4"/>
    <row r="5606" s="1" customFormat="1" ht="14.4"/>
    <row r="5607" s="1" customFormat="1" ht="14.4"/>
    <row r="5608" s="1" customFormat="1" ht="14.4"/>
    <row r="5609" s="1" customFormat="1" ht="14.4"/>
    <row r="5610" s="1" customFormat="1" ht="14.4"/>
    <row r="5611" s="1" customFormat="1" ht="14.4"/>
    <row r="5612" s="1" customFormat="1" ht="14.4"/>
    <row r="5613" s="1" customFormat="1" ht="14.4"/>
    <row r="5614" s="1" customFormat="1" ht="14.4"/>
    <row r="5615" s="1" customFormat="1" ht="14.4"/>
    <row r="5616" s="1" customFormat="1" ht="14.4"/>
    <row r="5617" s="1" customFormat="1" ht="14.4"/>
    <row r="5618" s="1" customFormat="1" ht="14.4"/>
    <row r="5619" s="1" customFormat="1" ht="14.4"/>
    <row r="5620" s="1" customFormat="1" ht="14.4"/>
    <row r="5621" s="1" customFormat="1" ht="14.4"/>
    <row r="5622" s="1" customFormat="1" ht="14.4"/>
    <row r="5623" s="1" customFormat="1" ht="14.4"/>
    <row r="5624" s="1" customFormat="1" ht="14.4"/>
    <row r="5625" s="1" customFormat="1" ht="14.4"/>
    <row r="5626" s="1" customFormat="1" ht="14.4"/>
    <row r="5627" s="1" customFormat="1" ht="14.4"/>
    <row r="5628" s="1" customFormat="1" ht="14.4"/>
    <row r="5629" s="1" customFormat="1" ht="14.4"/>
    <row r="5630" s="1" customFormat="1" ht="14.4"/>
    <row r="5631" s="1" customFormat="1" ht="14.4"/>
    <row r="5632" s="1" customFormat="1" ht="14.4"/>
    <row r="5633" s="1" customFormat="1" ht="14.4"/>
    <row r="5634" s="1" customFormat="1" ht="14.4"/>
    <row r="5635" s="1" customFormat="1" ht="14.4"/>
    <row r="5636" s="1" customFormat="1" ht="14.4"/>
    <row r="5637" s="1" customFormat="1" ht="14.4"/>
    <row r="5638" s="1" customFormat="1" ht="14.4"/>
    <row r="5639" s="1" customFormat="1" ht="14.4"/>
    <row r="5640" s="1" customFormat="1" ht="14.4"/>
    <row r="5641" s="1" customFormat="1" ht="14.4"/>
    <row r="5642" s="1" customFormat="1" ht="14.4"/>
    <row r="5643" s="1" customFormat="1" ht="14.4"/>
    <row r="5644" s="1" customFormat="1" ht="14.4"/>
    <row r="5645" s="1" customFormat="1" ht="14.4"/>
    <row r="5646" s="1" customFormat="1" ht="14.4"/>
    <row r="5647" s="1" customFormat="1" ht="14.4"/>
    <row r="5648" s="1" customFormat="1" ht="14.4"/>
    <row r="5649" s="1" customFormat="1" ht="14.4"/>
    <row r="5650" s="1" customFormat="1" ht="14.4"/>
    <row r="5651" s="1" customFormat="1" ht="14.4"/>
    <row r="5652" s="1" customFormat="1" ht="14.4"/>
    <row r="5653" s="1" customFormat="1" ht="14.4"/>
    <row r="5654" s="1" customFormat="1" ht="14.4"/>
    <row r="5655" s="1" customFormat="1" ht="14.4"/>
    <row r="5656" s="1" customFormat="1" ht="14.4"/>
    <row r="5657" s="1" customFormat="1" ht="14.4"/>
    <row r="5658" s="1" customFormat="1" ht="14.4"/>
    <row r="5659" s="1" customFormat="1" ht="14.4"/>
    <row r="5660" s="1" customFormat="1" ht="14.4"/>
    <row r="5661" s="1" customFormat="1" ht="14.4"/>
    <row r="5662" s="1" customFormat="1" ht="14.4"/>
    <row r="5663" s="1" customFormat="1" ht="14.4"/>
    <row r="5664" s="1" customFormat="1" ht="14.4"/>
    <row r="5665" s="1" customFormat="1" ht="14.4"/>
    <row r="5666" s="1" customFormat="1" ht="14.4"/>
    <row r="5667" s="1" customFormat="1" ht="14.4"/>
    <row r="5668" s="1" customFormat="1" ht="14.4"/>
    <row r="5669" s="1" customFormat="1" ht="14.4"/>
    <row r="5670" s="1" customFormat="1" ht="14.4"/>
    <row r="5671" s="1" customFormat="1" ht="14.4"/>
    <row r="5672" s="1" customFormat="1" ht="14.4"/>
    <row r="5673" s="1" customFormat="1" ht="14.4"/>
    <row r="5674" s="1" customFormat="1" ht="14.4"/>
    <row r="5675" s="1" customFormat="1" ht="14.4"/>
    <row r="5676" s="1" customFormat="1" ht="14.4"/>
    <row r="5677" s="1" customFormat="1" ht="14.4"/>
    <row r="5678" s="1" customFormat="1" ht="14.4"/>
    <row r="5679" s="1" customFormat="1" ht="14.4"/>
    <row r="5680" s="1" customFormat="1" ht="14.4"/>
    <row r="5681" s="1" customFormat="1" ht="14.4"/>
    <row r="5682" s="1" customFormat="1" ht="14.4"/>
    <row r="5683" s="1" customFormat="1" ht="14.4"/>
    <row r="5684" s="1" customFormat="1" ht="14.4"/>
    <row r="5685" s="1" customFormat="1" ht="14.4"/>
    <row r="5686" s="1" customFormat="1" ht="14.4"/>
    <row r="5687" s="1" customFormat="1" ht="14.4"/>
    <row r="5688" s="1" customFormat="1" ht="14.4"/>
    <row r="5689" s="1" customFormat="1" ht="14.4"/>
    <row r="5690" s="1" customFormat="1" ht="14.4"/>
    <row r="5691" s="1" customFormat="1" ht="14.4"/>
    <row r="5692" s="1" customFormat="1" ht="14.4"/>
    <row r="5693" s="1" customFormat="1" ht="14.4"/>
    <row r="5694" s="1" customFormat="1" ht="14.4"/>
    <row r="5695" s="1" customFormat="1" ht="14.4"/>
    <row r="5696" s="1" customFormat="1" ht="14.4"/>
    <row r="5697" s="1" customFormat="1" ht="14.4"/>
    <row r="5698" s="1" customFormat="1" ht="14.4"/>
    <row r="5699" s="1" customFormat="1" ht="14.4"/>
    <row r="5700" s="1" customFormat="1" ht="14.4"/>
    <row r="5701" s="1" customFormat="1" ht="14.4"/>
    <row r="5702" s="1" customFormat="1" ht="14.4"/>
    <row r="5703" s="1" customFormat="1" ht="14.4"/>
    <row r="5704" s="1" customFormat="1" ht="14.4"/>
    <row r="5705" s="1" customFormat="1" ht="14.4"/>
    <row r="5706" s="1" customFormat="1" ht="14.4"/>
    <row r="5707" s="1" customFormat="1" ht="14.4"/>
    <row r="5708" s="1" customFormat="1" ht="14.4"/>
    <row r="5709" s="1" customFormat="1" ht="14.4"/>
    <row r="5710" s="1" customFormat="1" ht="14.4"/>
    <row r="5711" s="1" customFormat="1" ht="14.4"/>
    <row r="5712" s="1" customFormat="1" ht="14.4"/>
    <row r="5713" s="1" customFormat="1" ht="14.4"/>
    <row r="5714" s="1" customFormat="1" ht="14.4"/>
    <row r="5715" s="1" customFormat="1" ht="14.4"/>
    <row r="5716" s="1" customFormat="1" ht="14.4"/>
    <row r="5717" s="1" customFormat="1" ht="14.4"/>
    <row r="5718" s="1" customFormat="1" ht="14.4"/>
    <row r="5719" s="1" customFormat="1" ht="14.4"/>
    <row r="5720" s="1" customFormat="1" ht="14.4"/>
    <row r="5721" s="1" customFormat="1" ht="14.4"/>
    <row r="5722" s="1" customFormat="1" ht="14.4"/>
    <row r="5723" s="1" customFormat="1" ht="14.4"/>
    <row r="5724" s="1" customFormat="1" ht="14.4"/>
    <row r="5725" s="1" customFormat="1" ht="14.4"/>
    <row r="5726" s="1" customFormat="1" ht="14.4"/>
    <row r="5727" s="1" customFormat="1" ht="14.4"/>
    <row r="5728" s="1" customFormat="1" ht="14.4"/>
    <row r="5729" s="1" customFormat="1" ht="14.4"/>
    <row r="5730" s="1" customFormat="1" ht="14.4"/>
    <row r="5731" s="1" customFormat="1" ht="14.4"/>
    <row r="5732" s="1" customFormat="1" ht="14.4"/>
    <row r="5733" s="1" customFormat="1" ht="14.4"/>
    <row r="5734" s="1" customFormat="1" ht="14.4"/>
    <row r="5735" s="1" customFormat="1" ht="14.4"/>
    <row r="5736" s="1" customFormat="1" ht="14.4"/>
    <row r="5737" s="1" customFormat="1" ht="14.4"/>
    <row r="5738" s="1" customFormat="1" ht="14.4"/>
    <row r="5739" s="1" customFormat="1" ht="14.4"/>
    <row r="5740" s="1" customFormat="1" ht="14.4"/>
    <row r="5741" s="1" customFormat="1" ht="14.4"/>
    <row r="5742" s="1" customFormat="1" ht="14.4"/>
    <row r="5743" s="1" customFormat="1" ht="14.4"/>
    <row r="5744" s="1" customFormat="1" ht="14.4"/>
    <row r="5745" s="1" customFormat="1" ht="14.4"/>
    <row r="5746" s="1" customFormat="1" ht="14.4"/>
    <row r="5747" s="1" customFormat="1" ht="14.4"/>
    <row r="5748" s="1" customFormat="1" ht="14.4"/>
    <row r="5749" s="1" customFormat="1" ht="14.4"/>
    <row r="5750" s="1" customFormat="1" ht="14.4"/>
    <row r="5751" s="1" customFormat="1" ht="14.4"/>
    <row r="5752" s="1" customFormat="1" ht="14.4"/>
    <row r="5753" s="1" customFormat="1" ht="14.4"/>
    <row r="5754" s="1" customFormat="1" ht="14.4"/>
    <row r="5755" s="1" customFormat="1" ht="14.4"/>
    <row r="5756" s="1" customFormat="1" ht="14.4"/>
    <row r="5757" s="1" customFormat="1" ht="14.4"/>
    <row r="5758" s="1" customFormat="1" ht="14.4"/>
    <row r="5759" s="1" customFormat="1" ht="14.4"/>
    <row r="5760" s="1" customFormat="1" ht="14.4"/>
    <row r="5761" s="1" customFormat="1" ht="14.4"/>
    <row r="5762" s="1" customFormat="1" ht="14.4"/>
    <row r="5763" s="1" customFormat="1" ht="14.4"/>
    <row r="5764" s="1" customFormat="1" ht="14.4"/>
    <row r="5765" s="1" customFormat="1" ht="14.4"/>
    <row r="5766" s="1" customFormat="1" ht="14.4"/>
    <row r="5767" s="1" customFormat="1" ht="14.4"/>
    <row r="5768" s="1" customFormat="1" ht="14.4"/>
    <row r="5769" s="1" customFormat="1" ht="14.4"/>
    <row r="5770" s="1" customFormat="1" ht="14.4"/>
    <row r="5771" s="1" customFormat="1" ht="14.4"/>
    <row r="5772" s="1" customFormat="1" ht="14.4"/>
    <row r="5773" s="1" customFormat="1" ht="14.4"/>
    <row r="5774" s="1" customFormat="1" ht="14.4"/>
    <row r="5775" s="1" customFormat="1" ht="14.4"/>
    <row r="5776" s="1" customFormat="1" ht="14.4"/>
    <row r="5777" s="1" customFormat="1" ht="14.4"/>
    <row r="5778" s="1" customFormat="1" ht="14.4"/>
    <row r="5779" s="1" customFormat="1" ht="14.4"/>
    <row r="5780" s="1" customFormat="1" ht="14.4"/>
    <row r="5781" s="1" customFormat="1" ht="14.4"/>
    <row r="5782" s="1" customFormat="1" ht="14.4"/>
    <row r="5783" s="1" customFormat="1" ht="14.4"/>
    <row r="5784" s="1" customFormat="1" ht="14.4"/>
    <row r="5785" s="1" customFormat="1" ht="14.4"/>
    <row r="5786" s="1" customFormat="1" ht="14.4"/>
    <row r="5787" s="1" customFormat="1" ht="14.4"/>
    <row r="5788" s="1" customFormat="1" ht="14.4"/>
    <row r="5789" s="1" customFormat="1" ht="14.4"/>
    <row r="5790" s="1" customFormat="1" ht="14.4"/>
    <row r="5791" s="1" customFormat="1" ht="14.4"/>
    <row r="5792" s="1" customFormat="1" ht="14.4"/>
    <row r="5793" s="1" customFormat="1" ht="14.4"/>
    <row r="5794" s="1" customFormat="1" ht="14.4"/>
    <row r="5795" s="1" customFormat="1" ht="14.4"/>
    <row r="5796" s="1" customFormat="1" ht="14.4"/>
    <row r="5797" s="1" customFormat="1" ht="14.4"/>
    <row r="5798" s="1" customFormat="1" ht="14.4"/>
    <row r="5799" s="1" customFormat="1" ht="14.4"/>
    <row r="5800" s="1" customFormat="1" ht="14.4"/>
    <row r="5801" s="1" customFormat="1" ht="14.4"/>
    <row r="5802" s="1" customFormat="1" ht="14.4"/>
    <row r="5803" s="1" customFormat="1" ht="14.4"/>
    <row r="5804" s="1" customFormat="1" ht="14.4"/>
    <row r="5805" s="1" customFormat="1" ht="14.4"/>
    <row r="5806" s="1" customFormat="1" ht="14.4"/>
    <row r="5807" s="1" customFormat="1" ht="14.4"/>
    <row r="5808" s="1" customFormat="1" ht="14.4"/>
    <row r="5809" s="1" customFormat="1" ht="14.4"/>
    <row r="5810" s="1" customFormat="1" ht="14.4"/>
    <row r="5811" s="1" customFormat="1" ht="14.4"/>
    <row r="5812" s="1" customFormat="1" ht="14.4"/>
    <row r="5813" s="1" customFormat="1" ht="14.4"/>
    <row r="5814" s="1" customFormat="1" ht="14.4"/>
    <row r="5815" s="1" customFormat="1" ht="14.4"/>
    <row r="5816" s="1" customFormat="1" ht="14.4"/>
    <row r="5817" s="1" customFormat="1" ht="14.4"/>
    <row r="5818" s="1" customFormat="1" ht="14.4"/>
    <row r="5819" s="1" customFormat="1" ht="14.4"/>
    <row r="5820" s="1" customFormat="1" ht="14.4"/>
    <row r="5821" s="1" customFormat="1" ht="14.4"/>
    <row r="5822" s="1" customFormat="1" ht="14.4"/>
    <row r="5823" s="1" customFormat="1" ht="14.4"/>
    <row r="5824" s="1" customFormat="1" ht="14.4"/>
    <row r="5825" s="1" customFormat="1" ht="14.4"/>
    <row r="5826" s="1" customFormat="1" ht="14.4"/>
    <row r="5827" s="1" customFormat="1" ht="14.4"/>
    <row r="5828" s="1" customFormat="1" ht="14.4"/>
    <row r="5829" s="1" customFormat="1" ht="14.4"/>
    <row r="5830" s="1" customFormat="1" ht="14.4"/>
    <row r="5831" s="1" customFormat="1" ht="14.4"/>
    <row r="5832" s="1" customFormat="1" ht="14.4"/>
    <row r="5833" s="1" customFormat="1" ht="14.4"/>
    <row r="5834" s="1" customFormat="1" ht="14.4"/>
    <row r="5835" s="1" customFormat="1" ht="14.4"/>
    <row r="5836" s="1" customFormat="1" ht="14.4"/>
    <row r="5837" s="1" customFormat="1" ht="14.4"/>
    <row r="5838" s="1" customFormat="1" ht="14.4"/>
    <row r="5839" s="1" customFormat="1" ht="14.4"/>
    <row r="5840" s="1" customFormat="1" ht="14.4"/>
    <row r="5841" s="1" customFormat="1" ht="14.4"/>
    <row r="5842" s="1" customFormat="1" ht="14.4"/>
    <row r="5843" s="1" customFormat="1" ht="14.4"/>
    <row r="5844" s="1" customFormat="1" ht="14.4"/>
    <row r="5845" s="1" customFormat="1" ht="14.4"/>
    <row r="5846" s="1" customFormat="1" ht="14.4"/>
    <row r="5847" s="1" customFormat="1" ht="14.4"/>
    <row r="5848" s="1" customFormat="1" ht="14.4"/>
    <row r="5849" s="1" customFormat="1" ht="14.4"/>
    <row r="5850" s="1" customFormat="1" ht="14.4"/>
    <row r="5851" s="1" customFormat="1" ht="14.4"/>
    <row r="5852" s="1" customFormat="1" ht="14.4"/>
    <row r="5853" s="1" customFormat="1" ht="14.4"/>
    <row r="5854" s="1" customFormat="1" ht="14.4"/>
    <row r="5855" s="1" customFormat="1" ht="14.4"/>
    <row r="5856" s="1" customFormat="1" ht="14.4"/>
    <row r="5857" s="1" customFormat="1" ht="14.4"/>
    <row r="5858" s="1" customFormat="1" ht="14.4"/>
    <row r="5859" s="1" customFormat="1" ht="14.4"/>
    <row r="5860" s="1" customFormat="1" ht="14.4"/>
    <row r="5861" s="1" customFormat="1" ht="14.4"/>
    <row r="5862" s="1" customFormat="1" ht="14.4"/>
    <row r="5863" s="1" customFormat="1" ht="14.4"/>
    <row r="5864" s="1" customFormat="1" ht="14.4"/>
    <row r="5865" s="1" customFormat="1" ht="14.4"/>
    <row r="5866" s="1" customFormat="1" ht="14.4"/>
    <row r="5867" s="1" customFormat="1" ht="14.4"/>
    <row r="5868" s="1" customFormat="1" ht="14.4"/>
    <row r="5869" s="1" customFormat="1" ht="14.4"/>
    <row r="5870" s="1" customFormat="1" ht="14.4"/>
    <row r="5871" s="1" customFormat="1" ht="14.4"/>
    <row r="5872" s="1" customFormat="1" ht="14.4"/>
    <row r="5873" s="1" customFormat="1" ht="14.4"/>
    <row r="5874" s="1" customFormat="1" ht="14.4"/>
    <row r="5875" s="1" customFormat="1" ht="14.4"/>
    <row r="5876" s="1" customFormat="1" ht="14.4"/>
    <row r="5877" s="1" customFormat="1" ht="14.4"/>
    <row r="5878" s="1" customFormat="1" ht="14.4"/>
    <row r="5879" s="1" customFormat="1" ht="14.4"/>
    <row r="5880" s="1" customFormat="1" ht="14.4"/>
    <row r="5881" s="1" customFormat="1" ht="14.4"/>
    <row r="5882" s="1" customFormat="1" ht="14.4"/>
    <row r="5883" s="1" customFormat="1" ht="14.4"/>
    <row r="5884" s="1" customFormat="1" ht="14.4"/>
    <row r="5885" s="1" customFormat="1" ht="14.4"/>
    <row r="5886" s="1" customFormat="1" ht="14.4"/>
    <row r="5887" s="1" customFormat="1" ht="14.4"/>
    <row r="5888" s="1" customFormat="1" ht="14.4"/>
    <row r="5889" s="1" customFormat="1" ht="14.4"/>
    <row r="5890" s="1" customFormat="1" ht="14.4"/>
    <row r="5891" s="1" customFormat="1" ht="14.4"/>
    <row r="5892" s="1" customFormat="1" ht="14.4"/>
    <row r="5893" s="1" customFormat="1" ht="14.4"/>
    <row r="5894" s="1" customFormat="1" ht="14.4"/>
    <row r="5895" s="1" customFormat="1" ht="14.4"/>
    <row r="5896" s="1" customFormat="1" ht="14.4"/>
    <row r="5897" s="1" customFormat="1" ht="14.4"/>
    <row r="5898" s="1" customFormat="1" ht="14.4"/>
    <row r="5899" s="1" customFormat="1" ht="14.4"/>
    <row r="5900" s="1" customFormat="1" ht="14.4"/>
    <row r="5901" s="1" customFormat="1" ht="14.4"/>
    <row r="5902" s="1" customFormat="1" ht="14.4"/>
    <row r="5903" s="1" customFormat="1" ht="14.4"/>
    <row r="5904" s="1" customFormat="1" ht="14.4"/>
    <row r="5905" s="1" customFormat="1" ht="14.4"/>
    <row r="5906" s="1" customFormat="1" ht="14.4"/>
    <row r="5907" s="1" customFormat="1" ht="14.4"/>
    <row r="5908" s="1" customFormat="1" ht="14.4"/>
    <row r="5909" s="1" customFormat="1" ht="14.4"/>
    <row r="5910" s="1" customFormat="1" ht="14.4"/>
    <row r="5911" s="1" customFormat="1" ht="14.4"/>
    <row r="5912" s="1" customFormat="1" ht="14.4"/>
    <row r="5913" s="1" customFormat="1" ht="14.4"/>
    <row r="5914" s="1" customFormat="1" ht="14.4"/>
    <row r="5915" s="1" customFormat="1" ht="14.4"/>
    <row r="5916" s="1" customFormat="1" ht="14.4"/>
    <row r="5917" s="1" customFormat="1" ht="14.4"/>
    <row r="5918" s="1" customFormat="1" ht="14.4"/>
    <row r="5919" s="1" customFormat="1" ht="14.4"/>
    <row r="5920" s="1" customFormat="1" ht="14.4"/>
    <row r="5921" s="1" customFormat="1" ht="14.4"/>
    <row r="5922" s="1" customFormat="1" ht="14.4"/>
    <row r="5923" s="1" customFormat="1" ht="14.4"/>
    <row r="5924" s="1" customFormat="1" ht="14.4"/>
    <row r="5925" s="1" customFormat="1" ht="14.4"/>
    <row r="5926" s="1" customFormat="1" ht="14.4"/>
    <row r="5927" s="1" customFormat="1" ht="14.4"/>
    <row r="5928" s="1" customFormat="1" ht="14.4"/>
    <row r="5929" s="1" customFormat="1" ht="14.4"/>
    <row r="5930" s="1" customFormat="1" ht="14.4"/>
    <row r="5931" s="1" customFormat="1" ht="14.4"/>
    <row r="5932" s="1" customFormat="1" ht="14.4"/>
    <row r="5933" s="1" customFormat="1" ht="14.4"/>
    <row r="5934" s="1" customFormat="1" ht="14.4"/>
    <row r="5935" s="1" customFormat="1" ht="14.4"/>
    <row r="5936" s="1" customFormat="1" ht="14.4"/>
    <row r="5937" s="1" customFormat="1" ht="14.4"/>
    <row r="5938" s="1" customFormat="1" ht="14.4"/>
    <row r="5939" s="1" customFormat="1" ht="14.4"/>
    <row r="5940" s="1" customFormat="1" ht="14.4"/>
    <row r="5941" s="1" customFormat="1" ht="14.4"/>
    <row r="5942" s="1" customFormat="1" ht="14.4"/>
    <row r="5943" s="1" customFormat="1" ht="14.4"/>
    <row r="5944" s="1" customFormat="1" ht="14.4"/>
    <row r="5945" s="1" customFormat="1" ht="14.4"/>
    <row r="5946" s="1" customFormat="1" ht="14.4"/>
    <row r="5947" s="1" customFormat="1" ht="14.4"/>
    <row r="5948" s="1" customFormat="1" ht="14.4"/>
    <row r="5949" s="1" customFormat="1" ht="14.4"/>
    <row r="5950" s="1" customFormat="1" ht="14.4"/>
    <row r="5951" s="1" customFormat="1" ht="14.4"/>
    <row r="5952" s="1" customFormat="1" ht="14.4"/>
    <row r="5953" s="1" customFormat="1" ht="14.4"/>
    <row r="5954" s="1" customFormat="1" ht="14.4"/>
    <row r="5955" s="1" customFormat="1" ht="14.4"/>
    <row r="5956" s="1" customFormat="1" ht="14.4"/>
    <row r="5957" s="1" customFormat="1" ht="14.4"/>
    <row r="5958" s="1" customFormat="1" ht="14.4"/>
    <row r="5959" s="1" customFormat="1" ht="14.4"/>
    <row r="5960" s="1" customFormat="1" ht="14.4"/>
    <row r="5961" s="1" customFormat="1" ht="14.4"/>
    <row r="5962" s="1" customFormat="1" ht="14.4"/>
    <row r="5963" s="1" customFormat="1" ht="14.4"/>
    <row r="5964" s="1" customFormat="1" ht="14.4"/>
    <row r="5965" s="1" customFormat="1" ht="14.4"/>
    <row r="5966" s="1" customFormat="1" ht="14.4"/>
    <row r="5967" s="1" customFormat="1" ht="14.4"/>
    <row r="5968" s="1" customFormat="1" ht="14.4"/>
    <row r="5969" s="1" customFormat="1" ht="14.4"/>
    <row r="5970" s="1" customFormat="1" ht="14.4"/>
    <row r="5971" s="1" customFormat="1" ht="14.4"/>
    <row r="5972" s="1" customFormat="1" ht="14.4"/>
    <row r="5973" s="1" customFormat="1" ht="14.4"/>
    <row r="5974" s="1" customFormat="1" ht="14.4"/>
    <row r="5975" s="1" customFormat="1" ht="14.4"/>
    <row r="5976" s="1" customFormat="1" ht="14.4"/>
    <row r="5977" s="1" customFormat="1" ht="14.4"/>
    <row r="5978" s="1" customFormat="1" ht="14.4"/>
    <row r="5979" s="1" customFormat="1" ht="14.4"/>
    <row r="5980" s="1" customFormat="1" ht="14.4"/>
    <row r="5981" s="1" customFormat="1" ht="14.4"/>
    <row r="5982" s="1" customFormat="1" ht="14.4"/>
    <row r="5983" s="1" customFormat="1" ht="14.4"/>
    <row r="5984" s="1" customFormat="1" ht="14.4"/>
    <row r="5985" s="1" customFormat="1" ht="14.4"/>
    <row r="5986" s="1" customFormat="1" ht="14.4"/>
    <row r="5987" s="1" customFormat="1" ht="14.4"/>
    <row r="5988" s="1" customFormat="1" ht="14.4"/>
    <row r="5989" s="1" customFormat="1" ht="14.4"/>
    <row r="5990" s="1" customFormat="1" ht="14.4"/>
    <row r="5991" s="1" customFormat="1" ht="14.4"/>
    <row r="5992" s="1" customFormat="1" ht="14.4"/>
    <row r="5993" s="1" customFormat="1" ht="14.4"/>
    <row r="5994" s="1" customFormat="1" ht="14.4"/>
    <row r="5995" s="1" customFormat="1" ht="14.4"/>
    <row r="5996" s="1" customFormat="1" ht="14.4"/>
    <row r="5997" s="1" customFormat="1" ht="14.4"/>
    <row r="5998" s="1" customFormat="1" ht="14.4"/>
    <row r="5999" s="1" customFormat="1" ht="14.4"/>
    <row r="6000" s="1" customFormat="1" ht="14.4"/>
    <row r="6001" s="1" customFormat="1" ht="14.4"/>
    <row r="6002" s="1" customFormat="1" ht="14.4"/>
    <row r="6003" s="1" customFormat="1" ht="14.4"/>
    <row r="6004" s="1" customFormat="1" ht="14.4"/>
    <row r="6005" s="1" customFormat="1" ht="14.4"/>
    <row r="6006" s="1" customFormat="1" ht="14.4"/>
    <row r="6007" s="1" customFormat="1" ht="14.4"/>
    <row r="6008" s="1" customFormat="1" ht="14.4"/>
    <row r="6009" s="1" customFormat="1" ht="14.4"/>
    <row r="6010" s="1" customFormat="1" ht="14.4"/>
    <row r="6011" s="1" customFormat="1" ht="14.4"/>
    <row r="6012" s="1" customFormat="1" ht="14.4"/>
    <row r="6013" s="1" customFormat="1" ht="14.4"/>
    <row r="6014" s="1" customFormat="1" ht="14.4"/>
    <row r="6015" s="1" customFormat="1" ht="14.4"/>
    <row r="6016" s="1" customFormat="1" ht="14.4"/>
    <row r="6017" s="1" customFormat="1" ht="14.4"/>
    <row r="6018" s="1" customFormat="1" ht="14.4"/>
    <row r="6019" s="1" customFormat="1" ht="14.4"/>
    <row r="6020" s="1" customFormat="1" ht="14.4"/>
    <row r="6021" s="1" customFormat="1" ht="14.4"/>
    <row r="6022" s="1" customFormat="1" ht="14.4"/>
    <row r="6023" s="1" customFormat="1" ht="14.4"/>
    <row r="6024" s="1" customFormat="1" ht="14.4"/>
    <row r="6025" s="1" customFormat="1" ht="14.4"/>
    <row r="6026" s="1" customFormat="1" ht="14.4"/>
    <row r="6027" s="1" customFormat="1" ht="14.4"/>
    <row r="6028" s="1" customFormat="1" ht="14.4"/>
    <row r="6029" s="1" customFormat="1" ht="14.4"/>
    <row r="6030" s="1" customFormat="1" ht="14.4"/>
    <row r="6031" s="1" customFormat="1" ht="14.4"/>
    <row r="6032" s="1" customFormat="1" ht="14.4"/>
    <row r="6033" s="1" customFormat="1" ht="14.4"/>
    <row r="6034" s="1" customFormat="1" ht="14.4"/>
    <row r="6035" s="1" customFormat="1" ht="14.4"/>
    <row r="6036" s="1" customFormat="1" ht="14.4"/>
    <row r="6037" s="1" customFormat="1" ht="14.4"/>
    <row r="6038" s="1" customFormat="1" ht="14.4"/>
    <row r="6039" s="1" customFormat="1" ht="14.4"/>
    <row r="6040" s="1" customFormat="1" ht="14.4"/>
    <row r="6041" s="1" customFormat="1" ht="14.4"/>
    <row r="6042" s="1" customFormat="1" ht="14.4"/>
    <row r="6043" s="1" customFormat="1" ht="14.4"/>
    <row r="6044" s="1" customFormat="1" ht="14.4"/>
    <row r="6045" s="1" customFormat="1" ht="14.4"/>
    <row r="6046" s="1" customFormat="1" ht="14.4"/>
    <row r="6047" s="1" customFormat="1" ht="14.4"/>
    <row r="6048" s="1" customFormat="1" ht="14.4"/>
    <row r="6049" s="1" customFormat="1" ht="14.4"/>
    <row r="6050" s="1" customFormat="1" ht="14.4"/>
    <row r="6051" s="1" customFormat="1" ht="14.4"/>
    <row r="6052" s="1" customFormat="1" ht="14.4"/>
    <row r="6053" s="1" customFormat="1" ht="14.4"/>
    <row r="6054" s="1" customFormat="1" ht="14.4"/>
    <row r="6055" s="1" customFormat="1" ht="14.4"/>
    <row r="6056" s="1" customFormat="1" ht="14.4"/>
    <row r="6057" s="1" customFormat="1" ht="14.4"/>
    <row r="6058" s="1" customFormat="1" ht="14.4"/>
    <row r="6059" s="1" customFormat="1" ht="14.4"/>
    <row r="6060" s="1" customFormat="1" ht="14.4"/>
    <row r="6061" s="1" customFormat="1" ht="14.4"/>
    <row r="6062" s="1" customFormat="1" ht="14.4"/>
    <row r="6063" s="1" customFormat="1" ht="14.4"/>
    <row r="6064" s="1" customFormat="1" ht="14.4"/>
    <row r="6065" s="1" customFormat="1" ht="14.4"/>
    <row r="6066" s="1" customFormat="1" ht="14.4"/>
    <row r="6067" s="1" customFormat="1" ht="14.4"/>
    <row r="6068" s="1" customFormat="1" ht="14.4"/>
    <row r="6069" s="1" customFormat="1" ht="14.4"/>
    <row r="6070" s="1" customFormat="1" ht="14.4"/>
    <row r="6071" s="1" customFormat="1" ht="14.4"/>
    <row r="6072" s="1" customFormat="1" ht="14.4"/>
    <row r="6073" s="1" customFormat="1" ht="14.4"/>
    <row r="6074" s="1" customFormat="1" ht="14.4"/>
    <row r="6075" s="1" customFormat="1" ht="14.4"/>
    <row r="6076" s="1" customFormat="1" ht="14.4"/>
    <row r="6077" s="1" customFormat="1" ht="14.4"/>
    <row r="6078" s="1" customFormat="1" ht="14.4"/>
    <row r="6079" s="1" customFormat="1" ht="14.4"/>
    <row r="6080" s="1" customFormat="1" ht="14.4"/>
    <row r="6081" s="1" customFormat="1" ht="14.4"/>
    <row r="6082" s="1" customFormat="1" ht="14.4"/>
    <row r="6083" s="1" customFormat="1" ht="14.4"/>
    <row r="6084" s="1" customFormat="1" ht="14.4"/>
    <row r="6085" s="1" customFormat="1" ht="14.4"/>
    <row r="6086" s="1" customFormat="1" ht="14.4"/>
    <row r="6087" s="1" customFormat="1" ht="14.4"/>
    <row r="6088" s="1" customFormat="1" ht="14.4"/>
    <row r="6089" s="1" customFormat="1" ht="14.4"/>
    <row r="6090" s="1" customFormat="1" ht="14.4"/>
    <row r="6091" s="1" customFormat="1" ht="14.4"/>
    <row r="6092" s="1" customFormat="1" ht="14.4"/>
    <row r="6093" s="1" customFormat="1" ht="14.4"/>
    <row r="6094" s="1" customFormat="1" ht="14.4"/>
    <row r="6095" s="1" customFormat="1" ht="14.4"/>
    <row r="6096" s="1" customFormat="1" ht="14.4"/>
    <row r="6097" s="1" customFormat="1" ht="14.4"/>
    <row r="6098" s="1" customFormat="1" ht="14.4"/>
    <row r="6099" s="1" customFormat="1" ht="14.4"/>
    <row r="6100" s="1" customFormat="1" ht="14.4"/>
    <row r="6101" s="1" customFormat="1" ht="14.4"/>
    <row r="6102" s="1" customFormat="1" ht="14.4"/>
    <row r="6103" s="1" customFormat="1" ht="14.4"/>
    <row r="6104" s="1" customFormat="1" ht="14.4"/>
    <row r="6105" s="1" customFormat="1" ht="14.4"/>
    <row r="6106" s="1" customFormat="1" ht="14.4"/>
    <row r="6107" s="1" customFormat="1" ht="14.4"/>
    <row r="6108" s="1" customFormat="1" ht="14.4"/>
    <row r="6109" s="1" customFormat="1" ht="14.4"/>
    <row r="6110" s="1" customFormat="1" ht="14.4"/>
    <row r="6111" s="1" customFormat="1" ht="14.4"/>
    <row r="6112" s="1" customFormat="1" ht="14.4"/>
    <row r="6113" s="1" customFormat="1" ht="14.4"/>
    <row r="6114" s="1" customFormat="1" ht="14.4"/>
    <row r="6115" s="1" customFormat="1" ht="14.4"/>
    <row r="6116" s="1" customFormat="1" ht="14.4"/>
    <row r="6117" s="1" customFormat="1" ht="14.4"/>
    <row r="6118" s="1" customFormat="1" ht="14.4"/>
    <row r="6119" s="1" customFormat="1" ht="14.4"/>
    <row r="6120" s="1" customFormat="1" ht="14.4"/>
    <row r="6121" s="1" customFormat="1" ht="14.4"/>
    <row r="6122" s="1" customFormat="1" ht="14.4"/>
    <row r="6123" s="1" customFormat="1" ht="14.4"/>
    <row r="6124" s="1" customFormat="1" ht="14.4"/>
    <row r="6125" s="1" customFormat="1" ht="14.4"/>
    <row r="6126" s="1" customFormat="1" ht="14.4"/>
    <row r="6127" s="1" customFormat="1" ht="14.4"/>
    <row r="6128" s="1" customFormat="1" ht="14.4"/>
    <row r="6129" s="1" customFormat="1" ht="14.4"/>
    <row r="6130" s="1" customFormat="1" ht="14.4"/>
    <row r="6131" s="1" customFormat="1" ht="14.4"/>
    <row r="6132" s="1" customFormat="1" ht="14.4"/>
    <row r="6133" s="1" customFormat="1" ht="14.4"/>
    <row r="6134" s="1" customFormat="1" ht="14.4"/>
    <row r="6135" s="1" customFormat="1" ht="14.4"/>
    <row r="6136" s="1" customFormat="1" ht="14.4"/>
    <row r="6137" s="1" customFormat="1" ht="14.4"/>
    <row r="6138" s="1" customFormat="1" ht="14.4"/>
    <row r="6139" s="1" customFormat="1" ht="14.4"/>
    <row r="6140" s="1" customFormat="1" ht="14.4"/>
    <row r="6141" s="1" customFormat="1" ht="14.4"/>
    <row r="6142" s="1" customFormat="1" ht="14.4"/>
    <row r="6143" s="1" customFormat="1" ht="14.4"/>
    <row r="6144" s="1" customFormat="1" ht="14.4"/>
    <row r="6145" s="1" customFormat="1" ht="14.4"/>
    <row r="6146" s="1" customFormat="1" ht="14.4"/>
    <row r="6147" s="1" customFormat="1" ht="14.4"/>
    <row r="6148" s="1" customFormat="1" ht="14.4"/>
    <row r="6149" s="1" customFormat="1" ht="14.4"/>
    <row r="6150" s="1" customFormat="1" ht="14.4"/>
    <row r="6151" s="1" customFormat="1" ht="14.4"/>
    <row r="6152" s="1" customFormat="1" ht="14.4"/>
    <row r="6153" s="1" customFormat="1" ht="14.4"/>
    <row r="6154" s="1" customFormat="1" ht="14.4"/>
    <row r="6155" s="1" customFormat="1" ht="14.4"/>
    <row r="6156" s="1" customFormat="1" ht="14.4"/>
    <row r="6157" s="1" customFormat="1" ht="14.4"/>
    <row r="6158" s="1" customFormat="1" ht="14.4"/>
    <row r="6159" s="1" customFormat="1" ht="14.4"/>
    <row r="6160" s="1" customFormat="1" ht="14.4"/>
    <row r="6161" s="1" customFormat="1" ht="14.4"/>
    <row r="6162" s="1" customFormat="1" ht="14.4"/>
    <row r="6163" s="1" customFormat="1" ht="14.4"/>
    <row r="6164" s="1" customFormat="1" ht="14.4"/>
    <row r="6165" s="1" customFormat="1" ht="14.4"/>
    <row r="6166" s="1" customFormat="1" ht="14.4"/>
    <row r="6167" s="1" customFormat="1" ht="14.4"/>
    <row r="6168" s="1" customFormat="1" ht="14.4"/>
    <row r="6169" s="1" customFormat="1" ht="14.4"/>
    <row r="6170" s="1" customFormat="1" ht="14.4"/>
    <row r="6171" s="1" customFormat="1" ht="14.4"/>
    <row r="6172" s="1" customFormat="1" ht="14.4"/>
    <row r="6173" s="1" customFormat="1" ht="14.4"/>
    <row r="6174" s="1" customFormat="1" ht="14.4"/>
    <row r="6175" s="1" customFormat="1" ht="14.4"/>
    <row r="6176" s="1" customFormat="1" ht="14.4"/>
    <row r="6177" s="1" customFormat="1" ht="14.4"/>
    <row r="6178" s="1" customFormat="1" ht="14.4"/>
    <row r="6179" s="1" customFormat="1" ht="14.4"/>
    <row r="6180" s="1" customFormat="1" ht="14.4"/>
    <row r="6181" s="1" customFormat="1" ht="14.4"/>
    <row r="6182" s="1" customFormat="1" ht="14.4"/>
    <row r="6183" s="1" customFormat="1" ht="14.4"/>
    <row r="6184" s="1" customFormat="1" ht="14.4"/>
    <row r="6185" s="1" customFormat="1" ht="14.4"/>
    <row r="6186" s="1" customFormat="1" ht="14.4"/>
    <row r="6187" s="1" customFormat="1" ht="14.4"/>
    <row r="6188" s="1" customFormat="1" ht="14.4"/>
    <row r="6189" s="1" customFormat="1" ht="14.4"/>
    <row r="6190" s="1" customFormat="1" ht="14.4"/>
    <row r="6191" s="1" customFormat="1" ht="14.4"/>
    <row r="6192" s="1" customFormat="1" ht="14.4"/>
    <row r="6193" s="1" customFormat="1" ht="14.4"/>
    <row r="6194" s="1" customFormat="1" ht="14.4"/>
    <row r="6195" s="1" customFormat="1" ht="14.4"/>
    <row r="6196" s="1" customFormat="1" ht="14.4"/>
    <row r="6197" s="1" customFormat="1" ht="14.4"/>
    <row r="6198" s="1" customFormat="1" ht="14.4"/>
    <row r="6199" s="1" customFormat="1" ht="14.4"/>
    <row r="6200" s="1" customFormat="1" ht="14.4"/>
    <row r="6201" s="1" customFormat="1" ht="14.4"/>
    <row r="6202" s="1" customFormat="1" ht="14.4"/>
    <row r="6203" s="1" customFormat="1" ht="14.4"/>
    <row r="6204" s="1" customFormat="1" ht="14.4"/>
    <row r="6205" s="1" customFormat="1" ht="14.4"/>
    <row r="6206" s="1" customFormat="1" ht="14.4"/>
    <row r="6207" s="1" customFormat="1" ht="14.4"/>
    <row r="6208" s="1" customFormat="1" ht="14.4"/>
    <row r="6209" s="1" customFormat="1" ht="14.4"/>
    <row r="6210" s="1" customFormat="1" ht="14.4"/>
    <row r="6211" s="1" customFormat="1" ht="14.4"/>
    <row r="6212" s="1" customFormat="1" ht="14.4"/>
    <row r="6213" s="1" customFormat="1" ht="14.4"/>
    <row r="6214" s="1" customFormat="1" ht="14.4"/>
    <row r="6215" s="1" customFormat="1" ht="14.4"/>
    <row r="6216" s="1" customFormat="1" ht="14.4"/>
    <row r="6217" s="1" customFormat="1" ht="14.4"/>
    <row r="6218" s="1" customFormat="1" ht="14.4"/>
    <row r="6219" s="1" customFormat="1" ht="14.4"/>
    <row r="6220" s="1" customFormat="1" ht="14.4"/>
    <row r="6221" s="1" customFormat="1" ht="14.4"/>
    <row r="6222" s="1" customFormat="1" ht="14.4"/>
    <row r="6223" s="1" customFormat="1" ht="14.4"/>
    <row r="6224" s="1" customFormat="1" ht="14.4"/>
    <row r="6225" s="1" customFormat="1" ht="14.4"/>
    <row r="6226" s="1" customFormat="1" ht="14.4"/>
    <row r="6227" s="1" customFormat="1" ht="14.4"/>
    <row r="6228" s="1" customFormat="1" ht="14.4"/>
    <row r="6229" s="1" customFormat="1" ht="14.4"/>
    <row r="6230" s="1" customFormat="1" ht="14.4"/>
    <row r="6231" s="1" customFormat="1" ht="14.4"/>
    <row r="6232" s="1" customFormat="1" ht="14.4"/>
    <row r="6233" s="1" customFormat="1" ht="14.4"/>
    <row r="6234" s="1" customFormat="1" ht="14.4"/>
    <row r="6235" s="1" customFormat="1" ht="14.4"/>
    <row r="6236" s="1" customFormat="1" ht="14.4"/>
    <row r="6237" s="1" customFormat="1" ht="14.4"/>
    <row r="6238" s="1" customFormat="1" ht="14.4"/>
    <row r="6239" s="1" customFormat="1" ht="14.4"/>
    <row r="6240" s="1" customFormat="1" ht="14.4"/>
    <row r="6241" s="1" customFormat="1" ht="14.4"/>
    <row r="6242" s="1" customFormat="1" ht="14.4"/>
    <row r="6243" s="1" customFormat="1" ht="14.4"/>
    <row r="6244" s="1" customFormat="1" ht="14.4"/>
    <row r="6245" s="1" customFormat="1" ht="14.4"/>
    <row r="6246" s="1" customFormat="1" ht="14.4"/>
    <row r="6247" s="1" customFormat="1" ht="14.4"/>
    <row r="6248" s="1" customFormat="1" ht="14.4"/>
    <row r="6249" s="1" customFormat="1" ht="14.4"/>
    <row r="6250" s="1" customFormat="1" ht="14.4"/>
    <row r="6251" s="1" customFormat="1" ht="14.4"/>
    <row r="6252" s="1" customFormat="1" ht="14.4"/>
    <row r="6253" s="1" customFormat="1" ht="14.4"/>
    <row r="6254" s="1" customFormat="1" ht="14.4"/>
    <row r="6255" s="1" customFormat="1" ht="14.4"/>
    <row r="6256" s="1" customFormat="1" ht="14.4"/>
    <row r="6257" s="1" customFormat="1" ht="14.4"/>
    <row r="6258" s="1" customFormat="1" ht="14.4"/>
    <row r="6259" s="1" customFormat="1" ht="14.4"/>
    <row r="6260" s="1" customFormat="1" ht="14.4"/>
    <row r="6261" s="1" customFormat="1" ht="14.4"/>
    <row r="6262" s="1" customFormat="1" ht="14.4"/>
    <row r="6263" s="1" customFormat="1" ht="14.4"/>
    <row r="6264" s="1" customFormat="1" ht="14.4"/>
    <row r="6265" s="1" customFormat="1" ht="14.4"/>
    <row r="6266" s="1" customFormat="1" ht="14.4"/>
    <row r="6267" s="1" customFormat="1" ht="14.4"/>
    <row r="6268" s="1" customFormat="1" ht="14.4"/>
    <row r="6269" s="1" customFormat="1" ht="14.4"/>
    <row r="6270" s="1" customFormat="1" ht="14.4"/>
    <row r="6271" s="1" customFormat="1" ht="14.4"/>
    <row r="6272" s="1" customFormat="1" ht="14.4"/>
    <row r="6273" s="1" customFormat="1" ht="14.4"/>
    <row r="6274" s="1" customFormat="1" ht="14.4"/>
    <row r="6275" s="1" customFormat="1" ht="14.4"/>
    <row r="6276" s="1" customFormat="1" ht="14.4"/>
    <row r="6277" s="1" customFormat="1" ht="14.4"/>
    <row r="6278" s="1" customFormat="1" ht="14.4"/>
    <row r="6279" s="1" customFormat="1" ht="14.4"/>
    <row r="6280" s="1" customFormat="1" ht="14.4"/>
    <row r="6281" s="1" customFormat="1" ht="14.4"/>
    <row r="6282" s="1" customFormat="1" ht="14.4"/>
    <row r="6283" s="1" customFormat="1" ht="14.4"/>
    <row r="6284" s="1" customFormat="1" ht="14.4"/>
    <row r="6285" s="1" customFormat="1" ht="14.4"/>
    <row r="6286" s="1" customFormat="1" ht="14.4"/>
    <row r="6287" s="1" customFormat="1" ht="14.4"/>
    <row r="6288" s="1" customFormat="1" ht="14.4"/>
    <row r="6289" s="1" customFormat="1" ht="14.4"/>
    <row r="6290" s="1" customFormat="1" ht="14.4"/>
    <row r="6291" s="1" customFormat="1" ht="14.4"/>
    <row r="6292" s="1" customFormat="1" ht="14.4"/>
    <row r="6293" s="1" customFormat="1" ht="14.4"/>
    <row r="6294" s="1" customFormat="1" ht="14.4"/>
    <row r="6295" s="1" customFormat="1" ht="14.4"/>
    <row r="6296" s="1" customFormat="1" ht="14.4"/>
    <row r="6297" s="1" customFormat="1" ht="14.4"/>
    <row r="6298" s="1" customFormat="1" ht="14.4"/>
    <row r="6299" s="1" customFormat="1" ht="14.4"/>
    <row r="6300" s="1" customFormat="1" ht="14.4"/>
    <row r="6301" s="1" customFormat="1" ht="14.4"/>
    <row r="6302" s="1" customFormat="1" ht="14.4"/>
    <row r="6303" s="1" customFormat="1" ht="14.4"/>
    <row r="6304" s="1" customFormat="1" ht="14.4"/>
    <row r="6305" s="1" customFormat="1" ht="14.4"/>
    <row r="6306" s="1" customFormat="1" ht="14.4"/>
    <row r="6307" s="1" customFormat="1" ht="14.4"/>
    <row r="6308" s="1" customFormat="1" ht="14.4"/>
    <row r="6309" s="1" customFormat="1" ht="14.4"/>
    <row r="6310" s="1" customFormat="1" ht="14.4"/>
    <row r="6311" s="1" customFormat="1" ht="14.4"/>
    <row r="6312" s="1" customFormat="1" ht="14.4"/>
    <row r="6313" s="1" customFormat="1" ht="14.4"/>
    <row r="6314" s="1" customFormat="1" ht="14.4"/>
    <row r="6315" s="1" customFormat="1" ht="14.4"/>
    <row r="6316" s="1" customFormat="1" ht="14.4"/>
    <row r="6317" s="1" customFormat="1" ht="14.4"/>
    <row r="6318" s="1" customFormat="1" ht="14.4"/>
    <row r="6319" s="1" customFormat="1" ht="14.4"/>
    <row r="6320" s="1" customFormat="1" ht="14.4"/>
    <row r="6321" s="1" customFormat="1" ht="14.4"/>
    <row r="6322" s="1" customFormat="1" ht="14.4"/>
    <row r="6323" s="1" customFormat="1" ht="14.4"/>
    <row r="6324" s="1" customFormat="1" ht="14.4"/>
    <row r="6325" s="1" customFormat="1" ht="14.4"/>
    <row r="6326" s="1" customFormat="1" ht="14.4"/>
    <row r="6327" s="1" customFormat="1" ht="14.4"/>
    <row r="6328" s="1" customFormat="1" ht="14.4"/>
    <row r="6329" s="1" customFormat="1" ht="14.4"/>
    <row r="6330" s="1" customFormat="1" ht="14.4"/>
    <row r="6331" s="1" customFormat="1" ht="14.4"/>
    <row r="6332" s="1" customFormat="1" ht="14.4"/>
    <row r="6333" s="1" customFormat="1" ht="14.4"/>
    <row r="6334" s="1" customFormat="1" ht="14.4"/>
    <row r="6335" s="1" customFormat="1" ht="14.4"/>
    <row r="6336" s="1" customFormat="1" ht="14.4"/>
    <row r="6337" s="1" customFormat="1" ht="14.4"/>
    <row r="6338" s="1" customFormat="1" ht="14.4"/>
    <row r="6339" s="1" customFormat="1" ht="14.4"/>
    <row r="6340" s="1" customFormat="1" ht="14.4"/>
    <row r="6341" s="1" customFormat="1" ht="14.4"/>
    <row r="6342" s="1" customFormat="1" ht="14.4"/>
    <row r="6343" s="1" customFormat="1" ht="14.4"/>
    <row r="6344" s="1" customFormat="1" ht="14.4"/>
    <row r="6345" s="1" customFormat="1" ht="14.4"/>
    <row r="6346" s="1" customFormat="1" ht="14.4"/>
    <row r="6347" s="1" customFormat="1" ht="14.4"/>
    <row r="6348" s="1" customFormat="1" ht="14.4"/>
    <row r="6349" s="1" customFormat="1" ht="14.4"/>
    <row r="6350" s="1" customFormat="1" ht="14.4"/>
    <row r="6351" s="1" customFormat="1" ht="14.4"/>
    <row r="6352" s="1" customFormat="1" ht="14.4"/>
    <row r="6353" s="1" customFormat="1" ht="14.4"/>
    <row r="6354" s="1" customFormat="1" ht="14.4"/>
    <row r="6355" s="1" customFormat="1" ht="14.4"/>
    <row r="6356" s="1" customFormat="1" ht="14.4"/>
    <row r="6357" s="1" customFormat="1" ht="14.4"/>
    <row r="6358" s="1" customFormat="1" ht="14.4"/>
    <row r="6359" s="1" customFormat="1" ht="14.4"/>
    <row r="6360" s="1" customFormat="1" ht="14.4"/>
    <row r="6361" s="1" customFormat="1" ht="14.4"/>
    <row r="6362" s="1" customFormat="1" ht="14.4"/>
    <row r="6363" s="1" customFormat="1" ht="14.4"/>
    <row r="6364" s="1" customFormat="1" ht="14.4"/>
    <row r="6365" s="1" customFormat="1" ht="14.4"/>
    <row r="6366" s="1" customFormat="1" ht="14.4"/>
    <row r="6367" s="1" customFormat="1" ht="14.4"/>
    <row r="6368" s="1" customFormat="1" ht="14.4"/>
    <row r="6369" s="1" customFormat="1" ht="14.4"/>
    <row r="6370" s="1" customFormat="1" ht="14.4"/>
    <row r="6371" s="1" customFormat="1" ht="14.4"/>
    <row r="6372" s="1" customFormat="1" ht="14.4"/>
    <row r="6373" s="1" customFormat="1" ht="14.4"/>
    <row r="6374" s="1" customFormat="1" ht="14.4"/>
    <row r="6375" s="1" customFormat="1" ht="14.4"/>
    <row r="6376" s="1" customFormat="1" ht="14.4"/>
    <row r="6377" s="1" customFormat="1" ht="14.4"/>
    <row r="6378" s="1" customFormat="1" ht="14.4"/>
    <row r="6379" s="1" customFormat="1" ht="14.4"/>
    <row r="6380" s="1" customFormat="1" ht="14.4"/>
    <row r="6381" s="1" customFormat="1" ht="14.4"/>
    <row r="6382" s="1" customFormat="1" ht="14.4"/>
    <row r="6383" s="1" customFormat="1" ht="14.4"/>
    <row r="6384" s="1" customFormat="1" ht="14.4"/>
    <row r="6385" s="1" customFormat="1" ht="14.4"/>
    <row r="6386" s="1" customFormat="1" ht="14.4"/>
    <row r="6387" s="1" customFormat="1" ht="14.4"/>
    <row r="6388" s="1" customFormat="1" ht="14.4"/>
    <row r="6389" s="1" customFormat="1" ht="14.4"/>
    <row r="6390" s="1" customFormat="1" ht="14.4"/>
    <row r="6391" s="1" customFormat="1" ht="14.4"/>
    <row r="6392" s="1" customFormat="1" ht="14.4"/>
    <row r="6393" s="1" customFormat="1" ht="14.4"/>
    <row r="6394" s="1" customFormat="1" ht="14.4"/>
    <row r="6395" s="1" customFormat="1" ht="14.4"/>
    <row r="6396" s="1" customFormat="1" ht="14.4"/>
    <row r="6397" s="1" customFormat="1" ht="14.4"/>
    <row r="6398" s="1" customFormat="1" ht="14.4"/>
    <row r="6399" s="1" customFormat="1" ht="14.4"/>
    <row r="6400" s="1" customFormat="1" ht="14.4"/>
    <row r="6401" s="1" customFormat="1" ht="14.4"/>
    <row r="6402" s="1" customFormat="1" ht="14.4"/>
    <row r="6403" s="1" customFormat="1" ht="14.4"/>
    <row r="6404" s="1" customFormat="1" ht="14.4"/>
    <row r="6405" s="1" customFormat="1" ht="14.4"/>
    <row r="6406" s="1" customFormat="1" ht="14.4"/>
    <row r="6407" s="1" customFormat="1" ht="14.4"/>
    <row r="6408" s="1" customFormat="1" ht="14.4"/>
    <row r="6409" s="1" customFormat="1" ht="14.4"/>
    <row r="6410" s="1" customFormat="1" ht="14.4"/>
    <row r="6411" s="1" customFormat="1" ht="14.4"/>
    <row r="6412" s="1" customFormat="1" ht="14.4"/>
    <row r="6413" s="1" customFormat="1" ht="14.4"/>
    <row r="6414" s="1" customFormat="1" ht="14.4"/>
    <row r="6415" s="1" customFormat="1" ht="14.4"/>
    <row r="6416" s="1" customFormat="1" ht="14.4"/>
    <row r="6417" s="1" customFormat="1" ht="14.4"/>
    <row r="6418" s="1" customFormat="1" ht="14.4"/>
    <row r="6419" s="1" customFormat="1" ht="14.4"/>
    <row r="6420" s="1" customFormat="1" ht="14.4"/>
    <row r="6421" s="1" customFormat="1" ht="14.4"/>
    <row r="6422" s="1" customFormat="1" ht="14.4"/>
    <row r="6423" s="1" customFormat="1" ht="14.4"/>
    <row r="6424" s="1" customFormat="1" ht="14.4"/>
    <row r="6425" s="1" customFormat="1" ht="14.4"/>
    <row r="6426" s="1" customFormat="1" ht="14.4"/>
    <row r="6427" s="1" customFormat="1" ht="14.4"/>
    <row r="6428" s="1" customFormat="1" ht="14.4"/>
    <row r="6429" s="1" customFormat="1" ht="14.4"/>
    <row r="6430" s="1" customFormat="1" ht="14.4"/>
    <row r="6431" s="1" customFormat="1" ht="14.4"/>
    <row r="6432" s="1" customFormat="1" ht="14.4"/>
    <row r="6433" s="1" customFormat="1" ht="14.4"/>
    <row r="6434" s="1" customFormat="1" ht="14.4"/>
    <row r="6435" s="1" customFormat="1" ht="14.4"/>
    <row r="6436" s="1" customFormat="1" ht="14.4"/>
    <row r="6437" s="1" customFormat="1" ht="14.4"/>
    <row r="6438" s="1" customFormat="1" ht="14.4"/>
    <row r="6439" s="1" customFormat="1" ht="14.4"/>
    <row r="6440" s="1" customFormat="1" ht="14.4"/>
    <row r="6441" s="1" customFormat="1" ht="14.4"/>
    <row r="6442" s="1" customFormat="1" ht="14.4"/>
    <row r="6443" s="1" customFormat="1" ht="14.4"/>
    <row r="6444" s="1" customFormat="1" ht="14.4"/>
    <row r="6445" s="1" customFormat="1" ht="14.4"/>
    <row r="6446" s="1" customFormat="1" ht="14.4"/>
    <row r="6447" s="1" customFormat="1" ht="14.4"/>
    <row r="6448" s="1" customFormat="1" ht="14.4"/>
    <row r="6449" s="1" customFormat="1" ht="14.4"/>
    <row r="6450" s="1" customFormat="1" ht="14.4"/>
    <row r="6451" s="1" customFormat="1" ht="14.4"/>
    <row r="6452" s="1" customFormat="1" ht="14.4"/>
    <row r="6453" s="1" customFormat="1" ht="14.4"/>
    <row r="6454" s="1" customFormat="1" ht="14.4"/>
    <row r="6455" s="1" customFormat="1" ht="14.4"/>
    <row r="6456" s="1" customFormat="1" ht="14.4"/>
    <row r="6457" s="1" customFormat="1" ht="14.4"/>
    <row r="6458" s="1" customFormat="1" ht="14.4"/>
    <row r="6459" s="1" customFormat="1" ht="14.4"/>
    <row r="6460" s="1" customFormat="1" ht="14.4"/>
    <row r="6461" s="1" customFormat="1" ht="14.4"/>
    <row r="6462" s="1" customFormat="1" ht="14.4"/>
    <row r="6463" s="1" customFormat="1" ht="14.4"/>
    <row r="6464" s="1" customFormat="1" ht="14.4"/>
    <row r="6465" s="1" customFormat="1" ht="14.4"/>
    <row r="6466" s="1" customFormat="1" ht="14.4"/>
    <row r="6467" s="1" customFormat="1" ht="14.4"/>
    <row r="6468" s="1" customFormat="1" ht="14.4"/>
    <row r="6469" s="1" customFormat="1" ht="14.4"/>
    <row r="6470" s="1" customFormat="1" ht="14.4"/>
    <row r="6471" s="1" customFormat="1" ht="14.4"/>
    <row r="6472" s="1" customFormat="1" ht="14.4"/>
    <row r="6473" s="1" customFormat="1" ht="14.4"/>
    <row r="6474" s="1" customFormat="1" ht="14.4"/>
    <row r="6475" s="1" customFormat="1" ht="14.4"/>
    <row r="6476" s="1" customFormat="1" ht="14.4"/>
    <row r="6477" s="1" customFormat="1" ht="14.4"/>
    <row r="6478" s="1" customFormat="1" ht="14.4"/>
    <row r="6479" s="1" customFormat="1" ht="14.4"/>
    <row r="6480" s="1" customFormat="1" ht="14.4"/>
    <row r="6481" s="1" customFormat="1" ht="14.4"/>
    <row r="6482" s="1" customFormat="1" ht="14.4"/>
    <row r="6483" s="1" customFormat="1" ht="14.4"/>
    <row r="6484" s="1" customFormat="1" ht="14.4"/>
    <row r="6485" s="1" customFormat="1" ht="14.4"/>
    <row r="6486" s="1" customFormat="1" ht="14.4"/>
    <row r="6487" s="1" customFormat="1" ht="14.4"/>
    <row r="6488" s="1" customFormat="1" ht="14.4"/>
    <row r="6489" s="1" customFormat="1" ht="14.4"/>
    <row r="6490" s="1" customFormat="1" ht="14.4"/>
    <row r="6491" s="1" customFormat="1" ht="14.4"/>
    <row r="6492" s="1" customFormat="1" ht="14.4"/>
    <row r="6493" s="1" customFormat="1" ht="14.4"/>
    <row r="6494" s="1" customFormat="1" ht="14.4"/>
    <row r="6495" s="1" customFormat="1" ht="14.4"/>
    <row r="6496" s="1" customFormat="1" ht="14.4"/>
    <row r="6497" s="1" customFormat="1" ht="14.4"/>
    <row r="6498" s="1" customFormat="1" ht="14.4"/>
    <row r="6499" s="1" customFormat="1" ht="14.4"/>
    <row r="6500" s="1" customFormat="1" ht="14.4"/>
    <row r="6501" s="1" customFormat="1" ht="14.4"/>
    <row r="6502" s="1" customFormat="1" ht="14.4"/>
    <row r="6503" s="1" customFormat="1" ht="14.4"/>
    <row r="6504" s="1" customFormat="1" ht="14.4"/>
    <row r="6505" s="1" customFormat="1" ht="14.4"/>
    <row r="6506" s="1" customFormat="1" ht="14.4"/>
    <row r="6507" s="1" customFormat="1" ht="14.4"/>
    <row r="6508" s="1" customFormat="1" ht="14.4"/>
    <row r="6509" s="1" customFormat="1" ht="14.4"/>
    <row r="6510" s="1" customFormat="1" ht="14.4"/>
    <row r="6511" s="1" customFormat="1" ht="14.4"/>
    <row r="6512" s="1" customFormat="1" ht="14.4"/>
    <row r="6513" s="1" customFormat="1" ht="14.4"/>
    <row r="6514" s="1" customFormat="1" ht="14.4"/>
    <row r="6515" s="1" customFormat="1" ht="14.4"/>
    <row r="6516" s="1" customFormat="1" ht="14.4"/>
    <row r="6517" s="1" customFormat="1" ht="14.4"/>
    <row r="6518" s="1" customFormat="1" ht="14.4"/>
    <row r="6519" s="1" customFormat="1" ht="14.4"/>
    <row r="6520" s="1" customFormat="1" ht="14.4"/>
    <row r="6521" s="1" customFormat="1" ht="14.4"/>
    <row r="6522" s="1" customFormat="1" ht="14.4"/>
    <row r="6523" s="1" customFormat="1" ht="14.4"/>
    <row r="6524" s="1" customFormat="1" ht="14.4"/>
    <row r="6525" s="1" customFormat="1" ht="14.4"/>
    <row r="6526" s="1" customFormat="1" ht="14.4"/>
    <row r="6527" s="1" customFormat="1" ht="14.4"/>
    <row r="6528" s="1" customFormat="1" ht="14.4"/>
    <row r="6529" s="1" customFormat="1" ht="14.4"/>
    <row r="6530" s="1" customFormat="1" ht="14.4"/>
    <row r="6531" s="1" customFormat="1" ht="14.4"/>
    <row r="6532" s="1" customFormat="1" ht="14.4"/>
    <row r="6533" s="1" customFormat="1" ht="14.4"/>
    <row r="6534" s="1" customFormat="1" ht="14.4"/>
    <row r="6535" s="1" customFormat="1" ht="14.4"/>
    <row r="6536" s="1" customFormat="1" ht="14.4"/>
    <row r="6537" s="1" customFormat="1" ht="14.4"/>
    <row r="6538" s="1" customFormat="1" ht="14.4"/>
    <row r="6539" s="1" customFormat="1" ht="14.4"/>
    <row r="6540" s="1" customFormat="1" ht="14.4"/>
    <row r="6541" s="1" customFormat="1" ht="14.4"/>
    <row r="6542" s="1" customFormat="1" ht="14.4"/>
    <row r="6543" s="1" customFormat="1" ht="14.4"/>
    <row r="6544" s="1" customFormat="1" ht="14.4"/>
    <row r="6545" s="1" customFormat="1" ht="14.4"/>
    <row r="6546" s="1" customFormat="1" ht="14.4"/>
    <row r="6547" s="1" customFormat="1" ht="14.4"/>
    <row r="6548" s="1" customFormat="1" ht="14.4"/>
    <row r="6549" s="1" customFormat="1" ht="14.4"/>
    <row r="6550" s="1" customFormat="1" ht="14.4"/>
    <row r="6551" s="1" customFormat="1" ht="14.4"/>
    <row r="6552" s="1" customFormat="1" ht="14.4"/>
    <row r="6553" s="1" customFormat="1" ht="14.4"/>
    <row r="6554" s="1" customFormat="1" ht="14.4"/>
    <row r="6555" s="1" customFormat="1" ht="14.4"/>
    <row r="6556" s="1" customFormat="1" ht="14.4"/>
    <row r="6557" s="1" customFormat="1" ht="14.4"/>
    <row r="6558" s="1" customFormat="1" ht="14.4"/>
    <row r="6559" s="1" customFormat="1" ht="14.4"/>
    <row r="6560" s="1" customFormat="1" ht="14.4"/>
    <row r="6561" s="1" customFormat="1" ht="14.4"/>
    <row r="6562" s="1" customFormat="1" ht="14.4"/>
    <row r="6563" s="1" customFormat="1" ht="14.4"/>
    <row r="6564" s="1" customFormat="1" ht="14.4"/>
    <row r="6565" s="1" customFormat="1" ht="14.4"/>
    <row r="6566" s="1" customFormat="1" ht="14.4"/>
    <row r="6567" s="1" customFormat="1" ht="14.4"/>
    <row r="6568" s="1" customFormat="1" ht="14.4"/>
    <row r="6569" s="1" customFormat="1" ht="14.4"/>
    <row r="6570" s="1" customFormat="1" ht="14.4"/>
    <row r="6571" s="1" customFormat="1" ht="14.4"/>
    <row r="6572" s="1" customFormat="1" ht="14.4"/>
    <row r="6573" s="1" customFormat="1" ht="14.4"/>
    <row r="6574" s="1" customFormat="1" ht="14.4"/>
    <row r="6575" s="1" customFormat="1" ht="14.4"/>
    <row r="6576" s="1" customFormat="1" ht="14.4"/>
    <row r="6577" s="1" customFormat="1" ht="14.4"/>
    <row r="6578" s="1" customFormat="1" ht="14.4"/>
    <row r="6579" s="1" customFormat="1" ht="14.4"/>
    <row r="6580" s="1" customFormat="1" ht="14.4"/>
    <row r="6581" s="1" customFormat="1" ht="14.4"/>
    <row r="6582" s="1" customFormat="1" ht="14.4"/>
    <row r="6583" s="1" customFormat="1" ht="14.4"/>
    <row r="6584" s="1" customFormat="1" ht="14.4"/>
    <row r="6585" s="1" customFormat="1" ht="14.4"/>
    <row r="6586" s="1" customFormat="1" ht="14.4"/>
    <row r="6587" s="1" customFormat="1" ht="14.4"/>
    <row r="6588" s="1" customFormat="1" ht="14.4"/>
    <row r="6589" s="1" customFormat="1" ht="14.4"/>
    <row r="6590" s="1" customFormat="1" ht="14.4"/>
    <row r="6591" s="1" customFormat="1" ht="14.4"/>
    <row r="6592" s="1" customFormat="1" ht="14.4"/>
    <row r="6593" s="1" customFormat="1" ht="14.4"/>
    <row r="6594" s="1" customFormat="1" ht="14.4"/>
    <row r="6595" s="1" customFormat="1" ht="14.4"/>
    <row r="6596" s="1" customFormat="1" ht="14.4"/>
    <row r="6597" s="1" customFormat="1" ht="14.4"/>
    <row r="6598" s="1" customFormat="1" ht="14.4"/>
    <row r="6599" s="1" customFormat="1" ht="14.4"/>
    <row r="6600" s="1" customFormat="1" ht="14.4"/>
    <row r="6601" s="1" customFormat="1" ht="14.4"/>
    <row r="6602" s="1" customFormat="1" ht="14.4"/>
    <row r="6603" s="1" customFormat="1" ht="14.4"/>
    <row r="6604" s="1" customFormat="1" ht="14.4"/>
    <row r="6605" s="1" customFormat="1" ht="14.4"/>
    <row r="6606" s="1" customFormat="1" ht="14.4"/>
    <row r="6607" s="1" customFormat="1" ht="14.4"/>
    <row r="6608" s="1" customFormat="1" ht="14.4"/>
    <row r="6609" s="1" customFormat="1" ht="14.4"/>
    <row r="6610" s="1" customFormat="1" ht="14.4"/>
    <row r="6611" s="1" customFormat="1" ht="14.4"/>
    <row r="6612" s="1" customFormat="1" ht="14.4"/>
    <row r="6613" s="1" customFormat="1" ht="14.4"/>
    <row r="6614" s="1" customFormat="1" ht="14.4"/>
    <row r="6615" s="1" customFormat="1" ht="14.4"/>
    <row r="6616" s="1" customFormat="1" ht="14.4"/>
    <row r="6617" s="1" customFormat="1" ht="14.4"/>
    <row r="6618" s="1" customFormat="1" ht="14.4"/>
    <row r="6619" s="1" customFormat="1" ht="14.4"/>
    <row r="6620" s="1" customFormat="1" ht="14.4"/>
    <row r="6621" s="1" customFormat="1" ht="14.4"/>
    <row r="6622" s="1" customFormat="1" ht="14.4"/>
    <row r="6623" s="1" customFormat="1" ht="14.4"/>
    <row r="6624" s="1" customFormat="1" ht="14.4"/>
    <row r="6625" s="1" customFormat="1" ht="14.4"/>
    <row r="6626" s="1" customFormat="1" ht="14.4"/>
    <row r="6627" s="1" customFormat="1" ht="14.4"/>
    <row r="6628" s="1" customFormat="1" ht="14.4"/>
    <row r="6629" s="1" customFormat="1" ht="14.4"/>
    <row r="6630" s="1" customFormat="1" ht="14.4"/>
    <row r="6631" s="1" customFormat="1" ht="14.4"/>
    <row r="6632" s="1" customFormat="1" ht="14.4"/>
    <row r="6633" s="1" customFormat="1" ht="14.4"/>
    <row r="6634" s="1" customFormat="1" ht="14.4"/>
    <row r="6635" s="1" customFormat="1" ht="14.4"/>
    <row r="6636" s="1" customFormat="1" ht="14.4"/>
    <row r="6637" s="1" customFormat="1" ht="14.4"/>
    <row r="6638" s="1" customFormat="1" ht="14.4"/>
    <row r="6639" s="1" customFormat="1" ht="14.4"/>
    <row r="6640" s="1" customFormat="1" ht="14.4"/>
    <row r="6641" s="1" customFormat="1" ht="14.4"/>
    <row r="6642" s="1" customFormat="1" ht="14.4"/>
    <row r="6643" s="1" customFormat="1" ht="14.4"/>
    <row r="6644" s="1" customFormat="1" ht="14.4"/>
    <row r="6645" s="1" customFormat="1" ht="14.4"/>
    <row r="6646" s="1" customFormat="1" ht="14.4"/>
    <row r="6647" s="1" customFormat="1" ht="14.4"/>
    <row r="6648" s="1" customFormat="1" ht="14.4"/>
    <row r="6649" s="1" customFormat="1" ht="14.4"/>
    <row r="6650" s="1" customFormat="1" ht="14.4"/>
    <row r="6651" s="1" customFormat="1" ht="14.4"/>
    <row r="6652" s="1" customFormat="1" ht="14.4"/>
    <row r="6653" s="1" customFormat="1" ht="14.4"/>
    <row r="6654" s="1" customFormat="1" ht="14.4"/>
    <row r="6655" s="1" customFormat="1" ht="14.4"/>
    <row r="6656" s="1" customFormat="1" ht="14.4"/>
    <row r="6657" s="1" customFormat="1" ht="14.4"/>
    <row r="6658" s="1" customFormat="1" ht="14.4"/>
    <row r="6659" s="1" customFormat="1" ht="14.4"/>
    <row r="6660" s="1" customFormat="1" ht="14.4"/>
    <row r="6661" s="1" customFormat="1" ht="14.4"/>
    <row r="6662" s="1" customFormat="1" ht="14.4"/>
    <row r="6663" s="1" customFormat="1" ht="14.4"/>
    <row r="6664" s="1" customFormat="1" ht="14.4"/>
    <row r="6665" s="1" customFormat="1" ht="14.4"/>
    <row r="6666" s="1" customFormat="1" ht="14.4"/>
    <row r="6667" s="1" customFormat="1" ht="14.4"/>
    <row r="6668" s="1" customFormat="1" ht="14.4"/>
    <row r="6669" s="1" customFormat="1" ht="14.4"/>
    <row r="6670" s="1" customFormat="1" ht="14.4"/>
    <row r="6671" s="1" customFormat="1" ht="14.4"/>
    <row r="6672" s="1" customFormat="1" ht="14.4"/>
    <row r="6673" s="1" customFormat="1" ht="14.4"/>
    <row r="6674" s="1" customFormat="1" ht="14.4"/>
    <row r="6675" s="1" customFormat="1" ht="14.4"/>
    <row r="6676" s="1" customFormat="1" ht="14.4"/>
    <row r="6677" s="1" customFormat="1" ht="14.4"/>
    <row r="6678" s="1" customFormat="1" ht="14.4"/>
    <row r="6679" s="1" customFormat="1" ht="14.4"/>
    <row r="6680" s="1" customFormat="1" ht="14.4"/>
    <row r="6681" s="1" customFormat="1" ht="14.4"/>
    <row r="6682" s="1" customFormat="1" ht="14.4"/>
    <row r="6683" s="1" customFormat="1" ht="14.4"/>
    <row r="6684" s="1" customFormat="1" ht="14.4"/>
    <row r="6685" s="1" customFormat="1" ht="14.4"/>
    <row r="6686" s="1" customFormat="1" ht="14.4"/>
    <row r="6687" s="1" customFormat="1" ht="14.4"/>
    <row r="6688" s="1" customFormat="1" ht="14.4"/>
    <row r="6689" s="1" customFormat="1" ht="14.4"/>
    <row r="6690" s="1" customFormat="1" ht="14.4"/>
    <row r="6691" s="1" customFormat="1" ht="14.4"/>
    <row r="6692" s="1" customFormat="1" ht="14.4"/>
    <row r="6693" s="1" customFormat="1" ht="14.4"/>
    <row r="6694" s="1" customFormat="1" ht="14.4"/>
    <row r="6695" s="1" customFormat="1" ht="14.4"/>
    <row r="6696" s="1" customFormat="1" ht="14.4"/>
    <row r="6697" s="1" customFormat="1" ht="14.4"/>
    <row r="6698" s="1" customFormat="1" ht="14.4"/>
    <row r="6699" s="1" customFormat="1" ht="14.4"/>
    <row r="6700" s="1" customFormat="1" ht="14.4"/>
    <row r="6701" s="1" customFormat="1" ht="14.4"/>
    <row r="6702" s="1" customFormat="1" ht="14.4"/>
    <row r="6703" s="1" customFormat="1" ht="14.4"/>
    <row r="6704" s="1" customFormat="1" ht="14.4"/>
    <row r="6705" s="1" customFormat="1" ht="14.4"/>
    <row r="6706" s="1" customFormat="1" ht="14.4"/>
    <row r="6707" s="1" customFormat="1" ht="14.4"/>
    <row r="6708" s="1" customFormat="1" ht="14.4"/>
    <row r="6709" s="1" customFormat="1" ht="14.4"/>
    <row r="6710" s="1" customFormat="1" ht="14.4"/>
    <row r="6711" s="1" customFormat="1" ht="14.4"/>
    <row r="6712" s="1" customFormat="1" ht="14.4"/>
    <row r="6713" s="1" customFormat="1" ht="14.4"/>
    <row r="6714" s="1" customFormat="1" ht="14.4"/>
    <row r="6715" s="1" customFormat="1" ht="14.4"/>
    <row r="6716" s="1" customFormat="1" ht="14.4"/>
    <row r="6717" s="1" customFormat="1" ht="14.4"/>
    <row r="6718" s="1" customFormat="1" ht="14.4"/>
    <row r="6719" s="1" customFormat="1" ht="14.4"/>
    <row r="6720" s="1" customFormat="1" ht="14.4"/>
    <row r="6721" s="1" customFormat="1" ht="14.4"/>
    <row r="6722" s="1" customFormat="1" ht="14.4"/>
    <row r="6723" s="1" customFormat="1" ht="14.4"/>
    <row r="6724" s="1" customFormat="1" ht="14.4"/>
    <row r="6725" s="1" customFormat="1" ht="14.4"/>
    <row r="6726" s="1" customFormat="1" ht="14.4"/>
    <row r="6727" s="1" customFormat="1" ht="14.4"/>
    <row r="6728" s="1" customFormat="1" ht="14.4"/>
    <row r="6729" s="1" customFormat="1" ht="14.4"/>
    <row r="6730" s="1" customFormat="1" ht="14.4"/>
    <row r="6731" s="1" customFormat="1" ht="14.4"/>
    <row r="6732" s="1" customFormat="1" ht="14.4"/>
    <row r="6733" s="1" customFormat="1" ht="14.4"/>
    <row r="6734" s="1" customFormat="1" ht="14.4"/>
    <row r="6735" s="1" customFormat="1" ht="14.4"/>
    <row r="6736" s="1" customFormat="1" ht="14.4"/>
    <row r="6737" s="1" customFormat="1" ht="14.4"/>
    <row r="6738" s="1" customFormat="1" ht="14.4"/>
    <row r="6739" s="1" customFormat="1" ht="14.4"/>
    <row r="6740" s="1" customFormat="1" ht="14.4"/>
    <row r="6741" s="1" customFormat="1" ht="14.4"/>
    <row r="6742" s="1" customFormat="1" ht="14.4"/>
    <row r="6743" s="1" customFormat="1" ht="14.4"/>
    <row r="6744" s="1" customFormat="1" ht="14.4"/>
    <row r="6745" s="1" customFormat="1" ht="14.4"/>
    <row r="6746" s="1" customFormat="1" ht="14.4"/>
    <row r="6747" s="1" customFormat="1" ht="14.4"/>
    <row r="6748" s="1" customFormat="1" ht="14.4"/>
    <row r="6749" s="1" customFormat="1" ht="14.4"/>
    <row r="6750" s="1" customFormat="1" ht="14.4"/>
    <row r="6751" s="1" customFormat="1" ht="14.4"/>
    <row r="6752" s="1" customFormat="1" ht="14.4"/>
    <row r="6753" s="1" customFormat="1" ht="14.4"/>
    <row r="6754" s="1" customFormat="1" ht="14.4"/>
    <row r="6755" s="1" customFormat="1" ht="14.4"/>
    <row r="6756" s="1" customFormat="1" ht="14.4"/>
    <row r="6757" s="1" customFormat="1" ht="14.4"/>
    <row r="6758" s="1" customFormat="1" ht="14.4"/>
    <row r="6759" s="1" customFormat="1" ht="14.4"/>
    <row r="6760" s="1" customFormat="1" ht="14.4"/>
    <row r="6761" s="1" customFormat="1" ht="14.4"/>
    <row r="6762" s="1" customFormat="1" ht="14.4"/>
    <row r="6763" s="1" customFormat="1" ht="14.4"/>
    <row r="6764" s="1" customFormat="1" ht="14.4"/>
    <row r="6765" s="1" customFormat="1" ht="14.4"/>
    <row r="6766" s="1" customFormat="1" ht="14.4"/>
    <row r="6767" s="1" customFormat="1" ht="14.4"/>
    <row r="6768" s="1" customFormat="1" ht="14.4"/>
    <row r="6769" s="1" customFormat="1" ht="14.4"/>
    <row r="6770" s="1" customFormat="1" ht="14.4"/>
    <row r="6771" s="1" customFormat="1" ht="14.4"/>
    <row r="6772" s="1" customFormat="1" ht="14.4"/>
    <row r="6773" s="1" customFormat="1" ht="14.4"/>
    <row r="6774" s="1" customFormat="1" ht="14.4"/>
    <row r="6775" s="1" customFormat="1" ht="14.4"/>
    <row r="6776" s="1" customFormat="1" ht="14.4"/>
    <row r="6777" s="1" customFormat="1" ht="14.4"/>
    <row r="6778" s="1" customFormat="1" ht="14.4"/>
    <row r="6779" s="1" customFormat="1" ht="14.4"/>
    <row r="6780" s="1" customFormat="1" ht="14.4"/>
    <row r="6781" s="1" customFormat="1" ht="14.4"/>
    <row r="6782" s="1" customFormat="1" ht="14.4"/>
    <row r="6783" s="1" customFormat="1" ht="14.4"/>
    <row r="6784" s="1" customFormat="1" ht="14.4"/>
    <row r="6785" s="1" customFormat="1" ht="14.4"/>
    <row r="6786" s="1" customFormat="1" ht="14.4"/>
    <row r="6787" s="1" customFormat="1" ht="14.4"/>
    <row r="6788" s="1" customFormat="1" ht="14.4"/>
    <row r="6789" s="1" customFormat="1" ht="14.4"/>
    <row r="6790" s="1" customFormat="1" ht="14.4"/>
    <row r="6791" s="1" customFormat="1" ht="14.4"/>
    <row r="6792" s="1" customFormat="1" ht="14.4"/>
    <row r="6793" s="1" customFormat="1" ht="14.4"/>
    <row r="6794" s="1" customFormat="1" ht="14.4"/>
    <row r="6795" s="1" customFormat="1" ht="14.4"/>
    <row r="6796" s="1" customFormat="1" ht="14.4"/>
    <row r="6797" s="1" customFormat="1" ht="14.4"/>
    <row r="6798" s="1" customFormat="1" ht="14.4"/>
    <row r="6799" s="1" customFormat="1" ht="14.4"/>
    <row r="6800" s="1" customFormat="1" ht="14.4"/>
    <row r="6801" s="1" customFormat="1" ht="14.4"/>
    <row r="6802" s="1" customFormat="1" ht="14.4"/>
    <row r="6803" s="1" customFormat="1" ht="14.4"/>
    <row r="6804" s="1" customFormat="1" ht="14.4"/>
    <row r="6805" s="1" customFormat="1" ht="14.4"/>
    <row r="6806" s="1" customFormat="1" ht="14.4"/>
    <row r="6807" s="1" customFormat="1" ht="14.4"/>
    <row r="6808" s="1" customFormat="1" ht="14.4"/>
    <row r="6809" s="1" customFormat="1" ht="14.4"/>
    <row r="6810" s="1" customFormat="1" ht="14.4"/>
    <row r="6811" s="1" customFormat="1" ht="14.4"/>
    <row r="6812" s="1" customFormat="1" ht="14.4"/>
    <row r="6813" s="1" customFormat="1" ht="14.4"/>
    <row r="6814" s="1" customFormat="1" ht="14.4"/>
    <row r="6815" s="1" customFormat="1" ht="14.4"/>
    <row r="6816" s="1" customFormat="1" ht="14.4"/>
    <row r="6817" s="1" customFormat="1" ht="14.4"/>
    <row r="6818" s="1" customFormat="1" ht="14.4"/>
    <row r="6819" s="1" customFormat="1" ht="14.4"/>
    <row r="6820" s="1" customFormat="1" ht="14.4"/>
    <row r="6821" s="1" customFormat="1" ht="14.4"/>
    <row r="6822" s="1" customFormat="1" ht="14.4"/>
    <row r="6823" s="1" customFormat="1" ht="14.4"/>
    <row r="6824" s="1" customFormat="1" ht="14.4"/>
    <row r="6825" s="1" customFormat="1" ht="14.4"/>
    <row r="6826" s="1" customFormat="1" ht="14.4"/>
    <row r="6827" s="1" customFormat="1" ht="14.4"/>
    <row r="6828" s="1" customFormat="1" ht="14.4"/>
    <row r="6829" s="1" customFormat="1" ht="14.4"/>
    <row r="6830" s="1" customFormat="1" ht="14.4"/>
    <row r="6831" s="1" customFormat="1" ht="14.4"/>
    <row r="6832" s="1" customFormat="1" ht="14.4"/>
    <row r="6833" s="1" customFormat="1" ht="14.4"/>
    <row r="6834" s="1" customFormat="1" ht="14.4"/>
    <row r="6835" s="1" customFormat="1" ht="14.4"/>
    <row r="6836" s="1" customFormat="1" ht="14.4"/>
    <row r="6837" s="1" customFormat="1" ht="14.4"/>
    <row r="6838" s="1" customFormat="1" ht="14.4"/>
    <row r="6839" s="1" customFormat="1" ht="14.4"/>
    <row r="6840" s="1" customFormat="1" ht="14.4"/>
    <row r="6841" s="1" customFormat="1" ht="14.4"/>
    <row r="6842" s="1" customFormat="1" ht="14.4"/>
    <row r="6843" s="1" customFormat="1" ht="14.4"/>
    <row r="6844" s="1" customFormat="1" ht="14.4"/>
    <row r="6845" s="1" customFormat="1" ht="14.4"/>
    <row r="6846" s="1" customFormat="1" ht="14.4"/>
    <row r="6847" s="1" customFormat="1" ht="14.4"/>
    <row r="6848" s="1" customFormat="1" ht="14.4"/>
    <row r="6849" s="1" customFormat="1" ht="14.4"/>
    <row r="6850" s="1" customFormat="1" ht="14.4"/>
    <row r="6851" s="1" customFormat="1" ht="14.4"/>
    <row r="6852" s="1" customFormat="1" ht="14.4"/>
    <row r="6853" s="1" customFormat="1" ht="14.4"/>
    <row r="6854" s="1" customFormat="1" ht="14.4"/>
    <row r="6855" s="1" customFormat="1" ht="14.4"/>
    <row r="6856" s="1" customFormat="1" ht="14.4"/>
    <row r="6857" s="1" customFormat="1" ht="14.4"/>
    <row r="6858" s="1" customFormat="1" ht="14.4"/>
    <row r="6859" s="1" customFormat="1" ht="14.4"/>
    <row r="6860" s="1" customFormat="1" ht="14.4"/>
    <row r="6861" s="1" customFormat="1" ht="14.4"/>
    <row r="6862" s="1" customFormat="1" ht="14.4"/>
    <row r="6863" s="1" customFormat="1" ht="14.4"/>
    <row r="6864" s="1" customFormat="1" ht="14.4"/>
    <row r="6865" s="1" customFormat="1" ht="14.4"/>
    <row r="6866" s="1" customFormat="1" ht="14.4"/>
    <row r="6867" s="1" customFormat="1" ht="14.4"/>
    <row r="6868" s="1" customFormat="1" ht="14.4"/>
    <row r="6869" s="1" customFormat="1" ht="14.4"/>
    <row r="6870" s="1" customFormat="1" ht="14.4"/>
    <row r="6871" s="1" customFormat="1" ht="14.4"/>
    <row r="6872" s="1" customFormat="1" ht="14.4"/>
    <row r="6873" s="1" customFormat="1" ht="14.4"/>
    <row r="6874" s="1" customFormat="1" ht="14.4"/>
    <row r="6875" s="1" customFormat="1" ht="14.4"/>
    <row r="6876" s="1" customFormat="1" ht="14.4"/>
    <row r="6877" s="1" customFormat="1" ht="14.4"/>
    <row r="6878" s="1" customFormat="1" ht="14.4"/>
    <row r="6879" s="1" customFormat="1" ht="14.4"/>
    <row r="6880" s="1" customFormat="1" ht="14.4"/>
    <row r="6881" s="1" customFormat="1" ht="14.4"/>
    <row r="6882" s="1" customFormat="1" ht="14.4"/>
    <row r="6883" s="1" customFormat="1" ht="14.4"/>
    <row r="6884" s="1" customFormat="1" ht="14.4"/>
    <row r="6885" s="1" customFormat="1" ht="14.4"/>
    <row r="6886" s="1" customFormat="1" ht="14.4"/>
    <row r="6887" s="1" customFormat="1" ht="14.4"/>
    <row r="6888" s="1" customFormat="1" ht="14.4"/>
    <row r="6889" s="1" customFormat="1" ht="14.4"/>
    <row r="6890" s="1" customFormat="1" ht="14.4"/>
    <row r="6891" s="1" customFormat="1" ht="14.4"/>
    <row r="6892" s="1" customFormat="1" ht="14.4"/>
    <row r="6893" s="1" customFormat="1" ht="14.4"/>
    <row r="6894" s="1" customFormat="1" ht="14.4"/>
    <row r="6895" s="1" customFormat="1" ht="14.4"/>
    <row r="6896" s="1" customFormat="1" ht="14.4"/>
    <row r="6897" s="1" customFormat="1" ht="14.4"/>
    <row r="6898" s="1" customFormat="1" ht="14.4"/>
    <row r="6899" s="1" customFormat="1" ht="14.4"/>
    <row r="6900" s="1" customFormat="1" ht="14.4"/>
    <row r="6901" s="1" customFormat="1" ht="14.4"/>
    <row r="6902" s="1" customFormat="1" ht="14.4"/>
    <row r="6903" s="1" customFormat="1" ht="14.4"/>
    <row r="6904" s="1" customFormat="1" ht="14.4"/>
    <row r="6905" s="1" customFormat="1" ht="14.4"/>
    <row r="6906" s="1" customFormat="1" ht="14.4"/>
    <row r="6907" s="1" customFormat="1" ht="14.4"/>
    <row r="6908" s="1" customFormat="1" ht="14.4"/>
    <row r="6909" s="1" customFormat="1" ht="14.4"/>
    <row r="6910" s="1" customFormat="1" ht="14.4"/>
    <row r="6911" s="1" customFormat="1" ht="14.4"/>
    <row r="6912" s="1" customFormat="1" ht="14.4"/>
    <row r="6913" s="1" customFormat="1" ht="14.4"/>
    <row r="6914" s="1" customFormat="1" ht="14.4"/>
    <row r="6915" s="1" customFormat="1" ht="14.4"/>
    <row r="6916" s="1" customFormat="1" ht="14.4"/>
    <row r="6917" s="1" customFormat="1" ht="14.4"/>
    <row r="6918" s="1" customFormat="1" ht="14.4"/>
    <row r="6919" s="1" customFormat="1" ht="14.4"/>
    <row r="6920" s="1" customFormat="1" ht="14.4"/>
    <row r="6921" s="1" customFormat="1" ht="14.4"/>
    <row r="6922" s="1" customFormat="1" ht="14.4"/>
    <row r="6923" s="1" customFormat="1" ht="14.4"/>
    <row r="6924" s="1" customFormat="1" ht="14.4"/>
    <row r="6925" s="1" customFormat="1" ht="14.4"/>
    <row r="6926" s="1" customFormat="1" ht="14.4"/>
    <row r="6927" s="1" customFormat="1" ht="14.4"/>
    <row r="6928" s="1" customFormat="1" ht="14.4"/>
    <row r="6929" s="1" customFormat="1" ht="14.4"/>
    <row r="6930" s="1" customFormat="1" ht="14.4"/>
    <row r="6931" s="1" customFormat="1" ht="14.4"/>
    <row r="6932" s="1" customFormat="1" ht="14.4"/>
    <row r="6933" s="1" customFormat="1" ht="14.4"/>
    <row r="6934" s="1" customFormat="1" ht="14.4"/>
    <row r="6935" s="1" customFormat="1" ht="14.4"/>
    <row r="6936" s="1" customFormat="1" ht="14.4"/>
    <row r="6937" s="1" customFormat="1" ht="14.4"/>
    <row r="6938" s="1" customFormat="1" ht="14.4"/>
    <row r="6939" s="1" customFormat="1" ht="14.4"/>
    <row r="6940" s="1" customFormat="1" ht="14.4"/>
    <row r="6941" s="1" customFormat="1" ht="14.4"/>
    <row r="6942" s="1" customFormat="1" ht="14.4"/>
    <row r="6943" s="1" customFormat="1" ht="14.4"/>
    <row r="6944" s="1" customFormat="1" ht="14.4"/>
    <row r="6945" s="1" customFormat="1" ht="14.4"/>
    <row r="6946" s="1" customFormat="1" ht="14.4"/>
    <row r="6947" s="1" customFormat="1" ht="14.4"/>
    <row r="6948" s="1" customFormat="1" ht="14.4"/>
    <row r="6949" s="1" customFormat="1" ht="14.4"/>
    <row r="6950" s="1" customFormat="1" ht="14.4"/>
    <row r="6951" s="1" customFormat="1" ht="14.4"/>
    <row r="6952" s="1" customFormat="1" ht="14.4"/>
    <row r="6953" s="1" customFormat="1" ht="14.4"/>
    <row r="6954" s="1" customFormat="1" ht="14.4"/>
    <row r="6955" s="1" customFormat="1" ht="14.4"/>
    <row r="6956" s="1" customFormat="1" ht="14.4"/>
    <row r="6957" s="1" customFormat="1" ht="14.4"/>
    <row r="6958" s="1" customFormat="1" ht="14.4"/>
    <row r="6959" s="1" customFormat="1" ht="14.4"/>
    <row r="6960" s="1" customFormat="1" ht="14.4"/>
    <row r="6961" s="1" customFormat="1" ht="14.4"/>
    <row r="6962" s="1" customFormat="1" ht="14.4"/>
    <row r="6963" s="1" customFormat="1" ht="14.4"/>
    <row r="6964" s="1" customFormat="1" ht="14.4"/>
    <row r="6965" s="1" customFormat="1" ht="14.4"/>
    <row r="6966" s="1" customFormat="1" ht="14.4"/>
    <row r="6967" s="1" customFormat="1" ht="14.4"/>
    <row r="6968" s="1" customFormat="1" ht="14.4"/>
    <row r="6969" s="1" customFormat="1" ht="14.4"/>
    <row r="6970" s="1" customFormat="1" ht="14.4"/>
    <row r="6971" s="1" customFormat="1" ht="14.4"/>
    <row r="6972" s="1" customFormat="1" ht="14.4"/>
    <row r="6973" s="1" customFormat="1" ht="14.4"/>
    <row r="6974" s="1" customFormat="1" ht="14.4"/>
    <row r="6975" s="1" customFormat="1" ht="14.4"/>
    <row r="6976" s="1" customFormat="1" ht="14.4"/>
    <row r="6977" s="1" customFormat="1" ht="14.4"/>
    <row r="6978" s="1" customFormat="1" ht="14.4"/>
    <row r="6979" s="1" customFormat="1" ht="14.4"/>
    <row r="6980" s="1" customFormat="1" ht="14.4"/>
    <row r="6981" s="1" customFormat="1" ht="14.4"/>
    <row r="6982" s="1" customFormat="1" ht="14.4"/>
    <row r="6983" s="1" customFormat="1" ht="14.4"/>
    <row r="6984" s="1" customFormat="1" ht="14.4"/>
    <row r="6985" s="1" customFormat="1" ht="14.4"/>
    <row r="6986" s="1" customFormat="1" ht="14.4"/>
    <row r="6987" s="1" customFormat="1" ht="14.4"/>
    <row r="6988" s="1" customFormat="1" ht="14.4"/>
    <row r="6989" s="1" customFormat="1" ht="14.4"/>
    <row r="6990" s="1" customFormat="1" ht="14.4"/>
    <row r="6991" s="1" customFormat="1" ht="14.4"/>
    <row r="6992" s="1" customFormat="1" ht="14.4"/>
    <row r="6993" s="1" customFormat="1" ht="14.4"/>
    <row r="6994" s="1" customFormat="1" ht="14.4"/>
    <row r="6995" s="1" customFormat="1" ht="14.4"/>
    <row r="6996" s="1" customFormat="1" ht="14.4"/>
    <row r="6997" s="1" customFormat="1" ht="14.4"/>
    <row r="6998" s="1" customFormat="1" ht="14.4"/>
    <row r="6999" s="1" customFormat="1" ht="14.4"/>
    <row r="7000" s="1" customFormat="1" ht="14.4"/>
    <row r="7001" s="1" customFormat="1" ht="14.4"/>
    <row r="7002" s="1" customFormat="1" ht="14.4"/>
    <row r="7003" s="1" customFormat="1" ht="14.4"/>
    <row r="7004" s="1" customFormat="1" ht="14.4"/>
    <row r="7005" s="1" customFormat="1" ht="14.4"/>
    <row r="7006" s="1" customFormat="1" ht="14.4"/>
    <row r="7007" s="1" customFormat="1" ht="14.4"/>
    <row r="7008" s="1" customFormat="1" ht="14.4"/>
    <row r="7009" s="1" customFormat="1" ht="14.4"/>
    <row r="7010" s="1" customFormat="1" ht="14.4"/>
    <row r="7011" s="1" customFormat="1" ht="14.4"/>
    <row r="7012" s="1" customFormat="1" ht="14.4"/>
    <row r="7013" s="1" customFormat="1" ht="14.4"/>
    <row r="7014" s="1" customFormat="1" ht="14.4"/>
    <row r="7015" s="1" customFormat="1" ht="14.4"/>
    <row r="7016" s="1" customFormat="1" ht="14.4"/>
    <row r="7017" s="1" customFormat="1" ht="14.4"/>
    <row r="7018" s="1" customFormat="1" ht="14.4"/>
    <row r="7019" s="1" customFormat="1" ht="14.4"/>
    <row r="7020" s="1" customFormat="1" ht="14.4"/>
    <row r="7021" s="1" customFormat="1" ht="14.4"/>
    <row r="7022" s="1" customFormat="1" ht="14.4"/>
    <row r="7023" s="1" customFormat="1" ht="14.4"/>
    <row r="7024" s="1" customFormat="1" ht="14.4"/>
    <row r="7025" s="1" customFormat="1" ht="14.4"/>
    <row r="7026" s="1" customFormat="1" ht="14.4"/>
    <row r="7027" s="1" customFormat="1" ht="14.4"/>
    <row r="7028" s="1" customFormat="1" ht="14.4"/>
    <row r="7029" s="1" customFormat="1" ht="14.4"/>
    <row r="7030" s="1" customFormat="1" ht="14.4"/>
    <row r="7031" s="1" customFormat="1" ht="14.4"/>
    <row r="7032" s="1" customFormat="1" ht="14.4"/>
    <row r="7033" s="1" customFormat="1" ht="14.4"/>
    <row r="7034" s="1" customFormat="1" ht="14.4"/>
    <row r="7035" s="1" customFormat="1" ht="14.4"/>
    <row r="7036" s="1" customFormat="1" ht="14.4"/>
    <row r="7037" s="1" customFormat="1" ht="14.4"/>
    <row r="7038" s="1" customFormat="1" ht="14.4"/>
    <row r="7039" s="1" customFormat="1" ht="14.4"/>
    <row r="7040" s="1" customFormat="1" ht="14.4"/>
    <row r="7041" s="1" customFormat="1" ht="14.4"/>
    <row r="7042" s="1" customFormat="1" ht="14.4"/>
    <row r="7043" s="1" customFormat="1" ht="14.4"/>
    <row r="7044" s="1" customFormat="1" ht="14.4"/>
    <row r="7045" s="1" customFormat="1" ht="14.4"/>
    <row r="7046" s="1" customFormat="1" ht="14.4"/>
    <row r="7047" s="1" customFormat="1" ht="14.4"/>
    <row r="7048" s="1" customFormat="1" ht="14.4"/>
    <row r="7049" s="1" customFormat="1" ht="14.4"/>
    <row r="7050" s="1" customFormat="1" ht="14.4"/>
    <row r="7051" s="1" customFormat="1" ht="14.4"/>
    <row r="7052" s="1" customFormat="1" ht="14.4"/>
    <row r="7053" s="1" customFormat="1" ht="14.4"/>
    <row r="7054" s="1" customFormat="1" ht="14.4"/>
    <row r="7055" s="1" customFormat="1" ht="14.4"/>
    <row r="7056" s="1" customFormat="1" ht="14.4"/>
    <row r="7057" s="1" customFormat="1" ht="14.4"/>
    <row r="7058" s="1" customFormat="1" ht="14.4"/>
    <row r="7059" s="1" customFormat="1" ht="14.4"/>
    <row r="7060" s="1" customFormat="1" ht="14.4"/>
    <row r="7061" s="1" customFormat="1" ht="14.4"/>
    <row r="7062" s="1" customFormat="1" ht="14.4"/>
    <row r="7063" s="1" customFormat="1" ht="14.4"/>
    <row r="7064" s="1" customFormat="1" ht="14.4"/>
    <row r="7065" s="1" customFormat="1" ht="14.4"/>
    <row r="7066" s="1" customFormat="1" ht="14.4"/>
    <row r="7067" s="1" customFormat="1" ht="14.4"/>
    <row r="7068" s="1" customFormat="1" ht="14.4"/>
    <row r="7069" s="1" customFormat="1" ht="14.4"/>
    <row r="7070" s="1" customFormat="1" ht="14.4"/>
    <row r="7071" s="1" customFormat="1" ht="14.4"/>
    <row r="7072" s="1" customFormat="1" ht="14.4"/>
    <row r="7073" s="1" customFormat="1" ht="14.4"/>
    <row r="7074" s="1" customFormat="1" ht="14.4"/>
    <row r="7075" s="1" customFormat="1" ht="14.4"/>
    <row r="7076" s="1" customFormat="1" ht="14.4"/>
    <row r="7077" s="1" customFormat="1" ht="14.4"/>
    <row r="7078" s="1" customFormat="1" ht="14.4"/>
    <row r="7079" s="1" customFormat="1" ht="14.4"/>
    <row r="7080" s="1" customFormat="1" ht="14.4"/>
    <row r="7081" s="1" customFormat="1" ht="14.4"/>
    <row r="7082" s="1" customFormat="1" ht="14.4"/>
    <row r="7083" s="1" customFormat="1" ht="14.4"/>
    <row r="7084" s="1" customFormat="1" ht="14.4"/>
    <row r="7085" s="1" customFormat="1" ht="14.4"/>
    <row r="7086" s="1" customFormat="1" ht="14.4"/>
    <row r="7087" s="1" customFormat="1" ht="14.4"/>
    <row r="7088" s="1" customFormat="1" ht="14.4"/>
    <row r="7089" s="1" customFormat="1" ht="14.4"/>
    <row r="7090" s="1" customFormat="1" ht="14.4"/>
    <row r="7091" s="1" customFormat="1" ht="14.4"/>
    <row r="7092" s="1" customFormat="1" ht="14.4"/>
    <row r="7093" s="1" customFormat="1" ht="14.4"/>
    <row r="7094" s="1" customFormat="1" ht="14.4"/>
    <row r="7095" s="1" customFormat="1" ht="14.4"/>
    <row r="7096" s="1" customFormat="1" ht="14.4"/>
    <row r="7097" s="1" customFormat="1" ht="14.4"/>
    <row r="7098" s="1" customFormat="1" ht="14.4"/>
    <row r="7099" s="1" customFormat="1" ht="14.4"/>
    <row r="7100" s="1" customFormat="1" ht="14.4"/>
    <row r="7101" s="1" customFormat="1" ht="14.4"/>
    <row r="7102" s="1" customFormat="1" ht="14.4"/>
    <row r="7103" s="1" customFormat="1" ht="14.4"/>
    <row r="7104" s="1" customFormat="1" ht="14.4"/>
    <row r="7105" s="1" customFormat="1" ht="14.4"/>
    <row r="7106" s="1" customFormat="1" ht="14.4"/>
    <row r="7107" s="1" customFormat="1" ht="14.4"/>
    <row r="7108" s="1" customFormat="1" ht="14.4"/>
    <row r="7109" s="1" customFormat="1" ht="14.4"/>
    <row r="7110" s="1" customFormat="1" ht="14.4"/>
    <row r="7111" s="1" customFormat="1" ht="14.4"/>
    <row r="7112" s="1" customFormat="1" ht="14.4"/>
    <row r="7113" s="1" customFormat="1" ht="14.4"/>
    <row r="7114" s="1" customFormat="1" ht="14.4"/>
    <row r="7115" s="1" customFormat="1" ht="14.4"/>
    <row r="7116" s="1" customFormat="1" ht="14.4"/>
    <row r="7117" s="1" customFormat="1" ht="14.4"/>
    <row r="7118" s="1" customFormat="1" ht="14.4"/>
    <row r="7119" s="1" customFormat="1" ht="14.4"/>
    <row r="7120" s="1" customFormat="1" ht="14.4"/>
    <row r="7121" s="1" customFormat="1" ht="14.4"/>
    <row r="7122" s="1" customFormat="1" ht="14.4"/>
    <row r="7123" s="1" customFormat="1" ht="14.4"/>
    <row r="7124" s="1" customFormat="1" ht="14.4"/>
    <row r="7125" s="1" customFormat="1" ht="14.4"/>
    <row r="7126" s="1" customFormat="1" ht="14.4"/>
    <row r="7127" s="1" customFormat="1" ht="14.4"/>
    <row r="7128" s="1" customFormat="1" ht="14.4"/>
    <row r="7129" s="1" customFormat="1" ht="14.4"/>
    <row r="7130" s="1" customFormat="1" ht="14.4"/>
    <row r="7131" s="1" customFormat="1" ht="14.4"/>
    <row r="7132" s="1" customFormat="1" ht="14.4"/>
    <row r="7133" s="1" customFormat="1" ht="14.4"/>
    <row r="7134" s="1" customFormat="1" ht="14.4"/>
    <row r="7135" s="1" customFormat="1" ht="14.4"/>
    <row r="7136" s="1" customFormat="1" ht="14.4"/>
    <row r="7137" s="1" customFormat="1" ht="14.4"/>
    <row r="7138" s="1" customFormat="1" ht="14.4"/>
    <row r="7139" s="1" customFormat="1" ht="14.4"/>
    <row r="7140" s="1" customFormat="1" ht="14.4"/>
    <row r="7141" s="1" customFormat="1" ht="14.4"/>
    <row r="7142" s="1" customFormat="1" ht="14.4"/>
    <row r="7143" s="1" customFormat="1" ht="14.4"/>
    <row r="7144" s="1" customFormat="1" ht="14.4"/>
    <row r="7145" s="1" customFormat="1" ht="14.4"/>
    <row r="7146" s="1" customFormat="1" ht="14.4"/>
    <row r="7147" s="1" customFormat="1" ht="14.4"/>
    <row r="7148" s="1" customFormat="1" ht="14.4"/>
    <row r="7149" s="1" customFormat="1" ht="14.4"/>
    <row r="7150" s="1" customFormat="1" ht="14.4"/>
    <row r="7151" s="1" customFormat="1" ht="14.4"/>
    <row r="7152" s="1" customFormat="1" ht="14.4"/>
    <row r="7153" s="1" customFormat="1" ht="14.4"/>
    <row r="7154" s="1" customFormat="1" ht="14.4"/>
    <row r="7155" s="1" customFormat="1" ht="14.4"/>
    <row r="7156" s="1" customFormat="1" ht="14.4"/>
    <row r="7157" s="1" customFormat="1" ht="14.4"/>
    <row r="7158" s="1" customFormat="1" ht="14.4"/>
    <row r="7159" s="1" customFormat="1" ht="14.4"/>
    <row r="7160" s="1" customFormat="1" ht="14.4"/>
    <row r="7161" s="1" customFormat="1" ht="14.4"/>
    <row r="7162" s="1" customFormat="1" ht="14.4"/>
    <row r="7163" s="1" customFormat="1" ht="14.4"/>
    <row r="7164" s="1" customFormat="1" ht="14.4"/>
    <row r="7165" s="1" customFormat="1" ht="14.4"/>
    <row r="7166" s="1" customFormat="1" ht="14.4"/>
    <row r="7167" s="1" customFormat="1" ht="14.4"/>
    <row r="7168" s="1" customFormat="1" ht="14.4"/>
    <row r="7169" s="1" customFormat="1" ht="14.4"/>
    <row r="7170" s="1" customFormat="1" ht="14.4"/>
    <row r="7171" s="1" customFormat="1" ht="14.4"/>
    <row r="7172" s="1" customFormat="1" ht="14.4"/>
    <row r="7173" s="1" customFormat="1" ht="14.4"/>
    <row r="7174" s="1" customFormat="1" ht="14.4"/>
    <row r="7175" s="1" customFormat="1" ht="14.4"/>
    <row r="7176" s="1" customFormat="1" ht="14.4"/>
    <row r="7177" s="1" customFormat="1" ht="14.4"/>
    <row r="7178" s="1" customFormat="1" ht="14.4"/>
    <row r="7179" s="1" customFormat="1" ht="14.4"/>
    <row r="7180" s="1" customFormat="1" ht="14.4"/>
    <row r="7181" s="1" customFormat="1" ht="14.4"/>
    <row r="7182" s="1" customFormat="1" ht="14.4"/>
    <row r="7183" s="1" customFormat="1" ht="14.4"/>
    <row r="7184" s="1" customFormat="1" ht="14.4"/>
    <row r="7185" s="1" customFormat="1" ht="14.4"/>
    <row r="7186" s="1" customFormat="1" ht="14.4"/>
    <row r="7187" s="1" customFormat="1" ht="14.4"/>
    <row r="7188" s="1" customFormat="1" ht="14.4"/>
    <row r="7189" s="1" customFormat="1" ht="14.4"/>
    <row r="7190" s="1" customFormat="1" ht="14.4"/>
    <row r="7191" s="1" customFormat="1" ht="14.4"/>
    <row r="7192" s="1" customFormat="1" ht="14.4"/>
    <row r="7193" s="1" customFormat="1" ht="14.4"/>
    <row r="7194" s="1" customFormat="1" ht="14.4"/>
    <row r="7195" s="1" customFormat="1" ht="14.4"/>
    <row r="7196" s="1" customFormat="1" ht="14.4"/>
    <row r="7197" s="1" customFormat="1" ht="14.4"/>
    <row r="7198" s="1" customFormat="1" ht="14.4"/>
    <row r="7199" s="1" customFormat="1" ht="14.4"/>
    <row r="7200" s="1" customFormat="1" ht="14.4"/>
    <row r="7201" s="1" customFormat="1" ht="14.4"/>
    <row r="7202" s="1" customFormat="1" ht="14.4"/>
    <row r="7203" s="1" customFormat="1" ht="14.4"/>
    <row r="7204" s="1" customFormat="1" ht="14.4"/>
    <row r="7205" s="1" customFormat="1" ht="14.4"/>
    <row r="7206" s="1" customFormat="1" ht="14.4"/>
    <row r="7207" s="1" customFormat="1" ht="14.4"/>
    <row r="7208" s="1" customFormat="1" ht="14.4"/>
    <row r="7209" s="1" customFormat="1" ht="14.4"/>
    <row r="7210" s="1" customFormat="1" ht="14.4"/>
    <row r="7211" s="1" customFormat="1" ht="14.4"/>
    <row r="7212" s="1" customFormat="1" ht="14.4"/>
    <row r="7213" s="1" customFormat="1" ht="14.4"/>
    <row r="7214" s="1" customFormat="1" ht="14.4"/>
    <row r="7215" s="1" customFormat="1" ht="14.4"/>
    <row r="7216" s="1" customFormat="1" ht="14.4"/>
    <row r="7217" s="1" customFormat="1" ht="14.4"/>
    <row r="7218" s="1" customFormat="1" ht="14.4"/>
    <row r="7219" s="1" customFormat="1" ht="14.4"/>
    <row r="7220" s="1" customFormat="1" ht="14.4"/>
    <row r="7221" s="1" customFormat="1" ht="14.4"/>
    <row r="7222" s="1" customFormat="1" ht="14.4"/>
    <row r="7223" s="1" customFormat="1" ht="14.4"/>
    <row r="7224" s="1" customFormat="1" ht="14.4"/>
    <row r="7225" s="1" customFormat="1" ht="14.4"/>
    <row r="7226" s="1" customFormat="1" ht="14.4"/>
    <row r="7227" s="1" customFormat="1" ht="14.4"/>
    <row r="7228" s="1" customFormat="1" ht="14.4"/>
    <row r="7229" s="1" customFormat="1" ht="14.4"/>
    <row r="7230" s="1" customFormat="1" ht="14.4"/>
    <row r="7231" s="1" customFormat="1" ht="14.4"/>
    <row r="7232" s="1" customFormat="1" ht="14.4"/>
    <row r="7233" s="1" customFormat="1" ht="14.4"/>
    <row r="7234" s="1" customFormat="1" ht="14.4"/>
    <row r="7235" s="1" customFormat="1" ht="14.4"/>
    <row r="7236" s="1" customFormat="1" ht="14.4"/>
    <row r="7237" s="1" customFormat="1" ht="14.4"/>
    <row r="7238" s="1" customFormat="1" ht="14.4"/>
    <row r="7239" s="1" customFormat="1" ht="14.4"/>
    <row r="7240" s="1" customFormat="1" ht="14.4"/>
    <row r="7241" s="1" customFormat="1" ht="14.4"/>
    <row r="7242" s="1" customFormat="1" ht="14.4"/>
    <row r="7243" s="1" customFormat="1" ht="14.4"/>
    <row r="7244" s="1" customFormat="1" ht="14.4"/>
    <row r="7245" s="1" customFormat="1" ht="14.4"/>
    <row r="7246" s="1" customFormat="1" ht="14.4"/>
    <row r="7247" s="1" customFormat="1" ht="14.4"/>
    <row r="7248" s="1" customFormat="1" ht="14.4"/>
    <row r="7249" s="1" customFormat="1" ht="14.4"/>
    <row r="7250" s="1" customFormat="1" ht="14.4"/>
    <row r="7251" s="1" customFormat="1" ht="14.4"/>
    <row r="7252" s="1" customFormat="1" ht="14.4"/>
    <row r="7253" s="1" customFormat="1" ht="14.4"/>
    <row r="7254" s="1" customFormat="1" ht="14.4"/>
    <row r="7255" s="1" customFormat="1" ht="14.4"/>
    <row r="7256" s="1" customFormat="1" ht="14.4"/>
    <row r="7257" s="1" customFormat="1" ht="14.4"/>
    <row r="7258" s="1" customFormat="1" ht="14.4"/>
    <row r="7259" s="1" customFormat="1" ht="14.4"/>
    <row r="7260" s="1" customFormat="1" ht="14.4"/>
    <row r="7261" s="1" customFormat="1" ht="14.4"/>
    <row r="7262" s="1" customFormat="1" ht="14.4"/>
    <row r="7263" s="1" customFormat="1" ht="14.4"/>
    <row r="7264" s="1" customFormat="1" ht="14.4"/>
    <row r="7265" s="1" customFormat="1" ht="14.4"/>
    <row r="7266" s="1" customFormat="1" ht="14.4"/>
    <row r="7267" s="1" customFormat="1" ht="14.4"/>
    <row r="7268" s="1" customFormat="1" ht="14.4"/>
    <row r="7269" s="1" customFormat="1" ht="14.4"/>
    <row r="7270" s="1" customFormat="1" ht="14.4"/>
    <row r="7271" s="1" customFormat="1" ht="14.4"/>
    <row r="7272" s="1" customFormat="1" ht="14.4"/>
    <row r="7273" s="1" customFormat="1" ht="14.4"/>
    <row r="7274" s="1" customFormat="1" ht="14.4"/>
    <row r="7275" s="1" customFormat="1" ht="14.4"/>
    <row r="7276" s="1" customFormat="1" ht="14.4"/>
    <row r="7277" s="1" customFormat="1" ht="14.4"/>
    <row r="7278" s="1" customFormat="1" ht="14.4"/>
    <row r="7279" s="1" customFormat="1" ht="14.4"/>
    <row r="7280" s="1" customFormat="1" ht="14.4"/>
    <row r="7281" s="1" customFormat="1" ht="14.4"/>
    <row r="7282" s="1" customFormat="1" ht="14.4"/>
    <row r="7283" s="1" customFormat="1" ht="14.4"/>
    <row r="7284" s="1" customFormat="1" ht="14.4"/>
    <row r="7285" s="1" customFormat="1" ht="14.4"/>
    <row r="7286" s="1" customFormat="1" ht="14.4"/>
    <row r="7287" s="1" customFormat="1" ht="14.4"/>
    <row r="7288" s="1" customFormat="1" ht="14.4"/>
    <row r="7289" s="1" customFormat="1" ht="14.4"/>
    <row r="7290" s="1" customFormat="1" ht="14.4"/>
    <row r="7291" s="1" customFormat="1" ht="14.4"/>
    <row r="7292" s="1" customFormat="1" ht="14.4"/>
    <row r="7293" s="1" customFormat="1" ht="14.4"/>
    <row r="7294" s="1" customFormat="1" ht="14.4"/>
    <row r="7295" s="1" customFormat="1" ht="14.4"/>
    <row r="7296" s="1" customFormat="1" ht="14.4"/>
    <row r="7297" s="1" customFormat="1" ht="14.4"/>
    <row r="7298" s="1" customFormat="1" ht="14.4"/>
    <row r="7299" s="1" customFormat="1" ht="14.4"/>
    <row r="7300" s="1" customFormat="1" ht="14.4"/>
    <row r="7301" s="1" customFormat="1" ht="14.4"/>
    <row r="7302" s="1" customFormat="1" ht="14.4"/>
    <row r="7303" s="1" customFormat="1" ht="14.4"/>
    <row r="7304" s="1" customFormat="1" ht="14.4"/>
    <row r="7305" s="1" customFormat="1" ht="14.4"/>
    <row r="7306" s="1" customFormat="1" ht="14.4"/>
    <row r="7307" s="1" customFormat="1" ht="14.4"/>
    <row r="7308" s="1" customFormat="1" ht="14.4"/>
    <row r="7309" s="1" customFormat="1" ht="14.4"/>
    <row r="7310" s="1" customFormat="1" ht="14.4"/>
    <row r="7311" s="1" customFormat="1" ht="14.4"/>
    <row r="7312" s="1" customFormat="1" ht="14.4"/>
    <row r="7313" s="1" customFormat="1" ht="14.4"/>
    <row r="7314" s="1" customFormat="1" ht="14.4"/>
    <row r="7315" s="1" customFormat="1" ht="14.4"/>
    <row r="7316" s="1" customFormat="1" ht="14.4"/>
    <row r="7317" s="1" customFormat="1" ht="14.4"/>
    <row r="7318" s="1" customFormat="1" ht="14.4"/>
    <row r="7319" s="1" customFormat="1" ht="14.4"/>
    <row r="7320" s="1" customFormat="1" ht="14.4"/>
    <row r="7321" s="1" customFormat="1" ht="14.4"/>
    <row r="7322" s="1" customFormat="1" ht="14.4"/>
    <row r="7323" s="1" customFormat="1" ht="14.4"/>
    <row r="7324" s="1" customFormat="1" ht="14.4"/>
    <row r="7325" s="1" customFormat="1" ht="14.4"/>
    <row r="7326" s="1" customFormat="1" ht="14.4"/>
    <row r="7327" s="1" customFormat="1" ht="14.4"/>
    <row r="7328" s="1" customFormat="1" ht="14.4"/>
    <row r="7329" s="1" customFormat="1" ht="14.4"/>
    <row r="7330" s="1" customFormat="1" ht="14.4"/>
    <row r="7331" s="1" customFormat="1" ht="14.4"/>
    <row r="7332" s="1" customFormat="1" ht="14.4"/>
    <row r="7333" s="1" customFormat="1" ht="14.4"/>
    <row r="7334" s="1" customFormat="1" ht="14.4"/>
    <row r="7335" s="1" customFormat="1" ht="14.4"/>
    <row r="7336" s="1" customFormat="1" ht="14.4"/>
    <row r="7337" s="1" customFormat="1" ht="14.4"/>
    <row r="7338" s="1" customFormat="1" ht="14.4"/>
    <row r="7339" s="1" customFormat="1" ht="14.4"/>
    <row r="7340" s="1" customFormat="1" ht="14.4"/>
    <row r="7341" s="1" customFormat="1" ht="14.4"/>
    <row r="7342" s="1" customFormat="1" ht="14.4"/>
    <row r="7343" s="1" customFormat="1" ht="14.4"/>
    <row r="7344" s="1" customFormat="1" ht="14.4"/>
    <row r="7345" s="1" customFormat="1" ht="14.4"/>
    <row r="7346" s="1" customFormat="1" ht="14.4"/>
    <row r="7347" s="1" customFormat="1" ht="14.4"/>
    <row r="7348" s="1" customFormat="1" ht="14.4"/>
    <row r="7349" s="1" customFormat="1" ht="14.4"/>
    <row r="7350" s="1" customFormat="1" ht="14.4"/>
    <row r="7351" s="1" customFormat="1" ht="14.4"/>
    <row r="7352" s="1" customFormat="1" ht="14.4"/>
    <row r="7353" s="1" customFormat="1" ht="14.4"/>
    <row r="7354" s="1" customFormat="1" ht="14.4"/>
    <row r="7355" s="1" customFormat="1" ht="14.4"/>
    <row r="7356" s="1" customFormat="1" ht="14.4"/>
    <row r="7357" s="1" customFormat="1" ht="14.4"/>
    <row r="7358" s="1" customFormat="1" ht="14.4"/>
    <row r="7359" s="1" customFormat="1" ht="14.4"/>
    <row r="7360" s="1" customFormat="1" ht="14.4"/>
    <row r="7361" s="1" customFormat="1" ht="14.4"/>
    <row r="7362" s="1" customFormat="1" ht="14.4"/>
    <row r="7363" s="1" customFormat="1" ht="14.4"/>
    <row r="7364" s="1" customFormat="1" ht="14.4"/>
    <row r="7365" s="1" customFormat="1" ht="14.4"/>
    <row r="7366" s="1" customFormat="1" ht="14.4"/>
    <row r="7367" s="1" customFormat="1" ht="14.4"/>
    <row r="7368" s="1" customFormat="1" ht="14.4"/>
    <row r="7369" s="1" customFormat="1" ht="14.4"/>
    <row r="7370" s="1" customFormat="1" ht="14.4"/>
    <row r="7371" s="1" customFormat="1" ht="14.4"/>
    <row r="7372" s="1" customFormat="1" ht="14.4"/>
    <row r="7373" s="1" customFormat="1" ht="14.4"/>
    <row r="7374" s="1" customFormat="1" ht="14.4"/>
    <row r="7375" s="1" customFormat="1" ht="14.4"/>
    <row r="7376" s="1" customFormat="1" ht="14.4"/>
    <row r="7377" s="1" customFormat="1" ht="14.4"/>
    <row r="7378" s="1" customFormat="1" ht="14.4"/>
    <row r="7379" s="1" customFormat="1" ht="14.4"/>
    <row r="7380" s="1" customFormat="1" ht="14.4"/>
    <row r="7381" s="1" customFormat="1" ht="14.4"/>
    <row r="7382" s="1" customFormat="1" ht="14.4"/>
    <row r="7383" s="1" customFormat="1" ht="14.4"/>
    <row r="7384" s="1" customFormat="1" ht="14.4"/>
    <row r="7385" s="1" customFormat="1" ht="14.4"/>
    <row r="7386" s="1" customFormat="1" ht="14.4"/>
    <row r="7387" s="1" customFormat="1" ht="14.4"/>
    <row r="7388" s="1" customFormat="1" ht="14.4"/>
    <row r="7389" s="1" customFormat="1" ht="14.4"/>
    <row r="7390" s="1" customFormat="1" ht="14.4"/>
    <row r="7391" s="1" customFormat="1" ht="14.4"/>
    <row r="7392" s="1" customFormat="1" ht="14.4"/>
    <row r="7393" s="1" customFormat="1" ht="14.4"/>
    <row r="7394" s="1" customFormat="1" ht="14.4"/>
    <row r="7395" s="1" customFormat="1" ht="14.4"/>
    <row r="7396" s="1" customFormat="1" ht="14.4"/>
    <row r="7397" s="1" customFormat="1" ht="14.4"/>
    <row r="7398" s="1" customFormat="1" ht="14.4"/>
    <row r="7399" s="1" customFormat="1" ht="14.4"/>
    <row r="7400" s="1" customFormat="1" ht="14.4"/>
    <row r="7401" s="1" customFormat="1" ht="14.4"/>
    <row r="7402" s="1" customFormat="1" ht="14.4"/>
    <row r="7403" s="1" customFormat="1" ht="14.4"/>
    <row r="7404" s="1" customFormat="1" ht="14.4"/>
    <row r="7405" s="1" customFormat="1" ht="14.4"/>
    <row r="7406" s="1" customFormat="1" ht="14.4"/>
    <row r="7407" s="1" customFormat="1" ht="14.4"/>
    <row r="7408" s="1" customFormat="1" ht="14.4"/>
    <row r="7409" s="1" customFormat="1" ht="14.4"/>
    <row r="7410" s="1" customFormat="1" ht="14.4"/>
    <row r="7411" s="1" customFormat="1" ht="14.4"/>
    <row r="7412" s="1" customFormat="1" ht="14.4"/>
    <row r="7413" s="1" customFormat="1" ht="14.4"/>
    <row r="7414" s="1" customFormat="1" ht="14.4"/>
    <row r="7415" s="1" customFormat="1" ht="14.4"/>
    <row r="7416" s="1" customFormat="1" ht="14.4"/>
    <row r="7417" s="1" customFormat="1" ht="14.4"/>
    <row r="7418" s="1" customFormat="1" ht="14.4"/>
    <row r="7419" s="1" customFormat="1" ht="14.4"/>
    <row r="7420" s="1" customFormat="1" ht="14.4"/>
    <row r="7421" s="1" customFormat="1" ht="14.4"/>
    <row r="7422" s="1" customFormat="1" ht="14.4"/>
    <row r="7423" s="1" customFormat="1" ht="14.4"/>
    <row r="7424" s="1" customFormat="1" ht="14.4"/>
    <row r="7425" s="1" customFormat="1" ht="14.4"/>
    <row r="7426" s="1" customFormat="1" ht="14.4"/>
    <row r="7427" s="1" customFormat="1" ht="14.4"/>
    <row r="7428" s="1" customFormat="1" ht="14.4"/>
    <row r="7429" s="1" customFormat="1" ht="14.4"/>
    <row r="7430" s="1" customFormat="1" ht="14.4"/>
    <row r="7431" s="1" customFormat="1" ht="14.4"/>
    <row r="7432" s="1" customFormat="1" ht="14.4"/>
    <row r="7433" s="1" customFormat="1" ht="14.4"/>
    <row r="7434" s="1" customFormat="1" ht="14.4"/>
    <row r="7435" s="1" customFormat="1" ht="14.4"/>
    <row r="7436" s="1" customFormat="1" ht="14.4"/>
    <row r="7437" s="1" customFormat="1" ht="14.4"/>
    <row r="7438" s="1" customFormat="1" ht="14.4"/>
    <row r="7439" s="1" customFormat="1" ht="14.4"/>
    <row r="7440" s="1" customFormat="1" ht="14.4"/>
    <row r="7441" s="1" customFormat="1" ht="14.4"/>
    <row r="7442" s="1" customFormat="1" ht="14.4"/>
    <row r="7443" s="1" customFormat="1" ht="14.4"/>
    <row r="7444" s="1" customFormat="1" ht="14.4"/>
    <row r="7445" s="1" customFormat="1" ht="14.4"/>
    <row r="7446" s="1" customFormat="1" ht="14.4"/>
    <row r="7447" s="1" customFormat="1" ht="14.4"/>
    <row r="7448" s="1" customFormat="1" ht="14.4"/>
    <row r="7449" s="1" customFormat="1" ht="14.4"/>
    <row r="7450" s="1" customFormat="1" ht="14.4"/>
    <row r="7451" s="1" customFormat="1" ht="14.4"/>
    <row r="7452" s="1" customFormat="1" ht="14.4"/>
    <row r="7453" s="1" customFormat="1" ht="14.4"/>
    <row r="7454" s="1" customFormat="1" ht="14.4"/>
    <row r="7455" s="1" customFormat="1" ht="14.4"/>
    <row r="7456" s="1" customFormat="1" ht="14.4"/>
    <row r="7457" s="1" customFormat="1" ht="14.4"/>
    <row r="7458" s="1" customFormat="1" ht="14.4"/>
    <row r="7459" s="1" customFormat="1" ht="14.4"/>
    <row r="7460" s="1" customFormat="1" ht="14.4"/>
    <row r="7461" s="1" customFormat="1" ht="14.4"/>
    <row r="7462" s="1" customFormat="1" ht="14.4"/>
    <row r="7463" s="1" customFormat="1" ht="14.4"/>
    <row r="7464" s="1" customFormat="1" ht="14.4"/>
    <row r="7465" s="1" customFormat="1" ht="14.4"/>
    <row r="7466" s="1" customFormat="1" ht="14.4"/>
    <row r="7467" s="1" customFormat="1" ht="14.4"/>
    <row r="7468" s="1" customFormat="1" ht="14.4"/>
    <row r="7469" s="1" customFormat="1" ht="14.4"/>
    <row r="7470" s="1" customFormat="1" ht="14.4"/>
    <row r="7471" s="1" customFormat="1" ht="14.4"/>
    <row r="7472" s="1" customFormat="1" ht="14.4"/>
    <row r="7473" s="1" customFormat="1" ht="14.4"/>
    <row r="7474" s="1" customFormat="1" ht="14.4"/>
    <row r="7475" s="1" customFormat="1" ht="14.4"/>
    <row r="7476" s="1" customFormat="1" ht="14.4"/>
    <row r="7477" s="1" customFormat="1" ht="14.4"/>
    <row r="7478" s="1" customFormat="1" ht="14.4"/>
    <row r="7479" s="1" customFormat="1" ht="14.4"/>
    <row r="7480" s="1" customFormat="1" ht="14.4"/>
    <row r="7481" s="1" customFormat="1" ht="14.4"/>
    <row r="7482" s="1" customFormat="1" ht="14.4"/>
    <row r="7483" s="1" customFormat="1" ht="14.4"/>
    <row r="7484" s="1" customFormat="1" ht="14.4"/>
    <row r="7485" s="1" customFormat="1" ht="14.4"/>
    <row r="7486" s="1" customFormat="1" ht="14.4"/>
    <row r="7487" s="1" customFormat="1" ht="14.4"/>
    <row r="7488" s="1" customFormat="1" ht="14.4"/>
    <row r="7489" s="1" customFormat="1" ht="14.4"/>
    <row r="7490" s="1" customFormat="1" ht="14.4"/>
    <row r="7491" s="1" customFormat="1" ht="14.4"/>
    <row r="7492" s="1" customFormat="1" ht="14.4"/>
    <row r="7493" s="1" customFormat="1" ht="14.4"/>
    <row r="7494" s="1" customFormat="1" ht="14.4"/>
    <row r="7495" s="1" customFormat="1" ht="14.4"/>
    <row r="7496" s="1" customFormat="1" ht="14.4"/>
    <row r="7497" s="1" customFormat="1" ht="14.4"/>
    <row r="7498" s="1" customFormat="1" ht="14.4"/>
    <row r="7499" s="1" customFormat="1" ht="14.4"/>
    <row r="7500" s="1" customFormat="1" ht="14.4"/>
    <row r="7501" s="1" customFormat="1" ht="14.4"/>
    <row r="7502" s="1" customFormat="1" ht="14.4"/>
    <row r="7503" s="1" customFormat="1" ht="14.4"/>
    <row r="7504" s="1" customFormat="1" ht="14.4"/>
    <row r="7505" s="1" customFormat="1" ht="14.4"/>
    <row r="7506" s="1" customFormat="1" ht="14.4"/>
    <row r="7507" s="1" customFormat="1" ht="14.4"/>
    <row r="7508" s="1" customFormat="1" ht="14.4"/>
    <row r="7509" s="1" customFormat="1" ht="14.4"/>
    <row r="7510" s="1" customFormat="1" ht="14.4"/>
    <row r="7511" s="1" customFormat="1" ht="14.4"/>
    <row r="7512" s="1" customFormat="1" ht="14.4"/>
    <row r="7513" s="1" customFormat="1" ht="14.4"/>
    <row r="7514" s="1" customFormat="1" ht="14.4"/>
    <row r="7515" s="1" customFormat="1" ht="14.4"/>
    <row r="7516" s="1" customFormat="1" ht="14.4"/>
    <row r="7517" s="1" customFormat="1" ht="14.4"/>
    <row r="7518" s="1" customFormat="1" ht="14.4"/>
    <row r="7519" s="1" customFormat="1" ht="14.4"/>
    <row r="7520" s="1" customFormat="1" ht="14.4"/>
    <row r="7521" s="1" customFormat="1" ht="14.4"/>
    <row r="7522" s="1" customFormat="1" ht="14.4"/>
    <row r="7523" s="1" customFormat="1" ht="14.4"/>
    <row r="7524" s="1" customFormat="1" ht="14.4"/>
    <row r="7525" s="1" customFormat="1" ht="14.4"/>
    <row r="7526" s="1" customFormat="1" ht="14.4"/>
    <row r="7527" s="1" customFormat="1" ht="14.4"/>
    <row r="7528" s="1" customFormat="1" ht="14.4"/>
    <row r="7529" s="1" customFormat="1" ht="14.4"/>
    <row r="7530" s="1" customFormat="1" ht="14.4"/>
    <row r="7531" s="1" customFormat="1" ht="14.4"/>
    <row r="7532" s="1" customFormat="1" ht="14.4"/>
    <row r="7533" s="1" customFormat="1" ht="14.4"/>
    <row r="7534" s="1" customFormat="1" ht="14.4"/>
    <row r="7535" s="1" customFormat="1" ht="14.4"/>
    <row r="7536" s="1" customFormat="1" ht="14.4"/>
    <row r="7537" s="1" customFormat="1" ht="14.4"/>
    <row r="7538" s="1" customFormat="1" ht="14.4"/>
    <row r="7539" s="1" customFormat="1" ht="14.4"/>
    <row r="7540" s="1" customFormat="1" ht="14.4"/>
    <row r="7541" s="1" customFormat="1" ht="14.4"/>
    <row r="7542" s="1" customFormat="1" ht="14.4"/>
    <row r="7543" s="1" customFormat="1" ht="14.4"/>
    <row r="7544" s="1" customFormat="1" ht="14.4"/>
    <row r="7545" s="1" customFormat="1" ht="14.4"/>
    <row r="7546" s="1" customFormat="1" ht="14.4"/>
    <row r="7547" s="1" customFormat="1" ht="14.4"/>
    <row r="7548" s="1" customFormat="1" ht="14.4"/>
    <row r="7549" s="1" customFormat="1" ht="14.4"/>
    <row r="7550" s="1" customFormat="1" ht="14.4"/>
    <row r="7551" s="1" customFormat="1" ht="14.4"/>
    <row r="7552" s="1" customFormat="1" ht="14.4"/>
    <row r="7553" s="1" customFormat="1" ht="14.4"/>
    <row r="7554" s="1" customFormat="1" ht="14.4"/>
    <row r="7555" s="1" customFormat="1" ht="14.4"/>
    <row r="7556" s="1" customFormat="1" ht="14.4"/>
    <row r="7557" s="1" customFormat="1" ht="14.4"/>
    <row r="7558" s="1" customFormat="1" ht="14.4"/>
    <row r="7559" s="1" customFormat="1" ht="14.4"/>
    <row r="7560" s="1" customFormat="1" ht="14.4"/>
    <row r="7561" s="1" customFormat="1" ht="14.4"/>
    <row r="7562" s="1" customFormat="1" ht="14.4"/>
    <row r="7563" s="1" customFormat="1" ht="14.4"/>
    <row r="7564" s="1" customFormat="1" ht="14.4"/>
    <row r="7565" s="1" customFormat="1" ht="14.4"/>
    <row r="7566" s="1" customFormat="1" ht="14.4"/>
    <row r="7567" s="1" customFormat="1" ht="14.4"/>
    <row r="7568" s="1" customFormat="1" ht="14.4"/>
    <row r="7569" s="1" customFormat="1" ht="14.4"/>
    <row r="7570" s="1" customFormat="1" ht="14.4"/>
    <row r="7571" s="1" customFormat="1" ht="14.4"/>
    <row r="7572" s="1" customFormat="1" ht="14.4"/>
    <row r="7573" s="1" customFormat="1" ht="14.4"/>
    <row r="7574" s="1" customFormat="1" ht="14.4"/>
    <row r="7575" s="1" customFormat="1" ht="14.4"/>
    <row r="7576" s="1" customFormat="1" ht="14.4"/>
    <row r="7577" s="1" customFormat="1" ht="14.4"/>
    <row r="7578" s="1" customFormat="1" ht="14.4"/>
    <row r="7579" s="1" customFormat="1" ht="14.4"/>
    <row r="7580" s="1" customFormat="1" ht="14.4"/>
    <row r="7581" s="1" customFormat="1" ht="14.4"/>
    <row r="7582" s="1" customFormat="1" ht="14.4"/>
    <row r="7583" s="1" customFormat="1" ht="14.4"/>
    <row r="7584" s="1" customFormat="1" ht="14.4"/>
    <row r="7585" s="1" customFormat="1" ht="14.4"/>
    <row r="7586" s="1" customFormat="1" ht="14.4"/>
    <row r="7587" s="1" customFormat="1" ht="14.4"/>
    <row r="7588" s="1" customFormat="1" ht="14.4"/>
    <row r="7589" s="1" customFormat="1" ht="14.4"/>
    <row r="7590" s="1" customFormat="1" ht="14.4"/>
    <row r="7591" s="1" customFormat="1" ht="14.4"/>
    <row r="7592" s="1" customFormat="1" ht="14.4"/>
    <row r="7593" s="1" customFormat="1" ht="14.4"/>
    <row r="7594" s="1" customFormat="1" ht="14.4"/>
    <row r="7595" s="1" customFormat="1" ht="14.4"/>
    <row r="7596" s="1" customFormat="1" ht="14.4"/>
    <row r="7597" s="1" customFormat="1" ht="14.4"/>
    <row r="7598" s="1" customFormat="1" ht="14.4"/>
    <row r="7599" s="1" customFormat="1" ht="14.4"/>
    <row r="7600" s="1" customFormat="1" ht="14.4"/>
    <row r="7601" s="1" customFormat="1" ht="14.4"/>
    <row r="7602" s="1" customFormat="1" ht="14.4"/>
    <row r="7603" s="1" customFormat="1" ht="14.4"/>
    <row r="7604" s="1" customFormat="1" ht="14.4"/>
    <row r="7605" s="1" customFormat="1" ht="14.4"/>
    <row r="7606" s="1" customFormat="1" ht="14.4"/>
    <row r="7607" s="1" customFormat="1" ht="14.4"/>
    <row r="7608" s="1" customFormat="1" ht="14.4"/>
    <row r="7609" s="1" customFormat="1" ht="14.4"/>
    <row r="7610" s="1" customFormat="1" ht="14.4"/>
    <row r="7611" s="1" customFormat="1" ht="14.4"/>
    <row r="7612" s="1" customFormat="1" ht="14.4"/>
    <row r="7613" s="1" customFormat="1" ht="14.4"/>
    <row r="7614" s="1" customFormat="1" ht="14.4"/>
    <row r="7615" s="1" customFormat="1" ht="14.4"/>
    <row r="7616" s="1" customFormat="1" ht="14.4"/>
    <row r="7617" s="1" customFormat="1" ht="14.4"/>
    <row r="7618" s="1" customFormat="1" ht="14.4"/>
    <row r="7619" s="1" customFormat="1" ht="14.4"/>
    <row r="7620" s="1" customFormat="1" ht="14.4"/>
    <row r="7621" s="1" customFormat="1" ht="14.4"/>
    <row r="7622" s="1" customFormat="1" ht="14.4"/>
    <row r="7623" s="1" customFormat="1" ht="14.4"/>
    <row r="7624" s="1" customFormat="1" ht="14.4"/>
    <row r="7625" s="1" customFormat="1" ht="14.4"/>
    <row r="7626" s="1" customFormat="1" ht="14.4"/>
    <row r="7627" s="1" customFormat="1" ht="14.4"/>
    <row r="7628" s="1" customFormat="1" ht="14.4"/>
    <row r="7629" s="1" customFormat="1" ht="14.4"/>
    <row r="7630" s="1" customFormat="1" ht="14.4"/>
    <row r="7631" s="1" customFormat="1" ht="14.4"/>
    <row r="7632" s="1" customFormat="1" ht="14.4"/>
    <row r="7633" s="1" customFormat="1" ht="14.4"/>
    <row r="7634" s="1" customFormat="1" ht="14.4"/>
    <row r="7635" s="1" customFormat="1" ht="14.4"/>
    <row r="7636" s="1" customFormat="1" ht="14.4"/>
    <row r="7637" s="1" customFormat="1" ht="14.4"/>
    <row r="7638" s="1" customFormat="1" ht="14.4"/>
    <row r="7639" s="1" customFormat="1" ht="14.4"/>
    <row r="7640" s="1" customFormat="1" ht="14.4"/>
    <row r="7641" s="1" customFormat="1" ht="14.4"/>
    <row r="7642" s="1" customFormat="1" ht="14.4"/>
    <row r="7643" s="1" customFormat="1" ht="14.4"/>
    <row r="7644" s="1" customFormat="1" ht="14.4"/>
    <row r="7645" s="1" customFormat="1" ht="14.4"/>
    <row r="7646" s="1" customFormat="1" ht="14.4"/>
    <row r="7647" s="1" customFormat="1" ht="14.4"/>
    <row r="7648" s="1" customFormat="1" ht="14.4"/>
    <row r="7649" s="1" customFormat="1" ht="14.4"/>
    <row r="7650" s="1" customFormat="1" ht="14.4"/>
    <row r="7651" s="1" customFormat="1" ht="14.4"/>
    <row r="7652" s="1" customFormat="1" ht="14.4"/>
    <row r="7653" s="1" customFormat="1" ht="14.4"/>
    <row r="7654" s="1" customFormat="1" ht="14.4"/>
    <row r="7655" s="1" customFormat="1" ht="14.4"/>
    <row r="7656" s="1" customFormat="1" ht="14.4"/>
    <row r="7657" s="1" customFormat="1" ht="14.4"/>
    <row r="7658" s="1" customFormat="1" ht="14.4"/>
    <row r="7659" s="1" customFormat="1" ht="14.4"/>
    <row r="7660" s="1" customFormat="1" ht="14.4"/>
    <row r="7661" s="1" customFormat="1" ht="14.4"/>
    <row r="7662" s="1" customFormat="1" ht="14.4"/>
    <row r="7663" s="1" customFormat="1" ht="14.4"/>
    <row r="7664" s="1" customFormat="1" ht="14.4"/>
    <row r="7665" s="1" customFormat="1" ht="14.4"/>
    <row r="7666" s="1" customFormat="1" ht="14.4"/>
    <row r="7667" s="1" customFormat="1" ht="14.4"/>
    <row r="7668" s="1" customFormat="1" ht="14.4"/>
    <row r="7669" s="1" customFormat="1" ht="14.4"/>
    <row r="7670" s="1" customFormat="1" ht="14.4"/>
    <row r="7671" s="1" customFormat="1" ht="14.4"/>
    <row r="7672" s="1" customFormat="1" ht="14.4"/>
    <row r="7673" s="1" customFormat="1" ht="14.4"/>
    <row r="7674" s="1" customFormat="1" ht="14.4"/>
    <row r="7675" s="1" customFormat="1" ht="14.4"/>
    <row r="7676" s="1" customFormat="1" ht="14.4"/>
    <row r="7677" s="1" customFormat="1" ht="14.4"/>
    <row r="7678" s="1" customFormat="1" ht="14.4"/>
    <row r="7679" s="1" customFormat="1" ht="14.4"/>
    <row r="7680" s="1" customFormat="1" ht="14.4"/>
    <row r="7681" s="1" customFormat="1" ht="14.4"/>
    <row r="7682" s="1" customFormat="1" ht="14.4"/>
    <row r="7683" s="1" customFormat="1" ht="14.4"/>
    <row r="7684" s="1" customFormat="1" ht="14.4"/>
    <row r="7685" s="1" customFormat="1" ht="14.4"/>
    <row r="7686" s="1" customFormat="1" ht="14.4"/>
    <row r="7687" s="1" customFormat="1" ht="14.4"/>
    <row r="7688" s="1" customFormat="1" ht="14.4"/>
    <row r="7689" s="1" customFormat="1" ht="14.4"/>
    <row r="7690" s="1" customFormat="1" ht="14.4"/>
    <row r="7691" s="1" customFormat="1" ht="14.4"/>
    <row r="7692" s="1" customFormat="1" ht="14.4"/>
    <row r="7693" s="1" customFormat="1" ht="14.4"/>
    <row r="7694" s="1" customFormat="1" ht="14.4"/>
    <row r="7695" s="1" customFormat="1" ht="14.4"/>
    <row r="7696" s="1" customFormat="1" ht="14.4"/>
    <row r="7697" s="1" customFormat="1" ht="14.4"/>
    <row r="7698" s="1" customFormat="1" ht="14.4"/>
    <row r="7699" s="1" customFormat="1" ht="14.4"/>
    <row r="7700" s="1" customFormat="1" ht="14.4"/>
    <row r="7701" s="1" customFormat="1" ht="14.4"/>
    <row r="7702" s="1" customFormat="1" ht="14.4"/>
    <row r="7703" s="1" customFormat="1" ht="14.4"/>
    <row r="7704" s="1" customFormat="1" ht="14.4"/>
    <row r="7705" s="1" customFormat="1" ht="14.4"/>
    <row r="7706" s="1" customFormat="1" ht="14.4"/>
    <row r="7707" s="1" customFormat="1" ht="14.4"/>
    <row r="7708" s="1" customFormat="1" ht="14.4"/>
    <row r="7709" s="1" customFormat="1" ht="14.4"/>
    <row r="7710" s="1" customFormat="1" ht="14.4"/>
    <row r="7711" s="1" customFormat="1" ht="14.4"/>
    <row r="7712" s="1" customFormat="1" ht="14.4"/>
    <row r="7713" s="1" customFormat="1" ht="14.4"/>
    <row r="7714" s="1" customFormat="1" ht="14.4"/>
    <row r="7715" s="1" customFormat="1" ht="14.4"/>
    <row r="7716" s="1" customFormat="1" ht="14.4"/>
    <row r="7717" s="1" customFormat="1" ht="14.4"/>
    <row r="7718" s="1" customFormat="1" ht="14.4"/>
    <row r="7719" s="1" customFormat="1" ht="14.4"/>
    <row r="7720" s="1" customFormat="1" ht="14.4"/>
    <row r="7721" s="1" customFormat="1" ht="14.4"/>
    <row r="7722" s="1" customFormat="1" ht="14.4"/>
    <row r="7723" s="1" customFormat="1" ht="14.4"/>
    <row r="7724" s="1" customFormat="1" ht="14.4"/>
    <row r="7725" s="1" customFormat="1" ht="14.4"/>
    <row r="7726" s="1" customFormat="1" ht="14.4"/>
    <row r="7727" s="1" customFormat="1" ht="14.4"/>
    <row r="7728" s="1" customFormat="1" ht="14.4"/>
    <row r="7729" s="1" customFormat="1" ht="14.4"/>
    <row r="7730" s="1" customFormat="1" ht="14.4"/>
    <row r="7731" s="1" customFormat="1" ht="14.4"/>
    <row r="7732" s="1" customFormat="1" ht="14.4"/>
    <row r="7733" s="1" customFormat="1" ht="14.4"/>
    <row r="7734" s="1" customFormat="1" ht="14.4"/>
    <row r="7735" s="1" customFormat="1" ht="14.4"/>
    <row r="7736" s="1" customFormat="1" ht="14.4"/>
    <row r="7737" s="1" customFormat="1" ht="14.4"/>
    <row r="7738" s="1" customFormat="1" ht="14.4"/>
    <row r="7739" s="1" customFormat="1" ht="14.4"/>
    <row r="7740" s="1" customFormat="1" ht="14.4"/>
    <row r="7741" s="1" customFormat="1" ht="14.4"/>
    <row r="7742" s="1" customFormat="1" ht="14.4"/>
    <row r="7743" s="1" customFormat="1" ht="14.4"/>
    <row r="7744" s="1" customFormat="1" ht="14.4"/>
    <row r="7745" s="1" customFormat="1" ht="14.4"/>
    <row r="7746" s="1" customFormat="1" ht="14.4"/>
    <row r="7747" s="1" customFormat="1" ht="14.4"/>
    <row r="7748" s="1" customFormat="1" ht="14.4"/>
    <row r="7749" s="1" customFormat="1" ht="14.4"/>
    <row r="7750" s="1" customFormat="1" ht="14.4"/>
    <row r="7751" s="1" customFormat="1" ht="14.4"/>
    <row r="7752" s="1" customFormat="1" ht="14.4"/>
    <row r="7753" s="1" customFormat="1" ht="14.4"/>
    <row r="7754" s="1" customFormat="1" ht="14.4"/>
    <row r="7755" s="1" customFormat="1" ht="14.4"/>
    <row r="7756" s="1" customFormat="1" ht="14.4"/>
    <row r="7757" s="1" customFormat="1" ht="14.4"/>
    <row r="7758" s="1" customFormat="1" ht="14.4"/>
    <row r="7759" s="1" customFormat="1" ht="14.4"/>
    <row r="7760" s="1" customFormat="1" ht="14.4"/>
    <row r="7761" s="1" customFormat="1" ht="14.4"/>
    <row r="7762" s="1" customFormat="1" ht="14.4"/>
    <row r="7763" s="1" customFormat="1" ht="14.4"/>
    <row r="7764" s="1" customFormat="1" ht="14.4"/>
    <row r="7765" s="1" customFormat="1" ht="14.4"/>
    <row r="7766" s="1" customFormat="1" ht="14.4"/>
    <row r="7767" s="1" customFormat="1" ht="14.4"/>
    <row r="7768" s="1" customFormat="1" ht="14.4"/>
    <row r="7769" s="1" customFormat="1" ht="14.4"/>
    <row r="7770" s="1" customFormat="1" ht="14.4"/>
    <row r="7771" s="1" customFormat="1" ht="14.4"/>
    <row r="7772" s="1" customFormat="1" ht="14.4"/>
    <row r="7773" s="1" customFormat="1" ht="14.4"/>
    <row r="7774" s="1" customFormat="1" ht="14.4"/>
    <row r="7775" s="1" customFormat="1" ht="14.4"/>
    <row r="7776" s="1" customFormat="1" ht="14.4"/>
    <row r="7777" s="1" customFormat="1" ht="14.4"/>
    <row r="7778" s="1" customFormat="1" ht="14.4"/>
    <row r="7779" s="1" customFormat="1" ht="14.4"/>
    <row r="7780" s="1" customFormat="1" ht="14.4"/>
    <row r="7781" s="1" customFormat="1" ht="14.4"/>
    <row r="7782" s="1" customFormat="1" ht="14.4"/>
    <row r="7783" s="1" customFormat="1" ht="14.4"/>
    <row r="7784" s="1" customFormat="1" ht="14.4"/>
    <row r="7785" s="1" customFormat="1" ht="14.4"/>
    <row r="7786" s="1" customFormat="1" ht="14.4"/>
    <row r="7787" s="1" customFormat="1" ht="14.4"/>
    <row r="7788" s="1" customFormat="1" ht="14.4"/>
    <row r="7789" s="1" customFormat="1" ht="14.4"/>
    <row r="7790" s="1" customFormat="1" ht="14.4"/>
    <row r="7791" s="1" customFormat="1" ht="14.4"/>
    <row r="7792" s="1" customFormat="1" ht="14.4"/>
    <row r="7793" s="1" customFormat="1" ht="14.4"/>
    <row r="7794" s="1" customFormat="1" ht="14.4"/>
    <row r="7795" s="1" customFormat="1" ht="14.4"/>
    <row r="7796" s="1" customFormat="1" ht="14.4"/>
    <row r="7797" s="1" customFormat="1" ht="14.4"/>
    <row r="7798" s="1" customFormat="1" ht="14.4"/>
    <row r="7799" s="1" customFormat="1" ht="14.4"/>
    <row r="7800" s="1" customFormat="1" ht="14.4"/>
    <row r="7801" s="1" customFormat="1" ht="14.4"/>
    <row r="7802" s="1" customFormat="1" ht="14.4"/>
    <row r="7803" s="1" customFormat="1" ht="14.4"/>
    <row r="7804" s="1" customFormat="1" ht="14.4"/>
    <row r="7805" s="1" customFormat="1" ht="14.4"/>
    <row r="7806" s="1" customFormat="1" ht="14.4"/>
    <row r="7807" s="1" customFormat="1" ht="14.4"/>
    <row r="7808" s="1" customFormat="1" ht="14.4"/>
    <row r="7809" s="1" customFormat="1" ht="14.4"/>
    <row r="7810" s="1" customFormat="1" ht="14.4"/>
    <row r="7811" s="1" customFormat="1" ht="14.4"/>
    <row r="7812" s="1" customFormat="1" ht="14.4"/>
    <row r="7813" s="1" customFormat="1" ht="14.4"/>
    <row r="7814" s="1" customFormat="1" ht="14.4"/>
    <row r="7815" s="1" customFormat="1" ht="14.4"/>
    <row r="7816" s="1" customFormat="1" ht="14.4"/>
    <row r="7817" s="1" customFormat="1" ht="14.4"/>
    <row r="7818" s="1" customFormat="1" ht="14.4"/>
    <row r="7819" s="1" customFormat="1" ht="14.4"/>
    <row r="7820" s="1" customFormat="1" ht="14.4"/>
    <row r="7821" s="1" customFormat="1" ht="14.4"/>
    <row r="7822" s="1" customFormat="1" ht="14.4"/>
    <row r="7823" s="1" customFormat="1" ht="14.4"/>
    <row r="7824" s="1" customFormat="1" ht="14.4"/>
    <row r="7825" s="1" customFormat="1" ht="14.4"/>
    <row r="7826" s="1" customFormat="1" ht="14.4"/>
    <row r="7827" s="1" customFormat="1" ht="14.4"/>
    <row r="7828" s="1" customFormat="1" ht="14.4"/>
    <row r="7829" s="1" customFormat="1" ht="14.4"/>
    <row r="7830" s="1" customFormat="1" ht="14.4"/>
    <row r="7831" s="1" customFormat="1" ht="14.4"/>
    <row r="7832" s="1" customFormat="1" ht="14.4"/>
    <row r="7833" s="1" customFormat="1" ht="14.4"/>
    <row r="7834" s="1" customFormat="1" ht="14.4"/>
    <row r="7835" s="1" customFormat="1" ht="14.4"/>
    <row r="7836" s="1" customFormat="1" ht="14.4"/>
    <row r="7837" s="1" customFormat="1" ht="14.4"/>
    <row r="7838" s="1" customFormat="1" ht="14.4"/>
    <row r="7839" s="1" customFormat="1" ht="14.4"/>
    <row r="7840" s="1" customFormat="1" ht="14.4"/>
    <row r="7841" s="1" customFormat="1" ht="14.4"/>
    <row r="7842" s="1" customFormat="1" ht="14.4"/>
    <row r="7843" s="1" customFormat="1" ht="14.4"/>
    <row r="7844" s="1" customFormat="1" ht="14.4"/>
    <row r="7845" s="1" customFormat="1" ht="14.4"/>
    <row r="7846" s="1" customFormat="1" ht="14.4"/>
    <row r="7847" s="1" customFormat="1" ht="14.4"/>
    <row r="7848" s="1" customFormat="1" ht="14.4"/>
    <row r="7849" s="1" customFormat="1" ht="14.4"/>
    <row r="7850" s="1" customFormat="1" ht="14.4"/>
    <row r="7851" s="1" customFormat="1" ht="14.4"/>
    <row r="7852" s="1" customFormat="1" ht="14.4"/>
    <row r="7853" s="1" customFormat="1" ht="14.4"/>
    <row r="7854" s="1" customFormat="1" ht="14.4"/>
    <row r="7855" s="1" customFormat="1" ht="14.4"/>
    <row r="7856" s="1" customFormat="1" ht="14.4"/>
    <row r="7857" s="1" customFormat="1" ht="14.4"/>
    <row r="7858" s="1" customFormat="1" ht="14.4"/>
    <row r="7859" s="1" customFormat="1" ht="14.4"/>
    <row r="7860" s="1" customFormat="1" ht="14.4"/>
    <row r="7861" s="1" customFormat="1" ht="14.4"/>
    <row r="7862" s="1" customFormat="1" ht="14.4"/>
    <row r="7863" s="1" customFormat="1" ht="14.4"/>
    <row r="7864" s="1" customFormat="1" ht="14.4"/>
    <row r="7865" s="1" customFormat="1" ht="14.4"/>
    <row r="7866" s="1" customFormat="1" ht="14.4"/>
    <row r="7867" s="1" customFormat="1" ht="14.4"/>
    <row r="7868" s="1" customFormat="1" ht="14.4"/>
    <row r="7869" s="1" customFormat="1" ht="14.4"/>
    <row r="7870" s="1" customFormat="1" ht="14.4"/>
    <row r="7871" s="1" customFormat="1" ht="14.4"/>
    <row r="7872" s="1" customFormat="1" ht="14.4"/>
    <row r="7873" s="1" customFormat="1" ht="14.4"/>
    <row r="7874" s="1" customFormat="1" ht="14.4"/>
    <row r="7875" s="1" customFormat="1" ht="14.4"/>
    <row r="7876" s="1" customFormat="1" ht="14.4"/>
    <row r="7877" s="1" customFormat="1" ht="14.4"/>
    <row r="7878" s="1" customFormat="1" ht="14.4"/>
    <row r="7879" s="1" customFormat="1" ht="14.4"/>
    <row r="7880" s="1" customFormat="1" ht="14.4"/>
    <row r="7881" s="1" customFormat="1" ht="14.4"/>
    <row r="7882" s="1" customFormat="1" ht="14.4"/>
    <row r="7883" s="1" customFormat="1" ht="14.4"/>
    <row r="7884" s="1" customFormat="1" ht="14.4"/>
    <row r="7885" s="1" customFormat="1" ht="14.4"/>
    <row r="7886" s="1" customFormat="1" ht="14.4"/>
    <row r="7887" s="1" customFormat="1" ht="14.4"/>
    <row r="7888" s="1" customFormat="1" ht="14.4"/>
    <row r="7889" s="1" customFormat="1" ht="14.4"/>
    <row r="7890" s="1" customFormat="1" ht="14.4"/>
    <row r="7891" s="1" customFormat="1" ht="14.4"/>
    <row r="7892" s="1" customFormat="1" ht="14.4"/>
    <row r="7893" s="1" customFormat="1" ht="14.4"/>
    <row r="7894" s="1" customFormat="1" ht="14.4"/>
    <row r="7895" s="1" customFormat="1" ht="14.4"/>
    <row r="7896" s="1" customFormat="1" ht="14.4"/>
    <row r="7897" s="1" customFormat="1" ht="14.4"/>
    <row r="7898" s="1" customFormat="1" ht="14.4"/>
    <row r="7899" s="1" customFormat="1" ht="14.4"/>
    <row r="7900" s="1" customFormat="1" ht="14.4"/>
    <row r="7901" s="1" customFormat="1" ht="14.4"/>
    <row r="7902" s="1" customFormat="1" ht="14.4"/>
    <row r="7903" s="1" customFormat="1" ht="14.4"/>
    <row r="7904" s="1" customFormat="1" ht="14.4"/>
    <row r="7905" s="1" customFormat="1" ht="14.4"/>
    <row r="7906" s="1" customFormat="1" ht="14.4"/>
    <row r="7907" s="1" customFormat="1" ht="14.4"/>
    <row r="7908" s="1" customFormat="1" ht="14.4"/>
    <row r="7909" s="1" customFormat="1" ht="14.4"/>
    <row r="7910" s="1" customFormat="1" ht="14.4"/>
    <row r="7911" s="1" customFormat="1" ht="14.4"/>
    <row r="7912" s="1" customFormat="1" ht="14.4"/>
    <row r="7913" s="1" customFormat="1" ht="14.4"/>
    <row r="7914" s="1" customFormat="1" ht="14.4"/>
    <row r="7915" s="1" customFormat="1" ht="14.4"/>
    <row r="7916" s="1" customFormat="1" ht="14.4"/>
    <row r="7917" s="1" customFormat="1" ht="14.4"/>
    <row r="7918" s="1" customFormat="1" ht="14.4"/>
    <row r="7919" s="1" customFormat="1" ht="14.4"/>
    <row r="7920" s="1" customFormat="1" ht="14.4"/>
    <row r="7921" s="1" customFormat="1" ht="14.4"/>
    <row r="7922" s="1" customFormat="1" ht="14.4"/>
    <row r="7923" s="1" customFormat="1" ht="14.4"/>
    <row r="7924" s="1" customFormat="1" ht="14.4"/>
    <row r="7925" s="1" customFormat="1" ht="14.4"/>
    <row r="7926" s="1" customFormat="1" ht="14.4"/>
    <row r="7927" s="1" customFormat="1" ht="14.4"/>
    <row r="7928" s="1" customFormat="1" ht="14.4"/>
    <row r="7929" s="1" customFormat="1" ht="14.4"/>
    <row r="7930" s="1" customFormat="1" ht="14.4"/>
    <row r="7931" s="1" customFormat="1" ht="14.4"/>
    <row r="7932" s="1" customFormat="1" ht="14.4"/>
    <row r="7933" s="1" customFormat="1" ht="14.4"/>
    <row r="7934" s="1" customFormat="1" ht="14.4"/>
    <row r="7935" s="1" customFormat="1" ht="14.4"/>
    <row r="7936" s="1" customFormat="1" ht="14.4"/>
    <row r="7937" s="1" customFormat="1" ht="14.4"/>
    <row r="7938" s="1" customFormat="1" ht="14.4"/>
    <row r="7939" s="1" customFormat="1" ht="14.4"/>
    <row r="7940" s="1" customFormat="1" ht="14.4"/>
    <row r="7941" s="1" customFormat="1" ht="14.4"/>
    <row r="7942" s="1" customFormat="1" ht="14.4"/>
    <row r="7943" s="1" customFormat="1" ht="14.4"/>
    <row r="7944" s="1" customFormat="1" ht="14.4"/>
    <row r="7945" s="1" customFormat="1" ht="14.4"/>
    <row r="7946" s="1" customFormat="1" ht="14.4"/>
    <row r="7947" s="1" customFormat="1" ht="14.4"/>
    <row r="7948" s="1" customFormat="1" ht="14.4"/>
    <row r="7949" s="1" customFormat="1" ht="14.4"/>
    <row r="7950" s="1" customFormat="1" ht="14.4"/>
    <row r="7951" s="1" customFormat="1" ht="14.4"/>
    <row r="7952" s="1" customFormat="1" ht="14.4"/>
    <row r="7953" s="1" customFormat="1" ht="14.4"/>
    <row r="7954" s="1" customFormat="1" ht="14.4"/>
    <row r="7955" s="1" customFormat="1" ht="14.4"/>
    <row r="7956" s="1" customFormat="1" ht="14.4"/>
    <row r="7957" s="1" customFormat="1" ht="14.4"/>
    <row r="7958" s="1" customFormat="1" ht="14.4"/>
    <row r="7959" s="1" customFormat="1" ht="14.4"/>
    <row r="7960" s="1" customFormat="1" ht="14.4"/>
    <row r="7961" s="1" customFormat="1" ht="14.4"/>
    <row r="7962" s="1" customFormat="1" ht="14.4"/>
    <row r="7963" s="1" customFormat="1" ht="14.4"/>
    <row r="7964" s="1" customFormat="1" ht="14.4"/>
    <row r="7965" s="1" customFormat="1" ht="14.4"/>
    <row r="7966" s="1" customFormat="1" ht="14.4"/>
    <row r="7967" s="1" customFormat="1" ht="14.4"/>
    <row r="7968" s="1" customFormat="1" ht="14.4"/>
    <row r="7969" s="1" customFormat="1" ht="14.4"/>
    <row r="7970" s="1" customFormat="1" ht="14.4"/>
    <row r="7971" s="1" customFormat="1" ht="14.4"/>
    <row r="7972" s="1" customFormat="1" ht="14.4"/>
    <row r="7973" s="1" customFormat="1" ht="14.4"/>
    <row r="7974" s="1" customFormat="1" ht="14.4"/>
    <row r="7975" s="1" customFormat="1" ht="14.4"/>
    <row r="7976" s="1" customFormat="1" ht="14.4"/>
    <row r="7977" s="1" customFormat="1" ht="14.4"/>
    <row r="7978" s="1" customFormat="1" ht="14.4"/>
    <row r="7979" s="1" customFormat="1" ht="14.4"/>
    <row r="7980" s="1" customFormat="1" ht="14.4"/>
    <row r="7981" s="1" customFormat="1" ht="14.4"/>
    <row r="7982" s="1" customFormat="1" ht="14.4"/>
    <row r="7983" s="1" customFormat="1" ht="14.4"/>
    <row r="7984" s="1" customFormat="1" ht="14.4"/>
    <row r="7985" s="1" customFormat="1" ht="14.4"/>
    <row r="7986" s="1" customFormat="1" ht="14.4"/>
    <row r="7987" s="1" customFormat="1" ht="14.4"/>
    <row r="7988" s="1" customFormat="1" ht="14.4"/>
    <row r="7989" s="1" customFormat="1" ht="14.4"/>
    <row r="7990" s="1" customFormat="1" ht="14.4"/>
    <row r="7991" s="1" customFormat="1" ht="14.4"/>
    <row r="7992" s="1" customFormat="1" ht="14.4"/>
    <row r="7993" s="1" customFormat="1" ht="14.4"/>
    <row r="7994" s="1" customFormat="1" ht="14.4"/>
    <row r="7995" s="1" customFormat="1" ht="14.4"/>
    <row r="7996" s="1" customFormat="1" ht="14.4"/>
    <row r="7997" s="1" customFormat="1" ht="14.4"/>
    <row r="7998" s="1" customFormat="1" ht="14.4"/>
    <row r="7999" s="1" customFormat="1" ht="14.4"/>
    <row r="8000" s="1" customFormat="1" ht="14.4"/>
    <row r="8001" s="1" customFormat="1" ht="14.4"/>
    <row r="8002" s="1" customFormat="1" ht="14.4"/>
    <row r="8003" s="1" customFormat="1" ht="14.4"/>
    <row r="8004" s="1" customFormat="1" ht="14.4"/>
    <row r="8005" s="1" customFormat="1" ht="14.4"/>
    <row r="8006" s="1" customFormat="1" ht="14.4"/>
    <row r="8007" s="1" customFormat="1" ht="14.4"/>
    <row r="8008" s="1" customFormat="1" ht="14.4"/>
    <row r="8009" s="1" customFormat="1" ht="14.4"/>
    <row r="8010" s="1" customFormat="1" ht="14.4"/>
    <row r="8011" s="1" customFormat="1" ht="14.4"/>
    <row r="8012" s="1" customFormat="1" ht="14.4"/>
    <row r="8013" s="1" customFormat="1" ht="14.4"/>
    <row r="8014" s="1" customFormat="1" ht="14.4"/>
    <row r="8015" s="1" customFormat="1" ht="14.4"/>
    <row r="8016" s="1" customFormat="1" ht="14.4"/>
    <row r="8017" s="1" customFormat="1" ht="14.4"/>
    <row r="8018" s="1" customFormat="1" ht="14.4"/>
    <row r="8019" s="1" customFormat="1" ht="14.4"/>
    <row r="8020" s="1" customFormat="1" ht="14.4"/>
    <row r="8021" s="1" customFormat="1" ht="14.4"/>
    <row r="8022" s="1" customFormat="1" ht="14.4"/>
    <row r="8023" s="1" customFormat="1" ht="14.4"/>
    <row r="8024" s="1" customFormat="1" ht="14.4"/>
    <row r="8025" s="1" customFormat="1" ht="14.4"/>
    <row r="8026" s="1" customFormat="1" ht="14.4"/>
    <row r="8027" s="1" customFormat="1" ht="14.4"/>
    <row r="8028" s="1" customFormat="1" ht="14.4"/>
    <row r="8029" s="1" customFormat="1" ht="14.4"/>
    <row r="8030" s="1" customFormat="1" ht="14.4"/>
    <row r="8031" s="1" customFormat="1" ht="14.4"/>
    <row r="8032" s="1" customFormat="1" ht="14.4"/>
    <row r="8033" s="1" customFormat="1" ht="14.4"/>
    <row r="8034" s="1" customFormat="1" ht="14.4"/>
    <row r="8035" s="1" customFormat="1" ht="14.4"/>
    <row r="8036" s="1" customFormat="1" ht="14.4"/>
    <row r="8037" s="1" customFormat="1" ht="14.4"/>
    <row r="8038" s="1" customFormat="1" ht="14.4"/>
    <row r="8039" s="1" customFormat="1" ht="14.4"/>
    <row r="8040" s="1" customFormat="1" ht="14.4"/>
    <row r="8041" s="1" customFormat="1" ht="14.4"/>
    <row r="8042" s="1" customFormat="1" ht="14.4"/>
    <row r="8043" s="1" customFormat="1" ht="14.4"/>
    <row r="8044" s="1" customFormat="1" ht="14.4"/>
    <row r="8045" s="1" customFormat="1" ht="14.4"/>
    <row r="8046" s="1" customFormat="1" ht="14.4"/>
    <row r="8047" s="1" customFormat="1" ht="14.4"/>
    <row r="8048" s="1" customFormat="1" ht="14.4"/>
    <row r="8049" s="1" customFormat="1" ht="14.4"/>
    <row r="8050" s="1" customFormat="1" ht="14.4"/>
    <row r="8051" s="1" customFormat="1" ht="14.4"/>
    <row r="8052" s="1" customFormat="1" ht="14.4"/>
    <row r="8053" s="1" customFormat="1" ht="14.4"/>
    <row r="8054" s="1" customFormat="1" ht="14.4"/>
    <row r="8055" s="1" customFormat="1" ht="14.4"/>
    <row r="8056" s="1" customFormat="1" ht="14.4"/>
    <row r="8057" s="1" customFormat="1" ht="14.4"/>
    <row r="8058" s="1" customFormat="1" ht="14.4"/>
    <row r="8059" s="1" customFormat="1" ht="14.4"/>
    <row r="8060" s="1" customFormat="1" ht="14.4"/>
    <row r="8061" s="1" customFormat="1" ht="14.4"/>
    <row r="8062" s="1" customFormat="1" ht="14.4"/>
    <row r="8063" s="1" customFormat="1" ht="14.4"/>
    <row r="8064" s="1" customFormat="1" ht="14.4"/>
    <row r="8065" s="1" customFormat="1" ht="14.4"/>
    <row r="8066" s="1" customFormat="1" ht="14.4"/>
    <row r="8067" s="1" customFormat="1" ht="14.4"/>
    <row r="8068" s="1" customFormat="1" ht="14.4"/>
    <row r="8069" s="1" customFormat="1" ht="14.4"/>
    <row r="8070" s="1" customFormat="1" ht="14.4"/>
    <row r="8071" s="1" customFormat="1" ht="14.4"/>
    <row r="8072" s="1" customFormat="1" ht="14.4"/>
    <row r="8073" s="1" customFormat="1" ht="14.4"/>
    <row r="8074" s="1" customFormat="1" ht="14.4"/>
    <row r="8075" s="1" customFormat="1" ht="14.4"/>
    <row r="8076" s="1" customFormat="1" ht="14.4"/>
    <row r="8077" s="1" customFormat="1" ht="14.4"/>
    <row r="8078" s="1" customFormat="1" ht="14.4"/>
    <row r="8079" s="1" customFormat="1" ht="14.4"/>
    <row r="8080" s="1" customFormat="1" ht="14.4"/>
    <row r="8081" s="1" customFormat="1" ht="14.4"/>
    <row r="8082" s="1" customFormat="1" ht="14.4"/>
    <row r="8083" s="1" customFormat="1" ht="14.4"/>
    <row r="8084" s="1" customFormat="1" ht="14.4"/>
    <row r="8085" s="1" customFormat="1" ht="14.4"/>
    <row r="8086" s="1" customFormat="1" ht="14.4"/>
    <row r="8087" s="1" customFormat="1" ht="14.4"/>
    <row r="8088" s="1" customFormat="1" ht="14.4"/>
    <row r="8089" s="1" customFormat="1" ht="14.4"/>
    <row r="8090" s="1" customFormat="1" ht="14.4"/>
    <row r="8091" s="1" customFormat="1" ht="14.4"/>
    <row r="8092" s="1" customFormat="1" ht="14.4"/>
    <row r="8093" s="1" customFormat="1" ht="14.4"/>
    <row r="8094" s="1" customFormat="1" ht="14.4"/>
    <row r="8095" s="1" customFormat="1" ht="14.4"/>
    <row r="8096" s="1" customFormat="1" ht="14.4"/>
    <row r="8097" s="1" customFormat="1" ht="14.4"/>
    <row r="8098" s="1" customFormat="1" ht="14.4"/>
    <row r="8099" s="1" customFormat="1" ht="14.4"/>
    <row r="8100" s="1" customFormat="1" ht="14.4"/>
    <row r="8101" s="1" customFormat="1" ht="14.4"/>
    <row r="8102" s="1" customFormat="1" ht="14.4"/>
    <row r="8103" s="1" customFormat="1" ht="14.4"/>
    <row r="8104" s="1" customFormat="1" ht="14.4"/>
    <row r="8105" s="1" customFormat="1" ht="14.4"/>
    <row r="8106" s="1" customFormat="1" ht="14.4"/>
    <row r="8107" s="1" customFormat="1" ht="14.4"/>
    <row r="8108" s="1" customFormat="1" ht="14.4"/>
    <row r="8109" s="1" customFormat="1" ht="14.4"/>
    <row r="8110" s="1" customFormat="1" ht="14.4"/>
    <row r="8111" s="1" customFormat="1" ht="14.4"/>
    <row r="8112" s="1" customFormat="1" ht="14.4"/>
    <row r="8113" s="1" customFormat="1" ht="14.4"/>
    <row r="8114" s="1" customFormat="1" ht="14.4"/>
    <row r="8115" s="1" customFormat="1" ht="14.4"/>
    <row r="8116" s="1" customFormat="1" ht="14.4"/>
    <row r="8117" s="1" customFormat="1" ht="14.4"/>
    <row r="8118" s="1" customFormat="1" ht="14.4"/>
    <row r="8119" s="1" customFormat="1" ht="14.4"/>
    <row r="8120" s="1" customFormat="1" ht="14.4"/>
    <row r="8121" s="1" customFormat="1" ht="14.4"/>
    <row r="8122" s="1" customFormat="1" ht="14.4"/>
    <row r="8123" s="1" customFormat="1" ht="14.4"/>
    <row r="8124" s="1" customFormat="1" ht="14.4"/>
    <row r="8125" s="1" customFormat="1" ht="14.4"/>
    <row r="8126" s="1" customFormat="1" ht="14.4"/>
    <row r="8127" s="1" customFormat="1" ht="14.4"/>
    <row r="8128" s="1" customFormat="1" ht="14.4"/>
    <row r="8129" s="1" customFormat="1" ht="14.4"/>
    <row r="8130" s="1" customFormat="1" ht="14.4"/>
    <row r="8131" s="1" customFormat="1" ht="14.4"/>
    <row r="8132" s="1" customFormat="1" ht="14.4"/>
    <row r="8133" s="1" customFormat="1" ht="14.4"/>
    <row r="8134" s="1" customFormat="1" ht="14.4"/>
    <row r="8135" s="1" customFormat="1" ht="14.4"/>
    <row r="8136" s="1" customFormat="1" ht="14.4"/>
    <row r="8137" s="1" customFormat="1" ht="14.4"/>
    <row r="8138" s="1" customFormat="1" ht="14.4"/>
    <row r="8139" s="1" customFormat="1" ht="14.4"/>
    <row r="8140" s="1" customFormat="1" ht="14.4"/>
    <row r="8141" s="1" customFormat="1" ht="14.4"/>
    <row r="8142" s="1" customFormat="1" ht="14.4"/>
    <row r="8143" s="1" customFormat="1" ht="14.4"/>
    <row r="8144" s="1" customFormat="1" ht="14.4"/>
    <row r="8145" s="1" customFormat="1" ht="14.4"/>
    <row r="8146" s="1" customFormat="1" ht="14.4"/>
    <row r="8147" s="1" customFormat="1" ht="14.4"/>
    <row r="8148" s="1" customFormat="1" ht="14.4"/>
    <row r="8149" s="1" customFormat="1" ht="14.4"/>
    <row r="8150" s="1" customFormat="1" ht="14.4"/>
    <row r="8151" s="1" customFormat="1" ht="14.4"/>
    <row r="8152" s="1" customFormat="1" ht="14.4"/>
    <row r="8153" s="1" customFormat="1" ht="14.4"/>
    <row r="8154" s="1" customFormat="1" ht="14.4"/>
    <row r="8155" s="1" customFormat="1" ht="14.4"/>
    <row r="8156" s="1" customFormat="1" ht="14.4"/>
    <row r="8157" s="1" customFormat="1" ht="14.4"/>
    <row r="8158" s="1" customFormat="1" ht="14.4"/>
    <row r="8159" s="1" customFormat="1" ht="14.4"/>
    <row r="8160" s="1" customFormat="1" ht="14.4"/>
    <row r="8161" s="1" customFormat="1" ht="14.4"/>
    <row r="8162" s="1" customFormat="1" ht="14.4"/>
    <row r="8163" s="1" customFormat="1" ht="14.4"/>
    <row r="8164" s="1" customFormat="1" ht="14.4"/>
    <row r="8165" s="1" customFormat="1" ht="14.4"/>
    <row r="8166" s="1" customFormat="1" ht="14.4"/>
    <row r="8167" s="1" customFormat="1" ht="14.4"/>
    <row r="8168" s="1" customFormat="1" ht="14.4"/>
    <row r="8169" s="1" customFormat="1" ht="14.4"/>
    <row r="8170" s="1" customFormat="1" ht="14.4"/>
    <row r="8171" s="1" customFormat="1" ht="14.4"/>
    <row r="8172" s="1" customFormat="1" ht="14.4"/>
    <row r="8173" s="1" customFormat="1" ht="14.4"/>
    <row r="8174" s="1" customFormat="1" ht="14.4"/>
    <row r="8175" s="1" customFormat="1" ht="14.4"/>
    <row r="8176" s="1" customFormat="1" ht="14.4"/>
    <row r="8177" s="1" customFormat="1" ht="14.4"/>
    <row r="8178" s="1" customFormat="1" ht="14.4"/>
    <row r="8179" s="1" customFormat="1" ht="14.4"/>
    <row r="8180" s="1" customFormat="1" ht="14.4"/>
    <row r="8181" s="1" customFormat="1" ht="14.4"/>
    <row r="8182" s="1" customFormat="1" ht="14.4"/>
    <row r="8183" s="1" customFormat="1" ht="14.4"/>
    <row r="8184" s="1" customFormat="1" ht="14.4"/>
    <row r="8185" s="1" customFormat="1" ht="14.4"/>
    <row r="8186" s="1" customFormat="1" ht="14.4"/>
    <row r="8187" s="1" customFormat="1" ht="14.4"/>
    <row r="8188" s="1" customFormat="1" ht="14.4"/>
    <row r="8189" s="1" customFormat="1" ht="14.4"/>
    <row r="8190" s="1" customFormat="1" ht="14.4"/>
    <row r="8191" s="1" customFormat="1" ht="14.4"/>
    <row r="8192" s="1" customFormat="1" ht="14.4"/>
    <row r="8193" s="1" customFormat="1" ht="14.4"/>
    <row r="8194" s="1" customFormat="1" ht="14.4"/>
    <row r="8195" s="1" customFormat="1" ht="14.4"/>
    <row r="8196" s="1" customFormat="1" ht="14.4"/>
    <row r="8197" s="1" customFormat="1" ht="14.4"/>
    <row r="8198" s="1" customFormat="1" ht="14.4"/>
    <row r="8199" s="1" customFormat="1" ht="14.4"/>
    <row r="8200" s="1" customFormat="1" ht="14.4"/>
    <row r="8201" s="1" customFormat="1" ht="14.4"/>
    <row r="8202" s="1" customFormat="1" ht="14.4"/>
    <row r="8203" s="1" customFormat="1" ht="14.4"/>
    <row r="8204" s="1" customFormat="1" ht="14.4"/>
    <row r="8205" s="1" customFormat="1" ht="14.4"/>
    <row r="8206" s="1" customFormat="1" ht="14.4"/>
    <row r="8207" s="1" customFormat="1" ht="14.4"/>
    <row r="8208" s="1" customFormat="1" ht="14.4"/>
    <row r="8209" s="1" customFormat="1" ht="14.4"/>
    <row r="8210" s="1" customFormat="1" ht="14.4"/>
    <row r="8211" s="1" customFormat="1" ht="14.4"/>
    <row r="8212" s="1" customFormat="1" ht="14.4"/>
    <row r="8213" s="1" customFormat="1" ht="14.4"/>
    <row r="8214" s="1" customFormat="1" ht="14.4"/>
    <row r="8215" s="1" customFormat="1" ht="14.4"/>
    <row r="8216" s="1" customFormat="1" ht="14.4"/>
    <row r="8217" s="1" customFormat="1" ht="14.4"/>
    <row r="8218" s="1" customFormat="1" ht="14.4"/>
    <row r="8219" s="1" customFormat="1" ht="14.4"/>
    <row r="8220" s="1" customFormat="1" ht="14.4"/>
    <row r="8221" s="1" customFormat="1" ht="14.4"/>
    <row r="8222" s="1" customFormat="1" ht="14.4"/>
    <row r="8223" s="1" customFormat="1" ht="14.4"/>
    <row r="8224" s="1" customFormat="1" ht="14.4"/>
    <row r="8225" s="1" customFormat="1" ht="14.4"/>
    <row r="8226" s="1" customFormat="1" ht="14.4"/>
    <row r="8227" s="1" customFormat="1" ht="14.4"/>
    <row r="8228" s="1" customFormat="1" ht="14.4"/>
    <row r="8229" s="1" customFormat="1" ht="14.4"/>
    <row r="8230" s="1" customFormat="1" ht="14.4"/>
    <row r="8231" s="1" customFormat="1" ht="14.4"/>
    <row r="8232" s="1" customFormat="1" ht="14.4"/>
    <row r="8233" s="1" customFormat="1" ht="14.4"/>
    <row r="8234" s="1" customFormat="1" ht="14.4"/>
    <row r="8235" s="1" customFormat="1" ht="14.4"/>
    <row r="8236" s="1" customFormat="1" ht="14.4"/>
    <row r="8237" s="1" customFormat="1" ht="14.4"/>
    <row r="8238" s="1" customFormat="1" ht="14.4"/>
    <row r="8239" s="1" customFormat="1" ht="14.4"/>
    <row r="8240" s="1" customFormat="1" ht="14.4"/>
    <row r="8241" s="1" customFormat="1" ht="14.4"/>
    <row r="8242" s="1" customFormat="1" ht="14.4"/>
    <row r="8243" s="1" customFormat="1" ht="14.4"/>
    <row r="8244" s="1" customFormat="1" ht="14.4"/>
    <row r="8245" s="1" customFormat="1" ht="14.4"/>
    <row r="8246" s="1" customFormat="1" ht="14.4"/>
    <row r="8247" s="1" customFormat="1" ht="14.4"/>
    <row r="8248" s="1" customFormat="1" ht="14.4"/>
    <row r="8249" s="1" customFormat="1" ht="14.4"/>
    <row r="8250" s="1" customFormat="1" ht="14.4"/>
    <row r="8251" s="1" customFormat="1" ht="14.4"/>
    <row r="8252" s="1" customFormat="1" ht="14.4"/>
    <row r="8253" s="1" customFormat="1" ht="14.4"/>
    <row r="8254" s="1" customFormat="1" ht="14.4"/>
    <row r="8255" s="1" customFormat="1" ht="14.4"/>
    <row r="8256" s="1" customFormat="1" ht="14.4"/>
    <row r="8257" s="1" customFormat="1" ht="14.4"/>
    <row r="8258" s="1" customFormat="1" ht="14.4"/>
    <row r="8259" s="1" customFormat="1" ht="14.4"/>
    <row r="8260" s="1" customFormat="1" ht="14.4"/>
    <row r="8261" s="1" customFormat="1" ht="14.4"/>
    <row r="8262" s="1" customFormat="1" ht="14.4"/>
    <row r="8263" s="1" customFormat="1" ht="14.4"/>
    <row r="8264" s="1" customFormat="1" ht="14.4"/>
    <row r="8265" s="1" customFormat="1" ht="14.4"/>
    <row r="8266" s="1" customFormat="1" ht="14.4"/>
    <row r="8267" s="1" customFormat="1" ht="14.4"/>
    <row r="8268" s="1" customFormat="1" ht="14.4"/>
    <row r="8269" s="1" customFormat="1" ht="14.4"/>
    <row r="8270" s="1" customFormat="1" ht="14.4"/>
    <row r="8271" s="1" customFormat="1" ht="14.4"/>
    <row r="8272" s="1" customFormat="1" ht="14.4"/>
    <row r="8273" s="1" customFormat="1" ht="14.4"/>
    <row r="8274" s="1" customFormat="1" ht="14.4"/>
    <row r="8275" s="1" customFormat="1" ht="14.4"/>
    <row r="8276" s="1" customFormat="1" ht="14.4"/>
    <row r="8277" s="1" customFormat="1" ht="14.4"/>
    <row r="8278" s="1" customFormat="1" ht="14.4"/>
    <row r="8279" s="1" customFormat="1" ht="14.4"/>
    <row r="8280" s="1" customFormat="1" ht="14.4"/>
    <row r="8281" s="1" customFormat="1" ht="14.4"/>
    <row r="8282" s="1" customFormat="1" ht="14.4"/>
    <row r="8283" s="1" customFormat="1" ht="14.4"/>
    <row r="8284" s="1" customFormat="1" ht="14.4"/>
    <row r="8285" s="1" customFormat="1" ht="14.4"/>
    <row r="8286" s="1" customFormat="1" ht="14.4"/>
    <row r="8287" s="1" customFormat="1" ht="14.4"/>
    <row r="8288" s="1" customFormat="1" ht="14.4"/>
    <row r="8289" s="1" customFormat="1" ht="14.4"/>
    <row r="8290" s="1" customFormat="1" ht="14.4"/>
    <row r="8291" s="1" customFormat="1" ht="14.4"/>
    <row r="8292" s="1" customFormat="1" ht="14.4"/>
    <row r="8293" s="1" customFormat="1" ht="14.4"/>
    <row r="8294" s="1" customFormat="1" ht="14.4"/>
    <row r="8295" s="1" customFormat="1" ht="14.4"/>
    <row r="8296" s="1" customFormat="1" ht="14.4"/>
    <row r="8297" s="1" customFormat="1" ht="14.4"/>
    <row r="8298" s="1" customFormat="1" ht="14.4"/>
    <row r="8299" s="1" customFormat="1" ht="14.4"/>
    <row r="8300" s="1" customFormat="1" ht="14.4"/>
    <row r="8301" s="1" customFormat="1" ht="14.4"/>
    <row r="8302" s="1" customFormat="1" ht="14.4"/>
    <row r="8303" s="1" customFormat="1" ht="14.4"/>
    <row r="8304" s="1" customFormat="1" ht="14.4"/>
    <row r="8305" s="1" customFormat="1" ht="14.4"/>
    <row r="8306" s="1" customFormat="1" ht="14.4"/>
    <row r="8307" s="1" customFormat="1" ht="14.4"/>
    <row r="8308" s="1" customFormat="1" ht="14.4"/>
    <row r="8309" s="1" customFormat="1" ht="14.4"/>
    <row r="8310" s="1" customFormat="1" ht="14.4"/>
    <row r="8311" s="1" customFormat="1" ht="14.4"/>
    <row r="8312" s="1" customFormat="1" ht="14.4"/>
    <row r="8313" s="1" customFormat="1" ht="14.4"/>
    <row r="8314" s="1" customFormat="1" ht="14.4"/>
    <row r="8315" s="1" customFormat="1" ht="14.4"/>
    <row r="8316" s="1" customFormat="1" ht="14.4"/>
    <row r="8317" s="1" customFormat="1" ht="14.4"/>
    <row r="8318" s="1" customFormat="1" ht="14.4"/>
    <row r="8319" s="1" customFormat="1" ht="14.4"/>
    <row r="8320" s="1" customFormat="1" ht="14.4"/>
    <row r="8321" s="1" customFormat="1" ht="14.4"/>
    <row r="8322" s="1" customFormat="1" ht="14.4"/>
    <row r="8323" s="1" customFormat="1" ht="14.4"/>
    <row r="8324" s="1" customFormat="1" ht="14.4"/>
    <row r="8325" s="1" customFormat="1" ht="14.4"/>
    <row r="8326" s="1" customFormat="1" ht="14.4"/>
    <row r="8327" s="1" customFormat="1" ht="14.4"/>
    <row r="8328" s="1" customFormat="1" ht="14.4"/>
    <row r="8329" s="1" customFormat="1" ht="14.4"/>
    <row r="8330" s="1" customFormat="1" ht="14.4"/>
    <row r="8331" s="1" customFormat="1" ht="14.4"/>
    <row r="8332" s="1" customFormat="1" ht="14.4"/>
    <row r="8333" s="1" customFormat="1" ht="14.4"/>
    <row r="8334" s="1" customFormat="1" ht="14.4"/>
    <row r="8335" s="1" customFormat="1" ht="14.4"/>
    <row r="8336" s="1" customFormat="1" ht="14.4"/>
    <row r="8337" s="1" customFormat="1" ht="14.4"/>
    <row r="8338" s="1" customFormat="1" ht="14.4"/>
    <row r="8339" s="1" customFormat="1" ht="14.4"/>
    <row r="8340" s="1" customFormat="1" ht="14.4"/>
    <row r="8341" s="1" customFormat="1" ht="14.4"/>
    <row r="8342" s="1" customFormat="1" ht="14.4"/>
    <row r="8343" s="1" customFormat="1" ht="14.4"/>
    <row r="8344" s="1" customFormat="1" ht="14.4"/>
    <row r="8345" s="1" customFormat="1" ht="14.4"/>
    <row r="8346" s="1" customFormat="1" ht="14.4"/>
    <row r="8347" s="1" customFormat="1" ht="14.4"/>
    <row r="8348" s="1" customFormat="1" ht="14.4"/>
    <row r="8349" s="1" customFormat="1" ht="14.4"/>
    <row r="8350" s="1" customFormat="1" ht="14.4"/>
    <row r="8351" s="1" customFormat="1" ht="14.4"/>
    <row r="8352" s="1" customFormat="1" ht="14.4"/>
    <row r="8353" s="1" customFormat="1" ht="14.4"/>
    <row r="8354" s="1" customFormat="1" ht="14.4"/>
    <row r="8355" s="1" customFormat="1" ht="14.4"/>
    <row r="8356" s="1" customFormat="1" ht="14.4"/>
    <row r="8357" s="1" customFormat="1" ht="14.4"/>
    <row r="8358" s="1" customFormat="1" ht="14.4"/>
    <row r="8359" s="1" customFormat="1" ht="14.4"/>
    <row r="8360" s="1" customFormat="1" ht="14.4"/>
    <row r="8361" s="1" customFormat="1" ht="14.4"/>
    <row r="8362" s="1" customFormat="1" ht="14.4"/>
    <row r="8363" s="1" customFormat="1" ht="14.4"/>
    <row r="8364" s="1" customFormat="1" ht="14.4"/>
    <row r="8365" s="1" customFormat="1" ht="14.4"/>
    <row r="8366" s="1" customFormat="1" ht="14.4"/>
    <row r="8367" s="1" customFormat="1" ht="14.4"/>
    <row r="8368" s="1" customFormat="1" ht="14.4"/>
    <row r="8369" s="1" customFormat="1" ht="14.4"/>
    <row r="8370" s="1" customFormat="1" ht="14.4"/>
    <row r="8371" s="1" customFormat="1" ht="14.4"/>
    <row r="8372" s="1" customFormat="1" ht="14.4"/>
    <row r="8373" s="1" customFormat="1" ht="14.4"/>
    <row r="8374" s="1" customFormat="1" ht="14.4"/>
    <row r="8375" s="1" customFormat="1" ht="14.4"/>
    <row r="8376" s="1" customFormat="1" ht="14.4"/>
    <row r="8377" s="1" customFormat="1" ht="14.4"/>
    <row r="8378" s="1" customFormat="1" ht="14.4"/>
    <row r="8379" s="1" customFormat="1" ht="14.4"/>
    <row r="8380" s="1" customFormat="1" ht="14.4"/>
    <row r="8381" s="1" customFormat="1" ht="14.4"/>
    <row r="8382" s="1" customFormat="1" ht="14.4"/>
    <row r="8383" s="1" customFormat="1" ht="14.4"/>
    <row r="8384" s="1" customFormat="1" ht="14.4"/>
    <row r="8385" s="1" customFormat="1" ht="14.4"/>
    <row r="8386" s="1" customFormat="1" ht="14.4"/>
    <row r="8387" s="1" customFormat="1" ht="14.4"/>
    <row r="8388" s="1" customFormat="1" ht="14.4"/>
    <row r="8389" s="1" customFormat="1" ht="14.4"/>
    <row r="8390" s="1" customFormat="1" ht="14.4"/>
    <row r="8391" s="1" customFormat="1" ht="14.4"/>
    <row r="8392" s="1" customFormat="1" ht="14.4"/>
    <row r="8393" s="1" customFormat="1" ht="14.4"/>
    <row r="8394" s="1" customFormat="1" ht="14.4"/>
    <row r="8395" s="1" customFormat="1" ht="14.4"/>
    <row r="8396" s="1" customFormat="1" ht="14.4"/>
    <row r="8397" s="1" customFormat="1" ht="14.4"/>
    <row r="8398" s="1" customFormat="1" ht="14.4"/>
    <row r="8399" s="1" customFormat="1" ht="14.4"/>
    <row r="8400" s="1" customFormat="1" ht="14.4"/>
    <row r="8401" s="1" customFormat="1" ht="14.4"/>
    <row r="8402" s="1" customFormat="1" ht="14.4"/>
    <row r="8403" s="1" customFormat="1" ht="14.4"/>
    <row r="8404" s="1" customFormat="1" ht="14.4"/>
    <row r="8405" s="1" customFormat="1" ht="14.4"/>
    <row r="8406" s="1" customFormat="1" ht="14.4"/>
    <row r="8407" s="1" customFormat="1" ht="14.4"/>
    <row r="8408" s="1" customFormat="1" ht="14.4"/>
    <row r="8409" s="1" customFormat="1" ht="14.4"/>
    <row r="8410" s="1" customFormat="1" ht="14.4"/>
    <row r="8411" s="1" customFormat="1" ht="14.4"/>
    <row r="8412" s="1" customFormat="1" ht="14.4"/>
    <row r="8413" s="1" customFormat="1" ht="14.4"/>
    <row r="8414" s="1" customFormat="1" ht="14.4"/>
    <row r="8415" s="1" customFormat="1" ht="14.4"/>
    <row r="8416" s="1" customFormat="1" ht="14.4"/>
    <row r="8417" s="1" customFormat="1" ht="14.4"/>
    <row r="8418" s="1" customFormat="1" ht="14.4"/>
    <row r="8419" s="1" customFormat="1" ht="14.4"/>
    <row r="8420" s="1" customFormat="1" ht="14.4"/>
    <row r="8421" s="1" customFormat="1" ht="14.4"/>
    <row r="8422" s="1" customFormat="1" ht="14.4"/>
    <row r="8423" s="1" customFormat="1" ht="14.4"/>
    <row r="8424" s="1" customFormat="1" ht="14.4"/>
    <row r="8425" s="1" customFormat="1" ht="14.4"/>
    <row r="8426" s="1" customFormat="1" ht="14.4"/>
    <row r="8427" s="1" customFormat="1" ht="14.4"/>
    <row r="8428" s="1" customFormat="1" ht="14.4"/>
    <row r="8429" s="1" customFormat="1" ht="14.4"/>
    <row r="8430" s="1" customFormat="1" ht="14.4"/>
    <row r="8431" s="1" customFormat="1" ht="14.4"/>
    <row r="8432" s="1" customFormat="1" ht="14.4"/>
    <row r="8433" s="1" customFormat="1" ht="14.4"/>
    <row r="8434" s="1" customFormat="1" ht="14.4"/>
    <row r="8435" s="1" customFormat="1" ht="14.4"/>
    <row r="8436" s="1" customFormat="1" ht="14.4"/>
    <row r="8437" s="1" customFormat="1" ht="14.4"/>
    <row r="8438" s="1" customFormat="1" ht="14.4"/>
    <row r="8439" s="1" customFormat="1" ht="14.4"/>
    <row r="8440" s="1" customFormat="1" ht="14.4"/>
    <row r="8441" s="1" customFormat="1" ht="14.4"/>
    <row r="8442" s="1" customFormat="1" ht="14.4"/>
    <row r="8443" s="1" customFormat="1" ht="14.4"/>
    <row r="8444" s="1" customFormat="1" ht="14.4"/>
    <row r="8445" s="1" customFormat="1" ht="14.4"/>
    <row r="8446" s="1" customFormat="1" ht="14.4"/>
    <row r="8447" s="1" customFormat="1" ht="14.4"/>
    <row r="8448" s="1" customFormat="1" ht="14.4"/>
    <row r="8449" s="1" customFormat="1" ht="14.4"/>
    <row r="8450" s="1" customFormat="1" ht="14.4"/>
    <row r="8451" s="1" customFormat="1" ht="14.4"/>
    <row r="8452" s="1" customFormat="1" ht="14.4"/>
    <row r="8453" s="1" customFormat="1" ht="14.4"/>
    <row r="8454" s="1" customFormat="1" ht="14.4"/>
    <row r="8455" s="1" customFormat="1" ht="14.4"/>
    <row r="8456" s="1" customFormat="1" ht="14.4"/>
    <row r="8457" s="1" customFormat="1" ht="14.4"/>
    <row r="8458" s="1" customFormat="1" ht="14.4"/>
    <row r="8459" s="1" customFormat="1" ht="14.4"/>
    <row r="8460" s="1" customFormat="1" ht="14.4"/>
    <row r="8461" s="1" customFormat="1" ht="14.4"/>
    <row r="8462" s="1" customFormat="1" ht="14.4"/>
    <row r="8463" s="1" customFormat="1" ht="14.4"/>
    <row r="8464" s="1" customFormat="1" ht="14.4"/>
    <row r="8465" s="1" customFormat="1" ht="14.4"/>
    <row r="8466" s="1" customFormat="1" ht="14.4"/>
    <row r="8467" s="1" customFormat="1" ht="14.4"/>
    <row r="8468" s="1" customFormat="1" ht="14.4"/>
    <row r="8469" s="1" customFormat="1" ht="14.4"/>
    <row r="8470" s="1" customFormat="1" ht="14.4"/>
    <row r="8471" s="1" customFormat="1" ht="14.4"/>
    <row r="8472" s="1" customFormat="1" ht="14.4"/>
    <row r="8473" s="1" customFormat="1" ht="14.4"/>
    <row r="8474" s="1" customFormat="1" ht="14.4"/>
    <row r="8475" s="1" customFormat="1" ht="14.4"/>
    <row r="8476" s="1" customFormat="1" ht="14.4"/>
    <row r="8477" s="1" customFormat="1" ht="14.4"/>
    <row r="8478" s="1" customFormat="1" ht="14.4"/>
    <row r="8479" s="1" customFormat="1" ht="14.4"/>
    <row r="8480" s="1" customFormat="1" ht="14.4"/>
    <row r="8481" s="1" customFormat="1" ht="14.4"/>
    <row r="8482" s="1" customFormat="1" ht="14.4"/>
    <row r="8483" s="1" customFormat="1" ht="14.4"/>
    <row r="8484" s="1" customFormat="1" ht="14.4"/>
    <row r="8485" s="1" customFormat="1" ht="14.4"/>
    <row r="8486" s="1" customFormat="1" ht="14.4"/>
    <row r="8487" s="1" customFormat="1" ht="14.4"/>
    <row r="8488" s="1" customFormat="1" ht="14.4"/>
    <row r="8489" s="1" customFormat="1" ht="14.4"/>
    <row r="8490" s="1" customFormat="1" ht="14.4"/>
    <row r="8491" s="1" customFormat="1" ht="14.4"/>
    <row r="8492" s="1" customFormat="1" ht="14.4"/>
    <row r="8493" s="1" customFormat="1" ht="14.4"/>
    <row r="8494" s="1" customFormat="1" ht="14.4"/>
    <row r="8495" s="1" customFormat="1" ht="14.4"/>
    <row r="8496" s="1" customFormat="1" ht="14.4"/>
    <row r="8497" s="1" customFormat="1" ht="14.4"/>
    <row r="8498" s="1" customFormat="1" ht="14.4"/>
    <row r="8499" s="1" customFormat="1" ht="14.4"/>
    <row r="8500" s="1" customFormat="1" ht="14.4"/>
    <row r="8501" s="1" customFormat="1" ht="14.4"/>
    <row r="8502" s="1" customFormat="1" ht="14.4"/>
    <row r="8503" s="1" customFormat="1" ht="14.4"/>
    <row r="8504" s="1" customFormat="1" ht="14.4"/>
    <row r="8505" s="1" customFormat="1" ht="14.4"/>
    <row r="8506" s="1" customFormat="1" ht="14.4"/>
    <row r="8507" s="1" customFormat="1" ht="14.4"/>
    <row r="8508" s="1" customFormat="1" ht="14.4"/>
    <row r="8509" s="1" customFormat="1" ht="14.4"/>
    <row r="8510" s="1" customFormat="1" ht="14.4"/>
    <row r="8511" s="1" customFormat="1" ht="14.4"/>
    <row r="8512" s="1" customFormat="1" ht="14.4"/>
    <row r="8513" s="1" customFormat="1" ht="14.4"/>
    <row r="8514" s="1" customFormat="1" ht="14.4"/>
    <row r="8515" s="1" customFormat="1" ht="14.4"/>
    <row r="8516" s="1" customFormat="1" ht="14.4"/>
    <row r="8517" s="1" customFormat="1" ht="14.4"/>
    <row r="8518" s="1" customFormat="1" ht="14.4"/>
    <row r="8519" s="1" customFormat="1" ht="14.4"/>
    <row r="8520" s="1" customFormat="1" ht="14.4"/>
    <row r="8521" s="1" customFormat="1" ht="14.4"/>
    <row r="8522" s="1" customFormat="1" ht="14.4"/>
    <row r="8523" s="1" customFormat="1" ht="14.4"/>
    <row r="8524" s="1" customFormat="1" ht="14.4"/>
    <row r="8525" s="1" customFormat="1" ht="14.4"/>
    <row r="8526" s="1" customFormat="1" ht="14.4"/>
    <row r="8527" s="1" customFormat="1" ht="14.4"/>
    <row r="8528" s="1" customFormat="1" ht="14.4"/>
    <row r="8529" s="1" customFormat="1" ht="14.4"/>
    <row r="8530" s="1" customFormat="1" ht="14.4"/>
    <row r="8531" s="1" customFormat="1" ht="14.4"/>
    <row r="8532" s="1" customFormat="1" ht="14.4"/>
    <row r="8533" s="1" customFormat="1" ht="14.4"/>
    <row r="8534" s="1" customFormat="1" ht="14.4"/>
    <row r="8535" s="1" customFormat="1" ht="14.4"/>
    <row r="8536" s="1" customFormat="1" ht="14.4"/>
    <row r="8537" s="1" customFormat="1" ht="14.4"/>
    <row r="8538" s="1" customFormat="1" ht="14.4"/>
    <row r="8539" s="1" customFormat="1" ht="14.4"/>
    <row r="8540" s="1" customFormat="1" ht="14.4"/>
    <row r="8541" s="1" customFormat="1" ht="14.4"/>
    <row r="8542" s="1" customFormat="1" ht="14.4"/>
    <row r="8543" s="1" customFormat="1" ht="14.4"/>
    <row r="8544" s="1" customFormat="1" ht="14.4"/>
    <row r="8545" s="1" customFormat="1" ht="14.4"/>
    <row r="8546" s="1" customFormat="1" ht="14.4"/>
    <row r="8547" s="1" customFormat="1" ht="14.4"/>
    <row r="8548" s="1" customFormat="1" ht="14.4"/>
    <row r="8549" s="1" customFormat="1" ht="14.4"/>
    <row r="8550" s="1" customFormat="1" ht="14.4"/>
    <row r="8551" s="1" customFormat="1" ht="14.4"/>
    <row r="8552" s="1" customFormat="1" ht="14.4"/>
    <row r="8553" s="1" customFormat="1" ht="14.4"/>
    <row r="8554" s="1" customFormat="1" ht="14.4"/>
    <row r="8555" s="1" customFormat="1" ht="14.4"/>
    <row r="8556" s="1" customFormat="1" ht="14.4"/>
    <row r="8557" s="1" customFormat="1" ht="14.4"/>
    <row r="8558" s="1" customFormat="1" ht="14.4"/>
    <row r="8559" s="1" customFormat="1" ht="14.4"/>
    <row r="8560" s="1" customFormat="1" ht="14.4"/>
    <row r="8561" s="1" customFormat="1" ht="14.4"/>
    <row r="8562" s="1" customFormat="1" ht="14.4"/>
    <row r="8563" s="1" customFormat="1" ht="14.4"/>
    <row r="8564" s="1" customFormat="1" ht="14.4"/>
    <row r="8565" s="1" customFormat="1" ht="14.4"/>
    <row r="8566" s="1" customFormat="1" ht="14.4"/>
    <row r="8567" s="1" customFormat="1" ht="14.4"/>
    <row r="8568" s="1" customFormat="1" ht="14.4"/>
    <row r="8569" s="1" customFormat="1" ht="14.4"/>
    <row r="8570" s="1" customFormat="1" ht="14.4"/>
    <row r="8571" s="1" customFormat="1" ht="14.4"/>
    <row r="8572" s="1" customFormat="1" ht="14.4"/>
    <row r="8573" s="1" customFormat="1" ht="14.4"/>
    <row r="8574" s="1" customFormat="1" ht="14.4"/>
    <row r="8575" s="1" customFormat="1" ht="14.4"/>
    <row r="8576" s="1" customFormat="1" ht="14.4"/>
    <row r="8577" s="1" customFormat="1" ht="14.4"/>
    <row r="8578" s="1" customFormat="1" ht="14.4"/>
    <row r="8579" s="1" customFormat="1" ht="14.4"/>
    <row r="8580" s="1" customFormat="1" ht="14.4"/>
    <row r="8581" s="1" customFormat="1" ht="14.4"/>
    <row r="8582" s="1" customFormat="1" ht="14.4"/>
    <row r="8583" s="1" customFormat="1" ht="14.4"/>
    <row r="8584" s="1" customFormat="1" ht="14.4"/>
    <row r="8585" s="1" customFormat="1" ht="14.4"/>
    <row r="8586" s="1" customFormat="1" ht="14.4"/>
    <row r="8587" s="1" customFormat="1" ht="14.4"/>
    <row r="8588" s="1" customFormat="1" ht="14.4"/>
    <row r="8589" s="1" customFormat="1" ht="14.4"/>
    <row r="8590" s="1" customFormat="1" ht="14.4"/>
    <row r="8591" s="1" customFormat="1" ht="14.4"/>
    <row r="8592" s="1" customFormat="1" ht="14.4"/>
    <row r="8593" s="1" customFormat="1" ht="14.4"/>
    <row r="8594" s="1" customFormat="1" ht="14.4"/>
    <row r="8595" s="1" customFormat="1" ht="14.4"/>
    <row r="8596" s="1" customFormat="1" ht="14.4"/>
    <row r="8597" s="1" customFormat="1" ht="14.4"/>
    <row r="8598" s="1" customFormat="1" ht="14.4"/>
    <row r="8599" s="1" customFormat="1" ht="14.4"/>
    <row r="8600" s="1" customFormat="1" ht="14.4"/>
    <row r="8601" s="1" customFormat="1" ht="14.4"/>
    <row r="8602" s="1" customFormat="1" ht="14.4"/>
    <row r="8603" s="1" customFormat="1" ht="14.4"/>
    <row r="8604" s="1" customFormat="1" ht="14.4"/>
    <row r="8605" s="1" customFormat="1" ht="14.4"/>
    <row r="8606" s="1" customFormat="1" ht="14.4"/>
    <row r="8607" s="1" customFormat="1" ht="14.4"/>
    <row r="8608" s="1" customFormat="1" ht="14.4"/>
    <row r="8609" s="1" customFormat="1" ht="14.4"/>
    <row r="8610" s="1" customFormat="1" ht="14.4"/>
    <row r="8611" s="1" customFormat="1" ht="14.4"/>
    <row r="8612" s="1" customFormat="1" ht="14.4"/>
    <row r="8613" s="1" customFormat="1" ht="14.4"/>
    <row r="8614" s="1" customFormat="1" ht="14.4"/>
    <row r="8615" s="1" customFormat="1" ht="14.4"/>
    <row r="8616" s="1" customFormat="1" ht="14.4"/>
    <row r="8617" s="1" customFormat="1" ht="14.4"/>
    <row r="8618" s="1" customFormat="1" ht="14.4"/>
    <row r="8619" s="1" customFormat="1" ht="14.4"/>
    <row r="8620" s="1" customFormat="1" ht="14.4"/>
    <row r="8621" s="1" customFormat="1" ht="14.4"/>
    <row r="8622" s="1" customFormat="1" ht="14.4"/>
    <row r="8623" s="1" customFormat="1" ht="14.4"/>
    <row r="8624" s="1" customFormat="1" ht="14.4"/>
    <row r="8625" s="1" customFormat="1" ht="14.4"/>
    <row r="8626" s="1" customFormat="1" ht="14.4"/>
    <row r="8627" s="1" customFormat="1" ht="14.4"/>
    <row r="8628" s="1" customFormat="1" ht="14.4"/>
    <row r="8629" s="1" customFormat="1" ht="14.4"/>
    <row r="8630" s="1" customFormat="1" ht="14.4"/>
    <row r="8631" s="1" customFormat="1" ht="14.4"/>
    <row r="8632" s="1" customFormat="1" ht="14.4"/>
    <row r="8633" s="1" customFormat="1" ht="14.4"/>
    <row r="8634" s="1" customFormat="1" ht="14.4"/>
    <row r="8635" s="1" customFormat="1" ht="14.4"/>
    <row r="8636" s="1" customFormat="1" ht="14.4"/>
    <row r="8637" s="1" customFormat="1" ht="14.4"/>
    <row r="8638" s="1" customFormat="1" ht="14.4"/>
    <row r="8639" s="1" customFormat="1" ht="14.4"/>
    <row r="8640" s="1" customFormat="1" ht="14.4"/>
    <row r="8641" s="1" customFormat="1" ht="14.4"/>
    <row r="8642" s="1" customFormat="1" ht="14.4"/>
    <row r="8643" s="1" customFormat="1" ht="14.4"/>
    <row r="8644" s="1" customFormat="1" ht="14.4"/>
    <row r="8645" s="1" customFormat="1" ht="14.4"/>
    <row r="8646" s="1" customFormat="1" ht="14.4"/>
    <row r="8647" s="1" customFormat="1" ht="14.4"/>
    <row r="8648" s="1" customFormat="1" ht="14.4"/>
    <row r="8649" s="1" customFormat="1" ht="14.4"/>
    <row r="8650" s="1" customFormat="1" ht="14.4"/>
    <row r="8651" s="1" customFormat="1" ht="14.4"/>
    <row r="8652" s="1" customFormat="1" ht="14.4"/>
    <row r="8653" s="1" customFormat="1" ht="14.4"/>
    <row r="8654" s="1" customFormat="1" ht="14.4"/>
    <row r="8655" s="1" customFormat="1" ht="14.4"/>
    <row r="8656" s="1" customFormat="1" ht="14.4"/>
    <row r="8657" s="1" customFormat="1" ht="14.4"/>
    <row r="8658" s="1" customFormat="1" ht="14.4"/>
    <row r="8659" s="1" customFormat="1" ht="14.4"/>
    <row r="8660" s="1" customFormat="1" ht="14.4"/>
    <row r="8661" s="1" customFormat="1" ht="14.4"/>
    <row r="8662" s="1" customFormat="1" ht="14.4"/>
    <row r="8663" s="1" customFormat="1" ht="14.4"/>
    <row r="8664" s="1" customFormat="1" ht="14.4"/>
    <row r="8665" s="1" customFormat="1" ht="14.4"/>
    <row r="8666" s="1" customFormat="1" ht="14.4"/>
    <row r="8667" s="1" customFormat="1" ht="14.4"/>
    <row r="8668" s="1" customFormat="1" ht="14.4"/>
    <row r="8669" s="1" customFormat="1" ht="14.4"/>
    <row r="8670" s="1" customFormat="1" ht="14.4"/>
    <row r="8671" s="1" customFormat="1" ht="14.4"/>
    <row r="8672" s="1" customFormat="1" ht="14.4"/>
    <row r="8673" s="1" customFormat="1" ht="14.4"/>
    <row r="8674" s="1" customFormat="1" ht="14.4"/>
    <row r="8675" s="1" customFormat="1" ht="14.4"/>
    <row r="8676" s="1" customFormat="1" ht="14.4"/>
    <row r="8677" s="1" customFormat="1" ht="14.4"/>
    <row r="8678" s="1" customFormat="1" ht="14.4"/>
    <row r="8679" s="1" customFormat="1" ht="14.4"/>
    <row r="8680" s="1" customFormat="1" ht="14.4"/>
    <row r="8681" s="1" customFormat="1" ht="14.4"/>
    <row r="8682" s="1" customFormat="1" ht="14.4"/>
    <row r="8683" s="1" customFormat="1" ht="14.4"/>
    <row r="8684" s="1" customFormat="1" ht="14.4"/>
    <row r="8685" s="1" customFormat="1" ht="14.4"/>
    <row r="8686" s="1" customFormat="1" ht="14.4"/>
    <row r="8687" s="1" customFormat="1" ht="14.4"/>
    <row r="8688" s="1" customFormat="1" ht="14.4"/>
    <row r="8689" s="1" customFormat="1" ht="14.4"/>
    <row r="8690" s="1" customFormat="1" ht="14.4"/>
    <row r="8691" s="1" customFormat="1" ht="14.4"/>
    <row r="8692" s="1" customFormat="1" ht="14.4"/>
    <row r="8693" s="1" customFormat="1" ht="14.4"/>
    <row r="8694" s="1" customFormat="1" ht="14.4"/>
    <row r="8695" s="1" customFormat="1" ht="14.4"/>
    <row r="8696" s="1" customFormat="1" ht="14.4"/>
    <row r="8697" s="1" customFormat="1" ht="14.4"/>
    <row r="8698" s="1" customFormat="1" ht="14.4"/>
    <row r="8699" s="1" customFormat="1" ht="14.4"/>
    <row r="8700" s="1" customFormat="1" ht="14.4"/>
    <row r="8701" s="1" customFormat="1" ht="14.4"/>
    <row r="8702" s="1" customFormat="1" ht="14.4"/>
    <row r="8703" s="1" customFormat="1" ht="14.4"/>
    <row r="8704" s="1" customFormat="1" ht="14.4"/>
    <row r="8705" s="1" customFormat="1" ht="14.4"/>
    <row r="8706" s="1" customFormat="1" ht="14.4"/>
    <row r="8707" s="1" customFormat="1" ht="14.4"/>
    <row r="8708" s="1" customFormat="1" ht="14.4"/>
    <row r="8709" s="1" customFormat="1" ht="14.4"/>
    <row r="8710" s="1" customFormat="1" ht="14.4"/>
    <row r="8711" s="1" customFormat="1" ht="14.4"/>
    <row r="8712" s="1" customFormat="1" ht="14.4"/>
    <row r="8713" s="1" customFormat="1" ht="14.4"/>
    <row r="8714" s="1" customFormat="1" ht="14.4"/>
    <row r="8715" s="1" customFormat="1" ht="14.4"/>
    <row r="8716" s="1" customFormat="1" ht="14.4"/>
    <row r="8717" s="1" customFormat="1" ht="14.4"/>
    <row r="8718" s="1" customFormat="1" ht="14.4"/>
    <row r="8719" s="1" customFormat="1" ht="14.4"/>
    <row r="8720" s="1" customFormat="1" ht="14.4"/>
    <row r="8721" s="1" customFormat="1" ht="14.4"/>
    <row r="8722" s="1" customFormat="1" ht="14.4"/>
    <row r="8723" s="1" customFormat="1" ht="14.4"/>
    <row r="8724" s="1" customFormat="1" ht="14.4"/>
    <row r="8725" s="1" customFormat="1" ht="14.4"/>
    <row r="8726" s="1" customFormat="1" ht="14.4"/>
    <row r="8727" s="1" customFormat="1" ht="14.4"/>
    <row r="8728" s="1" customFormat="1" ht="14.4"/>
    <row r="8729" s="1" customFormat="1" ht="14.4"/>
    <row r="8730" s="1" customFormat="1" ht="14.4"/>
    <row r="8731" s="1" customFormat="1" ht="14.4"/>
    <row r="8732" s="1" customFormat="1" ht="14.4"/>
    <row r="8733" s="1" customFormat="1" ht="14.4"/>
    <row r="8734" s="1" customFormat="1" ht="14.4"/>
    <row r="8735" s="1" customFormat="1" ht="14.4"/>
    <row r="8736" s="1" customFormat="1" ht="14.4"/>
    <row r="8737" s="1" customFormat="1" ht="14.4"/>
    <row r="8738" s="1" customFormat="1" ht="14.4"/>
    <row r="8739" s="1" customFormat="1" ht="14.4"/>
    <row r="8740" s="1" customFormat="1" ht="14.4"/>
    <row r="8741" s="1" customFormat="1" ht="14.4"/>
    <row r="8742" s="1" customFormat="1" ht="14.4"/>
    <row r="8743" s="1" customFormat="1" ht="14.4"/>
    <row r="8744" s="1" customFormat="1" ht="14.4"/>
    <row r="8745" s="1" customFormat="1" ht="14.4"/>
    <row r="8746" s="1" customFormat="1" ht="14.4"/>
    <row r="8747" s="1" customFormat="1" ht="14.4"/>
    <row r="8748" s="1" customFormat="1" ht="14.4"/>
    <row r="8749" s="1" customFormat="1" ht="14.4"/>
    <row r="8750" s="1" customFormat="1" ht="14.4"/>
    <row r="8751" s="1" customFormat="1" ht="14.4"/>
    <row r="8752" s="1" customFormat="1" ht="14.4"/>
    <row r="8753" s="1" customFormat="1" ht="14.4"/>
    <row r="8754" s="1" customFormat="1" ht="14.4"/>
    <row r="8755" s="1" customFormat="1" ht="14.4"/>
    <row r="8756" s="1" customFormat="1" ht="14.4"/>
    <row r="8757" s="1" customFormat="1" ht="14.4"/>
    <row r="8758" s="1" customFormat="1" ht="14.4"/>
    <row r="8759" s="1" customFormat="1" ht="14.4"/>
    <row r="8760" s="1" customFormat="1" ht="14.4"/>
    <row r="8761" s="1" customFormat="1" ht="14.4"/>
    <row r="8762" s="1" customFormat="1" ht="14.4"/>
    <row r="8763" s="1" customFormat="1" ht="14.4"/>
    <row r="8764" s="1" customFormat="1" ht="14.4"/>
    <row r="8765" s="1" customFormat="1" ht="14.4"/>
    <row r="8766" s="1" customFormat="1" ht="14.4"/>
    <row r="8767" s="1" customFormat="1" ht="14.4"/>
    <row r="8768" s="1" customFormat="1" ht="14.4"/>
    <row r="8769" s="1" customFormat="1" ht="14.4"/>
    <row r="8770" s="1" customFormat="1" ht="14.4"/>
    <row r="8771" s="1" customFormat="1" ht="14.4"/>
    <row r="8772" s="1" customFormat="1" ht="14.4"/>
    <row r="8773" s="1" customFormat="1" ht="14.4"/>
    <row r="8774" s="1" customFormat="1" ht="14.4"/>
    <row r="8775" s="1" customFormat="1" ht="14.4"/>
    <row r="8776" s="1" customFormat="1" ht="14.4"/>
    <row r="8777" s="1" customFormat="1" ht="14.4"/>
    <row r="8778" s="1" customFormat="1" ht="14.4"/>
    <row r="8779" s="1" customFormat="1" ht="14.4"/>
    <row r="8780" s="1" customFormat="1" ht="14.4"/>
    <row r="8781" s="1" customFormat="1" ht="14.4"/>
    <row r="8782" s="1" customFormat="1" ht="14.4"/>
    <row r="8783" s="1" customFormat="1" ht="14.4"/>
    <row r="8784" s="1" customFormat="1" ht="14.4"/>
    <row r="8785" s="1" customFormat="1" ht="14.4"/>
    <row r="8786" s="1" customFormat="1" ht="14.4"/>
    <row r="8787" s="1" customFormat="1" ht="14.4"/>
    <row r="8788" s="1" customFormat="1" ht="14.4"/>
    <row r="8789" s="1" customFormat="1" ht="14.4"/>
    <row r="8790" s="1" customFormat="1" ht="14.4"/>
    <row r="8791" s="1" customFormat="1" ht="14.4"/>
    <row r="8792" s="1" customFormat="1" ht="14.4"/>
    <row r="8793" s="1" customFormat="1" ht="14.4"/>
    <row r="8794" s="1" customFormat="1" ht="14.4"/>
    <row r="8795" s="1" customFormat="1" ht="14.4"/>
    <row r="8796" s="1" customFormat="1" ht="14.4"/>
    <row r="8797" s="1" customFormat="1" ht="14.4"/>
    <row r="8798" s="1" customFormat="1" ht="14.4"/>
    <row r="8799" s="1" customFormat="1" ht="14.4"/>
    <row r="8800" s="1" customFormat="1" ht="14.4"/>
    <row r="8801" s="1" customFormat="1" ht="14.4"/>
    <row r="8802" s="1" customFormat="1" ht="14.4"/>
    <row r="8803" s="1" customFormat="1" ht="14.4"/>
    <row r="8804" s="1" customFormat="1" ht="14.4"/>
    <row r="8805" s="1" customFormat="1" ht="14.4"/>
    <row r="8806" s="1" customFormat="1" ht="14.4"/>
    <row r="8807" s="1" customFormat="1" ht="14.4"/>
    <row r="8808" s="1" customFormat="1" ht="14.4"/>
    <row r="8809" s="1" customFormat="1" ht="14.4"/>
    <row r="8810" s="1" customFormat="1" ht="14.4"/>
    <row r="8811" s="1" customFormat="1" ht="14.4"/>
    <row r="8812" s="1" customFormat="1" ht="14.4"/>
    <row r="8813" s="1" customFormat="1" ht="14.4"/>
    <row r="8814" s="1" customFormat="1" ht="14.4"/>
    <row r="8815" s="1" customFormat="1" ht="14.4"/>
    <row r="8816" s="1" customFormat="1" ht="14.4"/>
    <row r="8817" s="1" customFormat="1" ht="14.4"/>
    <row r="8818" s="1" customFormat="1" ht="14.4"/>
    <row r="8819" s="1" customFormat="1" ht="14.4"/>
    <row r="8820" s="1" customFormat="1" ht="14.4"/>
    <row r="8821" s="1" customFormat="1" ht="14.4"/>
    <row r="8822" s="1" customFormat="1" ht="14.4"/>
    <row r="8823" s="1" customFormat="1" ht="14.4"/>
    <row r="8824" s="1" customFormat="1" ht="14.4"/>
    <row r="8825" s="1" customFormat="1" ht="14.4"/>
    <row r="8826" s="1" customFormat="1" ht="14.4"/>
    <row r="8827" s="1" customFormat="1" ht="14.4"/>
    <row r="8828" s="1" customFormat="1" ht="14.4"/>
    <row r="8829" s="1" customFormat="1" ht="14.4"/>
    <row r="8830" s="1" customFormat="1" ht="14.4"/>
    <row r="8831" s="1" customFormat="1" ht="14.4"/>
    <row r="8832" s="1" customFormat="1" ht="14.4"/>
    <row r="8833" s="1" customFormat="1" ht="14.4"/>
    <row r="8834" s="1" customFormat="1" ht="14.4"/>
    <row r="8835" s="1" customFormat="1" ht="14.4"/>
    <row r="8836" s="1" customFormat="1" ht="14.4"/>
    <row r="8837" s="1" customFormat="1" ht="14.4"/>
    <row r="8838" s="1" customFormat="1" ht="14.4"/>
    <row r="8839" s="1" customFormat="1" ht="14.4"/>
    <row r="8840" s="1" customFormat="1" ht="14.4"/>
    <row r="8841" s="1" customFormat="1" ht="14.4"/>
    <row r="8842" s="1" customFormat="1" ht="14.4"/>
    <row r="8843" s="1" customFormat="1" ht="14.4"/>
    <row r="8844" s="1" customFormat="1" ht="14.4"/>
    <row r="8845" s="1" customFormat="1" ht="14.4"/>
    <row r="8846" s="1" customFormat="1" ht="14.4"/>
    <row r="8847" s="1" customFormat="1" ht="14.4"/>
    <row r="8848" s="1" customFormat="1" ht="14.4"/>
    <row r="8849" s="1" customFormat="1" ht="14.4"/>
    <row r="8850" s="1" customFormat="1" ht="14.4"/>
    <row r="8851" s="1" customFormat="1" ht="14.4"/>
    <row r="8852" s="1" customFormat="1" ht="14.4"/>
    <row r="8853" s="1" customFormat="1" ht="14.4"/>
    <row r="8854" s="1" customFormat="1" ht="14.4"/>
    <row r="8855" s="1" customFormat="1" ht="14.4"/>
    <row r="8856" s="1" customFormat="1" ht="14.4"/>
    <row r="8857" s="1" customFormat="1" ht="14.4"/>
    <row r="8858" s="1" customFormat="1" ht="14.4"/>
    <row r="8859" s="1" customFormat="1" ht="14.4"/>
    <row r="8860" s="1" customFormat="1" ht="14.4"/>
    <row r="8861" s="1" customFormat="1" ht="14.4"/>
    <row r="8862" s="1" customFormat="1" ht="14.4"/>
    <row r="8863" s="1" customFormat="1" ht="14.4"/>
    <row r="8864" s="1" customFormat="1" ht="14.4"/>
    <row r="8865" s="1" customFormat="1" ht="14.4"/>
    <row r="8866" s="1" customFormat="1" ht="14.4"/>
    <row r="8867" s="1" customFormat="1" ht="14.4"/>
    <row r="8868" s="1" customFormat="1" ht="14.4"/>
    <row r="8869" s="1" customFormat="1" ht="14.4"/>
    <row r="8870" s="1" customFormat="1" ht="14.4"/>
    <row r="8871" s="1" customFormat="1" ht="14.4"/>
    <row r="8872" s="1" customFormat="1" ht="14.4"/>
    <row r="8873" s="1" customFormat="1" ht="14.4"/>
    <row r="8874" s="1" customFormat="1" ht="14.4"/>
    <row r="8875" s="1" customFormat="1" ht="14.4"/>
    <row r="8876" s="1" customFormat="1" ht="14.4"/>
    <row r="8877" s="1" customFormat="1" ht="14.4"/>
    <row r="8878" s="1" customFormat="1" ht="14.4"/>
    <row r="8879" s="1" customFormat="1" ht="14.4"/>
    <row r="8880" s="1" customFormat="1" ht="14.4"/>
    <row r="8881" s="1" customFormat="1" ht="14.4"/>
    <row r="8882" s="1" customFormat="1" ht="14.4"/>
    <row r="8883" s="1" customFormat="1" ht="14.4"/>
    <row r="8884" s="1" customFormat="1" ht="14.4"/>
    <row r="8885" s="1" customFormat="1" ht="14.4"/>
    <row r="8886" s="1" customFormat="1" ht="14.4"/>
    <row r="8887" s="1" customFormat="1" ht="14.4"/>
    <row r="8888" s="1" customFormat="1" ht="14.4"/>
    <row r="8889" s="1" customFormat="1" ht="14.4"/>
    <row r="8890" s="1" customFormat="1" ht="14.4"/>
    <row r="8891" s="1" customFormat="1" ht="14.4"/>
    <row r="8892" s="1" customFormat="1" ht="14.4"/>
    <row r="8893" s="1" customFormat="1" ht="14.4"/>
    <row r="8894" s="1" customFormat="1" ht="14.4"/>
    <row r="8895" s="1" customFormat="1" ht="14.4"/>
    <row r="8896" s="1" customFormat="1" ht="14.4"/>
    <row r="8897" s="1" customFormat="1" ht="14.4"/>
    <row r="8898" s="1" customFormat="1" ht="14.4"/>
    <row r="8899" s="1" customFormat="1" ht="14.4"/>
    <row r="8900" s="1" customFormat="1" ht="14.4"/>
    <row r="8901" s="1" customFormat="1" ht="14.4"/>
    <row r="8902" s="1" customFormat="1" ht="14.4"/>
    <row r="8903" s="1" customFormat="1" ht="14.4"/>
    <row r="8904" s="1" customFormat="1" ht="14.4"/>
    <row r="8905" s="1" customFormat="1" ht="14.4"/>
    <row r="8906" s="1" customFormat="1" ht="14.4"/>
    <row r="8907" s="1" customFormat="1" ht="14.4"/>
    <row r="8908" s="1" customFormat="1" ht="14.4"/>
    <row r="8909" s="1" customFormat="1" ht="14.4"/>
    <row r="8910" s="1" customFormat="1" ht="14.4"/>
    <row r="8911" s="1" customFormat="1" ht="14.4"/>
    <row r="8912" s="1" customFormat="1" ht="14.4"/>
    <row r="8913" s="1" customFormat="1" ht="14.4"/>
    <row r="8914" s="1" customFormat="1" ht="14.4"/>
    <row r="8915" s="1" customFormat="1" ht="14.4"/>
    <row r="8916" s="1" customFormat="1" ht="14.4"/>
    <row r="8917" s="1" customFormat="1" ht="14.4"/>
    <row r="8918" s="1" customFormat="1" ht="14.4"/>
    <row r="8919" s="1" customFormat="1" ht="14.4"/>
    <row r="8920" s="1" customFormat="1" ht="14.4"/>
    <row r="8921" s="1" customFormat="1" ht="14.4"/>
    <row r="8922" s="1" customFormat="1" ht="14.4"/>
    <row r="8923" s="1" customFormat="1" ht="14.4"/>
    <row r="8924" s="1" customFormat="1" ht="14.4"/>
    <row r="8925" s="1" customFormat="1" ht="14.4"/>
    <row r="8926" s="1" customFormat="1" ht="14.4"/>
    <row r="8927" s="1" customFormat="1" ht="14.4"/>
    <row r="8928" s="1" customFormat="1" ht="14.4"/>
    <row r="8929" s="1" customFormat="1" ht="14.4"/>
    <row r="8930" s="1" customFormat="1" ht="14.4"/>
    <row r="8931" s="1" customFormat="1" ht="14.4"/>
    <row r="8932" s="1" customFormat="1" ht="14.4"/>
    <row r="8933" s="1" customFormat="1" ht="14.4"/>
    <row r="8934" s="1" customFormat="1" ht="14.4"/>
    <row r="8935" s="1" customFormat="1" ht="14.4"/>
    <row r="8936" s="1" customFormat="1" ht="14.4"/>
    <row r="8937" s="1" customFormat="1" ht="14.4"/>
    <row r="8938" s="1" customFormat="1" ht="14.4"/>
    <row r="8939" s="1" customFormat="1" ht="14.4"/>
    <row r="8940" s="1" customFormat="1" ht="14.4"/>
    <row r="8941" s="1" customFormat="1" ht="14.4"/>
    <row r="8942" s="1" customFormat="1" ht="14.4"/>
    <row r="8943" s="1" customFormat="1" ht="14.4"/>
    <row r="8944" s="1" customFormat="1" ht="14.4"/>
    <row r="8945" s="1" customFormat="1" ht="14.4"/>
    <row r="8946" s="1" customFormat="1" ht="14.4"/>
    <row r="8947" s="1" customFormat="1" ht="14.4"/>
    <row r="8948" s="1" customFormat="1" ht="14.4"/>
    <row r="8949" s="1" customFormat="1" ht="14.4"/>
    <row r="8950" s="1" customFormat="1" ht="14.4"/>
    <row r="8951" s="1" customFormat="1" ht="14.4"/>
    <row r="8952" s="1" customFormat="1" ht="14.4"/>
    <row r="8953" s="1" customFormat="1" ht="14.4"/>
    <row r="8954" s="1" customFormat="1" ht="14.4"/>
    <row r="8955" s="1" customFormat="1" ht="14.4"/>
    <row r="8956" s="1" customFormat="1" ht="14.4"/>
    <row r="8957" s="1" customFormat="1" ht="14.4"/>
    <row r="8958" s="1" customFormat="1" ht="14.4"/>
    <row r="8959" s="1" customFormat="1" ht="14.4"/>
    <row r="8960" s="1" customFormat="1" ht="14.4"/>
    <row r="8961" s="1" customFormat="1" ht="14.4"/>
    <row r="8962" s="1" customFormat="1" ht="14.4"/>
    <row r="8963" s="1" customFormat="1" ht="14.4"/>
    <row r="8964" s="1" customFormat="1" ht="14.4"/>
    <row r="8965" s="1" customFormat="1" ht="14.4"/>
    <row r="8966" s="1" customFormat="1" ht="14.4"/>
    <row r="8967" s="1" customFormat="1" ht="14.4"/>
    <row r="8968" s="1" customFormat="1" ht="14.4"/>
    <row r="8969" s="1" customFormat="1" ht="14.4"/>
    <row r="8970" s="1" customFormat="1" ht="14.4"/>
    <row r="8971" s="1" customFormat="1" ht="14.4"/>
    <row r="8972" s="1" customFormat="1" ht="14.4"/>
    <row r="8973" s="1" customFormat="1" ht="14.4"/>
    <row r="8974" s="1" customFormat="1" ht="14.4"/>
    <row r="8975" s="1" customFormat="1" ht="14.4"/>
    <row r="8976" s="1" customFormat="1" ht="14.4"/>
    <row r="8977" s="1" customFormat="1" ht="14.4"/>
    <row r="8978" s="1" customFormat="1" ht="14.4"/>
    <row r="8979" s="1" customFormat="1" ht="14.4"/>
    <row r="8980" s="1" customFormat="1" ht="14.4"/>
    <row r="8981" s="1" customFormat="1" ht="14.4"/>
    <row r="8982" s="1" customFormat="1" ht="14.4"/>
    <row r="8983" s="1" customFormat="1" ht="14.4"/>
    <row r="8984" s="1" customFormat="1" ht="14.4"/>
    <row r="8985" s="1" customFormat="1" ht="14.4"/>
    <row r="8986" s="1" customFormat="1" ht="14.4"/>
    <row r="8987" s="1" customFormat="1" ht="14.4"/>
    <row r="8988" s="1" customFormat="1" ht="14.4"/>
    <row r="8989" s="1" customFormat="1" ht="14.4"/>
    <row r="8990" s="1" customFormat="1" ht="14.4"/>
    <row r="8991" s="1" customFormat="1" ht="14.4"/>
    <row r="8992" s="1" customFormat="1" ht="14.4"/>
    <row r="8993" s="1" customFormat="1" ht="14.4"/>
    <row r="8994" s="1" customFormat="1" ht="14.4"/>
    <row r="8995" s="1" customFormat="1" ht="14.4"/>
    <row r="8996" s="1" customFormat="1" ht="14.4"/>
    <row r="8997" s="1" customFormat="1" ht="14.4"/>
    <row r="8998" s="1" customFormat="1" ht="14.4"/>
    <row r="8999" s="1" customFormat="1" ht="14.4"/>
    <row r="9000" s="1" customFormat="1" ht="14.4"/>
    <row r="9001" s="1" customFormat="1" ht="14.4"/>
    <row r="9002" s="1" customFormat="1" ht="14.4"/>
    <row r="9003" s="1" customFormat="1" ht="14.4"/>
    <row r="9004" s="1" customFormat="1" ht="14.4"/>
    <row r="9005" s="1" customFormat="1" ht="14.4"/>
    <row r="9006" s="1" customFormat="1" ht="14.4"/>
    <row r="9007" s="1" customFormat="1" ht="14.4"/>
    <row r="9008" s="1" customFormat="1" ht="14.4"/>
    <row r="9009" s="1" customFormat="1" ht="14.4"/>
    <row r="9010" s="1" customFormat="1" ht="14.4"/>
    <row r="9011" s="1" customFormat="1" ht="14.4"/>
    <row r="9012" s="1" customFormat="1" ht="14.4"/>
    <row r="9013" s="1" customFormat="1" ht="14.4"/>
    <row r="9014" s="1" customFormat="1" ht="14.4"/>
    <row r="9015" s="1" customFormat="1" ht="14.4"/>
    <row r="9016" s="1" customFormat="1" ht="14.4"/>
    <row r="9017" s="1" customFormat="1" ht="14.4"/>
    <row r="9018" s="1" customFormat="1" ht="14.4"/>
    <row r="9019" s="1" customFormat="1" ht="14.4"/>
    <row r="9020" s="1" customFormat="1" ht="14.4"/>
    <row r="9021" s="1" customFormat="1" ht="14.4"/>
    <row r="9022" s="1" customFormat="1" ht="14.4"/>
    <row r="9023" s="1" customFormat="1" ht="14.4"/>
    <row r="9024" s="1" customFormat="1" ht="14.4"/>
    <row r="9025" s="1" customFormat="1" ht="14.4"/>
    <row r="9026" s="1" customFormat="1" ht="14.4"/>
    <row r="9027" s="1" customFormat="1" ht="14.4"/>
    <row r="9028" s="1" customFormat="1" ht="14.4"/>
    <row r="9029" s="1" customFormat="1" ht="14.4"/>
    <row r="9030" s="1" customFormat="1" ht="14.4"/>
    <row r="9031" s="1" customFormat="1" ht="14.4"/>
    <row r="9032" s="1" customFormat="1" ht="14.4"/>
    <row r="9033" s="1" customFormat="1" ht="14.4"/>
    <row r="9034" s="1" customFormat="1" ht="14.4"/>
    <row r="9035" s="1" customFormat="1" ht="14.4"/>
    <row r="9036" s="1" customFormat="1" ht="14.4"/>
    <row r="9037" s="1" customFormat="1" ht="14.4"/>
    <row r="9038" s="1" customFormat="1" ht="14.4"/>
    <row r="9039" s="1" customFormat="1" ht="14.4"/>
    <row r="9040" s="1" customFormat="1" ht="14.4"/>
    <row r="9041" s="1" customFormat="1" ht="14.4"/>
    <row r="9042" s="1" customFormat="1" ht="14.4"/>
    <row r="9043" s="1" customFormat="1" ht="14.4"/>
    <row r="9044" s="1" customFormat="1" ht="14.4"/>
    <row r="9045" s="1" customFormat="1" ht="14.4"/>
    <row r="9046" s="1" customFormat="1" ht="14.4"/>
    <row r="9047" s="1" customFormat="1" ht="14.4"/>
    <row r="9048" s="1" customFormat="1" ht="14.4"/>
    <row r="9049" s="1" customFormat="1" ht="14.4"/>
    <row r="9050" s="1" customFormat="1" ht="14.4"/>
    <row r="9051" s="1" customFormat="1" ht="14.4"/>
    <row r="9052" s="1" customFormat="1" ht="14.4"/>
    <row r="9053" s="1" customFormat="1" ht="14.4"/>
    <row r="9054" s="1" customFormat="1" ht="14.4"/>
    <row r="9055" s="1" customFormat="1" ht="14.4"/>
    <row r="9056" s="1" customFormat="1" ht="14.4"/>
    <row r="9057" s="1" customFormat="1" ht="14.4"/>
    <row r="9058" s="1" customFormat="1" ht="14.4"/>
    <row r="9059" s="1" customFormat="1" ht="14.4"/>
    <row r="9060" s="1" customFormat="1" ht="14.4"/>
    <row r="9061" s="1" customFormat="1" ht="14.4"/>
    <row r="9062" s="1" customFormat="1" ht="14.4"/>
    <row r="9063" s="1" customFormat="1" ht="14.4"/>
    <row r="9064" s="1" customFormat="1" ht="14.4"/>
    <row r="9065" s="1" customFormat="1" ht="14.4"/>
    <row r="9066" s="1" customFormat="1" ht="14.4"/>
    <row r="9067" s="1" customFormat="1" ht="14.4"/>
    <row r="9068" s="1" customFormat="1" ht="14.4"/>
    <row r="9069" s="1" customFormat="1" ht="14.4"/>
    <row r="9070" s="1" customFormat="1" ht="14.4"/>
    <row r="9071" s="1" customFormat="1" ht="14.4"/>
    <row r="9072" s="1" customFormat="1" ht="14.4"/>
    <row r="9073" s="1" customFormat="1" ht="14.4"/>
    <row r="9074" s="1" customFormat="1" ht="14.4"/>
    <row r="9075" s="1" customFormat="1" ht="14.4"/>
    <row r="9076" s="1" customFormat="1" ht="14.4"/>
    <row r="9077" s="1" customFormat="1" ht="14.4"/>
    <row r="9078" s="1" customFormat="1" ht="14.4"/>
    <row r="9079" s="1" customFormat="1" ht="14.4"/>
    <row r="9080" s="1" customFormat="1" ht="14.4"/>
    <row r="9081" s="1" customFormat="1" ht="14.4"/>
    <row r="9082" s="1" customFormat="1" ht="14.4"/>
    <row r="9083" s="1" customFormat="1" ht="14.4"/>
    <row r="9084" s="1" customFormat="1" ht="14.4"/>
    <row r="9085" s="1" customFormat="1" ht="14.4"/>
    <row r="9086" s="1" customFormat="1" ht="14.4"/>
    <row r="9087" s="1" customFormat="1" ht="14.4"/>
    <row r="9088" s="1" customFormat="1" ht="14.4"/>
    <row r="9089" s="1" customFormat="1" ht="14.4"/>
    <row r="9090" s="1" customFormat="1" ht="14.4"/>
    <row r="9091" s="1" customFormat="1" ht="14.4"/>
    <row r="9092" s="1" customFormat="1" ht="14.4"/>
    <row r="9093" s="1" customFormat="1" ht="14.4"/>
    <row r="9094" s="1" customFormat="1" ht="14.4"/>
    <row r="9095" s="1" customFormat="1" ht="14.4"/>
    <row r="9096" s="1" customFormat="1" ht="14.4"/>
    <row r="9097" s="1" customFormat="1" ht="14.4"/>
    <row r="9098" s="1" customFormat="1" ht="14.4"/>
    <row r="9099" s="1" customFormat="1" ht="14.4"/>
    <row r="9100" s="1" customFormat="1" ht="14.4"/>
    <row r="9101" s="1" customFormat="1" ht="14.4"/>
    <row r="9102" s="1" customFormat="1" ht="14.4"/>
    <row r="9103" s="1" customFormat="1" ht="14.4"/>
    <row r="9104" s="1" customFormat="1" ht="14.4"/>
    <row r="9105" s="1" customFormat="1" ht="14.4"/>
    <row r="9106" s="1" customFormat="1" ht="14.4"/>
    <row r="9107" s="1" customFormat="1" ht="14.4"/>
    <row r="9108" s="1" customFormat="1" ht="14.4"/>
    <row r="9109" s="1" customFormat="1" ht="14.4"/>
    <row r="9110" s="1" customFormat="1" ht="14.4"/>
    <row r="9111" s="1" customFormat="1" ht="14.4"/>
    <row r="9112" s="1" customFormat="1" ht="14.4"/>
    <row r="9113" s="1" customFormat="1" ht="14.4"/>
    <row r="9114" s="1" customFormat="1" ht="14.4"/>
    <row r="9115" s="1" customFormat="1" ht="14.4"/>
    <row r="9116" s="1" customFormat="1" ht="14.4"/>
    <row r="9117" s="1" customFormat="1" ht="14.4"/>
    <row r="9118" s="1" customFormat="1" ht="14.4"/>
    <row r="9119" s="1" customFormat="1" ht="14.4"/>
    <row r="9120" s="1" customFormat="1" ht="14.4"/>
    <row r="9121" s="1" customFormat="1" ht="14.4"/>
    <row r="9122" s="1" customFormat="1" ht="14.4"/>
    <row r="9123" s="1" customFormat="1" ht="14.4"/>
    <row r="9124" s="1" customFormat="1" ht="14.4"/>
    <row r="9125" s="1" customFormat="1" ht="14.4"/>
    <row r="9126" s="1" customFormat="1" ht="14.4"/>
    <row r="9127" s="1" customFormat="1" ht="14.4"/>
    <row r="9128" s="1" customFormat="1" ht="14.4"/>
    <row r="9129" s="1" customFormat="1" ht="14.4"/>
    <row r="9130" s="1" customFormat="1" ht="14.4"/>
    <row r="9131" s="1" customFormat="1" ht="14.4"/>
    <row r="9132" s="1" customFormat="1" ht="14.4"/>
    <row r="9133" s="1" customFormat="1" ht="14.4"/>
    <row r="9134" s="1" customFormat="1" ht="14.4"/>
    <row r="9135" s="1" customFormat="1" ht="14.4"/>
    <row r="9136" s="1" customFormat="1" ht="14.4"/>
    <row r="9137" s="1" customFormat="1" ht="14.4"/>
    <row r="9138" s="1" customFormat="1" ht="14.4"/>
    <row r="9139" s="1" customFormat="1" ht="14.4"/>
    <row r="9140" s="1" customFormat="1" ht="14.4"/>
    <row r="9141" s="1" customFormat="1" ht="14.4"/>
    <row r="9142" s="1" customFormat="1" ht="14.4"/>
    <row r="9143" s="1" customFormat="1" ht="14.4"/>
    <row r="9144" s="1" customFormat="1" ht="14.4"/>
    <row r="9145" s="1" customFormat="1" ht="14.4"/>
    <row r="9146" s="1" customFormat="1" ht="14.4"/>
    <row r="9147" s="1" customFormat="1" ht="14.4"/>
    <row r="9148" s="1" customFormat="1" ht="14.4"/>
    <row r="9149" s="1" customFormat="1" ht="14.4"/>
    <row r="9150" s="1" customFormat="1" ht="14.4"/>
    <row r="9151" s="1" customFormat="1" ht="14.4"/>
    <row r="9152" s="1" customFormat="1" ht="14.4"/>
    <row r="9153" s="1" customFormat="1" ht="14.4"/>
    <row r="9154" s="1" customFormat="1" ht="14.4"/>
    <row r="9155" s="1" customFormat="1" ht="14.4"/>
    <row r="9156" s="1" customFormat="1" ht="14.4"/>
    <row r="9157" s="1" customFormat="1" ht="14.4"/>
    <row r="9158" s="1" customFormat="1" ht="14.4"/>
    <row r="9159" s="1" customFormat="1" ht="14.4"/>
    <row r="9160" s="1" customFormat="1" ht="14.4"/>
    <row r="9161" s="1" customFormat="1" ht="14.4"/>
    <row r="9162" s="1" customFormat="1" ht="14.4"/>
    <row r="9163" s="1" customFormat="1" ht="14.4"/>
    <row r="9164" s="1" customFormat="1" ht="14.4"/>
    <row r="9165" s="1" customFormat="1" ht="14.4"/>
    <row r="9166" s="1" customFormat="1" ht="14.4"/>
    <row r="9167" s="1" customFormat="1" ht="14.4"/>
    <row r="9168" s="1" customFormat="1" ht="14.4"/>
    <row r="9169" s="1" customFormat="1" ht="14.4"/>
    <row r="9170" s="1" customFormat="1" ht="14.4"/>
    <row r="9171" s="1" customFormat="1" ht="14.4"/>
    <row r="9172" s="1" customFormat="1" ht="14.4"/>
    <row r="9173" s="1" customFormat="1" ht="14.4"/>
    <row r="9174" s="1" customFormat="1" ht="14.4"/>
    <row r="9175" s="1" customFormat="1" ht="14.4"/>
    <row r="9176" s="1" customFormat="1" ht="14.4"/>
    <row r="9177" s="1" customFormat="1" ht="14.4"/>
    <row r="9178" s="1" customFormat="1" ht="14.4"/>
    <row r="9179" s="1" customFormat="1" ht="14.4"/>
    <row r="9180" s="1" customFormat="1" ht="14.4"/>
    <row r="9181" s="1" customFormat="1" ht="14.4"/>
    <row r="9182" s="1" customFormat="1" ht="14.4"/>
    <row r="9183" s="1" customFormat="1" ht="14.4"/>
    <row r="9184" s="1" customFormat="1" ht="14.4"/>
    <row r="9185" s="1" customFormat="1" ht="14.4"/>
    <row r="9186" s="1" customFormat="1" ht="14.4"/>
    <row r="9187" s="1" customFormat="1" ht="14.4"/>
    <row r="9188" s="1" customFormat="1" ht="14.4"/>
    <row r="9189" s="1" customFormat="1" ht="14.4"/>
    <row r="9190" s="1" customFormat="1" ht="14.4"/>
    <row r="9191" s="1" customFormat="1" ht="14.4"/>
    <row r="9192" s="1" customFormat="1" ht="14.4"/>
    <row r="9193" s="1" customFormat="1" ht="14.4"/>
    <row r="9194" s="1" customFormat="1" ht="14.4"/>
    <row r="9195" s="1" customFormat="1" ht="14.4"/>
    <row r="9196" s="1" customFormat="1" ht="14.4"/>
    <row r="9197" s="1" customFormat="1" ht="14.4"/>
    <row r="9198" s="1" customFormat="1" ht="14.4"/>
    <row r="9199" s="1" customFormat="1" ht="14.4"/>
    <row r="9200" s="1" customFormat="1" ht="14.4"/>
    <row r="9201" s="1" customFormat="1" ht="14.4"/>
    <row r="9202" s="1" customFormat="1" ht="14.4"/>
    <row r="9203" s="1" customFormat="1" ht="14.4"/>
    <row r="9204" s="1" customFormat="1" ht="14.4"/>
    <row r="9205" s="1" customFormat="1" ht="14.4"/>
    <row r="9206" s="1" customFormat="1" ht="14.4"/>
    <row r="9207" s="1" customFormat="1" ht="14.4"/>
    <row r="9208" s="1" customFormat="1" ht="14.4"/>
    <row r="9209" s="1" customFormat="1" ht="14.4"/>
    <row r="9210" s="1" customFormat="1" ht="14.4"/>
    <row r="9211" s="1" customFormat="1" ht="14.4"/>
    <row r="9212" s="1" customFormat="1" ht="14.4"/>
    <row r="9213" s="1" customFormat="1" ht="14.4"/>
    <row r="9214" s="1" customFormat="1" ht="14.4"/>
    <row r="9215" s="1" customFormat="1" ht="14.4"/>
    <row r="9216" s="1" customFormat="1" ht="14.4"/>
    <row r="9217" s="1" customFormat="1" ht="14.4"/>
    <row r="9218" s="1" customFormat="1" ht="14.4"/>
    <row r="9219" s="1" customFormat="1" ht="14.4"/>
    <row r="9220" s="1" customFormat="1" ht="14.4"/>
    <row r="9221" s="1" customFormat="1" ht="14.4"/>
    <row r="9222" s="1" customFormat="1" ht="14.4"/>
    <row r="9223" s="1" customFormat="1" ht="14.4"/>
    <row r="9224" s="1" customFormat="1" ht="14.4"/>
    <row r="9225" s="1" customFormat="1" ht="14.4"/>
    <row r="9226" s="1" customFormat="1" ht="14.4"/>
    <row r="9227" s="1" customFormat="1" ht="14.4"/>
    <row r="9228" s="1" customFormat="1" ht="14.4"/>
    <row r="9229" s="1" customFormat="1" ht="14.4"/>
    <row r="9230" s="1" customFormat="1" ht="14.4"/>
    <row r="9231" s="1" customFormat="1" ht="14.4"/>
    <row r="9232" s="1" customFormat="1" ht="14.4"/>
    <row r="9233" s="1" customFormat="1" ht="14.4"/>
    <row r="9234" s="1" customFormat="1" ht="14.4"/>
    <row r="9235" s="1" customFormat="1" ht="14.4"/>
    <row r="9236" s="1" customFormat="1" ht="14.4"/>
    <row r="9237" s="1" customFormat="1" ht="14.4"/>
    <row r="9238" s="1" customFormat="1" ht="14.4"/>
    <row r="9239" s="1" customFormat="1" ht="14.4"/>
    <row r="9240" s="1" customFormat="1" ht="14.4"/>
    <row r="9241" s="1" customFormat="1" ht="14.4"/>
    <row r="9242" s="1" customFormat="1" ht="14.4"/>
    <row r="9243" s="1" customFormat="1" ht="14.4"/>
    <row r="9244" s="1" customFormat="1" ht="14.4"/>
    <row r="9245" s="1" customFormat="1" ht="14.4"/>
    <row r="9246" s="1" customFormat="1" ht="14.4"/>
    <row r="9247" s="1" customFormat="1" ht="14.4"/>
    <row r="9248" s="1" customFormat="1" ht="14.4"/>
    <row r="9249" s="1" customFormat="1" ht="14.4"/>
    <row r="9250" s="1" customFormat="1" ht="14.4"/>
    <row r="9251" s="1" customFormat="1" ht="14.4"/>
    <row r="9252" s="1" customFormat="1" ht="14.4"/>
    <row r="9253" s="1" customFormat="1" ht="14.4"/>
    <row r="9254" s="1" customFormat="1" ht="14.4"/>
    <row r="9255" s="1" customFormat="1" ht="14.4"/>
    <row r="9256" s="1" customFormat="1" ht="14.4"/>
    <row r="9257" s="1" customFormat="1" ht="14.4"/>
    <row r="9258" s="1" customFormat="1" ht="14.4"/>
    <row r="9259" s="1" customFormat="1" ht="14.4"/>
    <row r="9260" s="1" customFormat="1" ht="14.4"/>
    <row r="9261" s="1" customFormat="1" ht="14.4"/>
    <row r="9262" s="1" customFormat="1" ht="14.4"/>
    <row r="9263" s="1" customFormat="1" ht="14.4"/>
    <row r="9264" s="1" customFormat="1" ht="14.4"/>
    <row r="9265" s="1" customFormat="1" ht="14.4"/>
    <row r="9266" s="1" customFormat="1" ht="14.4"/>
    <row r="9267" s="1" customFormat="1" ht="14.4"/>
    <row r="9268" s="1" customFormat="1" ht="14.4"/>
    <row r="9269" s="1" customFormat="1" ht="14.4"/>
    <row r="9270" s="1" customFormat="1" ht="14.4"/>
    <row r="9271" s="1" customFormat="1" ht="14.4"/>
    <row r="9272" s="1" customFormat="1" ht="14.4"/>
    <row r="9273" s="1" customFormat="1" ht="14.4"/>
    <row r="9274" s="1" customFormat="1" ht="14.4"/>
    <row r="9275" s="1" customFormat="1" ht="14.4"/>
    <row r="9276" s="1" customFormat="1" ht="14.4"/>
    <row r="9277" s="1" customFormat="1" ht="14.4"/>
    <row r="9278" s="1" customFormat="1" ht="14.4"/>
    <row r="9279" s="1" customFormat="1" ht="14.4"/>
    <row r="9280" s="1" customFormat="1" ht="14.4"/>
    <row r="9281" s="1" customFormat="1" ht="14.4"/>
    <row r="9282" s="1" customFormat="1" ht="14.4"/>
    <row r="9283" s="1" customFormat="1" ht="14.4"/>
    <row r="9284" s="1" customFormat="1" ht="14.4"/>
    <row r="9285" s="1" customFormat="1" ht="14.4"/>
    <row r="9286" s="1" customFormat="1" ht="14.4"/>
    <row r="9287" s="1" customFormat="1" ht="14.4"/>
    <row r="9288" s="1" customFormat="1" ht="14.4"/>
    <row r="9289" s="1" customFormat="1" ht="14.4"/>
    <row r="9290" s="1" customFormat="1" ht="14.4"/>
    <row r="9291" s="1" customFormat="1" ht="14.4"/>
    <row r="9292" s="1" customFormat="1" ht="14.4"/>
    <row r="9293" s="1" customFormat="1" ht="14.4"/>
    <row r="9294" s="1" customFormat="1" ht="14.4"/>
    <row r="9295" s="1" customFormat="1" ht="14.4"/>
    <row r="9296" s="1" customFormat="1" ht="14.4"/>
    <row r="9297" s="1" customFormat="1" ht="14.4"/>
    <row r="9298" s="1" customFormat="1" ht="14.4"/>
    <row r="9299" s="1" customFormat="1" ht="14.4"/>
    <row r="9300" s="1" customFormat="1" ht="14.4"/>
    <row r="9301" s="1" customFormat="1" ht="14.4"/>
    <row r="9302" s="1" customFormat="1" ht="14.4"/>
    <row r="9303" s="1" customFormat="1" ht="14.4"/>
    <row r="9304" s="1" customFormat="1" ht="14.4"/>
    <row r="9305" s="1" customFormat="1" ht="14.4"/>
    <row r="9306" s="1" customFormat="1" ht="14.4"/>
    <row r="9307" s="1" customFormat="1" ht="14.4"/>
    <row r="9308" s="1" customFormat="1" ht="14.4"/>
    <row r="9309" s="1" customFormat="1" ht="14.4"/>
    <row r="9310" s="1" customFormat="1" ht="14.4"/>
    <row r="9311" s="1" customFormat="1" ht="14.4"/>
    <row r="9312" s="1" customFormat="1" ht="14.4"/>
    <row r="9313" s="1" customFormat="1" ht="14.4"/>
    <row r="9314" s="1" customFormat="1" ht="14.4"/>
    <row r="9315" s="1" customFormat="1" ht="14.4"/>
    <row r="9316" s="1" customFormat="1" ht="14.4"/>
    <row r="9317" s="1" customFormat="1" ht="14.4"/>
    <row r="9318" s="1" customFormat="1" ht="14.4"/>
    <row r="9319" s="1" customFormat="1" ht="14.4"/>
    <row r="9320" s="1" customFormat="1" ht="14.4"/>
    <row r="9321" s="1" customFormat="1" ht="14.4"/>
    <row r="9322" s="1" customFormat="1" ht="14.4"/>
    <row r="9323" s="1" customFormat="1" ht="14.4"/>
    <row r="9324" s="1" customFormat="1" ht="14.4"/>
    <row r="9325" s="1" customFormat="1" ht="14.4"/>
    <row r="9326" s="1" customFormat="1" ht="14.4"/>
    <row r="9327" s="1" customFormat="1" ht="14.4"/>
    <row r="9328" s="1" customFormat="1" ht="14.4"/>
    <row r="9329" s="1" customFormat="1" ht="14.4"/>
    <row r="9330" s="1" customFormat="1" ht="14.4"/>
    <row r="9331" s="1" customFormat="1" ht="14.4"/>
    <row r="9332" s="1" customFormat="1" ht="14.4"/>
    <row r="9333" s="1" customFormat="1" ht="14.4"/>
    <row r="9334" s="1" customFormat="1" ht="14.4"/>
    <row r="9335" s="1" customFormat="1" ht="14.4"/>
    <row r="9336" s="1" customFormat="1" ht="14.4"/>
    <row r="9337" s="1" customFormat="1" ht="14.4"/>
    <row r="9338" s="1" customFormat="1" ht="14.4"/>
    <row r="9339" s="1" customFormat="1" ht="14.4"/>
    <row r="9340" s="1" customFormat="1" ht="14.4"/>
    <row r="9341" s="1" customFormat="1" ht="14.4"/>
    <row r="9342" s="1" customFormat="1" ht="14.4"/>
    <row r="9343" s="1" customFormat="1" ht="14.4"/>
    <row r="9344" s="1" customFormat="1" ht="14.4"/>
    <row r="9345" s="1" customFormat="1" ht="14.4"/>
    <row r="9346" s="1" customFormat="1" ht="14.4"/>
    <row r="9347" s="1" customFormat="1" ht="14.4"/>
    <row r="9348" s="1" customFormat="1" ht="14.4"/>
    <row r="9349" s="1" customFormat="1" ht="14.4"/>
    <row r="9350" s="1" customFormat="1" ht="14.4"/>
    <row r="9351" s="1" customFormat="1" ht="14.4"/>
    <row r="9352" s="1" customFormat="1" ht="14.4"/>
    <row r="9353" s="1" customFormat="1" ht="14.4"/>
    <row r="9354" s="1" customFormat="1" ht="14.4"/>
    <row r="9355" s="1" customFormat="1" ht="14.4"/>
    <row r="9356" s="1" customFormat="1" ht="14.4"/>
    <row r="9357" s="1" customFormat="1" ht="14.4"/>
    <row r="9358" s="1" customFormat="1" ht="14.4"/>
    <row r="9359" s="1" customFormat="1" ht="14.4"/>
    <row r="9360" s="1" customFormat="1" ht="14.4"/>
    <row r="9361" s="1" customFormat="1" ht="14.4"/>
    <row r="9362" s="1" customFormat="1" ht="14.4"/>
    <row r="9363" s="1" customFormat="1" ht="14.4"/>
    <row r="9364" s="1" customFormat="1" ht="14.4"/>
    <row r="9365" s="1" customFormat="1" ht="14.4"/>
    <row r="9366" s="1" customFormat="1" ht="14.4"/>
    <row r="9367" s="1" customFormat="1" ht="14.4"/>
    <row r="9368" s="1" customFormat="1" ht="14.4"/>
    <row r="9369" s="1" customFormat="1" ht="14.4"/>
    <row r="9370" s="1" customFormat="1" ht="14.4"/>
    <row r="9371" s="1" customFormat="1" ht="14.4"/>
    <row r="9372" s="1" customFormat="1" ht="14.4"/>
    <row r="9373" s="1" customFormat="1" ht="14.4"/>
    <row r="9374" s="1" customFormat="1" ht="14.4"/>
    <row r="9375" s="1" customFormat="1" ht="14.4"/>
    <row r="9376" s="1" customFormat="1" ht="14.4"/>
    <row r="9377" s="1" customFormat="1" ht="14.4"/>
    <row r="9378" s="1" customFormat="1" ht="14.4"/>
    <row r="9379" s="1" customFormat="1" ht="14.4"/>
    <row r="9380" s="1" customFormat="1" ht="14.4"/>
    <row r="9381" s="1" customFormat="1" ht="14.4"/>
    <row r="9382" s="1" customFormat="1" ht="14.4"/>
    <row r="9383" s="1" customFormat="1" ht="14.4"/>
    <row r="9384" s="1" customFormat="1" ht="14.4"/>
    <row r="9385" s="1" customFormat="1" ht="14.4"/>
    <row r="9386" s="1" customFormat="1" ht="14.4"/>
    <row r="9387" s="1" customFormat="1" ht="14.4"/>
    <row r="9388" s="1" customFormat="1" ht="14.4"/>
    <row r="9389" s="1" customFormat="1" ht="14.4"/>
    <row r="9390" s="1" customFormat="1" ht="14.4"/>
    <row r="9391" s="1" customFormat="1" ht="14.4"/>
    <row r="9392" s="1" customFormat="1" ht="14.4"/>
    <row r="9393" s="1" customFormat="1" ht="14.4"/>
    <row r="9394" s="1" customFormat="1" ht="14.4"/>
    <row r="9395" s="1" customFormat="1" ht="14.4"/>
    <row r="9396" s="1" customFormat="1" ht="14.4"/>
    <row r="9397" s="1" customFormat="1" ht="14.4"/>
    <row r="9398" s="1" customFormat="1" ht="14.4"/>
    <row r="9399" s="1" customFormat="1" ht="14.4"/>
    <row r="9400" s="1" customFormat="1" ht="14.4"/>
    <row r="9401" s="1" customFormat="1" ht="14.4"/>
    <row r="9402" s="1" customFormat="1" ht="14.4"/>
    <row r="9403" s="1" customFormat="1" ht="14.4"/>
    <row r="9404" s="1" customFormat="1" ht="14.4"/>
    <row r="9405" s="1" customFormat="1" ht="14.4"/>
    <row r="9406" s="1" customFormat="1" ht="14.4"/>
    <row r="9407" s="1" customFormat="1" ht="14.4"/>
    <row r="9408" s="1" customFormat="1" ht="14.4"/>
    <row r="9409" s="1" customFormat="1" ht="14.4"/>
    <row r="9410" s="1" customFormat="1" ht="14.4"/>
    <row r="9411" s="1" customFormat="1" ht="14.4"/>
    <row r="9412" s="1" customFormat="1" ht="14.4"/>
    <row r="9413" s="1" customFormat="1" ht="14.4"/>
    <row r="9414" s="1" customFormat="1" ht="14.4"/>
    <row r="9415" s="1" customFormat="1" ht="14.4"/>
    <row r="9416" s="1" customFormat="1" ht="14.4"/>
    <row r="9417" s="1" customFormat="1" ht="14.4"/>
    <row r="9418" s="1" customFormat="1" ht="14.4"/>
    <row r="9419" s="1" customFormat="1" ht="14.4"/>
    <row r="9420" s="1" customFormat="1" ht="14.4"/>
    <row r="9421" s="1" customFormat="1" ht="14.4"/>
    <row r="9422" s="1" customFormat="1" ht="14.4"/>
    <row r="9423" s="1" customFormat="1" ht="14.4"/>
    <row r="9424" s="1" customFormat="1" ht="14.4"/>
    <row r="9425" s="1" customFormat="1" ht="14.4"/>
    <row r="9426" s="1" customFormat="1" ht="14.4"/>
    <row r="9427" s="1" customFormat="1" ht="14.4"/>
    <row r="9428" s="1" customFormat="1" ht="14.4"/>
    <row r="9429" s="1" customFormat="1" ht="14.4"/>
    <row r="9430" s="1" customFormat="1" ht="14.4"/>
    <row r="9431" s="1" customFormat="1" ht="14.4"/>
    <row r="9432" s="1" customFormat="1" ht="14.4"/>
    <row r="9433" s="1" customFormat="1" ht="14.4"/>
    <row r="9434" s="1" customFormat="1" ht="14.4"/>
    <row r="9435" s="1" customFormat="1" ht="14.4"/>
    <row r="9436" s="1" customFormat="1" ht="14.4"/>
    <row r="9437" s="1" customFormat="1" ht="14.4"/>
    <row r="9438" s="1" customFormat="1" ht="14.4"/>
    <row r="9439" s="1" customFormat="1" ht="14.4"/>
    <row r="9440" s="1" customFormat="1" ht="14.4"/>
    <row r="9441" s="1" customFormat="1" ht="14.4"/>
    <row r="9442" s="1" customFormat="1" ht="14.4"/>
    <row r="9443" s="1" customFormat="1" ht="14.4"/>
    <row r="9444" s="1" customFormat="1" ht="14.4"/>
    <row r="9445" s="1" customFormat="1" ht="14.4"/>
    <row r="9446" s="1" customFormat="1" ht="14.4"/>
    <row r="9447" s="1" customFormat="1" ht="14.4"/>
    <row r="9448" s="1" customFormat="1" ht="14.4"/>
    <row r="9449" s="1" customFormat="1" ht="14.4"/>
    <row r="9450" s="1" customFormat="1" ht="14.4"/>
    <row r="9451" s="1" customFormat="1" ht="14.4"/>
    <row r="9452" s="1" customFormat="1" ht="14.4"/>
    <row r="9453" s="1" customFormat="1" ht="14.4"/>
    <row r="9454" s="1" customFormat="1" ht="14.4"/>
    <row r="9455" s="1" customFormat="1" ht="14.4"/>
    <row r="9456" s="1" customFormat="1" ht="14.4"/>
    <row r="9457" s="1" customFormat="1" ht="14.4"/>
    <row r="9458" s="1" customFormat="1" ht="14.4"/>
    <row r="9459" s="1" customFormat="1" ht="14.4"/>
    <row r="9460" s="1" customFormat="1" ht="14.4"/>
    <row r="9461" s="1" customFormat="1" ht="14.4"/>
    <row r="9462" s="1" customFormat="1" ht="14.4"/>
    <row r="9463" s="1" customFormat="1" ht="14.4"/>
    <row r="9464" s="1" customFormat="1" ht="14.4"/>
    <row r="9465" s="1" customFormat="1" ht="14.4"/>
    <row r="9466" s="1" customFormat="1" ht="14.4"/>
    <row r="9467" s="1" customFormat="1" ht="14.4"/>
    <row r="9468" s="1" customFormat="1" ht="14.4"/>
    <row r="9469" s="1" customFormat="1" ht="14.4"/>
    <row r="9470" s="1" customFormat="1" ht="14.4"/>
    <row r="9471" s="1" customFormat="1" ht="14.4"/>
    <row r="9472" s="1" customFormat="1" ht="14.4"/>
    <row r="9473" s="1" customFormat="1" ht="14.4"/>
    <row r="9474" s="1" customFormat="1" ht="14.4"/>
    <row r="9475" s="1" customFormat="1" ht="14.4"/>
    <row r="9476" s="1" customFormat="1" ht="14.4"/>
    <row r="9477" s="1" customFormat="1" ht="14.4"/>
    <row r="9478" s="1" customFormat="1" ht="14.4"/>
    <row r="9479" s="1" customFormat="1" ht="14.4"/>
    <row r="9480" s="1" customFormat="1" ht="14.4"/>
    <row r="9481" s="1" customFormat="1" ht="14.4"/>
    <row r="9482" s="1" customFormat="1" ht="14.4"/>
    <row r="9483" s="1" customFormat="1" ht="14.4"/>
    <row r="9484" s="1" customFormat="1" ht="14.4"/>
    <row r="9485" s="1" customFormat="1" ht="14.4"/>
    <row r="9486" s="1" customFormat="1" ht="14.4"/>
    <row r="9487" s="1" customFormat="1" ht="14.4"/>
    <row r="9488" s="1" customFormat="1" ht="14.4"/>
    <row r="9489" s="1" customFormat="1" ht="14.4"/>
    <row r="9490" s="1" customFormat="1" ht="14.4"/>
    <row r="9491" s="1" customFormat="1" ht="14.4"/>
    <row r="9492" s="1" customFormat="1" ht="14.4"/>
    <row r="9493" s="1" customFormat="1" ht="14.4"/>
    <row r="9494" s="1" customFormat="1" ht="14.4"/>
    <row r="9495" s="1" customFormat="1" ht="14.4"/>
    <row r="9496" s="1" customFormat="1" ht="14.4"/>
    <row r="9497" s="1" customFormat="1" ht="14.4"/>
    <row r="9498" s="1" customFormat="1" ht="14.4"/>
    <row r="9499" s="1" customFormat="1" ht="14.4"/>
    <row r="9500" s="1" customFormat="1" ht="14.4"/>
    <row r="9501" s="1" customFormat="1" ht="14.4"/>
    <row r="9502" s="1" customFormat="1" ht="14.4"/>
    <row r="9503" s="1" customFormat="1" ht="14.4"/>
    <row r="9504" s="1" customFormat="1" ht="14.4"/>
    <row r="9505" s="1" customFormat="1" ht="14.4"/>
    <row r="9506" s="1" customFormat="1" ht="14.4"/>
    <row r="9507" s="1" customFormat="1" ht="14.4"/>
    <row r="9508" s="1" customFormat="1" ht="14.4"/>
    <row r="9509" s="1" customFormat="1" ht="14.4"/>
    <row r="9510" s="1" customFormat="1" ht="14.4"/>
    <row r="9511" s="1" customFormat="1" ht="14.4"/>
    <row r="9512" s="1" customFormat="1" ht="14.4"/>
    <row r="9513" s="1" customFormat="1" ht="14.4"/>
    <row r="9514" s="1" customFormat="1" ht="14.4"/>
    <row r="9515" s="1" customFormat="1" ht="14.4"/>
    <row r="9516" s="1" customFormat="1" ht="14.4"/>
    <row r="9517" s="1" customFormat="1" ht="14.4"/>
    <row r="9518" s="1" customFormat="1" ht="14.4"/>
    <row r="9519" s="1" customFormat="1" ht="14.4"/>
    <row r="9520" s="1" customFormat="1" ht="14.4"/>
    <row r="9521" s="1" customFormat="1" ht="14.4"/>
    <row r="9522" s="1" customFormat="1" ht="14.4"/>
    <row r="9523" s="1" customFormat="1" ht="14.4"/>
    <row r="9524" s="1" customFormat="1" ht="14.4"/>
    <row r="9525" s="1" customFormat="1" ht="14.4"/>
    <row r="9526" s="1" customFormat="1" ht="14.4"/>
    <row r="9527" s="1" customFormat="1" ht="14.4"/>
    <row r="9528" s="1" customFormat="1" ht="14.4"/>
    <row r="9529" s="1" customFormat="1" ht="14.4"/>
    <row r="9530" s="1" customFormat="1" ht="14.4"/>
    <row r="9531" s="1" customFormat="1" ht="14.4"/>
    <row r="9532" s="1" customFormat="1" ht="14.4"/>
    <row r="9533" s="1" customFormat="1" ht="14.4"/>
    <row r="9534" s="1" customFormat="1" ht="14.4"/>
    <row r="9535" s="1" customFormat="1" ht="14.4"/>
    <row r="9536" s="1" customFormat="1" ht="14.4"/>
    <row r="9537" s="1" customFormat="1" ht="14.4"/>
    <row r="9538" s="1" customFormat="1" ht="14.4"/>
    <row r="9539" s="1" customFormat="1" ht="14.4"/>
    <row r="9540" s="1" customFormat="1" ht="14.4"/>
    <row r="9541" s="1" customFormat="1" ht="14.4"/>
    <row r="9542" s="1" customFormat="1" ht="14.4"/>
    <row r="9543" s="1" customFormat="1" ht="14.4"/>
    <row r="9544" s="1" customFormat="1" ht="14.4"/>
    <row r="9545" s="1" customFormat="1" ht="14.4"/>
    <row r="9546" s="1" customFormat="1" ht="14.4"/>
    <row r="9547" s="1" customFormat="1" ht="14.4"/>
    <row r="9548" s="1" customFormat="1" ht="14.4"/>
    <row r="9549" s="1" customFormat="1" ht="14.4"/>
    <row r="9550" s="1" customFormat="1" ht="14.4"/>
    <row r="9551" s="1" customFormat="1" ht="14.4"/>
    <row r="9552" s="1" customFormat="1" ht="14.4"/>
    <row r="9553" s="1" customFormat="1" ht="14.4"/>
    <row r="9554" s="1" customFormat="1" ht="14.4"/>
    <row r="9555" s="1" customFormat="1" ht="14.4"/>
    <row r="9556" s="1" customFormat="1" ht="14.4"/>
    <row r="9557" s="1" customFormat="1" ht="14.4"/>
    <row r="9558" s="1" customFormat="1" ht="14.4"/>
    <row r="9559" s="1" customFormat="1" ht="14.4"/>
    <row r="9560" s="1" customFormat="1" ht="14.4"/>
    <row r="9561" s="1" customFormat="1" ht="14.4"/>
    <row r="9562" s="1" customFormat="1" ht="14.4"/>
    <row r="9563" s="1" customFormat="1" ht="14.4"/>
    <row r="9564" s="1" customFormat="1" ht="14.4"/>
    <row r="9565" s="1" customFormat="1" ht="14.4"/>
    <row r="9566" s="1" customFormat="1" ht="14.4"/>
    <row r="9567" s="1" customFormat="1" ht="14.4"/>
    <row r="9568" s="1" customFormat="1" ht="14.4"/>
    <row r="9569" s="1" customFormat="1" ht="14.4"/>
    <row r="9570" s="1" customFormat="1" ht="14.4"/>
    <row r="9571" s="1" customFormat="1" ht="14.4"/>
    <row r="9572" s="1" customFormat="1" ht="14.4"/>
    <row r="9573" s="1" customFormat="1" ht="14.4"/>
    <row r="9574" s="1" customFormat="1" ht="14.4"/>
    <row r="9575" s="1" customFormat="1" ht="14.4"/>
    <row r="9576" s="1" customFormat="1" ht="14.4"/>
    <row r="9577" s="1" customFormat="1" ht="14.4"/>
    <row r="9578" s="1" customFormat="1" ht="14.4"/>
    <row r="9579" s="1" customFormat="1" ht="14.4"/>
    <row r="9580" s="1" customFormat="1" ht="14.4"/>
    <row r="9581" s="1" customFormat="1" ht="14.4"/>
    <row r="9582" s="1" customFormat="1" ht="14.4"/>
    <row r="9583" s="1" customFormat="1" ht="14.4"/>
    <row r="9584" s="1" customFormat="1" ht="14.4"/>
    <row r="9585" s="1" customFormat="1" ht="14.4"/>
    <row r="9586" s="1" customFormat="1" ht="14.4"/>
    <row r="9587" s="1" customFormat="1" ht="14.4"/>
    <row r="9588" s="1" customFormat="1" ht="14.4"/>
    <row r="9589" s="1" customFormat="1" ht="14.4"/>
    <row r="9590" s="1" customFormat="1" ht="14.4"/>
    <row r="9591" s="1" customFormat="1" ht="14.4"/>
    <row r="9592" s="1" customFormat="1" ht="14.4"/>
    <row r="9593" s="1" customFormat="1" ht="14.4"/>
    <row r="9594" s="1" customFormat="1" ht="14.4"/>
    <row r="9595" s="1" customFormat="1" ht="14.4"/>
    <row r="9596" s="1" customFormat="1" ht="14.4"/>
    <row r="9597" s="1" customFormat="1" ht="14.4"/>
    <row r="9598" s="1" customFormat="1" ht="14.4"/>
    <row r="9599" s="1" customFormat="1" ht="14.4"/>
    <row r="9600" s="1" customFormat="1" ht="14.4"/>
    <row r="9601" s="1" customFormat="1" ht="14.4"/>
    <row r="9602" s="1" customFormat="1" ht="14.4"/>
    <row r="9603" s="1" customFormat="1" ht="14.4"/>
    <row r="9604" s="1" customFormat="1" ht="14.4"/>
    <row r="9605" s="1" customFormat="1" ht="14.4"/>
    <row r="9606" s="1" customFormat="1" ht="14.4"/>
    <row r="9607" s="1" customFormat="1" ht="14.4"/>
    <row r="9608" s="1" customFormat="1" ht="14.4"/>
    <row r="9609" s="1" customFormat="1" ht="14.4"/>
    <row r="9610" s="1" customFormat="1" ht="14.4"/>
    <row r="9611" s="1" customFormat="1" ht="14.4"/>
    <row r="9612" s="1" customFormat="1" ht="14.4"/>
    <row r="9613" s="1" customFormat="1" ht="14.4"/>
    <row r="9614" s="1" customFormat="1" ht="14.4"/>
    <row r="9615" s="1" customFormat="1" ht="14.4"/>
    <row r="9616" s="1" customFormat="1" ht="14.4"/>
    <row r="9617" s="1" customFormat="1" ht="14.4"/>
    <row r="9618" s="1" customFormat="1" ht="14.4"/>
    <row r="9619" s="1" customFormat="1" ht="14.4"/>
    <row r="9620" s="1" customFormat="1" ht="14.4"/>
    <row r="9621" s="1" customFormat="1" ht="14.4"/>
    <row r="9622" s="1" customFormat="1" ht="14.4"/>
    <row r="9623" s="1" customFormat="1" ht="14.4"/>
    <row r="9624" s="1" customFormat="1" ht="14.4"/>
    <row r="9625" s="1" customFormat="1" ht="14.4"/>
    <row r="9626" s="1" customFormat="1" ht="14.4"/>
    <row r="9627" s="1" customFormat="1" ht="14.4"/>
    <row r="9628" s="1" customFormat="1" ht="14.4"/>
    <row r="9629" s="1" customFormat="1" ht="14.4"/>
    <row r="9630" s="1" customFormat="1" ht="14.4"/>
    <row r="9631" s="1" customFormat="1" ht="14.4"/>
    <row r="9632" s="1" customFormat="1" ht="14.4"/>
    <row r="9633" s="1" customFormat="1" ht="14.4"/>
    <row r="9634" s="1" customFormat="1" ht="14.4"/>
    <row r="9635" s="1" customFormat="1" ht="14.4"/>
    <row r="9636" s="1" customFormat="1" ht="14.4"/>
    <row r="9637" s="1" customFormat="1" ht="14.4"/>
    <row r="9638" s="1" customFormat="1" ht="14.4"/>
    <row r="9639" s="1" customFormat="1" ht="14.4"/>
    <row r="9640" s="1" customFormat="1" ht="14.4"/>
    <row r="9641" s="1" customFormat="1" ht="14.4"/>
    <row r="9642" s="1" customFormat="1" ht="14.4"/>
    <row r="9643" s="1" customFormat="1" ht="14.4"/>
    <row r="9644" s="1" customFormat="1" ht="14.4"/>
    <row r="9645" s="1" customFormat="1" ht="14.4"/>
    <row r="9646" s="1" customFormat="1" ht="14.4"/>
    <row r="9647" s="1" customFormat="1" ht="14.4"/>
    <row r="9648" s="1" customFormat="1" ht="14.4"/>
    <row r="9649" s="1" customFormat="1" ht="14.4"/>
    <row r="9650" s="1" customFormat="1" ht="14.4"/>
    <row r="9651" s="1" customFormat="1" ht="14.4"/>
    <row r="9652" s="1" customFormat="1" ht="14.4"/>
    <row r="9653" s="1" customFormat="1" ht="14.4"/>
    <row r="9654" s="1" customFormat="1" ht="14.4"/>
    <row r="9655" s="1" customFormat="1" ht="14.4"/>
    <row r="9656" s="1" customFormat="1" ht="14.4"/>
    <row r="9657" s="1" customFormat="1" ht="14.4"/>
    <row r="9658" s="1" customFormat="1" ht="14.4"/>
    <row r="9659" s="1" customFormat="1" ht="14.4"/>
    <row r="9660" s="1" customFormat="1" ht="14.4"/>
    <row r="9661" s="1" customFormat="1" ht="14.4"/>
    <row r="9662" s="1" customFormat="1" ht="14.4"/>
    <row r="9663" s="1" customFormat="1" ht="14.4"/>
    <row r="9664" s="1" customFormat="1" ht="14.4"/>
    <row r="9665" s="1" customFormat="1" ht="14.4"/>
    <row r="9666" s="1" customFormat="1" ht="14.4"/>
    <row r="9667" s="1" customFormat="1" ht="14.4"/>
    <row r="9668" s="1" customFormat="1" ht="14.4"/>
    <row r="9669" s="1" customFormat="1" ht="14.4"/>
    <row r="9670" s="1" customFormat="1" ht="14.4"/>
    <row r="9671" s="1" customFormat="1" ht="14.4"/>
    <row r="9672" s="1" customFormat="1" ht="14.4"/>
    <row r="9673" s="1" customFormat="1" ht="14.4"/>
    <row r="9674" s="1" customFormat="1" ht="14.4"/>
    <row r="9675" s="1" customFormat="1" ht="14.4"/>
    <row r="9676" s="1" customFormat="1" ht="14.4"/>
    <row r="9677" s="1" customFormat="1" ht="14.4"/>
    <row r="9678" s="1" customFormat="1" ht="14.4"/>
    <row r="9679" s="1" customFormat="1" ht="14.4"/>
    <row r="9680" s="1" customFormat="1" ht="14.4"/>
    <row r="9681" s="1" customFormat="1" ht="14.4"/>
    <row r="9682" s="1" customFormat="1" ht="14.4"/>
    <row r="9683" s="1" customFormat="1" ht="14.4"/>
    <row r="9684" s="1" customFormat="1" ht="14.4"/>
    <row r="9685" s="1" customFormat="1" ht="14.4"/>
    <row r="9686" s="1" customFormat="1" ht="14.4"/>
    <row r="9687" s="1" customFormat="1" ht="14.4"/>
    <row r="9688" s="1" customFormat="1" ht="14.4"/>
    <row r="9689" s="1" customFormat="1" ht="14.4"/>
    <row r="9690" s="1" customFormat="1" ht="14.4"/>
    <row r="9691" s="1" customFormat="1" ht="14.4"/>
    <row r="9692" s="1" customFormat="1" ht="14.4"/>
    <row r="9693" s="1" customFormat="1" ht="14.4"/>
    <row r="9694" s="1" customFormat="1" ht="14.4"/>
    <row r="9695" s="1" customFormat="1" ht="14.4"/>
    <row r="9696" s="1" customFormat="1" ht="14.4"/>
    <row r="9697" s="1" customFormat="1" ht="14.4"/>
    <row r="9698" s="1" customFormat="1" ht="14.4"/>
    <row r="9699" s="1" customFormat="1" ht="14.4"/>
    <row r="9700" s="1" customFormat="1" ht="14.4"/>
    <row r="9701" s="1" customFormat="1" ht="14.4"/>
    <row r="9702" s="1" customFormat="1" ht="14.4"/>
    <row r="9703" s="1" customFormat="1" ht="14.4"/>
    <row r="9704" s="1" customFormat="1" ht="14.4"/>
    <row r="9705" s="1" customFormat="1" ht="14.4"/>
    <row r="9706" s="1" customFormat="1" ht="14.4"/>
    <row r="9707" s="1" customFormat="1" ht="14.4"/>
    <row r="9708" s="1" customFormat="1" ht="14.4"/>
    <row r="9709" s="1" customFormat="1" ht="14.4"/>
    <row r="9710" s="1" customFormat="1" ht="14.4"/>
    <row r="9711" s="1" customFormat="1" ht="14.4"/>
    <row r="9712" s="1" customFormat="1" ht="14.4"/>
    <row r="9713" s="1" customFormat="1" ht="14.4"/>
    <row r="9714" s="1" customFormat="1" ht="14.4"/>
    <row r="9715" s="1" customFormat="1" ht="14.4"/>
    <row r="9716" s="1" customFormat="1" ht="14.4"/>
    <row r="9717" s="1" customFormat="1" ht="14.4"/>
    <row r="9718" s="1" customFormat="1" ht="14.4"/>
    <row r="9719" s="1" customFormat="1" ht="14.4"/>
    <row r="9720" s="1" customFormat="1" ht="14.4"/>
    <row r="9721" s="1" customFormat="1" ht="14.4"/>
    <row r="9722" s="1" customFormat="1" ht="14.4"/>
    <row r="9723" s="1" customFormat="1" ht="14.4"/>
    <row r="9724" s="1" customFormat="1" ht="14.4"/>
    <row r="9725" s="1" customFormat="1" ht="14.4"/>
    <row r="9726" s="1" customFormat="1" ht="14.4"/>
    <row r="9727" s="1" customFormat="1" ht="14.4"/>
    <row r="9728" s="1" customFormat="1" ht="14.4"/>
    <row r="9729" s="1" customFormat="1" ht="14.4"/>
    <row r="9730" s="1" customFormat="1" ht="14.4"/>
    <row r="9731" s="1" customFormat="1" ht="14.4"/>
    <row r="9732" s="1" customFormat="1" ht="14.4"/>
    <row r="9733" s="1" customFormat="1" ht="14.4"/>
    <row r="9734" s="1" customFormat="1" ht="14.4"/>
    <row r="9735" s="1" customFormat="1" ht="14.4"/>
    <row r="9736" s="1" customFormat="1" ht="14.4"/>
    <row r="9737" s="1" customFormat="1" ht="14.4"/>
    <row r="9738" s="1" customFormat="1" ht="14.4"/>
    <row r="9739" s="1" customFormat="1" ht="14.4"/>
    <row r="9740" s="1" customFormat="1" ht="14.4"/>
    <row r="9741" s="1" customFormat="1" ht="14.4"/>
    <row r="9742" s="1" customFormat="1" ht="14.4"/>
    <row r="9743" s="1" customFormat="1" ht="14.4"/>
    <row r="9744" s="1" customFormat="1" ht="14.4"/>
    <row r="9745" s="1" customFormat="1" ht="14.4"/>
    <row r="9746" s="1" customFormat="1" ht="14.4"/>
    <row r="9747" s="1" customFormat="1" ht="14.4"/>
    <row r="9748" s="1" customFormat="1" ht="14.4"/>
    <row r="9749" s="1" customFormat="1" ht="14.4"/>
    <row r="9750" s="1" customFormat="1" ht="14.4"/>
    <row r="9751" s="1" customFormat="1" ht="14.4"/>
    <row r="9752" s="1" customFormat="1" ht="14.4"/>
    <row r="9753" s="1" customFormat="1" ht="14.4"/>
    <row r="9754" s="1" customFormat="1" ht="14.4"/>
    <row r="9755" s="1" customFormat="1" ht="14.4"/>
    <row r="9756" s="1" customFormat="1" ht="14.4"/>
    <row r="9757" s="1" customFormat="1" ht="14.4"/>
    <row r="9758" s="1" customFormat="1" ht="14.4"/>
    <row r="9759" s="1" customFormat="1" ht="14.4"/>
    <row r="9760" s="1" customFormat="1" ht="14.4"/>
    <row r="9761" s="1" customFormat="1" ht="14.4"/>
    <row r="9762" s="1" customFormat="1" ht="14.4"/>
    <row r="9763" s="1" customFormat="1" ht="14.4"/>
    <row r="9764" s="1" customFormat="1" ht="14.4"/>
    <row r="9765" s="1" customFormat="1" ht="14.4"/>
    <row r="9766" s="1" customFormat="1" ht="14.4"/>
    <row r="9767" s="1" customFormat="1" ht="14.4"/>
    <row r="9768" s="1" customFormat="1" ht="14.4"/>
    <row r="9769" s="1" customFormat="1" ht="14.4"/>
    <row r="9770" s="1" customFormat="1" ht="14.4"/>
    <row r="9771" s="1" customFormat="1" ht="14.4"/>
    <row r="9772" s="1" customFormat="1" ht="14.4"/>
    <row r="9773" s="1" customFormat="1" ht="14.4"/>
    <row r="9774" s="1" customFormat="1" ht="14.4"/>
    <row r="9775" s="1" customFormat="1" ht="14.4"/>
    <row r="9776" s="1" customFormat="1" ht="14.4"/>
    <row r="9777" s="1" customFormat="1" ht="14.4"/>
    <row r="9778" s="1" customFormat="1" ht="14.4"/>
    <row r="9779" s="1" customFormat="1" ht="14.4"/>
    <row r="9780" s="1" customFormat="1" ht="14.4"/>
    <row r="9781" s="1" customFormat="1" ht="14.4"/>
    <row r="9782" s="1" customFormat="1" ht="14.4"/>
    <row r="9783" s="1" customFormat="1" ht="14.4"/>
    <row r="9784" s="1" customFormat="1" ht="14.4"/>
    <row r="9785" s="1" customFormat="1" ht="14.4"/>
    <row r="9786" s="1" customFormat="1" ht="14.4"/>
    <row r="9787" s="1" customFormat="1" ht="14.4"/>
    <row r="9788" s="1" customFormat="1" ht="14.4"/>
    <row r="9789" s="1" customFormat="1" ht="14.4"/>
    <row r="9790" s="1" customFormat="1" ht="14.4"/>
    <row r="9791" s="1" customFormat="1" ht="14.4"/>
    <row r="9792" s="1" customFormat="1" ht="14.4"/>
    <row r="9793" s="1" customFormat="1" ht="14.4"/>
    <row r="9794" s="1" customFormat="1" ht="14.4"/>
    <row r="9795" s="1" customFormat="1" ht="14.4"/>
    <row r="9796" s="1" customFormat="1" ht="14.4"/>
    <row r="9797" s="1" customFormat="1" ht="14.4"/>
    <row r="9798" s="1" customFormat="1" ht="14.4"/>
    <row r="9799" s="1" customFormat="1" ht="14.4"/>
    <row r="9800" s="1" customFormat="1" ht="14.4"/>
    <row r="9801" s="1" customFormat="1" ht="14.4"/>
    <row r="9802" s="1" customFormat="1" ht="14.4"/>
    <row r="9803" s="1" customFormat="1" ht="14.4"/>
    <row r="9804" s="1" customFormat="1" ht="14.4"/>
    <row r="9805" s="1" customFormat="1" ht="14.4"/>
    <row r="9806" s="1" customFormat="1" ht="14.4"/>
    <row r="9807" s="1" customFormat="1" ht="14.4"/>
    <row r="9808" s="1" customFormat="1" ht="14.4"/>
    <row r="9809" s="1" customFormat="1" ht="14.4"/>
    <row r="9810" s="1" customFormat="1" ht="14.4"/>
    <row r="9811" s="1" customFormat="1" ht="14.4"/>
    <row r="9812" s="1" customFormat="1" ht="14.4"/>
    <row r="9813" s="1" customFormat="1" ht="14.4"/>
    <row r="9814" s="1" customFormat="1" ht="14.4"/>
    <row r="9815" s="1" customFormat="1" ht="14.4"/>
    <row r="9816" s="1" customFormat="1" ht="14.4"/>
    <row r="9817" s="1" customFormat="1" ht="14.4"/>
    <row r="9818" s="1" customFormat="1" ht="14.4"/>
    <row r="9819" s="1" customFormat="1" ht="14.4"/>
    <row r="9820" s="1" customFormat="1" ht="14.4"/>
    <row r="9821" s="1" customFormat="1" ht="14.4"/>
    <row r="9822" s="1" customFormat="1" ht="14.4"/>
    <row r="9823" s="1" customFormat="1" ht="14.4"/>
    <row r="9824" s="1" customFormat="1" ht="14.4"/>
    <row r="9825" s="1" customFormat="1" ht="14.4"/>
    <row r="9826" s="1" customFormat="1" ht="14.4"/>
    <row r="9827" s="1" customFormat="1" ht="14.4"/>
    <row r="9828" s="1" customFormat="1" ht="14.4"/>
    <row r="9829" s="1" customFormat="1" ht="14.4"/>
    <row r="9830" s="1" customFormat="1" ht="14.4"/>
    <row r="9831" s="1" customFormat="1" ht="14.4"/>
    <row r="9832" s="1" customFormat="1" ht="14.4"/>
    <row r="9833" s="1" customFormat="1" ht="14.4"/>
    <row r="9834" s="1" customFormat="1" ht="14.4"/>
    <row r="9835" s="1" customFormat="1" ht="14.4"/>
    <row r="9836" s="1" customFormat="1" ht="14.4"/>
    <row r="9837" s="1" customFormat="1" ht="14.4"/>
    <row r="9838" s="1" customFormat="1" ht="14.4"/>
    <row r="9839" s="1" customFormat="1" ht="14.4"/>
    <row r="9840" s="1" customFormat="1" ht="14.4"/>
    <row r="9841" s="1" customFormat="1" ht="14.4"/>
    <row r="9842" s="1" customFormat="1" ht="14.4"/>
    <row r="9843" s="1" customFormat="1" ht="14.4"/>
    <row r="9844" s="1" customFormat="1" ht="14.4"/>
    <row r="9845" s="1" customFormat="1" ht="14.4"/>
    <row r="9846" s="1" customFormat="1" ht="14.4"/>
    <row r="9847" s="1" customFormat="1" ht="14.4"/>
    <row r="9848" s="1" customFormat="1" ht="14.4"/>
    <row r="9849" s="1" customFormat="1" ht="14.4"/>
    <row r="9850" s="1" customFormat="1" ht="14.4"/>
    <row r="9851" s="1" customFormat="1" ht="14.4"/>
    <row r="9852" s="1" customFormat="1" ht="14.4"/>
    <row r="9853" s="1" customFormat="1" ht="14.4"/>
    <row r="9854" s="1" customFormat="1" ht="14.4"/>
    <row r="9855" s="1" customFormat="1" ht="14.4"/>
    <row r="9856" s="1" customFormat="1" ht="14.4"/>
    <row r="9857" s="1" customFormat="1" ht="14.4"/>
    <row r="9858" s="1" customFormat="1" ht="14.4"/>
    <row r="9859" s="1" customFormat="1" ht="14.4"/>
    <row r="9860" s="1" customFormat="1" ht="14.4"/>
    <row r="9861" s="1" customFormat="1" ht="14.4"/>
    <row r="9862" s="1" customFormat="1" ht="14.4"/>
    <row r="9863" s="1" customFormat="1" ht="14.4"/>
    <row r="9864" s="1" customFormat="1" ht="14.4"/>
    <row r="9865" s="1" customFormat="1" ht="14.4"/>
    <row r="9866" s="1" customFormat="1" ht="14.4"/>
    <row r="9867" s="1" customFormat="1" ht="14.4"/>
    <row r="9868" s="1" customFormat="1" ht="14.4"/>
    <row r="9869" s="1" customFormat="1" ht="14.4"/>
    <row r="9870" s="1" customFormat="1" ht="14.4"/>
    <row r="9871" s="1" customFormat="1" ht="14.4"/>
    <row r="9872" s="1" customFormat="1" ht="14.4"/>
    <row r="9873" s="1" customFormat="1" ht="14.4"/>
    <row r="9874" s="1" customFormat="1" ht="14.4"/>
    <row r="9875" s="1" customFormat="1" ht="14.4"/>
    <row r="9876" s="1" customFormat="1" ht="14.4"/>
    <row r="9877" s="1" customFormat="1" ht="14.4"/>
    <row r="9878" s="1" customFormat="1" ht="14.4"/>
    <row r="9879" s="1" customFormat="1" ht="14.4"/>
    <row r="9880" s="1" customFormat="1" ht="14.4"/>
    <row r="9881" s="1" customFormat="1" ht="14.4"/>
    <row r="9882" s="1" customFormat="1" ht="14.4"/>
    <row r="9883" s="1" customFormat="1" ht="14.4"/>
    <row r="9884" s="1" customFormat="1" ht="14.4"/>
    <row r="9885" s="1" customFormat="1" ht="14.4"/>
    <row r="9886" s="1" customFormat="1" ht="14.4"/>
    <row r="9887" s="1" customFormat="1" ht="14.4"/>
    <row r="9888" s="1" customFormat="1" ht="14.4"/>
    <row r="9889" s="1" customFormat="1" ht="14.4"/>
    <row r="9890" s="1" customFormat="1" ht="14.4"/>
    <row r="9891" s="1" customFormat="1" ht="14.4"/>
    <row r="9892" s="1" customFormat="1" ht="14.4"/>
    <row r="9893" s="1" customFormat="1" ht="14.4"/>
    <row r="9894" s="1" customFormat="1" ht="14.4"/>
    <row r="9895" s="1" customFormat="1" ht="14.4"/>
    <row r="9896" s="1" customFormat="1" ht="14.4"/>
    <row r="9897" s="1" customFormat="1" ht="14.4"/>
    <row r="9898" s="1" customFormat="1" ht="14.4"/>
    <row r="9899" s="1" customFormat="1" ht="14.4"/>
    <row r="9900" s="1" customFormat="1" ht="14.4"/>
    <row r="9901" s="1" customFormat="1" ht="14.4"/>
    <row r="9902" s="1" customFormat="1" ht="14.4"/>
    <row r="9903" s="1" customFormat="1" ht="14.4"/>
    <row r="9904" s="1" customFormat="1" ht="14.4"/>
    <row r="9905" s="1" customFormat="1" ht="14.4"/>
    <row r="9906" s="1" customFormat="1" ht="14.4"/>
    <row r="9907" s="1" customFormat="1" ht="14.4"/>
    <row r="9908" s="1" customFormat="1" ht="14.4"/>
    <row r="9909" s="1" customFormat="1" ht="14.4"/>
    <row r="9910" s="1" customFormat="1" ht="14.4"/>
    <row r="9911" s="1" customFormat="1" ht="14.4"/>
    <row r="9912" s="1" customFormat="1" ht="14.4"/>
    <row r="9913" s="1" customFormat="1" ht="14.4"/>
    <row r="9914" s="1" customFormat="1" ht="14.4"/>
    <row r="9915" s="1" customFormat="1" ht="14.4"/>
    <row r="9916" s="1" customFormat="1" ht="14.4"/>
    <row r="9917" s="1" customFormat="1" ht="14.4"/>
    <row r="9918" s="1" customFormat="1" ht="14.4"/>
    <row r="9919" s="1" customFormat="1" ht="14.4"/>
    <row r="9920" s="1" customFormat="1" ht="14.4"/>
    <row r="9921" s="1" customFormat="1" ht="14.4"/>
    <row r="9922" s="1" customFormat="1" ht="14.4"/>
    <row r="9923" s="1" customFormat="1" ht="14.4"/>
    <row r="9924" s="1" customFormat="1" ht="14.4"/>
    <row r="9925" s="1" customFormat="1" ht="14.4"/>
    <row r="9926" s="1" customFormat="1" ht="14.4"/>
    <row r="9927" s="1" customFormat="1" ht="14.4"/>
    <row r="9928" s="1" customFormat="1" ht="14.4"/>
    <row r="9929" s="1" customFormat="1" ht="14.4"/>
    <row r="9930" s="1" customFormat="1" ht="14.4"/>
    <row r="9931" s="1" customFormat="1" ht="14.4"/>
    <row r="9932" s="1" customFormat="1" ht="14.4"/>
    <row r="9933" s="1" customFormat="1" ht="14.4"/>
    <row r="9934" s="1" customFormat="1" ht="14.4"/>
    <row r="9935" s="1" customFormat="1" ht="14.4"/>
    <row r="9936" s="1" customFormat="1" ht="14.4"/>
    <row r="9937" s="1" customFormat="1" ht="14.4"/>
    <row r="9938" s="1" customFormat="1" ht="14.4"/>
    <row r="9939" s="1" customFormat="1" ht="14.4"/>
    <row r="9940" s="1" customFormat="1" ht="14.4"/>
    <row r="9941" s="1" customFormat="1" ht="14.4"/>
    <row r="9942" s="1" customFormat="1" ht="14.4"/>
    <row r="9943" s="1" customFormat="1" ht="14.4"/>
    <row r="9944" s="1" customFormat="1" ht="14.4"/>
    <row r="9945" s="1" customFormat="1" ht="14.4"/>
    <row r="9946" s="1" customFormat="1" ht="14.4"/>
    <row r="9947" s="1" customFormat="1" ht="14.4"/>
    <row r="9948" s="1" customFormat="1" ht="14.4"/>
    <row r="9949" s="1" customFormat="1" ht="14.4"/>
    <row r="9950" s="1" customFormat="1" ht="14.4"/>
    <row r="9951" s="1" customFormat="1" ht="14.4"/>
    <row r="9952" s="1" customFormat="1" ht="14.4"/>
    <row r="9953" s="1" customFormat="1" ht="14.4"/>
    <row r="9954" s="1" customFormat="1" ht="14.4"/>
    <row r="9955" s="1" customFormat="1" ht="14.4"/>
    <row r="9956" s="1" customFormat="1" ht="14.4"/>
    <row r="9957" s="1" customFormat="1" ht="14.4"/>
    <row r="9958" s="1" customFormat="1" ht="14.4"/>
    <row r="9959" s="1" customFormat="1" ht="14.4"/>
    <row r="9960" s="1" customFormat="1" ht="14.4"/>
    <row r="9961" s="1" customFormat="1" ht="14.4"/>
    <row r="9962" s="1" customFormat="1" ht="14.4"/>
    <row r="9963" s="1" customFormat="1" ht="14.4"/>
    <row r="9964" s="1" customFormat="1" ht="14.4"/>
    <row r="9965" s="1" customFormat="1" ht="14.4"/>
    <row r="9966" s="1" customFormat="1" ht="14.4"/>
    <row r="9967" s="1" customFormat="1" ht="14.4"/>
    <row r="9968" s="1" customFormat="1" ht="14.4"/>
    <row r="9969" s="1" customFormat="1" ht="14.4"/>
    <row r="9970" s="1" customFormat="1" ht="14.4"/>
    <row r="9971" s="1" customFormat="1" ht="14.4"/>
    <row r="9972" s="1" customFormat="1" ht="14.4"/>
    <row r="9973" s="1" customFormat="1" ht="14.4"/>
    <row r="9974" s="1" customFormat="1" ht="14.4"/>
    <row r="9975" s="1" customFormat="1" ht="14.4"/>
    <row r="9976" s="1" customFormat="1" ht="14.4"/>
    <row r="9977" s="1" customFormat="1" ht="14.4"/>
    <row r="9978" s="1" customFormat="1" ht="14.4"/>
    <row r="9979" s="1" customFormat="1" ht="14.4"/>
    <row r="9980" s="1" customFormat="1" ht="14.4"/>
    <row r="9981" s="1" customFormat="1" ht="14.4"/>
    <row r="9982" s="1" customFormat="1" ht="14.4"/>
    <row r="9983" s="1" customFormat="1" ht="14.4"/>
    <row r="9984" s="1" customFormat="1" ht="14.4"/>
    <row r="9985" s="1" customFormat="1" ht="14.4"/>
    <row r="9986" s="1" customFormat="1" ht="14.4"/>
    <row r="9987" s="1" customFormat="1" ht="14.4"/>
    <row r="9988" s="1" customFormat="1" ht="14.4"/>
    <row r="9989" s="1" customFormat="1" ht="14.4"/>
    <row r="9990" s="1" customFormat="1" ht="14.4"/>
    <row r="9991" s="1" customFormat="1" ht="14.4"/>
    <row r="9992" s="1" customFormat="1" ht="14.4"/>
    <row r="9993" s="1" customFormat="1" ht="14.4"/>
    <row r="9994" s="1" customFormat="1" ht="14.4"/>
    <row r="9995" s="1" customFormat="1" ht="14.4"/>
    <row r="9996" s="1" customFormat="1" ht="14.4"/>
    <row r="9997" s="1" customFormat="1" ht="14.4"/>
    <row r="9998" s="1" customFormat="1" ht="14.4"/>
    <row r="9999" s="1" customFormat="1" ht="14.4"/>
    <row r="10000" s="1" customFormat="1" ht="14.4"/>
    <row r="10001" s="1" customFormat="1" ht="14.4"/>
    <row r="10002" s="1" customFormat="1" ht="14.4"/>
    <row r="10003" s="1" customFormat="1" ht="14.4"/>
    <row r="10004" s="1" customFormat="1" ht="14.4"/>
    <row r="10005" s="1" customFormat="1" ht="14.4"/>
    <row r="10006" s="1" customFormat="1" ht="14.4"/>
    <row r="10007" s="1" customFormat="1" ht="14.4"/>
    <row r="10008" s="1" customFormat="1" ht="14.4"/>
    <row r="10009" s="1" customFormat="1" ht="14.4"/>
    <row r="10010" s="1" customFormat="1" ht="14.4"/>
    <row r="10011" s="1" customFormat="1" ht="14.4"/>
    <row r="10012" s="1" customFormat="1" ht="14.4"/>
    <row r="10013" s="1" customFormat="1" ht="14.4"/>
    <row r="10014" s="1" customFormat="1" ht="14.4"/>
    <row r="10015" s="1" customFormat="1" ht="14.4"/>
    <row r="10016" s="1" customFormat="1" ht="14.4"/>
    <row r="10017" s="1" customFormat="1" ht="14.4"/>
    <row r="10018" s="1" customFormat="1" ht="14.4"/>
    <row r="10019" s="1" customFormat="1" ht="14.4"/>
    <row r="10020" s="1" customFormat="1" ht="14.4"/>
    <row r="10021" s="1" customFormat="1" ht="14.4"/>
    <row r="10022" s="1" customFormat="1" ht="14.4"/>
    <row r="10023" s="1" customFormat="1" ht="14.4"/>
    <row r="10024" s="1" customFormat="1" ht="14.4"/>
    <row r="10025" s="1" customFormat="1" ht="14.4"/>
    <row r="10026" s="1" customFormat="1" ht="14.4"/>
    <row r="10027" s="1" customFormat="1" ht="14.4"/>
    <row r="10028" s="1" customFormat="1" ht="14.4"/>
    <row r="10029" s="1" customFormat="1" ht="14.4"/>
    <row r="10030" s="1" customFormat="1" ht="14.4"/>
    <row r="10031" s="1" customFormat="1" ht="14.4"/>
    <row r="10032" s="1" customFormat="1" ht="14.4"/>
    <row r="10033" s="1" customFormat="1" ht="14.4"/>
    <row r="10034" s="1" customFormat="1" ht="14.4"/>
    <row r="10035" s="1" customFormat="1" ht="14.4"/>
    <row r="10036" s="1" customFormat="1" ht="14.4"/>
    <row r="10037" s="1" customFormat="1" ht="14.4"/>
    <row r="10038" s="1" customFormat="1" ht="14.4"/>
    <row r="10039" s="1" customFormat="1" ht="14.4"/>
    <row r="10040" s="1" customFormat="1" ht="14.4"/>
    <row r="10041" s="1" customFormat="1" ht="14.4"/>
    <row r="10042" s="1" customFormat="1" ht="14.4"/>
    <row r="10043" s="1" customFormat="1" ht="14.4"/>
    <row r="10044" s="1" customFormat="1" ht="14.4"/>
    <row r="10045" s="1" customFormat="1" ht="14.4"/>
    <row r="10046" s="1" customFormat="1" ht="14.4"/>
    <row r="10047" s="1" customFormat="1" ht="14.4"/>
    <row r="10048" s="1" customFormat="1" ht="14.4"/>
    <row r="10049" s="1" customFormat="1" ht="14.4"/>
    <row r="10050" s="1" customFormat="1" ht="14.4"/>
    <row r="10051" s="1" customFormat="1" ht="14.4"/>
    <row r="10052" s="1" customFormat="1" ht="14.4"/>
    <row r="10053" s="1" customFormat="1" ht="14.4"/>
    <row r="10054" s="1" customFormat="1" ht="14.4"/>
    <row r="10055" s="1" customFormat="1" ht="14.4"/>
    <row r="10056" s="1" customFormat="1" ht="14.4"/>
    <row r="10057" s="1" customFormat="1" ht="14.4"/>
    <row r="10058" s="1" customFormat="1" ht="14.4"/>
    <row r="10059" s="1" customFormat="1" ht="14.4"/>
    <row r="10060" s="1" customFormat="1" ht="14.4"/>
    <row r="10061" s="1" customFormat="1" ht="14.4"/>
    <row r="10062" s="1" customFormat="1" ht="14.4"/>
    <row r="10063" s="1" customFormat="1" ht="14.4"/>
    <row r="10064" s="1" customFormat="1" ht="14.4"/>
    <row r="10065" s="1" customFormat="1" ht="14.4"/>
    <row r="10066" s="1" customFormat="1" ht="14.4"/>
    <row r="10067" s="1" customFormat="1" ht="14.4"/>
    <row r="10068" s="1" customFormat="1" ht="14.4"/>
    <row r="10069" s="1" customFormat="1" ht="14.4"/>
    <row r="10070" s="1" customFormat="1" ht="14.4"/>
    <row r="10071" s="1" customFormat="1" ht="14.4"/>
    <row r="10072" s="1" customFormat="1" ht="14.4"/>
    <row r="10073" s="1" customFormat="1" ht="14.4"/>
    <row r="10074" s="1" customFormat="1" ht="14.4"/>
    <row r="10075" s="1" customFormat="1" ht="14.4"/>
    <row r="10076" s="1" customFormat="1" ht="14.4"/>
    <row r="10077" s="1" customFormat="1" ht="14.4"/>
    <row r="10078" s="1" customFormat="1" ht="14.4"/>
    <row r="10079" s="1" customFormat="1" ht="14.4"/>
    <row r="10080" s="1" customFormat="1" ht="14.4"/>
    <row r="10081" s="1" customFormat="1" ht="14.4"/>
    <row r="10082" s="1" customFormat="1" ht="14.4"/>
    <row r="10083" s="1" customFormat="1" ht="14.4"/>
    <row r="10084" s="1" customFormat="1" ht="14.4"/>
    <row r="10085" s="1" customFormat="1" ht="14.4"/>
    <row r="10086" s="1" customFormat="1" ht="14.4"/>
    <row r="10087" s="1" customFormat="1" ht="14.4"/>
    <row r="10088" s="1" customFormat="1" ht="14.4"/>
    <row r="10089" s="1" customFormat="1" ht="14.4"/>
    <row r="10090" s="1" customFormat="1" ht="14.4"/>
    <row r="10091" s="1" customFormat="1" ht="14.4"/>
    <row r="10092" s="1" customFormat="1" ht="14.4"/>
    <row r="10093" s="1" customFormat="1" ht="14.4"/>
    <row r="10094" s="1" customFormat="1" ht="14.4"/>
    <row r="10095" s="1" customFormat="1" ht="14.4"/>
    <row r="10096" s="1" customFormat="1" ht="14.4"/>
    <row r="10097" s="1" customFormat="1" ht="14.4"/>
    <row r="10098" s="1" customFormat="1" ht="14.4"/>
    <row r="10099" s="1" customFormat="1" ht="14.4"/>
    <row r="10100" s="1" customFormat="1" ht="14.4"/>
    <row r="10101" s="1" customFormat="1" ht="14.4"/>
    <row r="10102" s="1" customFormat="1" ht="14.4"/>
    <row r="10103" s="1" customFormat="1" ht="14.4"/>
    <row r="10104" s="1" customFormat="1" ht="14.4"/>
    <row r="10105" s="1" customFormat="1" ht="14.4"/>
    <row r="10106" s="1" customFormat="1" ht="14.4"/>
    <row r="10107" s="1" customFormat="1" ht="14.4"/>
    <row r="10108" s="1" customFormat="1" ht="14.4"/>
    <row r="10109" s="1" customFormat="1" ht="14.4"/>
    <row r="10110" s="1" customFormat="1" ht="14.4"/>
    <row r="10111" s="1" customFormat="1" ht="14.4"/>
    <row r="10112" s="1" customFormat="1" ht="14.4"/>
    <row r="10113" s="1" customFormat="1" ht="14.4"/>
    <row r="10114" s="1" customFormat="1" ht="14.4"/>
    <row r="10115" s="1" customFormat="1" ht="14.4"/>
    <row r="10116" s="1" customFormat="1" ht="14.4"/>
    <row r="10117" s="1" customFormat="1" ht="14.4"/>
    <row r="10118" s="1" customFormat="1" ht="14.4"/>
    <row r="10119" s="1" customFormat="1" ht="14.4"/>
    <row r="10120" s="1" customFormat="1" ht="14.4"/>
    <row r="10121" s="1" customFormat="1" ht="14.4"/>
    <row r="10122" s="1" customFormat="1" ht="14.4"/>
    <row r="10123" s="1" customFormat="1" ht="14.4"/>
    <row r="10124" s="1" customFormat="1" ht="14.4"/>
    <row r="10125" s="1" customFormat="1" ht="14.4"/>
    <row r="10126" s="1" customFormat="1" ht="14.4"/>
    <row r="10127" s="1" customFormat="1" ht="14.4"/>
    <row r="10128" s="1" customFormat="1" ht="14.4"/>
    <row r="10129" s="1" customFormat="1" ht="14.4"/>
    <row r="10130" s="1" customFormat="1" ht="14.4"/>
    <row r="10131" s="1" customFormat="1" ht="14.4"/>
    <row r="10132" s="1" customFormat="1" ht="14.4"/>
    <row r="10133" s="1" customFormat="1" ht="14.4"/>
    <row r="10134" s="1" customFormat="1" ht="14.4"/>
    <row r="10135" s="1" customFormat="1" ht="14.4"/>
    <row r="10136" s="1" customFormat="1" ht="14.4"/>
    <row r="10137" s="1" customFormat="1" ht="14.4"/>
    <row r="10138" s="1" customFormat="1" ht="14.4"/>
    <row r="10139" s="1" customFormat="1" ht="14.4"/>
    <row r="10140" s="1" customFormat="1" ht="14.4"/>
    <row r="10141" s="1" customFormat="1" ht="14.4"/>
    <row r="10142" s="1" customFormat="1" ht="14.4"/>
    <row r="10143" s="1" customFormat="1" ht="14.4"/>
    <row r="10144" s="1" customFormat="1" ht="14.4"/>
    <row r="10145" s="1" customFormat="1" ht="14.4"/>
    <row r="10146" s="1" customFormat="1" ht="14.4"/>
    <row r="10147" s="1" customFormat="1" ht="14.4"/>
    <row r="10148" s="1" customFormat="1" ht="14.4"/>
    <row r="10149" s="1" customFormat="1" ht="14.4"/>
    <row r="10150" s="1" customFormat="1" ht="14.4"/>
    <row r="10151" s="1" customFormat="1" ht="14.4"/>
    <row r="10152" s="1" customFormat="1" ht="14.4"/>
    <row r="10153" s="1" customFormat="1" ht="14.4"/>
    <row r="10154" s="1" customFormat="1" ht="14.4"/>
    <row r="10155" s="1" customFormat="1" ht="14.4"/>
    <row r="10156" s="1" customFormat="1" ht="14.4"/>
    <row r="10157" s="1" customFormat="1" ht="14.4"/>
    <row r="10158" s="1" customFormat="1" ht="14.4"/>
    <row r="10159" s="1" customFormat="1" ht="14.4"/>
    <row r="10160" s="1" customFormat="1" ht="14.4"/>
    <row r="10161" s="1" customFormat="1" ht="14.4"/>
    <row r="10162" s="1" customFormat="1" ht="14.4"/>
    <row r="10163" s="1" customFormat="1" ht="14.4"/>
    <row r="10164" s="1" customFormat="1" ht="14.4"/>
    <row r="10165" s="1" customFormat="1" ht="14.4"/>
    <row r="10166" s="1" customFormat="1" ht="14.4"/>
    <row r="10167" s="1" customFormat="1" ht="14.4"/>
    <row r="10168" s="1" customFormat="1" ht="14.4"/>
    <row r="10169" s="1" customFormat="1" ht="14.4"/>
    <row r="10170" s="1" customFormat="1" ht="14.4"/>
    <row r="10171" s="1" customFormat="1" ht="14.4"/>
    <row r="10172" s="1" customFormat="1" ht="14.4"/>
    <row r="10173" s="1" customFormat="1" ht="14.4"/>
    <row r="10174" s="1" customFormat="1" ht="14.4"/>
    <row r="10175" s="1" customFormat="1" ht="14.4"/>
    <row r="10176" s="1" customFormat="1" ht="14.4"/>
    <row r="10177" s="1" customFormat="1" ht="14.4"/>
    <row r="10178" s="1" customFormat="1" ht="14.4"/>
    <row r="10179" s="1" customFormat="1" ht="14.4"/>
    <row r="10180" s="1" customFormat="1" ht="14.4"/>
    <row r="10181" s="1" customFormat="1" ht="14.4"/>
    <row r="10182" s="1" customFormat="1" ht="14.4"/>
    <row r="10183" s="1" customFormat="1" ht="14.4"/>
    <row r="10184" s="1" customFormat="1" ht="14.4"/>
    <row r="10185" s="1" customFormat="1" ht="14.4"/>
    <row r="10186" s="1" customFormat="1" ht="14.4"/>
    <row r="10187" s="1" customFormat="1" ht="14.4"/>
    <row r="10188" s="1" customFormat="1" ht="14.4"/>
    <row r="10189" s="1" customFormat="1" ht="14.4"/>
    <row r="10190" s="1" customFormat="1" ht="14.4"/>
    <row r="10191" s="1" customFormat="1" ht="14.4"/>
    <row r="10192" s="1" customFormat="1" ht="14.4"/>
    <row r="10193" s="1" customFormat="1" ht="14.4"/>
    <row r="10194" s="1" customFormat="1" ht="14.4"/>
    <row r="10195" s="1" customFormat="1" ht="14.4"/>
    <row r="10196" s="1" customFormat="1" ht="14.4"/>
    <row r="10197" s="1" customFormat="1" ht="14.4"/>
    <row r="10198" s="1" customFormat="1" ht="14.4"/>
    <row r="10199" s="1" customFormat="1" ht="14.4"/>
    <row r="10200" s="1" customFormat="1" ht="14.4"/>
    <row r="10201" s="1" customFormat="1" ht="14.4"/>
    <row r="10202" s="1" customFormat="1" ht="14.4"/>
    <row r="10203" s="1" customFormat="1" ht="14.4"/>
    <row r="10204" s="1" customFormat="1" ht="14.4"/>
    <row r="10205" s="1" customFormat="1" ht="14.4"/>
    <row r="10206" s="1" customFormat="1" ht="14.4"/>
    <row r="10207" s="1" customFormat="1" ht="14.4"/>
    <row r="10208" s="1" customFormat="1" ht="14.4"/>
    <row r="10209" s="1" customFormat="1" ht="14.4"/>
    <row r="10210" s="1" customFormat="1" ht="14.4"/>
    <row r="10211" s="1" customFormat="1" ht="14.4"/>
    <row r="10212" s="1" customFormat="1" ht="14.4"/>
    <row r="10213" s="1" customFormat="1" ht="14.4"/>
    <row r="10214" s="1" customFormat="1" ht="14.4"/>
    <row r="10215" s="1" customFormat="1" ht="14.4"/>
    <row r="10216" s="1" customFormat="1" ht="14.4"/>
    <row r="10217" s="1" customFormat="1" ht="14.4"/>
    <row r="10218" s="1" customFormat="1" ht="14.4"/>
    <row r="10219" s="1" customFormat="1" ht="14.4"/>
    <row r="10220" s="1" customFormat="1" ht="14.4"/>
    <row r="10221" s="1" customFormat="1" ht="14.4"/>
    <row r="10222" s="1" customFormat="1" ht="14.4"/>
    <row r="10223" s="1" customFormat="1" ht="14.4"/>
    <row r="10224" s="1" customFormat="1" ht="14.4"/>
    <row r="10225" s="1" customFormat="1" ht="14.4"/>
    <row r="10226" s="1" customFormat="1" ht="14.4"/>
    <row r="10227" s="1" customFormat="1" ht="14.4"/>
    <row r="10228" s="1" customFormat="1" ht="14.4"/>
    <row r="10229" s="1" customFormat="1" ht="14.4"/>
    <row r="10230" s="1" customFormat="1" ht="14.4"/>
    <row r="10231" s="1" customFormat="1" ht="14.4"/>
    <row r="10232" s="1" customFormat="1" ht="14.4"/>
    <row r="10233" s="1" customFormat="1" ht="14.4"/>
    <row r="10234" s="1" customFormat="1" ht="14.4"/>
    <row r="10235" s="1" customFormat="1" ht="14.4"/>
    <row r="10236" s="1" customFormat="1" ht="14.4"/>
    <row r="10237" s="1" customFormat="1" ht="14.4"/>
    <row r="10238" s="1" customFormat="1" ht="14.4"/>
    <row r="10239" s="1" customFormat="1" ht="14.4"/>
    <row r="10240" s="1" customFormat="1" ht="14.4"/>
    <row r="10241" s="1" customFormat="1" ht="14.4"/>
    <row r="10242" s="1" customFormat="1" ht="14.4"/>
    <row r="10243" s="1" customFormat="1" ht="14.4"/>
    <row r="10244" s="1" customFormat="1" ht="14.4"/>
    <row r="10245" s="1" customFormat="1" ht="14.4"/>
    <row r="10246" s="1" customFormat="1" ht="14.4"/>
    <row r="10247" s="1" customFormat="1" ht="14.4"/>
    <row r="10248" s="1" customFormat="1" ht="14.4"/>
    <row r="10249" s="1" customFormat="1" ht="14.4"/>
    <row r="10250" s="1" customFormat="1" ht="14.4"/>
    <row r="10251" s="1" customFormat="1" ht="14.4"/>
    <row r="10252" s="1" customFormat="1" ht="14.4"/>
    <row r="10253" s="1" customFormat="1" ht="14.4"/>
    <row r="10254" s="1" customFormat="1" ht="14.4"/>
    <row r="10255" s="1" customFormat="1" ht="14.4"/>
    <row r="10256" s="1" customFormat="1" ht="14.4"/>
    <row r="10257" s="1" customFormat="1" ht="14.4"/>
    <row r="10258" s="1" customFormat="1" ht="14.4"/>
    <row r="10259" s="1" customFormat="1" ht="14.4"/>
    <row r="10260" s="1" customFormat="1" ht="14.4"/>
    <row r="10261" s="1" customFormat="1" ht="14.4"/>
    <row r="10262" s="1" customFormat="1" ht="14.4"/>
    <row r="10263" s="1" customFormat="1" ht="14.4"/>
    <row r="10264" s="1" customFormat="1" ht="14.4"/>
    <row r="10265" s="1" customFormat="1" ht="14.4"/>
    <row r="10266" s="1" customFormat="1" ht="14.4"/>
    <row r="10267" s="1" customFormat="1" ht="14.4"/>
    <row r="10268" s="1" customFormat="1" ht="14.4"/>
    <row r="10269" s="1" customFormat="1" ht="14.4"/>
    <row r="10270" s="1" customFormat="1" ht="14.4"/>
    <row r="10271" s="1" customFormat="1" ht="14.4"/>
    <row r="10272" s="1" customFormat="1" ht="14.4"/>
    <row r="10273" s="1" customFormat="1" ht="14.4"/>
    <row r="10274" s="1" customFormat="1" ht="14.4"/>
    <row r="10275" s="1" customFormat="1" ht="14.4"/>
    <row r="10276" s="1" customFormat="1" ht="14.4"/>
    <row r="10277" s="1" customFormat="1" ht="14.4"/>
    <row r="10278" s="1" customFormat="1" ht="14.4"/>
    <row r="10279" s="1" customFormat="1" ht="14.4"/>
    <row r="10280" s="1" customFormat="1" ht="14.4"/>
    <row r="10281" s="1" customFormat="1" ht="14.4"/>
    <row r="10282" s="1" customFormat="1" ht="14.4"/>
    <row r="10283" s="1" customFormat="1" ht="14.4"/>
    <row r="10284" s="1" customFormat="1" ht="14.4"/>
    <row r="10285" s="1" customFormat="1" ht="14.4"/>
    <row r="10286" s="1" customFormat="1" ht="14.4"/>
    <row r="10287" s="1" customFormat="1" ht="14.4"/>
    <row r="10288" s="1" customFormat="1" ht="14.4"/>
    <row r="10289" s="1" customFormat="1" ht="14.4"/>
    <row r="10290" s="1" customFormat="1" ht="14.4"/>
    <row r="10291" s="1" customFormat="1" ht="14.4"/>
    <row r="10292" s="1" customFormat="1" ht="14.4"/>
    <row r="10293" s="1" customFormat="1" ht="14.4"/>
    <row r="10294" s="1" customFormat="1" ht="14.4"/>
    <row r="10295" s="1" customFormat="1" ht="14.4"/>
    <row r="10296" s="1" customFormat="1" ht="14.4"/>
    <row r="10297" s="1" customFormat="1" ht="14.4"/>
    <row r="10298" s="1" customFormat="1" ht="14.4"/>
    <row r="10299" s="1" customFormat="1" ht="14.4"/>
    <row r="10300" s="1" customFormat="1" ht="14.4"/>
    <row r="10301" s="1" customFormat="1" ht="14.4"/>
    <row r="10302" s="1" customFormat="1" ht="14.4"/>
    <row r="10303" s="1" customFormat="1" ht="14.4"/>
    <row r="10304" s="1" customFormat="1" ht="14.4"/>
    <row r="10305" s="1" customFormat="1" ht="14.4"/>
    <row r="10306" s="1" customFormat="1" ht="14.4"/>
    <row r="10307" s="1" customFormat="1" ht="14.4"/>
    <row r="10308" s="1" customFormat="1" ht="14.4"/>
    <row r="10309" s="1" customFormat="1" ht="14.4"/>
    <row r="10310" s="1" customFormat="1" ht="14.4"/>
    <row r="10311" s="1" customFormat="1" ht="14.4"/>
    <row r="10312" s="1" customFormat="1" ht="14.4"/>
    <row r="10313" s="1" customFormat="1" ht="14.4"/>
    <row r="10314" s="1" customFormat="1" ht="14.4"/>
    <row r="10315" s="1" customFormat="1" ht="14.4"/>
    <row r="10316" s="1" customFormat="1" ht="14.4"/>
    <row r="10317" s="1" customFormat="1" ht="14.4"/>
    <row r="10318" s="1" customFormat="1" ht="14.4"/>
    <row r="10319" s="1" customFormat="1" ht="14.4"/>
    <row r="10320" s="1" customFormat="1" ht="14.4"/>
    <row r="10321" s="1" customFormat="1" ht="14.4"/>
    <row r="10322" s="1" customFormat="1" ht="14.4"/>
    <row r="10323" s="1" customFormat="1" ht="14.4"/>
    <row r="10324" s="1" customFormat="1" ht="14.4"/>
    <row r="10325" s="1" customFormat="1" ht="14.4"/>
    <row r="10326" s="1" customFormat="1" ht="14.4"/>
    <row r="10327" s="1" customFormat="1" ht="14.4"/>
    <row r="10328" s="1" customFormat="1" ht="14.4"/>
    <row r="10329" s="1" customFormat="1" ht="14.4"/>
    <row r="10330" s="1" customFormat="1" ht="14.4"/>
    <row r="10331" s="1" customFormat="1" ht="14.4"/>
    <row r="10332" s="1" customFormat="1" ht="14.4"/>
    <row r="10333" s="1" customFormat="1" ht="14.4"/>
    <row r="10334" s="1" customFormat="1" ht="14.4"/>
    <row r="10335" s="1" customFormat="1" ht="14.4"/>
    <row r="10336" s="1" customFormat="1" ht="14.4"/>
    <row r="10337" s="1" customFormat="1" ht="14.4"/>
    <row r="10338" s="1" customFormat="1" ht="14.4"/>
    <row r="10339" s="1" customFormat="1" ht="14.4"/>
    <row r="10340" s="1" customFormat="1" ht="14.4"/>
    <row r="10341" s="1" customFormat="1" ht="14.4"/>
    <row r="10342" s="1" customFormat="1" ht="14.4"/>
    <row r="10343" s="1" customFormat="1" ht="14.4"/>
    <row r="10344" s="1" customFormat="1" ht="14.4"/>
    <row r="10345" s="1" customFormat="1" ht="14.4"/>
    <row r="10346" s="1" customFormat="1" ht="14.4"/>
    <row r="10347" s="1" customFormat="1" ht="14.4"/>
    <row r="10348" s="1" customFormat="1" ht="14.4"/>
    <row r="10349" s="1" customFormat="1" ht="14.4"/>
    <row r="10350" s="1" customFormat="1" ht="14.4"/>
    <row r="10351" s="1" customFormat="1" ht="14.4"/>
    <row r="10352" s="1" customFormat="1" ht="14.4"/>
    <row r="10353" s="1" customFormat="1" ht="14.4"/>
    <row r="10354" s="1" customFormat="1" ht="14.4"/>
    <row r="10355" s="1" customFormat="1" ht="14.4"/>
    <row r="10356" s="1" customFormat="1" ht="14.4"/>
    <row r="10357" s="1" customFormat="1" ht="14.4"/>
    <row r="10358" s="1" customFormat="1" ht="14.4"/>
    <row r="10359" s="1" customFormat="1" ht="14.4"/>
    <row r="10360" s="1" customFormat="1" ht="14.4"/>
    <row r="10361" s="1" customFormat="1" ht="14.4"/>
    <row r="10362" s="1" customFormat="1" ht="14.4"/>
    <row r="10363" s="1" customFormat="1" ht="14.4"/>
    <row r="10364" s="1" customFormat="1" ht="14.4"/>
    <row r="10365" s="1" customFormat="1" ht="14.4"/>
    <row r="10366" s="1" customFormat="1" ht="14.4"/>
    <row r="10367" s="1" customFormat="1" ht="14.4"/>
    <row r="10368" s="1" customFormat="1" ht="14.4"/>
    <row r="10369" s="1" customFormat="1" ht="14.4"/>
    <row r="10370" s="1" customFormat="1" ht="14.4"/>
    <row r="10371" s="1" customFormat="1" ht="14.4"/>
    <row r="10372" s="1" customFormat="1" ht="14.4"/>
    <row r="10373" s="1" customFormat="1" ht="14.4"/>
    <row r="10374" s="1" customFormat="1" ht="14.4"/>
    <row r="10375" s="1" customFormat="1" ht="14.4"/>
    <row r="10376" s="1" customFormat="1" ht="14.4"/>
    <row r="10377" s="1" customFormat="1" ht="14.4"/>
    <row r="10378" s="1" customFormat="1" ht="14.4"/>
    <row r="10379" s="1" customFormat="1" ht="14.4"/>
    <row r="10380" s="1" customFormat="1" ht="14.4"/>
    <row r="10381" s="1" customFormat="1" ht="14.4"/>
    <row r="10382" s="1" customFormat="1" ht="14.4"/>
    <row r="10383" s="1" customFormat="1" ht="14.4"/>
    <row r="10384" s="1" customFormat="1" ht="14.4"/>
    <row r="10385" s="1" customFormat="1" ht="14.4"/>
    <row r="10386" s="1" customFormat="1" ht="14.4"/>
    <row r="10387" s="1" customFormat="1" ht="14.4"/>
    <row r="10388" s="1" customFormat="1" ht="14.4"/>
    <row r="10389" s="1" customFormat="1" ht="14.4"/>
    <row r="10390" s="1" customFormat="1" ht="14.4"/>
    <row r="10391" s="1" customFormat="1" ht="14.4"/>
    <row r="10392" s="1" customFormat="1" ht="14.4"/>
    <row r="10393" s="1" customFormat="1" ht="14.4"/>
    <row r="10394" s="1" customFormat="1" ht="14.4"/>
    <row r="10395" s="1" customFormat="1" ht="14.4"/>
    <row r="10396" s="1" customFormat="1" ht="14.4"/>
    <row r="10397" s="1" customFormat="1" ht="14.4"/>
    <row r="10398" s="1" customFormat="1" ht="14.4"/>
    <row r="10399" s="1" customFormat="1" ht="14.4"/>
    <row r="10400" s="1" customFormat="1" ht="14.4"/>
    <row r="10401" s="1" customFormat="1" ht="14.4"/>
    <row r="10402" s="1" customFormat="1" ht="14.4"/>
    <row r="10403" s="1" customFormat="1" ht="14.4"/>
    <row r="10404" s="1" customFormat="1" ht="14.4"/>
    <row r="10405" s="1" customFormat="1" ht="14.4"/>
    <row r="10406" s="1" customFormat="1" ht="14.4"/>
    <row r="10407" s="1" customFormat="1" ht="14.4"/>
    <row r="10408" s="1" customFormat="1" ht="14.4"/>
    <row r="10409" s="1" customFormat="1" ht="14.4"/>
    <row r="10410" s="1" customFormat="1" ht="14.4"/>
    <row r="10411" s="1" customFormat="1" ht="14.4"/>
    <row r="10412" s="1" customFormat="1" ht="14.4"/>
    <row r="10413" s="1" customFormat="1" ht="14.4"/>
    <row r="10414" s="1" customFormat="1" ht="14.4"/>
    <row r="10415" s="1" customFormat="1" ht="14.4"/>
    <row r="10416" s="1" customFormat="1" ht="14.4"/>
    <row r="10417" s="1" customFormat="1" ht="14.4"/>
    <row r="10418" s="1" customFormat="1" ht="14.4"/>
    <row r="10419" s="1" customFormat="1" ht="14.4"/>
    <row r="10420" s="1" customFormat="1" ht="14.4"/>
    <row r="10421" s="1" customFormat="1" ht="14.4"/>
    <row r="10422" s="1" customFormat="1" ht="14.4"/>
    <row r="10423" s="1" customFormat="1" ht="14.4"/>
    <row r="10424" s="1" customFormat="1" ht="14.4"/>
    <row r="10425" s="1" customFormat="1" ht="14.4"/>
    <row r="10426" s="1" customFormat="1" ht="14.4"/>
    <row r="10427" s="1" customFormat="1" ht="14.4"/>
    <row r="10428" s="1" customFormat="1" ht="14.4"/>
    <row r="10429" s="1" customFormat="1" ht="14.4"/>
    <row r="10430" s="1" customFormat="1" ht="14.4"/>
    <row r="10431" s="1" customFormat="1" ht="14.4"/>
    <row r="10432" s="1" customFormat="1" ht="14.4"/>
    <row r="10433" s="1" customFormat="1" ht="14.4"/>
    <row r="10434" s="1" customFormat="1" ht="14.4"/>
    <row r="10435" s="1" customFormat="1" ht="14.4"/>
    <row r="10436" s="1" customFormat="1" ht="14.4"/>
    <row r="10437" s="1" customFormat="1" ht="14.4"/>
    <row r="10438" s="1" customFormat="1" ht="14.4"/>
    <row r="10439" s="1" customFormat="1" ht="14.4"/>
    <row r="10440" s="1" customFormat="1" ht="14.4"/>
    <row r="10441" s="1" customFormat="1" ht="14.4"/>
    <row r="10442" s="1" customFormat="1" ht="14.4"/>
    <row r="10443" s="1" customFormat="1" ht="14.4"/>
    <row r="10444" s="1" customFormat="1" ht="14.4"/>
    <row r="10445" s="1" customFormat="1" ht="14.4"/>
    <row r="10446" s="1" customFormat="1" ht="14.4"/>
    <row r="10447" s="1" customFormat="1" ht="14.4"/>
    <row r="10448" s="1" customFormat="1" ht="14.4"/>
    <row r="10449" s="1" customFormat="1" ht="14.4"/>
    <row r="10450" s="1" customFormat="1" ht="14.4"/>
    <row r="10451" s="1" customFormat="1" ht="14.4"/>
    <row r="10452" s="1" customFormat="1" ht="14.4"/>
    <row r="10453" s="1" customFormat="1" ht="14.4"/>
    <row r="10454" s="1" customFormat="1" ht="14.4"/>
    <row r="10455" s="1" customFormat="1" ht="14.4"/>
    <row r="10456" s="1" customFormat="1" ht="14.4"/>
    <row r="10457" s="1" customFormat="1" ht="14.4"/>
    <row r="10458" s="1" customFormat="1" ht="14.4"/>
    <row r="10459" s="1" customFormat="1" ht="14.4"/>
    <row r="10460" s="1" customFormat="1" ht="14.4"/>
    <row r="10461" s="1" customFormat="1" ht="14.4"/>
    <row r="10462" s="1" customFormat="1" ht="14.4"/>
    <row r="10463" s="1" customFormat="1" ht="14.4"/>
    <row r="10464" s="1" customFormat="1" ht="14.4"/>
    <row r="10465" s="1" customFormat="1" ht="14.4"/>
    <row r="10466" s="1" customFormat="1" ht="14.4"/>
    <row r="10467" s="1" customFormat="1" ht="14.4"/>
    <row r="10468" s="1" customFormat="1" ht="14.4"/>
    <row r="10469" s="1" customFormat="1" ht="14.4"/>
    <row r="10470" s="1" customFormat="1" ht="14.4"/>
    <row r="10471" s="1" customFormat="1" ht="14.4"/>
    <row r="10472" s="1" customFormat="1" ht="14.4"/>
    <row r="10473" s="1" customFormat="1" ht="14.4"/>
    <row r="10474" s="1" customFormat="1" ht="14.4"/>
    <row r="10475" s="1" customFormat="1" ht="14.4"/>
    <row r="10476" s="1" customFormat="1" ht="14.4"/>
    <row r="10477" s="1" customFormat="1" ht="14.4"/>
    <row r="10478" s="1" customFormat="1" ht="14.4"/>
    <row r="10479" s="1" customFormat="1" ht="14.4"/>
    <row r="10480" s="1" customFormat="1" ht="14.4"/>
    <row r="10481" s="1" customFormat="1" ht="14.4"/>
    <row r="10482" s="1" customFormat="1" ht="14.4"/>
    <row r="10483" s="1" customFormat="1" ht="14.4"/>
    <row r="10484" s="1" customFormat="1" ht="14.4"/>
    <row r="10485" s="1" customFormat="1" ht="14.4"/>
    <row r="10486" s="1" customFormat="1" ht="14.4"/>
    <row r="10487" s="1" customFormat="1" ht="14.4"/>
    <row r="10488" s="1" customFormat="1" ht="14.4"/>
    <row r="10489" s="1" customFormat="1" ht="14.4"/>
    <row r="10490" s="1" customFormat="1" ht="14.4"/>
    <row r="10491" s="1" customFormat="1" ht="14.4"/>
    <row r="10492" s="1" customFormat="1" ht="14.4"/>
    <row r="10493" s="1" customFormat="1" ht="14.4"/>
    <row r="10494" s="1" customFormat="1" ht="14.4"/>
    <row r="10495" s="1" customFormat="1" ht="14.4"/>
    <row r="10496" s="1" customFormat="1" ht="14.4"/>
    <row r="10497" s="1" customFormat="1" ht="14.4"/>
    <row r="10498" s="1" customFormat="1" ht="14.4"/>
    <row r="10499" s="1" customFormat="1" ht="14.4"/>
    <row r="10500" s="1" customFormat="1" ht="14.4"/>
    <row r="10501" s="1" customFormat="1" ht="14.4"/>
    <row r="10502" s="1" customFormat="1" ht="14.4"/>
    <row r="10503" s="1" customFormat="1" ht="14.4"/>
    <row r="10504" s="1" customFormat="1" ht="14.4"/>
    <row r="10505" s="1" customFormat="1" ht="14.4"/>
    <row r="10506" s="1" customFormat="1" ht="14.4"/>
    <row r="10507" s="1" customFormat="1" ht="14.4"/>
    <row r="10508" s="1" customFormat="1" ht="14.4"/>
    <row r="10509" s="1" customFormat="1" ht="14.4"/>
    <row r="10510" s="1" customFormat="1" ht="14.4"/>
    <row r="10511" s="1" customFormat="1" ht="14.4"/>
    <row r="10512" s="1" customFormat="1" ht="14.4"/>
    <row r="10513" s="1" customFormat="1" ht="14.4"/>
    <row r="10514" s="1" customFormat="1" ht="14.4"/>
    <row r="10515" s="1" customFormat="1" ht="14.4"/>
    <row r="10516" s="1" customFormat="1" ht="14.4"/>
    <row r="10517" s="1" customFormat="1" ht="14.4"/>
    <row r="10518" s="1" customFormat="1" ht="14.4"/>
    <row r="10519" s="1" customFormat="1" ht="14.4"/>
    <row r="10520" s="1" customFormat="1" ht="14.4"/>
    <row r="10521" s="1" customFormat="1" ht="14.4"/>
    <row r="10522" s="1" customFormat="1" ht="14.4"/>
    <row r="10523" s="1" customFormat="1" ht="14.4"/>
    <row r="10524" s="1" customFormat="1" ht="14.4"/>
    <row r="10525" s="1" customFormat="1" ht="14.4"/>
    <row r="10526" s="1" customFormat="1" ht="14.4"/>
    <row r="10527" s="1" customFormat="1" ht="14.4"/>
    <row r="10528" s="1" customFormat="1" ht="14.4"/>
    <row r="10529" s="1" customFormat="1" ht="14.4"/>
    <row r="10530" s="1" customFormat="1" ht="14.4"/>
    <row r="10531" s="1" customFormat="1" ht="14.4"/>
    <row r="10532" s="1" customFormat="1" ht="14.4"/>
    <row r="10533" s="1" customFormat="1" ht="14.4"/>
    <row r="10534" s="1" customFormat="1" ht="14.4"/>
    <row r="10535" s="1" customFormat="1" ht="14.4"/>
    <row r="10536" s="1" customFormat="1" ht="14.4"/>
    <row r="10537" s="1" customFormat="1" ht="14.4"/>
    <row r="10538" s="1" customFormat="1" ht="14.4"/>
    <row r="10539" s="1" customFormat="1" ht="14.4"/>
    <row r="10540" s="1" customFormat="1" ht="14.4"/>
    <row r="10541" s="1" customFormat="1" ht="14.4"/>
    <row r="10542" s="1" customFormat="1" ht="14.4"/>
    <row r="10543" s="1" customFormat="1" ht="14.4"/>
    <row r="10544" s="1" customFormat="1" ht="14.4"/>
    <row r="10545" s="1" customFormat="1" ht="14.4"/>
    <row r="10546" s="1" customFormat="1" ht="14.4"/>
    <row r="10547" s="1" customFormat="1" ht="14.4"/>
    <row r="10548" s="1" customFormat="1" ht="14.4"/>
    <row r="10549" s="1" customFormat="1" ht="14.4"/>
    <row r="10550" s="1" customFormat="1" ht="14.4"/>
    <row r="10551" s="1" customFormat="1" ht="14.4"/>
    <row r="10552" s="1" customFormat="1" ht="14.4"/>
    <row r="10553" s="1" customFormat="1" ht="14.4"/>
    <row r="10554" s="1" customFormat="1" ht="14.4"/>
    <row r="10555" s="1" customFormat="1" ht="14.4"/>
    <row r="10556" s="1" customFormat="1" ht="14.4"/>
    <row r="10557" s="1" customFormat="1" ht="14.4"/>
    <row r="10558" s="1" customFormat="1" ht="14.4"/>
    <row r="10559" s="1" customFormat="1" ht="14.4"/>
    <row r="10560" s="1" customFormat="1" ht="14.4"/>
    <row r="10561" s="1" customFormat="1" ht="14.4"/>
    <row r="10562" s="1" customFormat="1" ht="14.4"/>
    <row r="10563" s="1" customFormat="1" ht="14.4"/>
    <row r="10564" s="1" customFormat="1" ht="14.4"/>
    <row r="10565" s="1" customFormat="1" ht="14.4"/>
    <row r="10566" s="1" customFormat="1" ht="14.4"/>
    <row r="10567" s="1" customFormat="1" ht="14.4"/>
    <row r="10568" s="1" customFormat="1" ht="14.4"/>
    <row r="10569" s="1" customFormat="1" ht="14.4"/>
    <row r="10570" s="1" customFormat="1" ht="14.4"/>
    <row r="10571" s="1" customFormat="1" ht="14.4"/>
    <row r="10572" s="1" customFormat="1" ht="14.4"/>
    <row r="10573" s="1" customFormat="1" ht="14.4"/>
    <row r="10574" s="1" customFormat="1" ht="14.4"/>
    <row r="10575" s="1" customFormat="1" ht="14.4"/>
    <row r="10576" s="1" customFormat="1" ht="14.4"/>
    <row r="10577" s="1" customFormat="1" ht="14.4"/>
    <row r="10578" s="1" customFormat="1" ht="14.4"/>
    <row r="10579" s="1" customFormat="1" ht="14.4"/>
    <row r="10580" s="1" customFormat="1" ht="14.4"/>
    <row r="10581" s="1" customFormat="1" ht="14.4"/>
    <row r="10582" s="1" customFormat="1" ht="14.4"/>
    <row r="10583" s="1" customFormat="1" ht="14.4"/>
    <row r="10584" s="1" customFormat="1" ht="14.4"/>
    <row r="10585" s="1" customFormat="1" ht="14.4"/>
    <row r="10586" s="1" customFormat="1" ht="14.4"/>
    <row r="10587" s="1" customFormat="1" ht="14.4"/>
    <row r="10588" s="1" customFormat="1" ht="14.4"/>
    <row r="10589" s="1" customFormat="1" ht="14.4"/>
    <row r="10590" s="1" customFormat="1" ht="14.4"/>
    <row r="10591" s="1" customFormat="1" ht="14.4"/>
    <row r="10592" s="1" customFormat="1" ht="14.4"/>
    <row r="10593" s="1" customFormat="1" ht="14.4"/>
    <row r="10594" s="1" customFormat="1" ht="14.4"/>
    <row r="10595" s="1" customFormat="1" ht="14.4"/>
    <row r="10596" s="1" customFormat="1" ht="14.4"/>
    <row r="10597" s="1" customFormat="1" ht="14.4"/>
    <row r="10598" s="1" customFormat="1" ht="14.4"/>
    <row r="10599" s="1" customFormat="1" ht="14.4"/>
    <row r="10600" s="1" customFormat="1" ht="14.4"/>
    <row r="10601" s="1" customFormat="1" ht="14.4"/>
    <row r="10602" s="1" customFormat="1" ht="14.4"/>
    <row r="10603" s="1" customFormat="1" ht="14.4"/>
    <row r="10604" s="1" customFormat="1" ht="14.4"/>
    <row r="10605" s="1" customFormat="1" ht="14.4"/>
    <row r="10606" s="1" customFormat="1" ht="14.4"/>
    <row r="10607" s="1" customFormat="1" ht="14.4"/>
    <row r="10608" s="1" customFormat="1" ht="14.4"/>
    <row r="10609" s="1" customFormat="1" ht="14.4"/>
    <row r="10610" s="1" customFormat="1" ht="14.4"/>
    <row r="10611" s="1" customFormat="1" ht="14.4"/>
    <row r="10612" s="1" customFormat="1" ht="14.4"/>
    <row r="10613" s="1" customFormat="1" ht="14.4"/>
    <row r="10614" s="1" customFormat="1" ht="14.4"/>
    <row r="10615" s="1" customFormat="1" ht="14.4"/>
    <row r="10616" s="1" customFormat="1" ht="14.4"/>
    <row r="10617" s="1" customFormat="1" ht="14.4"/>
    <row r="10618" s="1" customFormat="1" ht="14.4"/>
    <row r="10619" s="1" customFormat="1" ht="14.4"/>
    <row r="10620" s="1" customFormat="1" ht="14.4"/>
    <row r="10621" s="1" customFormat="1" ht="14.4"/>
    <row r="10622" s="1" customFormat="1" ht="14.4"/>
    <row r="10623" s="1" customFormat="1" ht="14.4"/>
    <row r="10624" s="1" customFormat="1" ht="14.4"/>
    <row r="10625" s="1" customFormat="1" ht="14.4"/>
    <row r="10626" s="1" customFormat="1" ht="14.4"/>
    <row r="10627" s="1" customFormat="1" ht="14.4"/>
    <row r="10628" s="1" customFormat="1" ht="14.4"/>
    <row r="10629" s="1" customFormat="1" ht="14.4"/>
    <row r="10630" s="1" customFormat="1" ht="14.4"/>
    <row r="10631" s="1" customFormat="1" ht="14.4"/>
    <row r="10632" s="1" customFormat="1" ht="14.4"/>
    <row r="10633" s="1" customFormat="1" ht="14.4"/>
    <row r="10634" s="1" customFormat="1" ht="14.4"/>
    <row r="10635" s="1" customFormat="1" ht="14.4"/>
    <row r="10636" s="1" customFormat="1" ht="14.4"/>
    <row r="10637" s="1" customFormat="1" ht="14.4"/>
    <row r="10638" s="1" customFormat="1" ht="14.4"/>
    <row r="10639" s="1" customFormat="1" ht="14.4"/>
    <row r="10640" s="1" customFormat="1" ht="14.4"/>
    <row r="10641" s="1" customFormat="1" ht="14.4"/>
    <row r="10642" s="1" customFormat="1" ht="14.4"/>
    <row r="10643" s="1" customFormat="1" ht="14.4"/>
    <row r="10644" s="1" customFormat="1" ht="14.4"/>
    <row r="10645" s="1" customFormat="1" ht="14.4"/>
    <row r="10646" s="1" customFormat="1" ht="14.4"/>
    <row r="10647" s="1" customFormat="1" ht="14.4"/>
    <row r="10648" s="1" customFormat="1" ht="14.4"/>
    <row r="10649" s="1" customFormat="1" ht="14.4"/>
    <row r="10650" s="1" customFormat="1" ht="14.4"/>
    <row r="10651" s="1" customFormat="1" ht="14.4"/>
    <row r="10652" s="1" customFormat="1" ht="14.4"/>
    <row r="10653" s="1" customFormat="1" ht="14.4"/>
    <row r="10654" s="1" customFormat="1" ht="14.4"/>
    <row r="10655" s="1" customFormat="1" ht="14.4"/>
    <row r="10656" s="1" customFormat="1" ht="14.4"/>
    <row r="10657" s="1" customFormat="1" ht="14.4"/>
    <row r="10658" s="1" customFormat="1" ht="14.4"/>
    <row r="10659" s="1" customFormat="1" ht="14.4"/>
    <row r="10660" s="1" customFormat="1" ht="14.4"/>
    <row r="10661" s="1" customFormat="1" ht="14.4"/>
    <row r="10662" s="1" customFormat="1" ht="14.4"/>
    <row r="10663" s="1" customFormat="1" ht="14.4"/>
    <row r="10664" s="1" customFormat="1" ht="14.4"/>
    <row r="10665" s="1" customFormat="1" ht="14.4"/>
    <row r="10666" s="1" customFormat="1" ht="14.4"/>
    <row r="10667" s="1" customFormat="1" ht="14.4"/>
    <row r="10668" s="1" customFormat="1" ht="14.4"/>
    <row r="10669" s="1" customFormat="1" ht="14.4"/>
    <row r="10670" s="1" customFormat="1" ht="14.4"/>
    <row r="10671" s="1" customFormat="1" ht="14.4"/>
    <row r="10672" s="1" customFormat="1" ht="14.4"/>
    <row r="10673" s="1" customFormat="1" ht="14.4"/>
    <row r="10674" s="1" customFormat="1" ht="14.4"/>
    <row r="10675" s="1" customFormat="1" ht="14.4"/>
    <row r="10676" s="1" customFormat="1" ht="14.4"/>
    <row r="10677" s="1" customFormat="1" ht="14.4"/>
    <row r="10678" s="1" customFormat="1" ht="14.4"/>
    <row r="10679" s="1" customFormat="1" ht="14.4"/>
    <row r="10680" s="1" customFormat="1" ht="14.4"/>
    <row r="10681" s="1" customFormat="1" ht="14.4"/>
    <row r="10682" s="1" customFormat="1" ht="14.4"/>
    <row r="10683" s="1" customFormat="1" ht="14.4"/>
    <row r="10684" s="1" customFormat="1" ht="14.4"/>
    <row r="10685" s="1" customFormat="1" ht="14.4"/>
    <row r="10686" s="1" customFormat="1" ht="14.4"/>
    <row r="10687" s="1" customFormat="1" ht="14.4"/>
    <row r="10688" s="1" customFormat="1" ht="14.4"/>
    <row r="10689" s="1" customFormat="1" ht="14.4"/>
    <row r="10690" s="1" customFormat="1" ht="14.4"/>
    <row r="10691" s="1" customFormat="1" ht="14.4"/>
    <row r="10692" s="1" customFormat="1" ht="14.4"/>
    <row r="10693" s="1" customFormat="1" ht="14.4"/>
    <row r="10694" s="1" customFormat="1" ht="14.4"/>
    <row r="10695" s="1" customFormat="1" ht="14.4"/>
    <row r="10696" s="1" customFormat="1" ht="14.4"/>
    <row r="10697" s="1" customFormat="1" ht="14.4"/>
    <row r="10698" s="1" customFormat="1" ht="14.4"/>
    <row r="10699" s="1" customFormat="1" ht="14.4"/>
    <row r="10700" s="1" customFormat="1" ht="14.4"/>
    <row r="10701" s="1" customFormat="1" ht="14.4"/>
    <row r="10702" s="1" customFormat="1" ht="14.4"/>
    <row r="10703" s="1" customFormat="1" ht="14.4"/>
    <row r="10704" s="1" customFormat="1" ht="14.4"/>
    <row r="10705" s="1" customFormat="1" ht="14.4"/>
    <row r="10706" s="1" customFormat="1" ht="14.4"/>
    <row r="10707" s="1" customFormat="1" ht="14.4"/>
    <row r="10708" s="1" customFormat="1" ht="14.4"/>
    <row r="10709" s="1" customFormat="1" ht="14.4"/>
    <row r="10710" s="1" customFormat="1" ht="14.4"/>
    <row r="10711" s="1" customFormat="1" ht="14.4"/>
    <row r="10712" s="1" customFormat="1" ht="14.4"/>
    <row r="10713" s="1" customFormat="1" ht="14.4"/>
    <row r="10714" s="1" customFormat="1" ht="14.4"/>
    <row r="10715" s="1" customFormat="1" ht="14.4"/>
    <row r="10716" s="1" customFormat="1" ht="14.4"/>
    <row r="10717" s="1" customFormat="1" ht="14.4"/>
    <row r="10718" s="1" customFormat="1" ht="14.4"/>
    <row r="10719" s="1" customFormat="1" ht="14.4"/>
    <row r="10720" s="1" customFormat="1" ht="14.4"/>
    <row r="10721" s="1" customFormat="1" ht="14.4"/>
    <row r="10722" s="1" customFormat="1" ht="14.4"/>
    <row r="10723" s="1" customFormat="1" ht="14.4"/>
    <row r="10724" s="1" customFormat="1" ht="14.4"/>
    <row r="10725" s="1" customFormat="1" ht="14.4"/>
    <row r="10726" s="1" customFormat="1" ht="14.4"/>
    <row r="10727" s="1" customFormat="1" ht="14.4"/>
    <row r="10728" s="1" customFormat="1" ht="14.4"/>
    <row r="10729" s="1" customFormat="1" ht="14.4"/>
    <row r="10730" s="1" customFormat="1" ht="14.4"/>
    <row r="10731" s="1" customFormat="1" ht="14.4"/>
    <row r="10732" s="1" customFormat="1" ht="14.4"/>
    <row r="10733" s="1" customFormat="1" ht="14.4"/>
    <row r="10734" s="1" customFormat="1" ht="14.4"/>
    <row r="10735" s="1" customFormat="1" ht="14.4"/>
    <row r="10736" s="1" customFormat="1" ht="14.4"/>
    <row r="10737" s="1" customFormat="1" ht="14.4"/>
    <row r="10738" s="1" customFormat="1" ht="14.4"/>
    <row r="10739" s="1" customFormat="1" ht="14.4"/>
    <row r="10740" s="1" customFormat="1" ht="14.4"/>
    <row r="10741" s="1" customFormat="1" ht="14.4"/>
    <row r="10742" s="1" customFormat="1" ht="14.4"/>
    <row r="10743" s="1" customFormat="1" ht="14.4"/>
    <row r="10744" s="1" customFormat="1" ht="14.4"/>
    <row r="10745" s="1" customFormat="1" ht="14.4"/>
    <row r="10746" s="1" customFormat="1" ht="14.4"/>
    <row r="10747" s="1" customFormat="1" ht="14.4"/>
    <row r="10748" s="1" customFormat="1" ht="14.4"/>
    <row r="10749" s="1" customFormat="1" ht="14.4"/>
    <row r="10750" s="1" customFormat="1" ht="14.4"/>
    <row r="10751" s="1" customFormat="1" ht="14.4"/>
    <row r="10752" s="1" customFormat="1" ht="14.4"/>
    <row r="10753" s="1" customFormat="1" ht="14.4"/>
    <row r="10754" s="1" customFormat="1" ht="14.4"/>
    <row r="10755" s="1" customFormat="1" ht="14.4"/>
    <row r="10756" s="1" customFormat="1" ht="14.4"/>
    <row r="10757" s="1" customFormat="1" ht="14.4"/>
    <row r="10758" s="1" customFormat="1" ht="14.4"/>
    <row r="10759" s="1" customFormat="1" ht="14.4"/>
    <row r="10760" s="1" customFormat="1" ht="14.4"/>
    <row r="10761" s="1" customFormat="1" ht="14.4"/>
    <row r="10762" s="1" customFormat="1" ht="14.4"/>
    <row r="10763" s="1" customFormat="1" ht="14.4"/>
    <row r="10764" s="1" customFormat="1" ht="14.4"/>
    <row r="10765" s="1" customFormat="1" ht="14.4"/>
    <row r="10766" s="1" customFormat="1" ht="14.4"/>
    <row r="10767" s="1" customFormat="1" ht="14.4"/>
    <row r="10768" s="1" customFormat="1" ht="14.4"/>
    <row r="10769" s="1" customFormat="1" ht="14.4"/>
    <row r="10770" s="1" customFormat="1" ht="14.4"/>
    <row r="10771" s="1" customFormat="1" ht="14.4"/>
    <row r="10772" s="1" customFormat="1" ht="14.4"/>
    <row r="10773" s="1" customFormat="1" ht="14.4"/>
    <row r="10774" s="1" customFormat="1" ht="14.4"/>
    <row r="10775" s="1" customFormat="1" ht="14.4"/>
    <row r="10776" s="1" customFormat="1" ht="14.4"/>
    <row r="10777" s="1" customFormat="1" ht="14.4"/>
    <row r="10778" s="1" customFormat="1" ht="14.4"/>
    <row r="10779" s="1" customFormat="1" ht="14.4"/>
    <row r="10780" s="1" customFormat="1" ht="14.4"/>
    <row r="10781" s="1" customFormat="1" ht="14.4"/>
    <row r="10782" s="1" customFormat="1" ht="14.4"/>
    <row r="10783" s="1" customFormat="1" ht="14.4"/>
    <row r="10784" s="1" customFormat="1" ht="14.4"/>
    <row r="10785" s="1" customFormat="1" ht="14.4"/>
    <row r="10786" s="1" customFormat="1" ht="14.4"/>
    <row r="10787" s="1" customFormat="1" ht="14.4"/>
    <row r="10788" s="1" customFormat="1" ht="14.4"/>
    <row r="10789" s="1" customFormat="1" ht="14.4"/>
    <row r="10790" s="1" customFormat="1" ht="14.4"/>
    <row r="10791" s="1" customFormat="1" ht="14.4"/>
    <row r="10792" s="1" customFormat="1" ht="14.4"/>
    <row r="10793" s="1" customFormat="1" ht="14.4"/>
    <row r="10794" s="1" customFormat="1" ht="14.4"/>
    <row r="10795" s="1" customFormat="1" ht="14.4"/>
    <row r="10796" s="1" customFormat="1" ht="14.4"/>
    <row r="10797" s="1" customFormat="1" ht="14.4"/>
    <row r="10798" s="1" customFormat="1" ht="14.4"/>
    <row r="10799" s="1" customFormat="1" ht="14.4"/>
    <row r="10800" s="1" customFormat="1" ht="14.4"/>
    <row r="10801" s="1" customFormat="1" ht="14.4"/>
    <row r="10802" s="1" customFormat="1" ht="14.4"/>
    <row r="10803" s="1" customFormat="1" ht="14.4"/>
    <row r="10804" s="1" customFormat="1" ht="14.4"/>
    <row r="10805" s="1" customFormat="1" ht="14.4"/>
    <row r="10806" s="1" customFormat="1" ht="14.4"/>
    <row r="10807" s="1" customFormat="1" ht="14.4"/>
    <row r="10808" s="1" customFormat="1" ht="14.4"/>
    <row r="10809" s="1" customFormat="1" ht="14.4"/>
    <row r="10810" s="1" customFormat="1" ht="14.4"/>
    <row r="10811" s="1" customFormat="1" ht="14.4"/>
    <row r="10812" s="1" customFormat="1" ht="14.4"/>
    <row r="10813" s="1" customFormat="1" ht="14.4"/>
    <row r="10814" s="1" customFormat="1" ht="14.4"/>
    <row r="10815" s="1" customFormat="1" ht="14.4"/>
    <row r="10816" s="1" customFormat="1" ht="14.4"/>
    <row r="10817" s="1" customFormat="1" ht="14.4"/>
    <row r="10818" s="1" customFormat="1" ht="14.4"/>
    <row r="10819" s="1" customFormat="1" ht="14.4"/>
    <row r="10820" s="1" customFormat="1" ht="14.4"/>
    <row r="10821" s="1" customFormat="1" ht="14.4"/>
    <row r="10822" s="1" customFormat="1" ht="14.4"/>
    <row r="10823" s="1" customFormat="1" ht="14.4"/>
    <row r="10824" s="1" customFormat="1" ht="14.4"/>
    <row r="10825" s="1" customFormat="1" ht="14.4"/>
    <row r="10826" s="1" customFormat="1" ht="14.4"/>
    <row r="10827" s="1" customFormat="1" ht="14.4"/>
    <row r="10828" s="1" customFormat="1" ht="14.4"/>
    <row r="10829" s="1" customFormat="1" ht="14.4"/>
    <row r="10830" s="1" customFormat="1" ht="14.4"/>
    <row r="10831" s="1" customFormat="1" ht="14.4"/>
    <row r="10832" s="1" customFormat="1" ht="14.4"/>
    <row r="10833" s="1" customFormat="1" ht="14.4"/>
    <row r="10834" s="1" customFormat="1" ht="14.4"/>
    <row r="10835" s="1" customFormat="1" ht="14.4"/>
    <row r="10836" s="1" customFormat="1" ht="14.4"/>
    <row r="10837" s="1" customFormat="1" ht="14.4"/>
    <row r="10838" s="1" customFormat="1" ht="14.4"/>
    <row r="10839" s="1" customFormat="1" ht="14.4"/>
    <row r="10840" s="1" customFormat="1" ht="14.4"/>
    <row r="10841" s="1" customFormat="1" ht="14.4"/>
    <row r="10842" s="1" customFormat="1" ht="14.4"/>
    <row r="10843" s="1" customFormat="1" ht="14.4"/>
    <row r="10844" s="1" customFormat="1" ht="14.4"/>
    <row r="10845" s="1" customFormat="1" ht="14.4"/>
    <row r="10846" s="1" customFormat="1" ht="14.4"/>
    <row r="10847" s="1" customFormat="1" ht="14.4"/>
    <row r="10848" s="1" customFormat="1" ht="14.4"/>
    <row r="10849" s="1" customFormat="1" ht="14.4"/>
    <row r="10850" s="1" customFormat="1" ht="14.4"/>
    <row r="10851" s="1" customFormat="1" ht="14.4"/>
    <row r="10852" s="1" customFormat="1" ht="14.4"/>
    <row r="10853" s="1" customFormat="1" ht="14.4"/>
    <row r="10854" s="1" customFormat="1" ht="14.4"/>
    <row r="10855" s="1" customFormat="1" ht="14.4"/>
    <row r="10856" s="1" customFormat="1" ht="14.4"/>
    <row r="10857" s="1" customFormat="1" ht="14.4"/>
    <row r="10858" s="1" customFormat="1" ht="14.4"/>
    <row r="10859" s="1" customFormat="1" ht="14.4"/>
    <row r="10860" s="1" customFormat="1" ht="14.4"/>
    <row r="10861" s="1" customFormat="1" ht="14.4"/>
    <row r="10862" s="1" customFormat="1" ht="14.4"/>
    <row r="10863" s="1" customFormat="1" ht="14.4"/>
    <row r="10864" s="1" customFormat="1" ht="14.4"/>
    <row r="10865" s="1" customFormat="1" ht="14.4"/>
    <row r="10866" s="1" customFormat="1" ht="14.4"/>
    <row r="10867" s="1" customFormat="1" ht="14.4"/>
    <row r="10868" s="1" customFormat="1" ht="14.4"/>
    <row r="10869" s="1" customFormat="1" ht="14.4"/>
    <row r="10870" s="1" customFormat="1" ht="14.4"/>
    <row r="10871" s="1" customFormat="1" ht="14.4"/>
    <row r="10872" s="1" customFormat="1" ht="14.4"/>
    <row r="10873" s="1" customFormat="1" ht="14.4"/>
    <row r="10874" s="1" customFormat="1" ht="14.4"/>
    <row r="10875" s="1" customFormat="1" ht="14.4"/>
    <row r="10876" s="1" customFormat="1" ht="14.4"/>
    <row r="10877" s="1" customFormat="1" ht="14.4"/>
    <row r="10878" s="1" customFormat="1" ht="14.4"/>
    <row r="10879" s="1" customFormat="1" ht="14.4"/>
    <row r="10880" s="1" customFormat="1" ht="14.4"/>
    <row r="10881" s="1" customFormat="1" ht="14.4"/>
    <row r="10882" s="1" customFormat="1" ht="14.4"/>
    <row r="10883" s="1" customFormat="1" ht="14.4"/>
    <row r="10884" s="1" customFormat="1" ht="14.4"/>
    <row r="10885" s="1" customFormat="1" ht="14.4"/>
    <row r="10886" s="1" customFormat="1" ht="14.4"/>
    <row r="10887" s="1" customFormat="1" ht="14.4"/>
    <row r="10888" s="1" customFormat="1" ht="14.4"/>
    <row r="10889" s="1" customFormat="1" ht="14.4"/>
    <row r="10890" s="1" customFormat="1" ht="14.4"/>
    <row r="10891" s="1" customFormat="1" ht="14.4"/>
    <row r="10892" s="1" customFormat="1" ht="14.4"/>
    <row r="10893" s="1" customFormat="1" ht="14.4"/>
    <row r="10894" s="1" customFormat="1" ht="14.4"/>
    <row r="10895" s="1" customFormat="1" ht="14.4"/>
    <row r="10896" s="1" customFormat="1" ht="14.4"/>
    <row r="10897" s="1" customFormat="1" ht="14.4"/>
    <row r="10898" s="1" customFormat="1" ht="14.4"/>
    <row r="10899" s="1" customFormat="1" ht="14.4"/>
    <row r="10900" s="1" customFormat="1" ht="14.4"/>
    <row r="10901" s="1" customFormat="1" ht="14.4"/>
    <row r="10902" s="1" customFormat="1" ht="14.4"/>
    <row r="10903" s="1" customFormat="1" ht="14.4"/>
    <row r="10904" s="1" customFormat="1" ht="14.4"/>
    <row r="10905" s="1" customFormat="1" ht="14.4"/>
    <row r="10906" s="1" customFormat="1" ht="14.4"/>
    <row r="10907" s="1" customFormat="1" ht="14.4"/>
    <row r="10908" s="1" customFormat="1" ht="14.4"/>
    <row r="10909" s="1" customFormat="1" ht="14.4"/>
    <row r="10910" s="1" customFormat="1" ht="14.4"/>
    <row r="10911" s="1" customFormat="1" ht="14.4"/>
    <row r="10912" s="1" customFormat="1" ht="14.4"/>
    <row r="10913" s="1" customFormat="1" ht="14.4"/>
    <row r="10914" s="1" customFormat="1" ht="14.4"/>
    <row r="10915" s="1" customFormat="1" ht="14.4"/>
    <row r="10916" s="1" customFormat="1" ht="14.4"/>
    <row r="10917" s="1" customFormat="1" ht="14.4"/>
    <row r="10918" s="1" customFormat="1" ht="14.4"/>
    <row r="10919" s="1" customFormat="1" ht="14.4"/>
    <row r="10920" s="1" customFormat="1" ht="14.4"/>
    <row r="10921" s="1" customFormat="1" ht="14.4"/>
    <row r="10922" s="1" customFormat="1" ht="14.4"/>
    <row r="10923" s="1" customFormat="1" ht="14.4"/>
    <row r="10924" s="1" customFormat="1" ht="14.4"/>
    <row r="10925" s="1" customFormat="1" ht="14.4"/>
    <row r="10926" s="1" customFormat="1" ht="14.4"/>
    <row r="10927" s="1" customFormat="1" ht="14.4"/>
    <row r="10928" s="1" customFormat="1" ht="14.4"/>
    <row r="10929" s="1" customFormat="1" ht="14.4"/>
    <row r="10930" s="1" customFormat="1" ht="14.4"/>
    <row r="10931" s="1" customFormat="1" ht="14.4"/>
    <row r="10932" s="1" customFormat="1" ht="14.4"/>
    <row r="10933" s="1" customFormat="1" ht="14.4"/>
    <row r="10934" s="1" customFormat="1" ht="14.4"/>
    <row r="10935" s="1" customFormat="1" ht="14.4"/>
    <row r="10936" s="1" customFormat="1" ht="14.4"/>
    <row r="10937" s="1" customFormat="1" ht="14.4"/>
    <row r="10938" s="1" customFormat="1" ht="14.4"/>
    <row r="10939" s="1" customFormat="1" ht="14.4"/>
    <row r="10940" s="1" customFormat="1" ht="14.4"/>
    <row r="10941" s="1" customFormat="1" ht="14.4"/>
    <row r="10942" s="1" customFormat="1" ht="14.4"/>
    <row r="10943" s="1" customFormat="1" ht="14.4"/>
    <row r="10944" s="1" customFormat="1" ht="14.4"/>
    <row r="10945" s="1" customFormat="1" ht="14.4"/>
    <row r="10946" s="1" customFormat="1" ht="14.4"/>
    <row r="10947" s="1" customFormat="1" ht="14.4"/>
    <row r="10948" s="1" customFormat="1" ht="14.4"/>
    <row r="10949" s="1" customFormat="1" ht="14.4"/>
    <row r="10950" s="1" customFormat="1" ht="14.4"/>
    <row r="10951" s="1" customFormat="1" ht="14.4"/>
    <row r="10952" s="1" customFormat="1" ht="14.4"/>
    <row r="10953" s="1" customFormat="1" ht="14.4"/>
    <row r="10954" s="1" customFormat="1" ht="14.4"/>
    <row r="10955" s="1" customFormat="1" ht="14.4"/>
    <row r="10956" s="1" customFormat="1" ht="14.4"/>
    <row r="10957" s="1" customFormat="1" ht="14.4"/>
    <row r="10958" s="1" customFormat="1" ht="14.4"/>
    <row r="10959" s="1" customFormat="1" ht="14.4"/>
    <row r="10960" s="1" customFormat="1" ht="14.4"/>
    <row r="10961" s="1" customFormat="1" ht="14.4"/>
    <row r="10962" s="1" customFormat="1" ht="14.4"/>
    <row r="10963" s="1" customFormat="1" ht="14.4"/>
    <row r="10964" s="1" customFormat="1" ht="14.4"/>
    <row r="10965" s="1" customFormat="1" ht="14.4"/>
    <row r="10966" s="1" customFormat="1" ht="14.4"/>
    <row r="10967" s="1" customFormat="1" ht="14.4"/>
    <row r="10968" s="1" customFormat="1" ht="14.4"/>
    <row r="10969" s="1" customFormat="1" ht="14.4"/>
    <row r="10970" s="1" customFormat="1" ht="14.4"/>
    <row r="10971" s="1" customFormat="1" ht="14.4"/>
    <row r="10972" s="1" customFormat="1" ht="14.4"/>
    <row r="10973" s="1" customFormat="1" ht="14.4"/>
    <row r="10974" s="1" customFormat="1" ht="14.4"/>
    <row r="10975" s="1" customFormat="1" ht="14.4"/>
    <row r="10976" s="1" customFormat="1" ht="14.4"/>
    <row r="10977" s="1" customFormat="1" ht="14.4"/>
    <row r="10978" s="1" customFormat="1" ht="14.4"/>
    <row r="10979" s="1" customFormat="1" ht="14.4"/>
    <row r="10980" s="1" customFormat="1" ht="14.4"/>
    <row r="10981" s="1" customFormat="1" ht="14.4"/>
    <row r="10982" s="1" customFormat="1" ht="14.4"/>
    <row r="10983" s="1" customFormat="1" ht="14.4"/>
    <row r="10984" s="1" customFormat="1" ht="14.4"/>
    <row r="10985" s="1" customFormat="1" ht="14.4"/>
    <row r="10986" s="1" customFormat="1" ht="14.4"/>
    <row r="10987" s="1" customFormat="1" ht="14.4"/>
    <row r="10988" s="1" customFormat="1" ht="14.4"/>
    <row r="10989" s="1" customFormat="1" ht="14.4"/>
    <row r="10990" s="1" customFormat="1" ht="14.4"/>
    <row r="10991" s="1" customFormat="1" ht="14.4"/>
    <row r="10992" s="1" customFormat="1" ht="14.4"/>
    <row r="10993" s="1" customFormat="1" ht="14.4"/>
    <row r="10994" s="1" customFormat="1" ht="14.4"/>
    <row r="10995" s="1" customFormat="1" ht="14.4"/>
    <row r="10996" s="1" customFormat="1" ht="14.4"/>
    <row r="10997" s="1" customFormat="1" ht="14.4"/>
    <row r="10998" s="1" customFormat="1" ht="14.4"/>
    <row r="10999" s="1" customFormat="1" ht="14.4"/>
    <row r="11000" s="1" customFormat="1" ht="14.4"/>
    <row r="11001" s="1" customFormat="1" ht="14.4"/>
    <row r="11002" s="1" customFormat="1" ht="14.4"/>
    <row r="11003" s="1" customFormat="1" ht="14.4"/>
    <row r="11004" s="1" customFormat="1" ht="14.4"/>
    <row r="11005" s="1" customFormat="1" ht="14.4"/>
    <row r="11006" s="1" customFormat="1" ht="14.4"/>
    <row r="11007" s="1" customFormat="1" ht="14.4"/>
    <row r="11008" s="1" customFormat="1" ht="14.4"/>
    <row r="11009" s="1" customFormat="1" ht="14.4"/>
    <row r="11010" s="1" customFormat="1" ht="14.4"/>
    <row r="11011" s="1" customFormat="1" ht="14.4"/>
    <row r="11012" s="1" customFormat="1" ht="14.4"/>
    <row r="11013" s="1" customFormat="1" ht="14.4"/>
    <row r="11014" s="1" customFormat="1" ht="14.4"/>
    <row r="11015" s="1" customFormat="1" ht="14.4"/>
    <row r="11016" s="1" customFormat="1" ht="14.4"/>
    <row r="11017" s="1" customFormat="1" ht="14.4"/>
    <row r="11018" s="1" customFormat="1" ht="14.4"/>
    <row r="11019" s="1" customFormat="1" ht="14.4"/>
    <row r="11020" s="1" customFormat="1" ht="14.4"/>
    <row r="11021" s="1" customFormat="1" ht="14.4"/>
    <row r="11022" s="1" customFormat="1" ht="14.4"/>
    <row r="11023" s="1" customFormat="1" ht="14.4"/>
    <row r="11024" s="1" customFormat="1" ht="14.4"/>
    <row r="11025" s="1" customFormat="1" ht="14.4"/>
    <row r="11026" s="1" customFormat="1" ht="14.4"/>
    <row r="11027" s="1" customFormat="1" ht="14.4"/>
    <row r="11028" s="1" customFormat="1" ht="14.4"/>
    <row r="11029" s="1" customFormat="1" ht="14.4"/>
    <row r="11030" s="1" customFormat="1" ht="14.4"/>
    <row r="11031" s="1" customFormat="1" ht="14.4"/>
    <row r="11032" s="1" customFormat="1" ht="14.4"/>
    <row r="11033" s="1" customFormat="1" ht="14.4"/>
    <row r="11034" s="1" customFormat="1" ht="14.4"/>
    <row r="11035" s="1" customFormat="1" ht="14.4"/>
    <row r="11036" s="1" customFormat="1" ht="14.4"/>
    <row r="11037" s="1" customFormat="1" ht="14.4"/>
    <row r="11038" s="1" customFormat="1" ht="14.4"/>
    <row r="11039" s="1" customFormat="1" ht="14.4"/>
    <row r="11040" s="1" customFormat="1" ht="14.4"/>
    <row r="11041" s="1" customFormat="1" ht="14.4"/>
    <row r="11042" s="1" customFormat="1" ht="14.4"/>
    <row r="11043" s="1" customFormat="1" ht="14.4"/>
    <row r="11044" s="1" customFormat="1" ht="14.4"/>
    <row r="11045" s="1" customFormat="1" ht="14.4"/>
    <row r="11046" s="1" customFormat="1" ht="14.4"/>
    <row r="11047" s="1" customFormat="1" ht="14.4"/>
    <row r="11048" s="1" customFormat="1" ht="14.4"/>
    <row r="11049" s="1" customFormat="1" ht="14.4"/>
    <row r="11050" s="1" customFormat="1" ht="14.4"/>
    <row r="11051" s="1" customFormat="1" ht="14.4"/>
    <row r="11052" s="1" customFormat="1" ht="14.4"/>
    <row r="11053" s="1" customFormat="1" ht="14.4"/>
    <row r="11054" s="1" customFormat="1" ht="14.4"/>
    <row r="11055" s="1" customFormat="1" ht="14.4"/>
    <row r="11056" s="1" customFormat="1" ht="14.4"/>
    <row r="11057" s="1" customFormat="1" ht="14.4"/>
    <row r="11058" s="1" customFormat="1" ht="14.4"/>
    <row r="11059" s="1" customFormat="1" ht="14.4"/>
    <row r="11060" s="1" customFormat="1" ht="14.4"/>
    <row r="11061" s="1" customFormat="1" ht="14.4"/>
    <row r="11062" s="1" customFormat="1" ht="14.4"/>
    <row r="11063" s="1" customFormat="1" ht="14.4"/>
    <row r="11064" s="1" customFormat="1" ht="14.4"/>
    <row r="11065" s="1" customFormat="1" ht="14.4"/>
    <row r="11066" s="1" customFormat="1" ht="14.4"/>
    <row r="11067" s="1" customFormat="1" ht="14.4"/>
    <row r="11068" s="1" customFormat="1" ht="14.4"/>
    <row r="11069" s="1" customFormat="1" ht="14.4"/>
    <row r="11070" s="1" customFormat="1" ht="14.4"/>
    <row r="11071" s="1" customFormat="1" ht="14.4"/>
    <row r="11072" s="1" customFormat="1" ht="14.4"/>
    <row r="11073" s="1" customFormat="1" ht="14.4"/>
    <row r="11074" s="1" customFormat="1" ht="14.4"/>
    <row r="11075" s="1" customFormat="1" ht="14.4"/>
    <row r="11076" s="1" customFormat="1" ht="14.4"/>
    <row r="11077" s="1" customFormat="1" ht="14.4"/>
    <row r="11078" s="1" customFormat="1" ht="14.4"/>
    <row r="11079" s="1" customFormat="1" ht="14.4"/>
    <row r="11080" s="1" customFormat="1" ht="14.4"/>
    <row r="11081" s="1" customFormat="1" ht="14.4"/>
    <row r="11082" s="1" customFormat="1" ht="14.4"/>
    <row r="11083" s="1" customFormat="1" ht="14.4"/>
    <row r="11084" s="1" customFormat="1" ht="14.4"/>
    <row r="11085" s="1" customFormat="1" ht="14.4"/>
    <row r="11086" s="1" customFormat="1" ht="14.4"/>
    <row r="11087" s="1" customFormat="1" ht="14.4"/>
    <row r="11088" s="1" customFormat="1" ht="14.4"/>
    <row r="11089" s="1" customFormat="1" ht="14.4"/>
    <row r="11090" s="1" customFormat="1" ht="14.4"/>
    <row r="11091" s="1" customFormat="1" ht="14.4"/>
    <row r="11092" s="1" customFormat="1" ht="14.4"/>
    <row r="11093" s="1" customFormat="1" ht="14.4"/>
    <row r="11094" s="1" customFormat="1" ht="14.4"/>
    <row r="11095" s="1" customFormat="1" ht="14.4"/>
    <row r="11096" s="1" customFormat="1" ht="14.4"/>
    <row r="11097" s="1" customFormat="1" ht="14.4"/>
    <row r="11098" s="1" customFormat="1" ht="14.4"/>
    <row r="11099" s="1" customFormat="1" ht="14.4"/>
    <row r="11100" s="1" customFormat="1" ht="14.4"/>
    <row r="11101" s="1" customFormat="1" ht="14.4"/>
    <row r="11102" s="1" customFormat="1" ht="14.4"/>
    <row r="11103" s="1" customFormat="1" ht="14.4"/>
    <row r="11104" s="1" customFormat="1" ht="14.4"/>
    <row r="11105" s="1" customFormat="1" ht="14.4"/>
    <row r="11106" s="1" customFormat="1" ht="14.4"/>
    <row r="11107" s="1" customFormat="1" ht="14.4"/>
    <row r="11108" s="1" customFormat="1" ht="14.4"/>
    <row r="11109" s="1" customFormat="1" ht="14.4"/>
    <row r="11110" s="1" customFormat="1" ht="14.4"/>
    <row r="11111" s="1" customFormat="1" ht="14.4"/>
    <row r="11112" s="1" customFormat="1" ht="14.4"/>
    <row r="11113" s="1" customFormat="1" ht="14.4"/>
    <row r="11114" s="1" customFormat="1" ht="14.4"/>
    <row r="11115" s="1" customFormat="1" ht="14.4"/>
    <row r="11116" s="1" customFormat="1" ht="14.4"/>
    <row r="11117" s="1" customFormat="1" ht="14.4"/>
    <row r="11118" s="1" customFormat="1" ht="14.4"/>
    <row r="11119" s="1" customFormat="1" ht="14.4"/>
    <row r="11120" s="1" customFormat="1" ht="14.4"/>
    <row r="11121" s="1" customFormat="1" ht="14.4"/>
    <row r="11122" s="1" customFormat="1" ht="14.4"/>
    <row r="11123" s="1" customFormat="1" ht="14.4"/>
    <row r="11124" s="1" customFormat="1" ht="14.4"/>
    <row r="11125" s="1" customFormat="1" ht="14.4"/>
    <row r="11126" s="1" customFormat="1" ht="14.4"/>
    <row r="11127" s="1" customFormat="1" ht="14.4"/>
    <row r="11128" s="1" customFormat="1" ht="14.4"/>
    <row r="11129" s="1" customFormat="1" ht="14.4"/>
    <row r="11130" s="1" customFormat="1" ht="14.4"/>
    <row r="11131" s="1" customFormat="1" ht="14.4"/>
    <row r="11132" s="1" customFormat="1" ht="14.4"/>
    <row r="11133" s="1" customFormat="1" ht="14.4"/>
    <row r="11134" s="1" customFormat="1" ht="14.4"/>
    <row r="11135" s="1" customFormat="1" ht="14.4"/>
    <row r="11136" s="1" customFormat="1" ht="14.4"/>
    <row r="11137" s="1" customFormat="1" ht="14.4"/>
    <row r="11138" s="1" customFormat="1" ht="14.4"/>
    <row r="11139" s="1" customFormat="1" ht="14.4"/>
    <row r="11140" s="1" customFormat="1" ht="14.4"/>
    <row r="11141" s="1" customFormat="1" ht="14.4"/>
    <row r="11142" s="1" customFormat="1" ht="14.4"/>
    <row r="11143" s="1" customFormat="1" ht="14.4"/>
    <row r="11144" s="1" customFormat="1" ht="14.4"/>
    <row r="11145" s="1" customFormat="1" ht="14.4"/>
    <row r="11146" s="1" customFormat="1" ht="14.4"/>
    <row r="11147" s="1" customFormat="1" ht="14.4"/>
    <row r="11148" s="1" customFormat="1" ht="14.4"/>
    <row r="11149" s="1" customFormat="1" ht="14.4"/>
    <row r="11150" s="1" customFormat="1" ht="14.4"/>
    <row r="11151" s="1" customFormat="1" ht="14.4"/>
    <row r="11152" s="1" customFormat="1" ht="14.4"/>
    <row r="11153" s="1" customFormat="1" ht="14.4"/>
    <row r="11154" s="1" customFormat="1" ht="14.4"/>
    <row r="11155" s="1" customFormat="1" ht="14.4"/>
    <row r="11156" s="1" customFormat="1" ht="14.4"/>
    <row r="11157" s="1" customFormat="1" ht="14.4"/>
    <row r="11158" s="1" customFormat="1" ht="14.4"/>
    <row r="11159" s="1" customFormat="1" ht="14.4"/>
    <row r="11160" s="1" customFormat="1" ht="14.4"/>
    <row r="11161" s="1" customFormat="1" ht="14.4"/>
    <row r="11162" s="1" customFormat="1" ht="14.4"/>
    <row r="11163" s="1" customFormat="1" ht="14.4"/>
    <row r="11164" s="1" customFormat="1" ht="14.4"/>
    <row r="11165" s="1" customFormat="1" ht="14.4"/>
    <row r="11166" s="1" customFormat="1" ht="14.4"/>
    <row r="11167" s="1" customFormat="1" ht="14.4"/>
    <row r="11168" s="1" customFormat="1" ht="14.4"/>
    <row r="11169" s="1" customFormat="1" ht="14.4"/>
    <row r="11170" s="1" customFormat="1" ht="14.4"/>
    <row r="11171" s="1" customFormat="1" ht="14.4"/>
    <row r="11172" s="1" customFormat="1" ht="14.4"/>
    <row r="11173" s="1" customFormat="1" ht="14.4"/>
    <row r="11174" s="1" customFormat="1" ht="14.4"/>
    <row r="11175" s="1" customFormat="1" ht="14.4"/>
    <row r="11176" s="1" customFormat="1" ht="14.4"/>
    <row r="11177" s="1" customFormat="1" ht="14.4"/>
    <row r="11178" s="1" customFormat="1" ht="14.4"/>
    <row r="11179" s="1" customFormat="1" ht="14.4"/>
    <row r="11180" s="1" customFormat="1" ht="14.4"/>
    <row r="11181" s="1" customFormat="1" ht="14.4"/>
    <row r="11182" s="1" customFormat="1" ht="14.4"/>
    <row r="11183" s="1" customFormat="1" ht="14.4"/>
    <row r="11184" s="1" customFormat="1" ht="14.4"/>
    <row r="11185" s="1" customFormat="1" ht="14.4"/>
    <row r="11186" s="1" customFormat="1" ht="14.4"/>
    <row r="11187" s="1" customFormat="1" ht="14.4"/>
    <row r="11188" s="1" customFormat="1" ht="14.4"/>
    <row r="11189" s="1" customFormat="1" ht="14.4"/>
    <row r="11190" s="1" customFormat="1" ht="14.4"/>
    <row r="11191" s="1" customFormat="1" ht="14.4"/>
    <row r="11192" s="1" customFormat="1" ht="14.4"/>
    <row r="11193" s="1" customFormat="1" ht="14.4"/>
    <row r="11194" s="1" customFormat="1" ht="14.4"/>
    <row r="11195" s="1" customFormat="1" ht="14.4"/>
    <row r="11196" s="1" customFormat="1" ht="14.4"/>
    <row r="11197" s="1" customFormat="1" ht="14.4"/>
    <row r="11198" s="1" customFormat="1" ht="14.4"/>
    <row r="11199" s="1" customFormat="1" ht="14.4"/>
    <row r="11200" s="1" customFormat="1" ht="14.4"/>
    <row r="11201" s="1" customFormat="1" ht="14.4"/>
    <row r="11202" s="1" customFormat="1" ht="14.4"/>
    <row r="11203" s="1" customFormat="1" ht="14.4"/>
    <row r="11204" s="1" customFormat="1" ht="14.4"/>
    <row r="11205" s="1" customFormat="1" ht="14.4"/>
    <row r="11206" s="1" customFormat="1" ht="14.4"/>
    <row r="11207" s="1" customFormat="1" ht="14.4"/>
    <row r="11208" s="1" customFormat="1" ht="14.4"/>
    <row r="11209" s="1" customFormat="1" ht="14.4"/>
    <row r="11210" s="1" customFormat="1" ht="14.4"/>
    <row r="11211" s="1" customFormat="1" ht="14.4"/>
    <row r="11212" s="1" customFormat="1" ht="14.4"/>
    <row r="11213" s="1" customFormat="1" ht="14.4"/>
    <row r="11214" s="1" customFormat="1" ht="14.4"/>
    <row r="11215" s="1" customFormat="1" ht="14.4"/>
    <row r="11216" s="1" customFormat="1" ht="14.4"/>
    <row r="11217" s="1" customFormat="1" ht="14.4"/>
    <row r="11218" s="1" customFormat="1" ht="14.4"/>
    <row r="11219" s="1" customFormat="1" ht="14.4"/>
    <row r="11220" s="1" customFormat="1" ht="14.4"/>
    <row r="11221" s="1" customFormat="1" ht="14.4"/>
    <row r="11222" s="1" customFormat="1" ht="14.4"/>
    <row r="11223" s="1" customFormat="1" ht="14.4"/>
    <row r="11224" s="1" customFormat="1" ht="14.4"/>
    <row r="11225" s="1" customFormat="1" ht="14.4"/>
    <row r="11226" s="1" customFormat="1" ht="14.4"/>
    <row r="11227" s="1" customFormat="1" ht="14.4"/>
    <row r="11228" s="1" customFormat="1" ht="14.4"/>
    <row r="11229" s="1" customFormat="1" ht="14.4"/>
    <row r="11230" s="1" customFormat="1" ht="14.4"/>
    <row r="11231" s="1" customFormat="1" ht="14.4"/>
    <row r="11232" s="1" customFormat="1" ht="14.4"/>
    <row r="11233" s="1" customFormat="1" ht="14.4"/>
    <row r="11234" s="1" customFormat="1" ht="14.4"/>
    <row r="11235" s="1" customFormat="1" ht="14.4"/>
    <row r="11236" s="1" customFormat="1" ht="14.4"/>
    <row r="11237" s="1" customFormat="1" ht="14.4"/>
    <row r="11238" s="1" customFormat="1" ht="14.4"/>
    <row r="11239" s="1" customFormat="1" ht="14.4"/>
    <row r="11240" s="1" customFormat="1" ht="14.4"/>
    <row r="11241" s="1" customFormat="1" ht="14.4"/>
    <row r="11242" s="1" customFormat="1" ht="14.4"/>
    <row r="11243" s="1" customFormat="1" ht="14.4"/>
    <row r="11244" s="1" customFormat="1" ht="14.4"/>
    <row r="11245" s="1" customFormat="1" ht="14.4"/>
    <row r="11246" s="1" customFormat="1" ht="14.4"/>
    <row r="11247" s="1" customFormat="1" ht="14.4"/>
    <row r="11248" s="1" customFormat="1" ht="14.4"/>
    <row r="11249" s="1" customFormat="1" ht="14.4"/>
    <row r="11250" s="1" customFormat="1" ht="14.4"/>
    <row r="11251" s="1" customFormat="1" ht="14.4"/>
    <row r="11252" s="1" customFormat="1" ht="14.4"/>
    <row r="11253" s="1" customFormat="1" ht="14.4"/>
    <row r="11254" s="1" customFormat="1" ht="14.4"/>
    <row r="11255" s="1" customFormat="1" ht="14.4"/>
    <row r="11256" s="1" customFormat="1" ht="14.4"/>
    <row r="11257" s="1" customFormat="1" ht="14.4"/>
    <row r="11258" s="1" customFormat="1" ht="14.4"/>
    <row r="11259" s="1" customFormat="1" ht="14.4"/>
    <row r="11260" s="1" customFormat="1" ht="14.4"/>
    <row r="11261" s="1" customFormat="1" ht="14.4"/>
    <row r="11262" s="1" customFormat="1" ht="14.4"/>
    <row r="11263" s="1" customFormat="1" ht="14.4"/>
    <row r="11264" s="1" customFormat="1" ht="14.4"/>
    <row r="11265" s="1" customFormat="1" ht="14.4"/>
    <row r="11266" s="1" customFormat="1" ht="14.4"/>
    <row r="11267" s="1" customFormat="1" ht="14.4"/>
    <row r="11268" s="1" customFormat="1" ht="14.4"/>
    <row r="11269" s="1" customFormat="1" ht="14.4"/>
    <row r="11270" s="1" customFormat="1" ht="14.4"/>
    <row r="11271" s="1" customFormat="1" ht="14.4"/>
    <row r="11272" s="1" customFormat="1" ht="14.4"/>
    <row r="11273" s="1" customFormat="1" ht="14.4"/>
    <row r="11274" s="1" customFormat="1" ht="14.4"/>
    <row r="11275" s="1" customFormat="1" ht="14.4"/>
    <row r="11276" s="1" customFormat="1" ht="14.4"/>
    <row r="11277" s="1" customFormat="1" ht="14.4"/>
    <row r="11278" s="1" customFormat="1" ht="14.4"/>
    <row r="11279" s="1" customFormat="1" ht="14.4"/>
    <row r="11280" s="1" customFormat="1" ht="14.4"/>
    <row r="11281" s="1" customFormat="1" ht="14.4"/>
    <row r="11282" s="1" customFormat="1" ht="14.4"/>
    <row r="11283" s="1" customFormat="1" ht="14.4"/>
    <row r="11284" s="1" customFormat="1" ht="14.4"/>
    <row r="11285" s="1" customFormat="1" ht="14.4"/>
    <row r="11286" s="1" customFormat="1" ht="14.4"/>
    <row r="11287" s="1" customFormat="1" ht="14.4"/>
    <row r="11288" s="1" customFormat="1" ht="14.4"/>
    <row r="11289" s="1" customFormat="1" ht="14.4"/>
    <row r="11290" s="1" customFormat="1" ht="14.4"/>
    <row r="11291" s="1" customFormat="1" ht="14.4"/>
    <row r="11292" s="1" customFormat="1" ht="14.4"/>
    <row r="11293" s="1" customFormat="1" ht="14.4"/>
    <row r="11294" s="1" customFormat="1" ht="14.4"/>
    <row r="11295" s="1" customFormat="1" ht="14.4"/>
    <row r="11296" s="1" customFormat="1" ht="14.4"/>
    <row r="11297" s="1" customFormat="1" ht="14.4"/>
    <row r="11298" s="1" customFormat="1" ht="14.4"/>
    <row r="11299" s="1" customFormat="1" ht="14.4"/>
    <row r="11300" s="1" customFormat="1" ht="14.4"/>
    <row r="11301" s="1" customFormat="1" ht="14.4"/>
    <row r="11302" s="1" customFormat="1" ht="14.4"/>
    <row r="11303" s="1" customFormat="1" ht="14.4"/>
    <row r="11304" s="1" customFormat="1" ht="14.4"/>
    <row r="11305" s="1" customFormat="1" ht="14.4"/>
    <row r="11306" s="1" customFormat="1" ht="14.4"/>
    <row r="11307" s="1" customFormat="1" ht="14.4"/>
    <row r="11308" s="1" customFormat="1" ht="14.4"/>
    <row r="11309" s="1" customFormat="1" ht="14.4"/>
    <row r="11310" s="1" customFormat="1" ht="14.4"/>
    <row r="11311" s="1" customFormat="1" ht="14.4"/>
    <row r="11312" s="1" customFormat="1" ht="14.4"/>
    <row r="11313" s="1" customFormat="1" ht="14.4"/>
    <row r="11314" s="1" customFormat="1" ht="14.4"/>
    <row r="11315" s="1" customFormat="1" ht="14.4"/>
    <row r="11316" s="1" customFormat="1" ht="14.4"/>
    <row r="11317" s="1" customFormat="1" ht="14.4"/>
    <row r="11318" s="1" customFormat="1" ht="14.4"/>
    <row r="11319" s="1" customFormat="1" ht="14.4"/>
    <row r="11320" s="1" customFormat="1" ht="14.4"/>
    <row r="11321" s="1" customFormat="1" ht="14.4"/>
    <row r="11322" s="1" customFormat="1" ht="14.4"/>
    <row r="11323" s="1" customFormat="1" ht="14.4"/>
    <row r="11324" s="1" customFormat="1" ht="14.4"/>
    <row r="11325" s="1" customFormat="1" ht="14.4"/>
    <row r="11326" s="1" customFormat="1" ht="14.4"/>
    <row r="11327" s="1" customFormat="1" ht="14.4"/>
    <row r="11328" s="1" customFormat="1" ht="14.4"/>
    <row r="11329" s="1" customFormat="1" ht="14.4"/>
    <row r="11330" s="1" customFormat="1" ht="14.4"/>
    <row r="11331" s="1" customFormat="1" ht="14.4"/>
    <row r="11332" s="1" customFormat="1" ht="14.4"/>
    <row r="11333" s="1" customFormat="1" ht="14.4"/>
    <row r="11334" s="1" customFormat="1" ht="14.4"/>
    <row r="11335" s="1" customFormat="1" ht="14.4"/>
    <row r="11336" s="1" customFormat="1" ht="14.4"/>
    <row r="11337" s="1" customFormat="1" ht="14.4"/>
    <row r="11338" s="1" customFormat="1" ht="14.4"/>
    <row r="11339" s="1" customFormat="1" ht="14.4"/>
    <row r="11340" s="1" customFormat="1" ht="14.4"/>
    <row r="11341" s="1" customFormat="1" ht="14.4"/>
    <row r="11342" s="1" customFormat="1" ht="14.4"/>
    <row r="11343" s="1" customFormat="1" ht="14.4"/>
    <row r="11344" s="1" customFormat="1" ht="14.4"/>
    <row r="11345" s="1" customFormat="1" ht="14.4"/>
    <row r="11346" s="1" customFormat="1" ht="14.4"/>
    <row r="11347" s="1" customFormat="1" ht="14.4"/>
    <row r="11348" s="1" customFormat="1" ht="14.4"/>
    <row r="11349" s="1" customFormat="1" ht="14.4"/>
    <row r="11350" s="1" customFormat="1" ht="14.4"/>
    <row r="11351" s="1" customFormat="1" ht="14.4"/>
    <row r="11352" s="1" customFormat="1" ht="14.4"/>
    <row r="11353" s="1" customFormat="1" ht="14.4"/>
    <row r="11354" s="1" customFormat="1" ht="14.4"/>
    <row r="11355" s="1" customFormat="1" ht="14.4"/>
    <row r="11356" s="1" customFormat="1" ht="14.4"/>
    <row r="11357" s="1" customFormat="1" ht="14.4"/>
    <row r="11358" s="1" customFormat="1" ht="14.4"/>
    <row r="11359" s="1" customFormat="1" ht="14.4"/>
    <row r="11360" s="1" customFormat="1" ht="14.4"/>
    <row r="11361" s="1" customFormat="1" ht="14.4"/>
    <row r="11362" s="1" customFormat="1" ht="14.4"/>
    <row r="11363" s="1" customFormat="1" ht="14.4"/>
    <row r="11364" s="1" customFormat="1" ht="14.4"/>
    <row r="11365" s="1" customFormat="1" ht="14.4"/>
    <row r="11366" s="1" customFormat="1" ht="14.4"/>
    <row r="11367" s="1" customFormat="1" ht="14.4"/>
    <row r="11368" s="1" customFormat="1" ht="14.4"/>
    <row r="11369" s="1" customFormat="1" ht="14.4"/>
    <row r="11370" s="1" customFormat="1" ht="14.4"/>
    <row r="11371" s="1" customFormat="1" ht="14.4"/>
    <row r="11372" s="1" customFormat="1" ht="14.4"/>
    <row r="11373" s="1" customFormat="1" ht="14.4"/>
    <row r="11374" s="1" customFormat="1" ht="14.4"/>
    <row r="11375" s="1" customFormat="1" ht="14.4"/>
    <row r="11376" s="1" customFormat="1" ht="14.4"/>
    <row r="11377" s="1" customFormat="1" ht="14.4"/>
    <row r="11378" s="1" customFormat="1" ht="14.4"/>
    <row r="11379" s="1" customFormat="1" ht="14.4"/>
    <row r="11380" s="1" customFormat="1" ht="14.4"/>
    <row r="11381" s="1" customFormat="1" ht="14.4"/>
    <row r="11382" s="1" customFormat="1" ht="14.4"/>
    <row r="11383" s="1" customFormat="1" ht="14.4"/>
    <row r="11384" s="1" customFormat="1" ht="14.4"/>
    <row r="11385" s="1" customFormat="1" ht="14.4"/>
    <row r="11386" s="1" customFormat="1" ht="14.4"/>
    <row r="11387" s="1" customFormat="1" ht="14.4"/>
    <row r="11388" s="1" customFormat="1" ht="14.4"/>
    <row r="11389" s="1" customFormat="1" ht="14.4"/>
    <row r="11390" s="1" customFormat="1" ht="14.4"/>
    <row r="11391" s="1" customFormat="1" ht="14.4"/>
    <row r="11392" s="1" customFormat="1" ht="14.4"/>
    <row r="11393" s="1" customFormat="1" ht="14.4"/>
    <row r="11394" s="1" customFormat="1" ht="14.4"/>
    <row r="11395" s="1" customFormat="1" ht="14.4"/>
    <row r="11396" s="1" customFormat="1" ht="14.4"/>
    <row r="11397" s="1" customFormat="1" ht="14.4"/>
    <row r="11398" s="1" customFormat="1" ht="14.4"/>
    <row r="11399" s="1" customFormat="1" ht="14.4"/>
    <row r="11400" s="1" customFormat="1" ht="14.4"/>
    <row r="11401" s="1" customFormat="1" ht="14.4"/>
    <row r="11402" s="1" customFormat="1" ht="14.4"/>
    <row r="11403" s="1" customFormat="1" ht="14.4"/>
    <row r="11404" s="1" customFormat="1" ht="14.4"/>
    <row r="11405" s="1" customFormat="1" ht="14.4"/>
    <row r="11406" s="1" customFormat="1" ht="14.4"/>
    <row r="11407" s="1" customFormat="1" ht="14.4"/>
    <row r="11408" s="1" customFormat="1" ht="14.4"/>
    <row r="11409" s="1" customFormat="1" ht="14.4"/>
    <row r="11410" s="1" customFormat="1" ht="14.4"/>
    <row r="11411" s="1" customFormat="1" ht="14.4"/>
    <row r="11412" s="1" customFormat="1" ht="14.4"/>
    <row r="11413" s="1" customFormat="1" ht="14.4"/>
    <row r="11414" s="1" customFormat="1" ht="14.4"/>
    <row r="11415" s="1" customFormat="1" ht="14.4"/>
    <row r="11416" s="1" customFormat="1" ht="14.4"/>
    <row r="11417" s="1" customFormat="1" ht="14.4"/>
    <row r="11418" s="1" customFormat="1" ht="14.4"/>
    <row r="11419" s="1" customFormat="1" ht="14.4"/>
    <row r="11420" s="1" customFormat="1" ht="14.4"/>
    <row r="11421" s="1" customFormat="1" ht="14.4"/>
    <row r="11422" s="1" customFormat="1" ht="14.4"/>
    <row r="11423" s="1" customFormat="1" ht="14.4"/>
    <row r="11424" s="1" customFormat="1" ht="14.4"/>
    <row r="11425" s="1" customFormat="1" ht="14.4"/>
    <row r="11426" s="1" customFormat="1" ht="14.4"/>
    <row r="11427" s="1" customFormat="1" ht="14.4"/>
    <row r="11428" s="1" customFormat="1" ht="14.4"/>
    <row r="11429" s="1" customFormat="1" ht="14.4"/>
    <row r="11430" s="1" customFormat="1" ht="14.4"/>
    <row r="11431" s="1" customFormat="1" ht="14.4"/>
    <row r="11432" s="1" customFormat="1" ht="14.4"/>
    <row r="11433" s="1" customFormat="1" ht="14.4"/>
    <row r="11434" s="1" customFormat="1" ht="14.4"/>
    <row r="11435" s="1" customFormat="1" ht="14.4"/>
    <row r="11436" s="1" customFormat="1" ht="14.4"/>
    <row r="11437" s="1" customFormat="1" ht="14.4"/>
    <row r="11438" s="1" customFormat="1" ht="14.4"/>
    <row r="11439" s="1" customFormat="1" ht="14.4"/>
    <row r="11440" s="1" customFormat="1" ht="14.4"/>
    <row r="11441" s="1" customFormat="1" ht="14.4"/>
    <row r="11442" s="1" customFormat="1" ht="14.4"/>
    <row r="11443" s="1" customFormat="1" ht="14.4"/>
    <row r="11444" s="1" customFormat="1" ht="14.4"/>
    <row r="11445" s="1" customFormat="1" ht="14.4"/>
    <row r="11446" s="1" customFormat="1" ht="14.4"/>
    <row r="11447" s="1" customFormat="1" ht="14.4"/>
    <row r="11448" s="1" customFormat="1" ht="14.4"/>
    <row r="11449" s="1" customFormat="1" ht="14.4"/>
    <row r="11450" s="1" customFormat="1" ht="14.4"/>
    <row r="11451" s="1" customFormat="1" ht="14.4"/>
    <row r="11452" s="1" customFormat="1" ht="14.4"/>
    <row r="11453" s="1" customFormat="1" ht="14.4"/>
    <row r="11454" s="1" customFormat="1" ht="14.4"/>
    <row r="11455" s="1" customFormat="1" ht="14.4"/>
    <row r="11456" s="1" customFormat="1" ht="14.4"/>
    <row r="11457" s="1" customFormat="1" ht="14.4"/>
    <row r="11458" s="1" customFormat="1" ht="14.4"/>
    <row r="11459" s="1" customFormat="1" ht="14.4"/>
    <row r="11460" s="1" customFormat="1" ht="14.4"/>
    <row r="11461" s="1" customFormat="1" ht="14.4"/>
    <row r="11462" s="1" customFormat="1" ht="14.4"/>
    <row r="11463" s="1" customFormat="1" ht="14.4"/>
    <row r="11464" s="1" customFormat="1" ht="14.4"/>
    <row r="11465" s="1" customFormat="1" ht="14.4"/>
    <row r="11466" s="1" customFormat="1" ht="14.4"/>
    <row r="11467" s="1" customFormat="1" ht="14.4"/>
    <row r="11468" s="1" customFormat="1" ht="14.4"/>
    <row r="11469" s="1" customFormat="1" ht="14.4"/>
    <row r="11470" s="1" customFormat="1" ht="14.4"/>
    <row r="11471" s="1" customFormat="1" ht="14.4"/>
    <row r="11472" s="1" customFormat="1" ht="14.4"/>
    <row r="11473" s="1" customFormat="1" ht="14.4"/>
    <row r="11474" s="1" customFormat="1" ht="14.4"/>
    <row r="11475" s="1" customFormat="1" ht="14.4"/>
    <row r="11476" s="1" customFormat="1" ht="14.4"/>
    <row r="11477" s="1" customFormat="1" ht="14.4"/>
    <row r="11478" s="1" customFormat="1" ht="14.4"/>
    <row r="11479" s="1" customFormat="1" ht="14.4"/>
    <row r="11480" s="1" customFormat="1" ht="14.4"/>
    <row r="11481" s="1" customFormat="1" ht="14.4"/>
    <row r="11482" s="1" customFormat="1" ht="14.4"/>
    <row r="11483" s="1" customFormat="1" ht="14.4"/>
    <row r="11484" s="1" customFormat="1" ht="14.4"/>
    <row r="11485" s="1" customFormat="1" ht="14.4"/>
    <row r="11486" s="1" customFormat="1" ht="14.4"/>
    <row r="11487" s="1" customFormat="1" ht="14.4"/>
    <row r="11488" s="1" customFormat="1" ht="14.4"/>
    <row r="11489" s="1" customFormat="1" ht="14.4"/>
    <row r="11490" s="1" customFormat="1" ht="14.4"/>
    <row r="11491" s="1" customFormat="1" ht="14.4"/>
    <row r="11492" s="1" customFormat="1" ht="14.4"/>
    <row r="11493" s="1" customFormat="1" ht="14.4"/>
    <row r="11494" s="1" customFormat="1" ht="14.4"/>
    <row r="11495" s="1" customFormat="1" ht="14.4"/>
    <row r="11496" s="1" customFormat="1" ht="14.4"/>
    <row r="11497" s="1" customFormat="1" ht="14.4"/>
    <row r="11498" s="1" customFormat="1" ht="14.4"/>
    <row r="11499" s="1" customFormat="1" ht="14.4"/>
    <row r="11500" s="1" customFormat="1" ht="14.4"/>
    <row r="11501" s="1" customFormat="1" ht="14.4"/>
    <row r="11502" s="1" customFormat="1" ht="14.4"/>
    <row r="11503" s="1" customFormat="1" ht="14.4"/>
    <row r="11504" s="1" customFormat="1" ht="14.4"/>
    <row r="11505" s="1" customFormat="1" ht="14.4"/>
    <row r="11506" s="1" customFormat="1" ht="14.4"/>
    <row r="11507" s="1" customFormat="1" ht="14.4"/>
    <row r="11508" s="1" customFormat="1" ht="14.4"/>
    <row r="11509" s="1" customFormat="1" ht="14.4"/>
    <row r="11510" s="1" customFormat="1" ht="14.4"/>
    <row r="11511" s="1" customFormat="1" ht="14.4"/>
    <row r="11512" s="1" customFormat="1" ht="14.4"/>
    <row r="11513" s="1" customFormat="1" ht="14.4"/>
    <row r="11514" s="1" customFormat="1" ht="14.4"/>
    <row r="11515" s="1" customFormat="1" ht="14.4"/>
    <row r="11516" s="1" customFormat="1" ht="14.4"/>
    <row r="11517" s="1" customFormat="1" ht="14.4"/>
    <row r="11518" s="1" customFormat="1" ht="14.4"/>
    <row r="11519" s="1" customFormat="1" ht="14.4"/>
    <row r="11520" s="1" customFormat="1" ht="14.4"/>
    <row r="11521" s="1" customFormat="1" ht="14.4"/>
    <row r="11522" s="1" customFormat="1" ht="14.4"/>
    <row r="11523" s="1" customFormat="1" ht="14.4"/>
    <row r="11524" s="1" customFormat="1" ht="14.4"/>
    <row r="11525" s="1" customFormat="1" ht="14.4"/>
    <row r="11526" s="1" customFormat="1" ht="14.4"/>
    <row r="11527" s="1" customFormat="1" ht="14.4"/>
    <row r="11528" s="1" customFormat="1" ht="14.4"/>
    <row r="11529" s="1" customFormat="1" ht="14.4"/>
    <row r="11530" s="1" customFormat="1" ht="14.4"/>
    <row r="11531" s="1" customFormat="1" ht="14.4"/>
    <row r="11532" s="1" customFormat="1" ht="14.4"/>
    <row r="11533" s="1" customFormat="1" ht="14.4"/>
    <row r="11534" s="1" customFormat="1" ht="14.4"/>
    <row r="11535" s="1" customFormat="1" ht="14.4"/>
    <row r="11536" s="1" customFormat="1" ht="14.4"/>
    <row r="11537" s="1" customFormat="1" ht="14.4"/>
    <row r="11538" s="1" customFormat="1" ht="14.4"/>
    <row r="11539" s="1" customFormat="1" ht="14.4"/>
    <row r="11540" s="1" customFormat="1" ht="14.4"/>
    <row r="11541" s="1" customFormat="1" ht="14.4"/>
    <row r="11542" s="1" customFormat="1" ht="14.4"/>
    <row r="11543" s="1" customFormat="1" ht="14.4"/>
    <row r="11544" s="1" customFormat="1" ht="14.4"/>
    <row r="11545" s="1" customFormat="1" ht="14.4"/>
    <row r="11546" s="1" customFormat="1" ht="14.4"/>
    <row r="11547" s="1" customFormat="1" ht="14.4"/>
    <row r="11548" s="1" customFormat="1" ht="14.4"/>
    <row r="11549" s="1" customFormat="1" ht="14.4"/>
    <row r="11550" s="1" customFormat="1" ht="14.4"/>
    <row r="11551" s="1" customFormat="1" ht="14.4"/>
    <row r="11552" s="1" customFormat="1" ht="14.4"/>
    <row r="11553" s="1" customFormat="1" ht="14.4"/>
    <row r="11554" s="1" customFormat="1" ht="14.4"/>
    <row r="11555" s="1" customFormat="1" ht="14.4"/>
    <row r="11556" s="1" customFormat="1" ht="14.4"/>
    <row r="11557" s="1" customFormat="1" ht="14.4"/>
    <row r="11558" s="1" customFormat="1" ht="14.4"/>
    <row r="11559" s="1" customFormat="1" ht="14.4"/>
    <row r="11560" s="1" customFormat="1" ht="14.4"/>
    <row r="11561" s="1" customFormat="1" ht="14.4"/>
    <row r="11562" s="1" customFormat="1" ht="14.4"/>
    <row r="11563" s="1" customFormat="1" ht="14.4"/>
    <row r="11564" s="1" customFormat="1" ht="14.4"/>
    <row r="11565" s="1" customFormat="1" ht="14.4"/>
    <row r="11566" s="1" customFormat="1" ht="14.4"/>
    <row r="11567" s="1" customFormat="1" ht="14.4"/>
    <row r="11568" s="1" customFormat="1" ht="14.4"/>
    <row r="11569" s="1" customFormat="1" ht="14.4"/>
    <row r="11570" s="1" customFormat="1" ht="14.4"/>
    <row r="11571" s="1" customFormat="1" ht="14.4"/>
    <row r="11572" s="1" customFormat="1" ht="14.4"/>
    <row r="11573" s="1" customFormat="1" ht="14.4"/>
    <row r="11574" s="1" customFormat="1" ht="14.4"/>
    <row r="11575" s="1" customFormat="1" ht="14.4"/>
    <row r="11576" s="1" customFormat="1" ht="14.4"/>
    <row r="11577" s="1" customFormat="1" ht="14.4"/>
    <row r="11578" s="1" customFormat="1" ht="14.4"/>
    <row r="11579" s="1" customFormat="1" ht="14.4"/>
    <row r="11580" s="1" customFormat="1" ht="14.4"/>
    <row r="11581" s="1" customFormat="1" ht="14.4"/>
    <row r="11582" s="1" customFormat="1" ht="14.4"/>
    <row r="11583" s="1" customFormat="1" ht="14.4"/>
    <row r="11584" s="1" customFormat="1" ht="14.4"/>
    <row r="11585" s="1" customFormat="1" ht="14.4"/>
    <row r="11586" s="1" customFormat="1" ht="14.4"/>
    <row r="11587" s="1" customFormat="1" ht="14.4"/>
    <row r="11588" s="1" customFormat="1" ht="14.4"/>
    <row r="11589" s="1" customFormat="1" ht="14.4"/>
    <row r="11590" s="1" customFormat="1" ht="14.4"/>
    <row r="11591" s="1" customFormat="1" ht="14.4"/>
    <row r="11592" s="1" customFormat="1" ht="14.4"/>
    <row r="11593" s="1" customFormat="1" ht="14.4"/>
    <row r="11594" s="1" customFormat="1" ht="14.4"/>
    <row r="11595" s="1" customFormat="1" ht="14.4"/>
    <row r="11596" s="1" customFormat="1" ht="14.4"/>
    <row r="11597" s="1" customFormat="1" ht="14.4"/>
    <row r="11598" s="1" customFormat="1" ht="14.4"/>
    <row r="11599" s="1" customFormat="1" ht="14.4"/>
    <row r="11600" s="1" customFormat="1" ht="14.4"/>
    <row r="11601" s="1" customFormat="1" ht="14.4"/>
    <row r="11602" s="1" customFormat="1" ht="14.4"/>
    <row r="11603" s="1" customFormat="1" ht="14.4"/>
    <row r="11604" s="1" customFormat="1" ht="14.4"/>
    <row r="11605" s="1" customFormat="1" ht="14.4"/>
    <row r="11606" s="1" customFormat="1" ht="14.4"/>
    <row r="11607" s="1" customFormat="1" ht="14.4"/>
    <row r="11608" s="1" customFormat="1" ht="14.4"/>
    <row r="11609" s="1" customFormat="1" ht="14.4"/>
    <row r="11610" s="1" customFormat="1" ht="14.4"/>
    <row r="11611" s="1" customFormat="1" ht="14.4"/>
    <row r="11612" s="1" customFormat="1" ht="14.4"/>
    <row r="11613" s="1" customFormat="1" ht="14.4"/>
    <row r="11614" s="1" customFormat="1" ht="14.4"/>
    <row r="11615" s="1" customFormat="1" ht="14.4"/>
    <row r="11616" s="1" customFormat="1" ht="14.4"/>
    <row r="11617" s="1" customFormat="1" ht="14.4"/>
    <row r="11618" s="1" customFormat="1" ht="14.4"/>
    <row r="11619" s="1" customFormat="1" ht="14.4"/>
    <row r="11620" s="1" customFormat="1" ht="14.4"/>
    <row r="11621" s="1" customFormat="1" ht="14.4"/>
    <row r="11622" s="1" customFormat="1" ht="14.4"/>
    <row r="11623" s="1" customFormat="1" ht="14.4"/>
    <row r="11624" s="1" customFormat="1" ht="14.4"/>
    <row r="11625" s="1" customFormat="1" ht="14.4"/>
    <row r="11626" s="1" customFormat="1" ht="14.4"/>
    <row r="11627" s="1" customFormat="1" ht="14.4"/>
    <row r="11628" s="1" customFormat="1" ht="14.4"/>
    <row r="11629" s="1" customFormat="1" ht="14.4"/>
    <row r="11630" s="1" customFormat="1" ht="14.4"/>
    <row r="11631" s="1" customFormat="1" ht="14.4"/>
    <row r="11632" s="1" customFormat="1" ht="14.4"/>
    <row r="11633" s="1" customFormat="1" ht="14.4"/>
    <row r="11634" s="1" customFormat="1" ht="14.4"/>
    <row r="11635" s="1" customFormat="1" ht="14.4"/>
    <row r="11636" s="1" customFormat="1" ht="14.4"/>
    <row r="11637" s="1" customFormat="1" ht="14.4"/>
    <row r="11638" s="1" customFormat="1" ht="14.4"/>
    <row r="11639" s="1" customFormat="1" ht="14.4"/>
    <row r="11640" s="1" customFormat="1" ht="14.4"/>
    <row r="11641" s="1" customFormat="1" ht="14.4"/>
    <row r="11642" s="1" customFormat="1" ht="14.4"/>
    <row r="11643" s="1" customFormat="1" ht="14.4"/>
    <row r="11644" s="1" customFormat="1" ht="14.4"/>
    <row r="11645" s="1" customFormat="1" ht="14.4"/>
    <row r="11646" s="1" customFormat="1" ht="14.4"/>
    <row r="11647" s="1" customFormat="1" ht="14.4"/>
    <row r="11648" s="1" customFormat="1" ht="14.4"/>
    <row r="11649" s="1" customFormat="1" ht="14.4"/>
    <row r="11650" s="1" customFormat="1" ht="14.4"/>
    <row r="11651" s="1" customFormat="1" ht="14.4"/>
    <row r="11652" s="1" customFormat="1" ht="14.4"/>
    <row r="11653" s="1" customFormat="1" ht="14.4"/>
    <row r="11654" s="1" customFormat="1" ht="14.4"/>
    <row r="11655" s="1" customFormat="1" ht="14.4"/>
    <row r="11656" s="1" customFormat="1" ht="14.4"/>
    <row r="11657" s="1" customFormat="1" ht="14.4"/>
    <row r="11658" s="1" customFormat="1" ht="14.4"/>
    <row r="11659" s="1" customFormat="1" ht="14.4"/>
    <row r="11660" s="1" customFormat="1" ht="14.4"/>
    <row r="11661" s="1" customFormat="1" ht="14.4"/>
    <row r="11662" s="1" customFormat="1" ht="14.4"/>
    <row r="11663" s="1" customFormat="1" ht="14.4"/>
    <row r="11664" s="1" customFormat="1" ht="14.4"/>
    <row r="11665" s="1" customFormat="1" ht="14.4"/>
    <row r="11666" s="1" customFormat="1" ht="14.4"/>
    <row r="11667" s="1" customFormat="1" ht="14.4"/>
    <row r="11668" s="1" customFormat="1" ht="14.4"/>
    <row r="11669" s="1" customFormat="1" ht="14.4"/>
    <row r="11670" s="1" customFormat="1" ht="14.4"/>
    <row r="11671" s="1" customFormat="1" ht="14.4"/>
    <row r="11672" s="1" customFormat="1" ht="14.4"/>
    <row r="11673" s="1" customFormat="1" ht="14.4"/>
    <row r="11674" s="1" customFormat="1" ht="14.4"/>
    <row r="11675" s="1" customFormat="1" ht="14.4"/>
    <row r="11676" s="1" customFormat="1" ht="14.4"/>
    <row r="11677" s="1" customFormat="1" ht="14.4"/>
    <row r="11678" s="1" customFormat="1" ht="14.4"/>
    <row r="11679" s="1" customFormat="1" ht="14.4"/>
    <row r="11680" s="1" customFormat="1" ht="14.4"/>
    <row r="11681" s="1" customFormat="1" ht="14.4"/>
    <row r="11682" s="1" customFormat="1" ht="14.4"/>
    <row r="11683" s="1" customFormat="1" ht="14.4"/>
    <row r="11684" s="1" customFormat="1" ht="14.4"/>
    <row r="11685" s="1" customFormat="1" ht="14.4"/>
    <row r="11686" s="1" customFormat="1" ht="14.4"/>
    <row r="11687" s="1" customFormat="1" ht="14.4"/>
    <row r="11688" s="1" customFormat="1" ht="14.4"/>
    <row r="11689" s="1" customFormat="1" ht="14.4"/>
    <row r="11690" s="1" customFormat="1" ht="14.4"/>
    <row r="11691" s="1" customFormat="1" ht="14.4"/>
    <row r="11692" s="1" customFormat="1" ht="14.4"/>
    <row r="11693" s="1" customFormat="1" ht="14.4"/>
    <row r="11694" s="1" customFormat="1" ht="14.4"/>
    <row r="11695" s="1" customFormat="1" ht="14.4"/>
    <row r="11696" s="1" customFormat="1" ht="14.4"/>
    <row r="11697" s="1" customFormat="1" ht="14.4"/>
    <row r="11698" s="1" customFormat="1" ht="14.4"/>
    <row r="11699" s="1" customFormat="1" ht="14.4"/>
    <row r="11700" s="1" customFormat="1" ht="14.4"/>
    <row r="11701" s="1" customFormat="1" ht="14.4"/>
    <row r="11702" s="1" customFormat="1" ht="14.4"/>
    <row r="11703" s="1" customFormat="1" ht="14.4"/>
    <row r="11704" s="1" customFormat="1" ht="14.4"/>
    <row r="11705" s="1" customFormat="1" ht="14.4"/>
    <row r="11706" s="1" customFormat="1" ht="14.4"/>
    <row r="11707" s="1" customFormat="1" ht="14.4"/>
    <row r="11708" s="1" customFormat="1" ht="14.4"/>
    <row r="11709" s="1" customFormat="1" ht="14.4"/>
    <row r="11710" s="1" customFormat="1" ht="14.4"/>
    <row r="11711" s="1" customFormat="1" ht="14.4"/>
    <row r="11712" s="1" customFormat="1" ht="14.4"/>
    <row r="11713" s="1" customFormat="1" ht="14.4"/>
    <row r="11714" s="1" customFormat="1" ht="14.4"/>
    <row r="11715" s="1" customFormat="1" ht="14.4"/>
    <row r="11716" s="1" customFormat="1" ht="14.4"/>
    <row r="11717" s="1" customFormat="1" ht="14.4"/>
    <row r="11718" s="1" customFormat="1" ht="14.4"/>
    <row r="11719" s="1" customFormat="1" ht="14.4"/>
    <row r="11720" s="1" customFormat="1" ht="14.4"/>
    <row r="11721" s="1" customFormat="1" ht="14.4"/>
    <row r="11722" s="1" customFormat="1" ht="14.4"/>
    <row r="11723" s="1" customFormat="1" ht="14.4"/>
    <row r="11724" s="1" customFormat="1" ht="14.4"/>
    <row r="11725" s="1" customFormat="1" ht="14.4"/>
    <row r="11726" s="1" customFormat="1" ht="14.4"/>
    <row r="11727" s="1" customFormat="1" ht="14.4"/>
    <row r="11728" s="1" customFormat="1" ht="14.4"/>
    <row r="11729" s="1" customFormat="1" ht="14.4"/>
    <row r="11730" s="1" customFormat="1" ht="14.4"/>
    <row r="11731" s="1" customFormat="1" ht="14.4"/>
    <row r="11732" s="1" customFormat="1" ht="14.4"/>
    <row r="11733" s="1" customFormat="1" ht="14.4"/>
    <row r="11734" s="1" customFormat="1" ht="14.4"/>
    <row r="11735" s="1" customFormat="1" ht="14.4"/>
    <row r="11736" s="1" customFormat="1" ht="14.4"/>
    <row r="11737" s="1" customFormat="1" ht="14.4"/>
    <row r="11738" s="1" customFormat="1" ht="14.4"/>
    <row r="11739" s="1" customFormat="1" ht="14.4"/>
    <row r="11740" s="1" customFormat="1" ht="14.4"/>
    <row r="11741" s="1" customFormat="1" ht="14.4"/>
    <row r="11742" s="1" customFormat="1" ht="14.4"/>
    <row r="11743" s="1" customFormat="1" ht="14.4"/>
    <row r="11744" s="1" customFormat="1" ht="14.4"/>
    <row r="11745" s="1" customFormat="1" ht="14.4"/>
    <row r="11746" s="1" customFormat="1" ht="14.4"/>
    <row r="11747" s="1" customFormat="1" ht="14.4"/>
    <row r="11748" s="1" customFormat="1" ht="14.4"/>
    <row r="11749" s="1" customFormat="1" ht="14.4"/>
    <row r="11750" s="1" customFormat="1" ht="14.4"/>
    <row r="11751" s="1" customFormat="1" ht="14.4"/>
    <row r="11752" s="1" customFormat="1" ht="14.4"/>
    <row r="11753" s="1" customFormat="1" ht="14.4"/>
    <row r="11754" s="1" customFormat="1" ht="14.4"/>
    <row r="11755" s="1" customFormat="1" ht="14.4"/>
    <row r="11756" s="1" customFormat="1" ht="14.4"/>
    <row r="11757" s="1" customFormat="1" ht="14.4"/>
    <row r="11758" s="1" customFormat="1" ht="14.4"/>
    <row r="11759" s="1" customFormat="1" ht="14.4"/>
    <row r="11760" s="1" customFormat="1" ht="14.4"/>
    <row r="11761" s="1" customFormat="1" ht="14.4"/>
    <row r="11762" s="1" customFormat="1" ht="14.4"/>
    <row r="11763" s="1" customFormat="1" ht="14.4"/>
    <row r="11764" s="1" customFormat="1" ht="14.4"/>
    <row r="11765" s="1" customFormat="1" ht="14.4"/>
    <row r="11766" s="1" customFormat="1" ht="14.4"/>
    <row r="11767" s="1" customFormat="1" ht="14.4"/>
    <row r="11768" s="1" customFormat="1" ht="14.4"/>
    <row r="11769" s="1" customFormat="1" ht="14.4"/>
    <row r="11770" s="1" customFormat="1" ht="14.4"/>
    <row r="11771" s="1" customFormat="1" ht="14.4"/>
    <row r="11772" s="1" customFormat="1" ht="14.4"/>
    <row r="11773" s="1" customFormat="1" ht="14.4"/>
    <row r="11774" s="1" customFormat="1" ht="14.4"/>
    <row r="11775" s="1" customFormat="1" ht="14.4"/>
    <row r="11776" s="1" customFormat="1" ht="14.4"/>
    <row r="11777" s="1" customFormat="1" ht="14.4"/>
    <row r="11778" s="1" customFormat="1" ht="14.4"/>
    <row r="11779" s="1" customFormat="1" ht="14.4"/>
    <row r="11780" s="1" customFormat="1" ht="14.4"/>
    <row r="11781" s="1" customFormat="1" ht="14.4"/>
    <row r="11782" s="1" customFormat="1" ht="14.4"/>
    <row r="11783" s="1" customFormat="1" ht="14.4"/>
    <row r="11784" s="1" customFormat="1" ht="14.4"/>
    <row r="11785" s="1" customFormat="1" ht="14.4"/>
    <row r="11786" s="1" customFormat="1" ht="14.4"/>
    <row r="11787" s="1" customFormat="1" ht="14.4"/>
    <row r="11788" s="1" customFormat="1" ht="14.4"/>
    <row r="11789" s="1" customFormat="1" ht="14.4"/>
    <row r="11790" s="1" customFormat="1" ht="14.4"/>
    <row r="11791" s="1" customFormat="1" ht="14.4"/>
    <row r="11792" s="1" customFormat="1" ht="14.4"/>
    <row r="11793" s="1" customFormat="1" ht="14.4"/>
    <row r="11794" s="1" customFormat="1" ht="14.4"/>
    <row r="11795" s="1" customFormat="1" ht="14.4"/>
    <row r="11796" s="1" customFormat="1" ht="14.4"/>
    <row r="11797" s="1" customFormat="1" ht="14.4"/>
    <row r="11798" s="1" customFormat="1" ht="14.4"/>
    <row r="11799" s="1" customFormat="1" ht="14.4"/>
    <row r="11800" s="1" customFormat="1" ht="14.4"/>
    <row r="11801" s="1" customFormat="1" ht="14.4"/>
    <row r="11802" s="1" customFormat="1" ht="14.4"/>
    <row r="11803" s="1" customFormat="1" ht="14.4"/>
    <row r="11804" s="1" customFormat="1" ht="14.4"/>
    <row r="11805" s="1" customFormat="1" ht="14.4"/>
    <row r="11806" s="1" customFormat="1" ht="14.4"/>
    <row r="11807" s="1" customFormat="1" ht="14.4"/>
    <row r="11808" s="1" customFormat="1" ht="14.4"/>
    <row r="11809" s="1" customFormat="1" ht="14.4"/>
    <row r="11810" s="1" customFormat="1" ht="14.4"/>
    <row r="11811" s="1" customFormat="1" ht="14.4"/>
    <row r="11812" s="1" customFormat="1" ht="14.4"/>
    <row r="11813" s="1" customFormat="1" ht="14.4"/>
    <row r="11814" s="1" customFormat="1" ht="14.4"/>
    <row r="11815" s="1" customFormat="1" ht="14.4"/>
    <row r="11816" s="1" customFormat="1" ht="14.4"/>
    <row r="11817" s="1" customFormat="1" ht="14.4"/>
    <row r="11818" s="1" customFormat="1" ht="14.4"/>
    <row r="11819" s="1" customFormat="1" ht="14.4"/>
    <row r="11820" s="1" customFormat="1" ht="14.4"/>
    <row r="11821" s="1" customFormat="1" ht="14.4"/>
    <row r="11822" s="1" customFormat="1" ht="14.4"/>
    <row r="11823" s="1" customFormat="1" ht="14.4"/>
    <row r="11824" s="1" customFormat="1" ht="14.4"/>
    <row r="11825" s="1" customFormat="1" ht="14.4"/>
    <row r="11826" s="1" customFormat="1" ht="14.4"/>
    <row r="11827" s="1" customFormat="1" ht="14.4"/>
    <row r="11828" s="1" customFormat="1" ht="14.4"/>
    <row r="11829" s="1" customFormat="1" ht="14.4"/>
    <row r="11830" s="1" customFormat="1" ht="14.4"/>
    <row r="11831" s="1" customFormat="1" ht="14.4"/>
    <row r="11832" s="1" customFormat="1" ht="14.4"/>
    <row r="11833" s="1" customFormat="1" ht="14.4"/>
    <row r="11834" s="1" customFormat="1" ht="14.4"/>
    <row r="11835" s="1" customFormat="1" ht="14.4"/>
    <row r="11836" s="1" customFormat="1" ht="14.4"/>
    <row r="11837" s="1" customFormat="1" ht="14.4"/>
    <row r="11838" s="1" customFormat="1" ht="14.4"/>
    <row r="11839" s="1" customFormat="1" ht="14.4"/>
    <row r="11840" s="1" customFormat="1" ht="14.4"/>
    <row r="11841" s="1" customFormat="1" ht="14.4"/>
    <row r="11842" s="1" customFormat="1" ht="14.4"/>
    <row r="11843" s="1" customFormat="1" ht="14.4"/>
    <row r="11844" s="1" customFormat="1" ht="14.4"/>
    <row r="11845" s="1" customFormat="1" ht="14.4"/>
    <row r="11846" s="1" customFormat="1" ht="14.4"/>
    <row r="11847" s="1" customFormat="1" ht="14.4"/>
    <row r="11848" s="1" customFormat="1" ht="14.4"/>
    <row r="11849" s="1" customFormat="1" ht="14.4"/>
    <row r="11850" s="1" customFormat="1" ht="14.4"/>
    <row r="11851" s="1" customFormat="1" ht="14.4"/>
    <row r="11852" s="1" customFormat="1" ht="14.4"/>
    <row r="11853" s="1" customFormat="1" ht="14.4"/>
    <row r="11854" s="1" customFormat="1" ht="14.4"/>
    <row r="11855" s="1" customFormat="1" ht="14.4"/>
    <row r="11856" s="1" customFormat="1" ht="14.4"/>
    <row r="11857" s="1" customFormat="1" ht="14.4"/>
    <row r="11858" s="1" customFormat="1" ht="14.4"/>
    <row r="11859" s="1" customFormat="1" ht="14.4"/>
    <row r="11860" s="1" customFormat="1" ht="14.4"/>
    <row r="11861" s="1" customFormat="1" ht="14.4"/>
    <row r="11862" s="1" customFormat="1" ht="14.4"/>
    <row r="11863" s="1" customFormat="1" ht="14.4"/>
    <row r="11864" s="1" customFormat="1" ht="14.4"/>
    <row r="11865" s="1" customFormat="1" ht="14.4"/>
    <row r="11866" s="1" customFormat="1" ht="14.4"/>
    <row r="11867" s="1" customFormat="1" ht="14.4"/>
    <row r="11868" s="1" customFormat="1" ht="14.4"/>
    <row r="11869" s="1" customFormat="1" ht="14.4"/>
    <row r="11870" s="1" customFormat="1" ht="14.4"/>
    <row r="11871" s="1" customFormat="1" ht="14.4"/>
    <row r="11872" s="1" customFormat="1" ht="14.4"/>
    <row r="11873" s="1" customFormat="1" ht="14.4"/>
    <row r="11874" s="1" customFormat="1" ht="14.4"/>
    <row r="11875" s="1" customFormat="1" ht="14.4"/>
    <row r="11876" s="1" customFormat="1" ht="14.4"/>
    <row r="11877" s="1" customFormat="1" ht="14.4"/>
    <row r="11878" s="1" customFormat="1" ht="14.4"/>
    <row r="11879" s="1" customFormat="1" ht="14.4"/>
    <row r="11880" s="1" customFormat="1" ht="14.4"/>
    <row r="11881" s="1" customFormat="1" ht="14.4"/>
    <row r="11882" s="1" customFormat="1" ht="14.4"/>
    <row r="11883" s="1" customFormat="1" ht="14.4"/>
    <row r="11884" s="1" customFormat="1" ht="14.4"/>
    <row r="11885" s="1" customFormat="1" ht="14.4"/>
    <row r="11886" s="1" customFormat="1" ht="14.4"/>
    <row r="11887" s="1" customFormat="1" ht="14.4"/>
    <row r="11888" s="1" customFormat="1" ht="14.4"/>
    <row r="11889" s="1" customFormat="1" ht="14.4"/>
    <row r="11890" s="1" customFormat="1" ht="14.4"/>
    <row r="11891" s="1" customFormat="1" ht="14.4"/>
    <row r="11892" s="1" customFormat="1" ht="14.4"/>
    <row r="11893" s="1" customFormat="1" ht="14.4"/>
    <row r="11894" s="1" customFormat="1" ht="14.4"/>
    <row r="11895" s="1" customFormat="1" ht="14.4"/>
    <row r="11896" s="1" customFormat="1" ht="14.4"/>
    <row r="11897" s="1" customFormat="1" ht="14.4"/>
    <row r="11898" s="1" customFormat="1" ht="14.4"/>
    <row r="11899" s="1" customFormat="1" ht="14.4"/>
    <row r="11900" s="1" customFormat="1" ht="14.4"/>
    <row r="11901" s="1" customFormat="1" ht="14.4"/>
    <row r="11902" s="1" customFormat="1" ht="14.4"/>
    <row r="11903" s="1" customFormat="1" ht="14.4"/>
    <row r="11904" s="1" customFormat="1" ht="14.4"/>
    <row r="11905" s="1" customFormat="1" ht="14.4"/>
    <row r="11906" s="1" customFormat="1" ht="14.4"/>
    <row r="11907" s="1" customFormat="1" ht="14.4"/>
    <row r="11908" s="1" customFormat="1" ht="14.4"/>
    <row r="11909" s="1" customFormat="1" ht="14.4"/>
    <row r="11910" s="1" customFormat="1" ht="14.4"/>
    <row r="11911" s="1" customFormat="1" ht="14.4"/>
    <row r="11912" s="1" customFormat="1" ht="14.4"/>
    <row r="11913" s="1" customFormat="1" ht="14.4"/>
    <row r="11914" s="1" customFormat="1" ht="14.4"/>
    <row r="11915" s="1" customFormat="1" ht="14.4"/>
    <row r="11916" s="1" customFormat="1" ht="14.4"/>
    <row r="11917" s="1" customFormat="1" ht="14.4"/>
    <row r="11918" s="1" customFormat="1" ht="14.4"/>
    <row r="11919" s="1" customFormat="1" ht="14.4"/>
    <row r="11920" s="1" customFormat="1" ht="14.4"/>
    <row r="11921" s="1" customFormat="1" ht="14.4"/>
    <row r="11922" s="1" customFormat="1" ht="14.4"/>
    <row r="11923" s="1" customFormat="1" ht="14.4"/>
    <row r="11924" s="1" customFormat="1" ht="14.4"/>
    <row r="11925" s="1" customFormat="1" ht="14.4"/>
    <row r="11926" s="1" customFormat="1" ht="14.4"/>
    <row r="11927" s="1" customFormat="1" ht="14.4"/>
    <row r="11928" s="1" customFormat="1" ht="14.4"/>
    <row r="11929" s="1" customFormat="1" ht="14.4"/>
    <row r="11930" s="1" customFormat="1" ht="14.4"/>
    <row r="11931" s="1" customFormat="1" ht="14.4"/>
    <row r="11932" s="1" customFormat="1" ht="14.4"/>
    <row r="11933" s="1" customFormat="1" ht="14.4"/>
    <row r="11934" s="1" customFormat="1" ht="14.4"/>
    <row r="11935" s="1" customFormat="1" ht="14.4"/>
    <row r="11936" s="1" customFormat="1" ht="14.4"/>
    <row r="11937" s="1" customFormat="1" ht="14.4"/>
    <row r="11938" s="1" customFormat="1" ht="14.4"/>
    <row r="11939" s="1" customFormat="1" ht="14.4"/>
    <row r="11940" s="1" customFormat="1" ht="14.4"/>
    <row r="11941" s="1" customFormat="1" ht="14.4"/>
    <row r="11942" s="1" customFormat="1" ht="14.4"/>
    <row r="11943" s="1" customFormat="1" ht="14.4"/>
    <row r="11944" s="1" customFormat="1" ht="14.4"/>
    <row r="11945" s="1" customFormat="1" ht="14.4"/>
    <row r="11946" s="1" customFormat="1" ht="14.4"/>
    <row r="11947" s="1" customFormat="1" ht="14.4"/>
    <row r="11948" s="1" customFormat="1" ht="14.4"/>
    <row r="11949" s="1" customFormat="1" ht="14.4"/>
    <row r="11950" s="1" customFormat="1" ht="14.4"/>
    <row r="11951" s="1" customFormat="1" ht="14.4"/>
    <row r="11952" s="1" customFormat="1" ht="14.4"/>
    <row r="11953" s="1" customFormat="1" ht="14.4"/>
    <row r="11954" s="1" customFormat="1" ht="14.4"/>
    <row r="11955" s="1" customFormat="1" ht="14.4"/>
    <row r="11956" s="1" customFormat="1" ht="14.4"/>
    <row r="11957" s="1" customFormat="1" ht="14.4"/>
    <row r="11958" s="1" customFormat="1" ht="14.4"/>
    <row r="11959" s="1" customFormat="1" ht="14.4"/>
    <row r="11960" s="1" customFormat="1" ht="14.4"/>
    <row r="11961" s="1" customFormat="1" ht="14.4"/>
    <row r="11962" s="1" customFormat="1" ht="14.4"/>
    <row r="11963" s="1" customFormat="1" ht="14.4"/>
    <row r="11964" s="1" customFormat="1" ht="14.4"/>
    <row r="11965" s="1" customFormat="1" ht="14.4"/>
    <row r="11966" s="1" customFormat="1" ht="14.4"/>
    <row r="11967" s="1" customFormat="1" ht="14.4"/>
    <row r="11968" s="1" customFormat="1" ht="14.4"/>
    <row r="11969" s="1" customFormat="1" ht="14.4"/>
    <row r="11970" s="1" customFormat="1" ht="14.4"/>
    <row r="11971" s="1" customFormat="1" ht="14.4"/>
    <row r="11972" s="1" customFormat="1" ht="14.4"/>
    <row r="11973" s="1" customFormat="1" ht="14.4"/>
    <row r="11974" s="1" customFormat="1" ht="14.4"/>
    <row r="11975" s="1" customFormat="1" ht="14.4"/>
    <row r="11976" s="1" customFormat="1" ht="14.4"/>
    <row r="11977" s="1" customFormat="1" ht="14.4"/>
    <row r="11978" s="1" customFormat="1" ht="14.4"/>
    <row r="11979" s="1" customFormat="1" ht="14.4"/>
    <row r="11980" s="1" customFormat="1" ht="14.4"/>
    <row r="11981" s="1" customFormat="1" ht="14.4"/>
    <row r="11982" s="1" customFormat="1" ht="14.4"/>
    <row r="11983" s="1" customFormat="1" ht="14.4"/>
    <row r="11984" s="1" customFormat="1" ht="14.4"/>
    <row r="11985" s="1" customFormat="1" ht="14.4"/>
    <row r="11986" s="1" customFormat="1" ht="14.4"/>
    <row r="11987" s="1" customFormat="1" ht="14.4"/>
    <row r="11988" s="1" customFormat="1" ht="14.4"/>
    <row r="11989" s="1" customFormat="1" ht="14.4"/>
    <row r="11990" s="1" customFormat="1" ht="14.4"/>
    <row r="11991" s="1" customFormat="1" ht="14.4"/>
    <row r="11992" s="1" customFormat="1" ht="14.4"/>
    <row r="11993" s="1" customFormat="1" ht="14.4"/>
    <row r="11994" s="1" customFormat="1" ht="14.4"/>
    <row r="11995" s="1" customFormat="1" ht="14.4"/>
    <row r="11996" s="1" customFormat="1" ht="14.4"/>
    <row r="11997" s="1" customFormat="1" ht="14.4"/>
    <row r="11998" s="1" customFormat="1" ht="14.4"/>
    <row r="11999" s="1" customFormat="1" ht="14.4"/>
    <row r="12000" s="1" customFormat="1" ht="14.4"/>
    <row r="12001" s="1" customFormat="1" ht="14.4"/>
    <row r="12002" s="1" customFormat="1" ht="14.4"/>
    <row r="12003" s="1" customFormat="1" ht="14.4"/>
    <row r="12004" s="1" customFormat="1" ht="14.4"/>
    <row r="12005" s="1" customFormat="1" ht="14.4"/>
    <row r="12006" s="1" customFormat="1" ht="14.4"/>
    <row r="12007" s="1" customFormat="1" ht="14.4"/>
    <row r="12008" s="1" customFormat="1" ht="14.4"/>
    <row r="12009" s="1" customFormat="1" ht="14.4"/>
    <row r="12010" s="1" customFormat="1" ht="14.4"/>
    <row r="12011" s="1" customFormat="1" ht="14.4"/>
    <row r="12012" s="1" customFormat="1" ht="14.4"/>
    <row r="12013" s="1" customFormat="1" ht="14.4"/>
    <row r="12014" s="1" customFormat="1" ht="14.4"/>
    <row r="12015" s="1" customFormat="1" ht="14.4"/>
    <row r="12016" s="1" customFormat="1" ht="14.4"/>
    <row r="12017" s="1" customFormat="1" ht="14.4"/>
    <row r="12018" s="1" customFormat="1" ht="14.4"/>
    <row r="12019" s="1" customFormat="1" ht="14.4"/>
    <row r="12020" s="1" customFormat="1" ht="14.4"/>
    <row r="12021" s="1" customFormat="1" ht="14.4"/>
    <row r="12022" s="1" customFormat="1" ht="14.4"/>
    <row r="12023" s="1" customFormat="1" ht="14.4"/>
    <row r="12024" s="1" customFormat="1" ht="14.4"/>
    <row r="12025" s="1" customFormat="1" ht="14.4"/>
    <row r="12026" s="1" customFormat="1" ht="14.4"/>
    <row r="12027" s="1" customFormat="1" ht="14.4"/>
    <row r="12028" s="1" customFormat="1" ht="14.4"/>
    <row r="12029" s="1" customFormat="1" ht="14.4"/>
    <row r="12030" s="1" customFormat="1" ht="14.4"/>
    <row r="12031" s="1" customFormat="1" ht="14.4"/>
    <row r="12032" s="1" customFormat="1" ht="14.4"/>
    <row r="12033" s="1" customFormat="1" ht="14.4"/>
    <row r="12034" s="1" customFormat="1" ht="14.4"/>
    <row r="12035" s="1" customFormat="1" ht="14.4"/>
    <row r="12036" s="1" customFormat="1" ht="14.4"/>
    <row r="12037" s="1" customFormat="1" ht="14.4"/>
    <row r="12038" s="1" customFormat="1" ht="14.4"/>
    <row r="12039" s="1" customFormat="1" ht="14.4"/>
    <row r="12040" s="1" customFormat="1" ht="14.4"/>
    <row r="12041" s="1" customFormat="1" ht="14.4"/>
    <row r="12042" s="1" customFormat="1" ht="14.4"/>
    <row r="12043" s="1" customFormat="1" ht="14.4"/>
    <row r="12044" s="1" customFormat="1" ht="14.4"/>
    <row r="12045" s="1" customFormat="1" ht="14.4"/>
    <row r="12046" s="1" customFormat="1" ht="14.4"/>
    <row r="12047" s="1" customFormat="1" ht="14.4"/>
    <row r="12048" s="1" customFormat="1" ht="14.4"/>
    <row r="12049" s="1" customFormat="1" ht="14.4"/>
    <row r="12050" s="1" customFormat="1" ht="14.4"/>
    <row r="12051" s="1" customFormat="1" ht="14.4"/>
    <row r="12052" s="1" customFormat="1" ht="14.4"/>
    <row r="12053" s="1" customFormat="1" ht="14.4"/>
    <row r="12054" s="1" customFormat="1" ht="14.4"/>
    <row r="12055" s="1" customFormat="1" ht="14.4"/>
    <row r="12056" s="1" customFormat="1" ht="14.4"/>
    <row r="12057" s="1" customFormat="1" ht="14.4"/>
    <row r="12058" s="1" customFormat="1" ht="14.4"/>
    <row r="12059" s="1" customFormat="1" ht="14.4"/>
    <row r="12060" s="1" customFormat="1" ht="14.4"/>
    <row r="12061" s="1" customFormat="1" ht="14.4"/>
    <row r="12062" s="1" customFormat="1" ht="14.4"/>
    <row r="12063" s="1" customFormat="1" ht="14.4"/>
    <row r="12064" s="1" customFormat="1" ht="14.4"/>
    <row r="12065" s="1" customFormat="1" ht="14.4"/>
    <row r="12066" s="1" customFormat="1" ht="14.4"/>
    <row r="12067" s="1" customFormat="1" ht="14.4"/>
    <row r="12068" s="1" customFormat="1" ht="14.4"/>
    <row r="12069" s="1" customFormat="1" ht="14.4"/>
    <row r="12070" s="1" customFormat="1" ht="14.4"/>
    <row r="12071" s="1" customFormat="1" ht="14.4"/>
    <row r="12072" s="1" customFormat="1" ht="14.4"/>
    <row r="12073" s="1" customFormat="1" ht="14.4"/>
    <row r="12074" s="1" customFormat="1" ht="14.4"/>
    <row r="12075" s="1" customFormat="1" ht="14.4"/>
    <row r="12076" s="1" customFormat="1" ht="14.4"/>
    <row r="12077" s="1" customFormat="1" ht="14.4"/>
    <row r="12078" s="1" customFormat="1" ht="14.4"/>
    <row r="12079" s="1" customFormat="1" ht="14.4"/>
    <row r="12080" s="1" customFormat="1" ht="14.4"/>
    <row r="12081" s="1" customFormat="1" ht="14.4"/>
    <row r="12082" s="1" customFormat="1" ht="14.4"/>
    <row r="12083" s="1" customFormat="1" ht="14.4"/>
    <row r="12084" s="1" customFormat="1" ht="14.4"/>
    <row r="12085" s="1" customFormat="1" ht="14.4"/>
    <row r="12086" s="1" customFormat="1" ht="14.4"/>
    <row r="12087" s="1" customFormat="1" ht="14.4"/>
    <row r="12088" s="1" customFormat="1" ht="14.4"/>
    <row r="12089" s="1" customFormat="1" ht="14.4"/>
    <row r="12090" s="1" customFormat="1" ht="14.4"/>
    <row r="12091" s="1" customFormat="1" ht="14.4"/>
    <row r="12092" s="1" customFormat="1" ht="14.4"/>
    <row r="12093" s="1" customFormat="1" ht="14.4"/>
    <row r="12094" s="1" customFormat="1" ht="14.4"/>
    <row r="12095" s="1" customFormat="1" ht="14.4"/>
    <row r="12096" s="1" customFormat="1" ht="14.4"/>
    <row r="12097" s="1" customFormat="1" ht="14.4"/>
    <row r="12098" s="1" customFormat="1" ht="14.4"/>
    <row r="12099" s="1" customFormat="1" ht="14.4"/>
    <row r="12100" s="1" customFormat="1" ht="14.4"/>
    <row r="12101" s="1" customFormat="1" ht="14.4"/>
    <row r="12102" s="1" customFormat="1" ht="14.4"/>
    <row r="12103" s="1" customFormat="1" ht="14.4"/>
    <row r="12104" s="1" customFormat="1" ht="14.4"/>
    <row r="12105" s="1" customFormat="1" ht="14.4"/>
    <row r="12106" s="1" customFormat="1" ht="14.4"/>
    <row r="12107" s="1" customFormat="1" ht="14.4"/>
    <row r="12108" s="1" customFormat="1" ht="14.4"/>
    <row r="12109" s="1" customFormat="1" ht="14.4"/>
    <row r="12110" s="1" customFormat="1" ht="14.4"/>
    <row r="12111" s="1" customFormat="1" ht="14.4"/>
    <row r="12112" s="1" customFormat="1" ht="14.4"/>
    <row r="12113" s="1" customFormat="1" ht="14.4"/>
    <row r="12114" s="1" customFormat="1" ht="14.4"/>
    <row r="12115" s="1" customFormat="1" ht="14.4"/>
    <row r="12116" s="1" customFormat="1" ht="14.4"/>
    <row r="12117" s="1" customFormat="1" ht="14.4"/>
    <row r="12118" s="1" customFormat="1" ht="14.4"/>
    <row r="12119" s="1" customFormat="1" ht="14.4"/>
    <row r="12120" s="1" customFormat="1" ht="14.4"/>
    <row r="12121" s="1" customFormat="1" ht="14.4"/>
    <row r="12122" s="1" customFormat="1" ht="14.4"/>
    <row r="12123" s="1" customFormat="1" ht="14.4"/>
    <row r="12124" s="1" customFormat="1" ht="14.4"/>
    <row r="12125" s="1" customFormat="1" ht="14.4"/>
    <row r="12126" s="1" customFormat="1" ht="14.4"/>
    <row r="12127" s="1" customFormat="1" ht="14.4"/>
    <row r="12128" s="1" customFormat="1" ht="14.4"/>
    <row r="12129" s="1" customFormat="1" ht="14.4"/>
    <row r="12130" s="1" customFormat="1" ht="14.4"/>
    <row r="12131" s="1" customFormat="1" ht="14.4"/>
    <row r="12132" s="1" customFormat="1" ht="14.4"/>
    <row r="12133" s="1" customFormat="1" ht="14.4"/>
    <row r="12134" s="1" customFormat="1" ht="14.4"/>
    <row r="12135" s="1" customFormat="1" ht="14.4"/>
    <row r="12136" s="1" customFormat="1" ht="14.4"/>
    <row r="12137" s="1" customFormat="1" ht="14.4"/>
    <row r="12138" s="1" customFormat="1" ht="14.4"/>
    <row r="12139" s="1" customFormat="1" ht="14.4"/>
    <row r="12140" s="1" customFormat="1" ht="14.4"/>
    <row r="12141" s="1" customFormat="1" ht="14.4"/>
    <row r="12142" s="1" customFormat="1" ht="14.4"/>
    <row r="12143" s="1" customFormat="1" ht="14.4"/>
    <row r="12144" s="1" customFormat="1" ht="14.4"/>
    <row r="12145" s="1" customFormat="1" ht="14.4"/>
    <row r="12146" s="1" customFormat="1" ht="14.4"/>
    <row r="12147" s="1" customFormat="1" ht="14.4"/>
    <row r="12148" s="1" customFormat="1" ht="14.4"/>
    <row r="12149" s="1" customFormat="1" ht="14.4"/>
    <row r="12150" s="1" customFormat="1" ht="14.4"/>
    <row r="12151" s="1" customFormat="1" ht="14.4"/>
    <row r="12152" s="1" customFormat="1" ht="14.4"/>
    <row r="12153" s="1" customFormat="1" ht="14.4"/>
    <row r="12154" s="1" customFormat="1" ht="14.4"/>
    <row r="12155" s="1" customFormat="1" ht="14.4"/>
    <row r="12156" s="1" customFormat="1" ht="14.4"/>
    <row r="12157" s="1" customFormat="1" ht="14.4"/>
    <row r="12158" s="1" customFormat="1" ht="14.4"/>
    <row r="12159" s="1" customFormat="1" ht="14.4"/>
    <row r="12160" s="1" customFormat="1" ht="14.4"/>
    <row r="12161" s="1" customFormat="1" ht="14.4"/>
    <row r="12162" s="1" customFormat="1" ht="14.4"/>
    <row r="12163" s="1" customFormat="1" ht="14.4"/>
    <row r="12164" s="1" customFormat="1" ht="14.4"/>
    <row r="12165" s="1" customFormat="1" ht="14.4"/>
    <row r="12166" s="1" customFormat="1" ht="14.4"/>
    <row r="12167" s="1" customFormat="1" ht="14.4"/>
    <row r="12168" s="1" customFormat="1" ht="14.4"/>
    <row r="12169" s="1" customFormat="1" ht="14.4"/>
    <row r="12170" s="1" customFormat="1" ht="14.4"/>
    <row r="12171" s="1" customFormat="1" ht="14.4"/>
    <row r="12172" s="1" customFormat="1" ht="14.4"/>
    <row r="12173" s="1" customFormat="1" ht="14.4"/>
    <row r="12174" s="1" customFormat="1" ht="14.4"/>
    <row r="12175" s="1" customFormat="1" ht="14.4"/>
    <row r="12176" s="1" customFormat="1" ht="14.4"/>
    <row r="12177" s="1" customFormat="1" ht="14.4"/>
    <row r="12178" s="1" customFormat="1" ht="14.4"/>
    <row r="12179" s="1" customFormat="1" ht="14.4"/>
    <row r="12180" s="1" customFormat="1" ht="14.4"/>
    <row r="12181" s="1" customFormat="1" ht="14.4"/>
    <row r="12182" s="1" customFormat="1" ht="14.4"/>
    <row r="12183" s="1" customFormat="1" ht="14.4"/>
    <row r="12184" s="1" customFormat="1" ht="14.4"/>
    <row r="12185" s="1" customFormat="1" ht="14.4"/>
    <row r="12186" s="1" customFormat="1" ht="14.4"/>
    <row r="12187" s="1" customFormat="1" ht="14.4"/>
    <row r="12188" s="1" customFormat="1" ht="14.4"/>
    <row r="12189" s="1" customFormat="1" ht="14.4"/>
    <row r="12190" s="1" customFormat="1" ht="14.4"/>
    <row r="12191" s="1" customFormat="1" ht="14.4"/>
    <row r="12192" s="1" customFormat="1" ht="14.4"/>
    <row r="12193" s="1" customFormat="1" ht="14.4"/>
    <row r="12194" s="1" customFormat="1" ht="14.4"/>
    <row r="12195" s="1" customFormat="1" ht="14.4"/>
    <row r="12196" s="1" customFormat="1" ht="14.4"/>
    <row r="12197" s="1" customFormat="1" ht="14.4"/>
    <row r="12198" s="1" customFormat="1" ht="14.4"/>
    <row r="12199" s="1" customFormat="1" ht="14.4"/>
    <row r="12200" s="1" customFormat="1" ht="14.4"/>
    <row r="12201" s="1" customFormat="1" ht="14.4"/>
    <row r="12202" s="1" customFormat="1" ht="14.4"/>
    <row r="12203" s="1" customFormat="1" ht="14.4"/>
    <row r="12204" s="1" customFormat="1" ht="14.4"/>
    <row r="12205" s="1" customFormat="1" ht="14.4"/>
    <row r="12206" s="1" customFormat="1" ht="14.4"/>
    <row r="12207" s="1" customFormat="1" ht="14.4"/>
    <row r="12208" s="1" customFormat="1" ht="14.4"/>
    <row r="12209" s="1" customFormat="1" ht="14.4"/>
    <row r="12210" s="1" customFormat="1" ht="14.4"/>
    <row r="12211" s="1" customFormat="1" ht="14.4"/>
    <row r="12212" s="1" customFormat="1" ht="14.4"/>
    <row r="12213" s="1" customFormat="1" ht="14.4"/>
    <row r="12214" s="1" customFormat="1" ht="14.4"/>
    <row r="12215" s="1" customFormat="1" ht="14.4"/>
    <row r="12216" s="1" customFormat="1" ht="14.4"/>
    <row r="12217" s="1" customFormat="1" ht="14.4"/>
    <row r="12218" s="1" customFormat="1" ht="14.4"/>
    <row r="12219" s="1" customFormat="1" ht="14.4"/>
    <row r="12220" s="1" customFormat="1" ht="14.4"/>
    <row r="12221" s="1" customFormat="1" ht="14.4"/>
    <row r="12222" s="1" customFormat="1" ht="14.4"/>
    <row r="12223" s="1" customFormat="1" ht="14.4"/>
    <row r="12224" s="1" customFormat="1" ht="14.4"/>
    <row r="12225" s="1" customFormat="1" ht="14.4"/>
    <row r="12226" s="1" customFormat="1" ht="14.4"/>
    <row r="12227" s="1" customFormat="1" ht="14.4"/>
    <row r="12228" s="1" customFormat="1" ht="14.4"/>
    <row r="12229" s="1" customFormat="1" ht="14.4"/>
    <row r="12230" s="1" customFormat="1" ht="14.4"/>
    <row r="12231" s="1" customFormat="1" ht="14.4"/>
    <row r="12232" s="1" customFormat="1" ht="14.4"/>
    <row r="12233" s="1" customFormat="1" ht="14.4"/>
    <row r="12234" s="1" customFormat="1" ht="14.4"/>
    <row r="12235" s="1" customFormat="1" ht="14.4"/>
    <row r="12236" s="1" customFormat="1" ht="14.4"/>
    <row r="12237" s="1" customFormat="1" ht="14.4"/>
    <row r="12238" s="1" customFormat="1" ht="14.4"/>
    <row r="12239" s="1" customFormat="1" ht="14.4"/>
    <row r="12240" s="1" customFormat="1" ht="14.4"/>
    <row r="12241" s="1" customFormat="1" ht="14.4"/>
    <row r="12242" s="1" customFormat="1" ht="14.4"/>
    <row r="12243" s="1" customFormat="1" ht="14.4"/>
    <row r="12244" s="1" customFormat="1" ht="14.4"/>
    <row r="12245" s="1" customFormat="1" ht="14.4"/>
    <row r="12246" s="1" customFormat="1" ht="14.4"/>
    <row r="12247" s="1" customFormat="1" ht="14.4"/>
    <row r="12248" s="1" customFormat="1" ht="14.4"/>
    <row r="12249" s="1" customFormat="1" ht="14.4"/>
    <row r="12250" s="1" customFormat="1" ht="14.4"/>
    <row r="12251" s="1" customFormat="1" ht="14.4"/>
    <row r="12252" s="1" customFormat="1" ht="14.4"/>
    <row r="12253" s="1" customFormat="1" ht="14.4"/>
    <row r="12254" s="1" customFormat="1" ht="14.4"/>
    <row r="12255" s="1" customFormat="1" ht="14.4"/>
    <row r="12256" s="1" customFormat="1" ht="14.4"/>
    <row r="12257" s="1" customFormat="1" ht="14.4"/>
    <row r="12258" s="1" customFormat="1" ht="14.4"/>
    <row r="12259" s="1" customFormat="1" ht="14.4"/>
    <row r="12260" s="1" customFormat="1" ht="14.4"/>
    <row r="12261" s="1" customFormat="1" ht="14.4"/>
    <row r="12262" s="1" customFormat="1" ht="14.4"/>
    <row r="12263" s="1" customFormat="1" ht="14.4"/>
    <row r="12264" s="1" customFormat="1" ht="14.4"/>
    <row r="12265" s="1" customFormat="1" ht="14.4"/>
    <row r="12266" s="1" customFormat="1" ht="14.4"/>
    <row r="12267" s="1" customFormat="1" ht="14.4"/>
    <row r="12268" s="1" customFormat="1" ht="14.4"/>
    <row r="12269" s="1" customFormat="1" ht="14.4"/>
    <row r="12270" s="1" customFormat="1" ht="14.4"/>
    <row r="12271" s="1" customFormat="1" ht="14.4"/>
    <row r="12272" s="1" customFormat="1" ht="14.4"/>
    <row r="12273" s="1" customFormat="1" ht="14.4"/>
    <row r="12274" s="1" customFormat="1" ht="14.4"/>
    <row r="12275" s="1" customFormat="1" ht="14.4"/>
    <row r="12276" s="1" customFormat="1" ht="14.4"/>
    <row r="12277" s="1" customFormat="1" ht="14.4"/>
    <row r="12278" s="1" customFormat="1" ht="14.4"/>
    <row r="12279" s="1" customFormat="1" ht="14.4"/>
    <row r="12280" s="1" customFormat="1" ht="14.4"/>
    <row r="12281" s="1" customFormat="1" ht="14.4"/>
    <row r="12282" s="1" customFormat="1" ht="14.4"/>
    <row r="12283" s="1" customFormat="1" ht="14.4"/>
    <row r="12284" s="1" customFormat="1" ht="14.4"/>
    <row r="12285" s="1" customFormat="1" ht="14.4"/>
    <row r="12286" s="1" customFormat="1" ht="14.4"/>
    <row r="12287" s="1" customFormat="1" ht="14.4"/>
    <row r="12288" s="1" customFormat="1" ht="14.4"/>
    <row r="12289" s="1" customFormat="1" ht="14.4"/>
    <row r="12290" s="1" customFormat="1" ht="14.4"/>
    <row r="12291" s="1" customFormat="1" ht="14.4"/>
    <row r="12292" s="1" customFormat="1" ht="14.4"/>
    <row r="12293" s="1" customFormat="1" ht="14.4"/>
    <row r="12294" s="1" customFormat="1" ht="14.4"/>
    <row r="12295" s="1" customFormat="1" ht="14.4"/>
    <row r="12296" s="1" customFormat="1" ht="14.4"/>
    <row r="12297" s="1" customFormat="1" ht="14.4"/>
    <row r="12298" s="1" customFormat="1" ht="14.4"/>
    <row r="12299" s="1" customFormat="1" ht="14.4"/>
    <row r="12300" s="1" customFormat="1" ht="14.4"/>
    <row r="12301" s="1" customFormat="1" ht="14.4"/>
    <row r="12302" s="1" customFormat="1" ht="14.4"/>
    <row r="12303" s="1" customFormat="1" ht="14.4"/>
    <row r="12304" s="1" customFormat="1" ht="14.4"/>
    <row r="12305" s="1" customFormat="1" ht="14.4"/>
    <row r="12306" s="1" customFormat="1" ht="14.4"/>
    <row r="12307" s="1" customFormat="1" ht="14.4"/>
    <row r="12308" s="1" customFormat="1" ht="14.4"/>
    <row r="12309" s="1" customFormat="1" ht="14.4"/>
    <row r="12310" s="1" customFormat="1" ht="14.4"/>
    <row r="12311" s="1" customFormat="1" ht="14.4"/>
    <row r="12312" s="1" customFormat="1" ht="14.4"/>
    <row r="12313" s="1" customFormat="1" ht="14.4"/>
    <row r="12314" s="1" customFormat="1" ht="14.4"/>
    <row r="12315" s="1" customFormat="1" ht="14.4"/>
    <row r="12316" s="1" customFormat="1" ht="14.4"/>
    <row r="12317" s="1" customFormat="1" ht="14.4"/>
    <row r="12318" s="1" customFormat="1" ht="14.4"/>
    <row r="12319" s="1" customFormat="1" ht="14.4"/>
    <row r="12320" s="1" customFormat="1" ht="14.4"/>
    <row r="12321" s="1" customFormat="1" ht="14.4"/>
    <row r="12322" s="1" customFormat="1" ht="14.4"/>
    <row r="12323" s="1" customFormat="1" ht="14.4"/>
    <row r="12324" s="1" customFormat="1" ht="14.4"/>
    <row r="12325" s="1" customFormat="1" ht="14.4"/>
    <row r="12326" s="1" customFormat="1" ht="14.4"/>
    <row r="12327" s="1" customFormat="1" ht="14.4"/>
    <row r="12328" s="1" customFormat="1" ht="14.4"/>
    <row r="12329" s="1" customFormat="1" ht="14.4"/>
    <row r="12330" s="1" customFormat="1" ht="14.4"/>
    <row r="12331" s="1" customFormat="1" ht="14.4"/>
    <row r="12332" s="1" customFormat="1" ht="14.4"/>
    <row r="12333" s="1" customFormat="1" ht="14.4"/>
    <row r="12334" s="1" customFormat="1" ht="14.4"/>
    <row r="12335" s="1" customFormat="1" ht="14.4"/>
    <row r="12336" s="1" customFormat="1" ht="14.4"/>
    <row r="12337" s="1" customFormat="1" ht="14.4"/>
    <row r="12338" s="1" customFormat="1" ht="14.4"/>
    <row r="12339" s="1" customFormat="1" ht="14.4"/>
    <row r="12340" s="1" customFormat="1" ht="14.4"/>
    <row r="12341" s="1" customFormat="1" ht="14.4"/>
    <row r="12342" s="1" customFormat="1" ht="14.4"/>
    <row r="12343" s="1" customFormat="1" ht="14.4"/>
    <row r="12344" s="1" customFormat="1" ht="14.4"/>
    <row r="12345" s="1" customFormat="1" ht="14.4"/>
    <row r="12346" s="1" customFormat="1" ht="14.4"/>
    <row r="12347" s="1" customFormat="1" ht="14.4"/>
    <row r="12348" s="1" customFormat="1" ht="14.4"/>
    <row r="12349" s="1" customFormat="1" ht="14.4"/>
    <row r="12350" s="1" customFormat="1" ht="14.4"/>
    <row r="12351" s="1" customFormat="1" ht="14.4"/>
    <row r="12352" s="1" customFormat="1" ht="14.4"/>
    <row r="12353" s="1" customFormat="1" ht="14.4"/>
    <row r="12354" s="1" customFormat="1" ht="14.4"/>
    <row r="12355" s="1" customFormat="1" ht="14.4"/>
    <row r="12356" s="1" customFormat="1" ht="14.4"/>
    <row r="12357" s="1" customFormat="1" ht="14.4"/>
    <row r="12358" s="1" customFormat="1" ht="14.4"/>
    <row r="12359" s="1" customFormat="1" ht="14.4"/>
    <row r="12360" s="1" customFormat="1" ht="14.4"/>
    <row r="12361" s="1" customFormat="1" ht="14.4"/>
    <row r="12362" s="1" customFormat="1" ht="14.4"/>
    <row r="12363" s="1" customFormat="1" ht="14.4"/>
    <row r="12364" s="1" customFormat="1" ht="14.4"/>
    <row r="12365" s="1" customFormat="1" ht="14.4"/>
    <row r="12366" s="1" customFormat="1" ht="14.4"/>
    <row r="12367" s="1" customFormat="1" ht="14.4"/>
    <row r="12368" s="1" customFormat="1" ht="14.4"/>
    <row r="12369" s="1" customFormat="1" ht="14.4"/>
    <row r="12370" s="1" customFormat="1" ht="14.4"/>
    <row r="12371" s="1" customFormat="1" ht="14.4"/>
    <row r="12372" s="1" customFormat="1" ht="14.4"/>
    <row r="12373" s="1" customFormat="1" ht="14.4"/>
    <row r="12374" s="1" customFormat="1" ht="14.4"/>
    <row r="12375" s="1" customFormat="1" ht="14.4"/>
    <row r="12376" s="1" customFormat="1" ht="14.4"/>
    <row r="12377" s="1" customFormat="1" ht="14.4"/>
    <row r="12378" s="1" customFormat="1" ht="14.4"/>
    <row r="12379" s="1" customFormat="1" ht="14.4"/>
    <row r="12380" s="1" customFormat="1" ht="14.4"/>
    <row r="12381" s="1" customFormat="1" ht="14.4"/>
    <row r="12382" s="1" customFormat="1" ht="14.4"/>
    <row r="12383" s="1" customFormat="1" ht="14.4"/>
    <row r="12384" s="1" customFormat="1" ht="14.4"/>
    <row r="12385" s="1" customFormat="1" ht="14.4"/>
    <row r="12386" s="1" customFormat="1" ht="14.4"/>
    <row r="12387" s="1" customFormat="1" ht="14.4"/>
    <row r="12388" s="1" customFormat="1" ht="14.4"/>
    <row r="12389" s="1" customFormat="1" ht="14.4"/>
    <row r="12390" s="1" customFormat="1" ht="14.4"/>
    <row r="12391" s="1" customFormat="1" ht="14.4"/>
    <row r="12392" s="1" customFormat="1" ht="14.4"/>
    <row r="12393" s="1" customFormat="1" ht="14.4"/>
    <row r="12394" s="1" customFormat="1" ht="14.4"/>
    <row r="12395" s="1" customFormat="1" ht="14.4"/>
    <row r="12396" s="1" customFormat="1" ht="14.4"/>
    <row r="12397" s="1" customFormat="1" ht="14.4"/>
    <row r="12398" s="1" customFormat="1" ht="14.4"/>
    <row r="12399" s="1" customFormat="1" ht="14.4"/>
    <row r="12400" s="1" customFormat="1" ht="14.4"/>
    <row r="12401" s="1" customFormat="1" ht="14.4"/>
    <row r="12402" s="1" customFormat="1" ht="14.4"/>
    <row r="12403" s="1" customFormat="1" ht="14.4"/>
    <row r="12404" s="1" customFormat="1" ht="14.4"/>
    <row r="12405" s="1" customFormat="1" ht="14.4"/>
    <row r="12406" s="1" customFormat="1" ht="14.4"/>
    <row r="12407" s="1" customFormat="1" ht="14.4"/>
    <row r="12408" s="1" customFormat="1" ht="14.4"/>
    <row r="12409" s="1" customFormat="1" ht="14.4"/>
    <row r="12410" s="1" customFormat="1" ht="14.4"/>
    <row r="12411" s="1" customFormat="1" ht="14.4"/>
    <row r="12412" s="1" customFormat="1" ht="14.4"/>
    <row r="12413" s="1" customFormat="1" ht="14.4"/>
    <row r="12414" s="1" customFormat="1" ht="14.4"/>
    <row r="12415" s="1" customFormat="1" ht="14.4"/>
    <row r="12416" s="1" customFormat="1" ht="14.4"/>
    <row r="12417" s="1" customFormat="1" ht="14.4"/>
    <row r="12418" s="1" customFormat="1" ht="14.4"/>
    <row r="12419" s="1" customFormat="1" ht="14.4"/>
    <row r="12420" s="1" customFormat="1" ht="14.4"/>
    <row r="12421" s="1" customFormat="1" ht="14.4"/>
    <row r="12422" s="1" customFormat="1" ht="14.4"/>
    <row r="12423" s="1" customFormat="1" ht="14.4"/>
    <row r="12424" s="1" customFormat="1" ht="14.4"/>
    <row r="12425" s="1" customFormat="1" ht="14.4"/>
    <row r="12426" s="1" customFormat="1" ht="14.4"/>
    <row r="12427" s="1" customFormat="1" ht="14.4"/>
    <row r="12428" s="1" customFormat="1" ht="14.4"/>
    <row r="12429" s="1" customFormat="1" ht="14.4"/>
    <row r="12430" s="1" customFormat="1" ht="14.4"/>
    <row r="12431" s="1" customFormat="1" ht="14.4"/>
    <row r="12432" s="1" customFormat="1" ht="14.4"/>
    <row r="12433" s="1" customFormat="1" ht="14.4"/>
    <row r="12434" s="1" customFormat="1" ht="14.4"/>
    <row r="12435" s="1" customFormat="1" ht="14.4"/>
    <row r="12436" s="1" customFormat="1" ht="14.4"/>
    <row r="12437" s="1" customFormat="1" ht="14.4"/>
    <row r="12438" s="1" customFormat="1" ht="14.4"/>
    <row r="12439" s="1" customFormat="1" ht="14.4"/>
    <row r="12440" s="1" customFormat="1" ht="14.4"/>
    <row r="12441" s="1" customFormat="1" ht="14.4"/>
    <row r="12442" s="1" customFormat="1" ht="14.4"/>
    <row r="12443" s="1" customFormat="1" ht="14.4"/>
    <row r="12444" s="1" customFormat="1" ht="14.4"/>
    <row r="12445" s="1" customFormat="1" ht="14.4"/>
    <row r="12446" s="1" customFormat="1" ht="14.4"/>
    <row r="12447" s="1" customFormat="1" ht="14.4"/>
    <row r="12448" s="1" customFormat="1" ht="14.4"/>
    <row r="12449" s="1" customFormat="1" ht="14.4"/>
    <row r="12450" s="1" customFormat="1" ht="14.4"/>
    <row r="12451" s="1" customFormat="1" ht="14.4"/>
    <row r="12452" s="1" customFormat="1" ht="14.4"/>
    <row r="12453" s="1" customFormat="1" ht="14.4"/>
    <row r="12454" s="1" customFormat="1" ht="14.4"/>
    <row r="12455" s="1" customFormat="1" ht="14.4"/>
    <row r="12456" s="1" customFormat="1" ht="14.4"/>
    <row r="12457" s="1" customFormat="1" ht="14.4"/>
    <row r="12458" s="1" customFormat="1" ht="14.4"/>
    <row r="12459" s="1" customFormat="1" ht="14.4"/>
    <row r="12460" s="1" customFormat="1" ht="14.4"/>
    <row r="12461" s="1" customFormat="1" ht="14.4"/>
    <row r="12462" s="1" customFormat="1" ht="14.4"/>
    <row r="12463" s="1" customFormat="1" ht="14.4"/>
    <row r="12464" s="1" customFormat="1" ht="14.4"/>
    <row r="12465" s="1" customFormat="1" ht="14.4"/>
    <row r="12466" s="1" customFormat="1" ht="14.4"/>
    <row r="12467" s="1" customFormat="1" ht="14.4"/>
    <row r="12468" s="1" customFormat="1" ht="14.4"/>
    <row r="12469" s="1" customFormat="1" ht="14.4"/>
    <row r="12470" s="1" customFormat="1" ht="14.4"/>
    <row r="12471" s="1" customFormat="1" ht="14.4"/>
    <row r="12472" s="1" customFormat="1" ht="14.4"/>
    <row r="12473" s="1" customFormat="1" ht="14.4"/>
    <row r="12474" s="1" customFormat="1" ht="14.4"/>
    <row r="12475" s="1" customFormat="1" ht="14.4"/>
    <row r="12476" s="1" customFormat="1" ht="14.4"/>
    <row r="12477" s="1" customFormat="1" ht="14.4"/>
    <row r="12478" s="1" customFormat="1" ht="14.4"/>
    <row r="12479" s="1" customFormat="1" ht="14.4"/>
    <row r="12480" s="1" customFormat="1" ht="14.4"/>
    <row r="12481" s="1" customFormat="1" ht="14.4"/>
    <row r="12482" s="1" customFormat="1" ht="14.4"/>
    <row r="12483" s="1" customFormat="1" ht="14.4"/>
    <row r="12484" s="1" customFormat="1" ht="14.4"/>
    <row r="12485" s="1" customFormat="1" ht="14.4"/>
    <row r="12486" s="1" customFormat="1" ht="14.4"/>
    <row r="12487" s="1" customFormat="1" ht="14.4"/>
    <row r="12488" s="1" customFormat="1" ht="14.4"/>
    <row r="12489" s="1" customFormat="1" ht="14.4"/>
    <row r="12490" s="1" customFormat="1" ht="14.4"/>
    <row r="12491" s="1" customFormat="1" ht="14.4"/>
    <row r="12492" s="1" customFormat="1" ht="14.4"/>
    <row r="12493" s="1" customFormat="1" ht="14.4"/>
    <row r="12494" s="1" customFormat="1" ht="14.4"/>
    <row r="12495" s="1" customFormat="1" ht="14.4"/>
    <row r="12496" s="1" customFormat="1" ht="14.4"/>
    <row r="12497" s="1" customFormat="1" ht="14.4"/>
    <row r="12498" s="1" customFormat="1" ht="14.4"/>
    <row r="12499" s="1" customFormat="1" ht="14.4"/>
    <row r="12500" s="1" customFormat="1" ht="14.4"/>
    <row r="12501" s="1" customFormat="1" ht="14.4"/>
    <row r="12502" s="1" customFormat="1" ht="14.4"/>
    <row r="12503" s="1" customFormat="1" ht="14.4"/>
    <row r="12504" s="1" customFormat="1" ht="14.4"/>
    <row r="12505" s="1" customFormat="1" ht="14.4"/>
    <row r="12506" s="1" customFormat="1" ht="14.4"/>
    <row r="12507" s="1" customFormat="1" ht="14.4"/>
    <row r="12508" s="1" customFormat="1" ht="14.4"/>
    <row r="12509" s="1" customFormat="1" ht="14.4"/>
    <row r="12510" s="1" customFormat="1" ht="14.4"/>
    <row r="12511" s="1" customFormat="1" ht="14.4"/>
    <row r="12512" s="1" customFormat="1" ht="14.4"/>
    <row r="12513" s="1" customFormat="1" ht="14.4"/>
    <row r="12514" s="1" customFormat="1" ht="14.4"/>
    <row r="12515" s="1" customFormat="1" ht="14.4"/>
    <row r="12516" s="1" customFormat="1" ht="14.4"/>
    <row r="12517" s="1" customFormat="1" ht="14.4"/>
    <row r="12518" s="1" customFormat="1" ht="14.4"/>
    <row r="12519" s="1" customFormat="1" ht="14.4"/>
    <row r="12520" s="1" customFormat="1" ht="14.4"/>
    <row r="12521" s="1" customFormat="1" ht="14.4"/>
    <row r="12522" s="1" customFormat="1" ht="14.4"/>
    <row r="12523" s="1" customFormat="1" ht="14.4"/>
    <row r="12524" s="1" customFormat="1" ht="14.4"/>
    <row r="12525" s="1" customFormat="1" ht="14.4"/>
    <row r="12526" s="1" customFormat="1" ht="14.4"/>
    <row r="12527" s="1" customFormat="1" ht="14.4"/>
    <row r="12528" s="1" customFormat="1" ht="14.4"/>
    <row r="12529" s="1" customFormat="1" ht="14.4"/>
    <row r="12530" s="1" customFormat="1" ht="14.4"/>
    <row r="12531" s="1" customFormat="1" ht="14.4"/>
    <row r="12532" s="1" customFormat="1" ht="14.4"/>
    <row r="12533" s="1" customFormat="1" ht="14.4"/>
    <row r="12534" s="1" customFormat="1" ht="14.4"/>
    <row r="12535" s="1" customFormat="1" ht="14.4"/>
    <row r="12536" s="1" customFormat="1" ht="14.4"/>
    <row r="12537" s="1" customFormat="1" ht="14.4"/>
    <row r="12538" s="1" customFormat="1" ht="14.4"/>
    <row r="12539" s="1" customFormat="1" ht="14.4"/>
    <row r="12540" s="1" customFormat="1" ht="14.4"/>
    <row r="12541" s="1" customFormat="1" ht="14.4"/>
    <row r="12542" s="1" customFormat="1" ht="14.4"/>
    <row r="12543" s="1" customFormat="1" ht="14.4"/>
    <row r="12544" s="1" customFormat="1" ht="14.4"/>
    <row r="12545" s="1" customFormat="1" ht="14.4"/>
    <row r="12546" s="1" customFormat="1" ht="14.4"/>
    <row r="12547" s="1" customFormat="1" ht="14.4"/>
    <row r="12548" s="1" customFormat="1" ht="14.4"/>
    <row r="12549" s="1" customFormat="1" ht="14.4"/>
    <row r="12550" s="1" customFormat="1" ht="14.4"/>
    <row r="12551" s="1" customFormat="1" ht="14.4"/>
    <row r="12552" s="1" customFormat="1" ht="14.4"/>
    <row r="12553" s="1" customFormat="1" ht="14.4"/>
    <row r="12554" s="1" customFormat="1" ht="14.4"/>
    <row r="12555" s="1" customFormat="1" ht="14.4"/>
    <row r="12556" s="1" customFormat="1" ht="14.4"/>
    <row r="12557" s="1" customFormat="1" ht="14.4"/>
    <row r="12558" s="1" customFormat="1" ht="14.4"/>
    <row r="12559" s="1" customFormat="1" ht="14.4"/>
    <row r="12560" s="1" customFormat="1" ht="14.4"/>
    <row r="12561" s="1" customFormat="1" ht="14.4"/>
    <row r="12562" s="1" customFormat="1" ht="14.4"/>
    <row r="12563" s="1" customFormat="1" ht="14.4"/>
    <row r="12564" s="1" customFormat="1" ht="14.4"/>
    <row r="12565" s="1" customFormat="1" ht="14.4"/>
    <row r="12566" s="1" customFormat="1" ht="14.4"/>
    <row r="12567" s="1" customFormat="1" ht="14.4"/>
    <row r="12568" s="1" customFormat="1" ht="14.4"/>
    <row r="12569" s="1" customFormat="1" ht="14.4"/>
    <row r="12570" s="1" customFormat="1" ht="14.4"/>
    <row r="12571" s="1" customFormat="1" ht="14.4"/>
    <row r="12572" s="1" customFormat="1" ht="14.4"/>
    <row r="12573" s="1" customFormat="1" ht="14.4"/>
    <row r="12574" s="1" customFormat="1" ht="14.4"/>
    <row r="12575" s="1" customFormat="1" ht="14.4"/>
    <row r="12576" s="1" customFormat="1" ht="14.4"/>
    <row r="12577" s="1" customFormat="1" ht="14.4"/>
    <row r="12578" s="1" customFormat="1" ht="14.4"/>
    <row r="12579" s="1" customFormat="1" ht="14.4"/>
    <row r="12580" s="1" customFormat="1" ht="14.4"/>
    <row r="12581" s="1" customFormat="1" ht="14.4"/>
    <row r="12582" s="1" customFormat="1" ht="14.4"/>
    <row r="12583" s="1" customFormat="1" ht="14.4"/>
    <row r="12584" s="1" customFormat="1" ht="14.4"/>
    <row r="12585" s="1" customFormat="1" ht="14.4"/>
    <row r="12586" s="1" customFormat="1" ht="14.4"/>
    <row r="12587" s="1" customFormat="1" ht="14.4"/>
    <row r="12588" s="1" customFormat="1" ht="14.4"/>
    <row r="12589" s="1" customFormat="1" ht="14.4"/>
    <row r="12590" s="1" customFormat="1" ht="14.4"/>
    <row r="12591" s="1" customFormat="1" ht="14.4"/>
    <row r="12592" s="1" customFormat="1" ht="14.4"/>
    <row r="12593" s="1" customFormat="1" ht="14.4"/>
    <row r="12594" s="1" customFormat="1" ht="14.4"/>
    <row r="12595" s="1" customFormat="1" ht="14.4"/>
    <row r="12596" s="1" customFormat="1" ht="14.4"/>
    <row r="12597" s="1" customFormat="1" ht="14.4"/>
    <row r="12598" s="1" customFormat="1" ht="14.4"/>
    <row r="12599" s="1" customFormat="1" ht="14.4"/>
    <row r="12600" s="1" customFormat="1" ht="14.4"/>
    <row r="12601" s="1" customFormat="1" ht="14.4"/>
    <row r="12602" s="1" customFormat="1" ht="14.4"/>
    <row r="12603" s="1" customFormat="1" ht="14.4"/>
    <row r="12604" s="1" customFormat="1" ht="14.4"/>
    <row r="12605" s="1" customFormat="1" ht="14.4"/>
    <row r="12606" s="1" customFormat="1" ht="14.4"/>
    <row r="12607" s="1" customFormat="1" ht="14.4"/>
    <row r="12608" s="1" customFormat="1" ht="14.4"/>
    <row r="12609" s="1" customFormat="1" ht="14.4"/>
    <row r="12610" s="1" customFormat="1" ht="14.4"/>
    <row r="12611" s="1" customFormat="1" ht="14.4"/>
    <row r="12612" s="1" customFormat="1" ht="14.4"/>
    <row r="12613" s="1" customFormat="1" ht="14.4"/>
    <row r="12614" s="1" customFormat="1" ht="14.4"/>
    <row r="12615" s="1" customFormat="1" ht="14.4"/>
    <row r="12616" s="1" customFormat="1" ht="14.4"/>
    <row r="12617" s="1" customFormat="1" ht="14.4"/>
    <row r="12618" s="1" customFormat="1" ht="14.4"/>
    <row r="12619" s="1" customFormat="1" ht="14.4"/>
    <row r="12620" s="1" customFormat="1" ht="14.4"/>
    <row r="12621" s="1" customFormat="1" ht="14.4"/>
    <row r="12622" s="1" customFormat="1" ht="14.4"/>
    <row r="12623" s="1" customFormat="1" ht="14.4"/>
    <row r="12624" s="1" customFormat="1" ht="14.4"/>
    <row r="12625" s="1" customFormat="1" ht="14.4"/>
    <row r="12626" s="1" customFormat="1" ht="14.4"/>
    <row r="12627" s="1" customFormat="1" ht="14.4"/>
    <row r="12628" s="1" customFormat="1" ht="14.4"/>
    <row r="12629" s="1" customFormat="1" ht="14.4"/>
    <row r="12630" s="1" customFormat="1" ht="14.4"/>
    <row r="12631" s="1" customFormat="1" ht="14.4"/>
    <row r="12632" s="1" customFormat="1" ht="14.4"/>
    <row r="12633" s="1" customFormat="1" ht="14.4"/>
    <row r="12634" s="1" customFormat="1" ht="14.4"/>
    <row r="12635" s="1" customFormat="1" ht="14.4"/>
    <row r="12636" s="1" customFormat="1" ht="14.4"/>
    <row r="12637" s="1" customFormat="1" ht="14.4"/>
    <row r="12638" s="1" customFormat="1" ht="14.4"/>
    <row r="12639" s="1" customFormat="1" ht="14.4"/>
    <row r="12640" s="1" customFormat="1" ht="14.4"/>
    <row r="12641" s="1" customFormat="1" ht="14.4"/>
    <row r="12642" s="1" customFormat="1" ht="14.4"/>
    <row r="12643" s="1" customFormat="1" ht="14.4"/>
    <row r="12644" s="1" customFormat="1" ht="14.4"/>
    <row r="12645" s="1" customFormat="1" ht="14.4"/>
    <row r="12646" s="1" customFormat="1" ht="14.4"/>
    <row r="12647" s="1" customFormat="1" ht="14.4"/>
    <row r="12648" s="1" customFormat="1" ht="14.4"/>
    <row r="12649" s="1" customFormat="1" ht="14.4"/>
    <row r="12650" s="1" customFormat="1" ht="14.4"/>
    <row r="12651" s="1" customFormat="1" ht="14.4"/>
    <row r="12652" s="1" customFormat="1" ht="14.4"/>
    <row r="12653" s="1" customFormat="1" ht="14.4"/>
    <row r="12654" s="1" customFormat="1" ht="14.4"/>
    <row r="12655" s="1" customFormat="1" ht="14.4"/>
    <row r="12656" s="1" customFormat="1" ht="14.4"/>
    <row r="12657" s="1" customFormat="1" ht="14.4"/>
    <row r="12658" s="1" customFormat="1" ht="14.4"/>
    <row r="12659" s="1" customFormat="1" ht="14.4"/>
    <row r="12660" s="1" customFormat="1" ht="14.4"/>
    <row r="12661" s="1" customFormat="1" ht="14.4"/>
    <row r="12662" s="1" customFormat="1" ht="14.4"/>
    <row r="12663" s="1" customFormat="1" ht="14.4"/>
    <row r="12664" s="1" customFormat="1" ht="14.4"/>
    <row r="12665" s="1" customFormat="1" ht="14.4"/>
    <row r="12666" s="1" customFormat="1" ht="14.4"/>
    <row r="12667" s="1" customFormat="1" ht="14.4"/>
    <row r="12668" s="1" customFormat="1" ht="14.4"/>
    <row r="12669" s="1" customFormat="1" ht="14.4"/>
    <row r="12670" s="1" customFormat="1" ht="14.4"/>
    <row r="12671" s="1" customFormat="1" ht="14.4"/>
    <row r="12672" s="1" customFormat="1" ht="14.4"/>
    <row r="12673" s="1" customFormat="1" ht="14.4"/>
    <row r="12674" s="1" customFormat="1" ht="14.4"/>
    <row r="12675" s="1" customFormat="1" ht="14.4"/>
    <row r="12676" s="1" customFormat="1" ht="14.4"/>
    <row r="12677" s="1" customFormat="1" ht="14.4"/>
    <row r="12678" s="1" customFormat="1" ht="14.4"/>
    <row r="12679" s="1" customFormat="1" ht="14.4"/>
    <row r="12680" s="1" customFormat="1" ht="14.4"/>
    <row r="12681" s="1" customFormat="1" ht="14.4"/>
    <row r="12682" s="1" customFormat="1" ht="14.4"/>
    <row r="12683" s="1" customFormat="1" ht="14.4"/>
    <row r="12684" s="1" customFormat="1" ht="14.4"/>
    <row r="12685" s="1" customFormat="1" ht="14.4"/>
    <row r="12686" s="1" customFormat="1" ht="14.4"/>
    <row r="12687" s="1" customFormat="1" ht="14.4"/>
    <row r="12688" s="1" customFormat="1" ht="14.4"/>
    <row r="12689" s="1" customFormat="1" ht="14.4"/>
    <row r="12690" s="1" customFormat="1" ht="14.4"/>
    <row r="12691" s="1" customFormat="1" ht="14.4"/>
    <row r="12692" s="1" customFormat="1" ht="14.4"/>
    <row r="12693" s="1" customFormat="1" ht="14.4"/>
    <row r="12694" s="1" customFormat="1" ht="14.4"/>
    <row r="12695" s="1" customFormat="1" ht="14.4"/>
    <row r="12696" s="1" customFormat="1" ht="14.4"/>
    <row r="12697" s="1" customFormat="1" ht="14.4"/>
    <row r="12698" s="1" customFormat="1" ht="14.4"/>
    <row r="12699" s="1" customFormat="1" ht="14.4"/>
    <row r="12700" s="1" customFormat="1" ht="14.4"/>
    <row r="12701" s="1" customFormat="1" ht="14.4"/>
    <row r="12702" s="1" customFormat="1" ht="14.4"/>
    <row r="12703" s="1" customFormat="1" ht="14.4"/>
    <row r="12704" s="1" customFormat="1" ht="14.4"/>
    <row r="12705" s="1" customFormat="1" ht="14.4"/>
    <row r="12706" s="1" customFormat="1" ht="14.4"/>
    <row r="12707" s="1" customFormat="1" ht="14.4"/>
    <row r="12708" s="1" customFormat="1" ht="14.4"/>
    <row r="12709" s="1" customFormat="1" ht="14.4"/>
    <row r="12710" s="1" customFormat="1" ht="14.4"/>
    <row r="12711" s="1" customFormat="1" ht="14.4"/>
    <row r="12712" s="1" customFormat="1" ht="14.4"/>
    <row r="12713" s="1" customFormat="1" ht="14.4"/>
    <row r="12714" s="1" customFormat="1" ht="14.4"/>
    <row r="12715" s="1" customFormat="1" ht="14.4"/>
    <row r="12716" s="1" customFormat="1" ht="14.4"/>
    <row r="12717" s="1" customFormat="1" ht="14.4"/>
    <row r="12718" s="1" customFormat="1" ht="14.4"/>
    <row r="12719" s="1" customFormat="1" ht="14.4"/>
    <row r="12720" s="1" customFormat="1" ht="14.4"/>
    <row r="12721" s="1" customFormat="1" ht="14.4"/>
    <row r="12722" s="1" customFormat="1" ht="14.4"/>
    <row r="12723" s="1" customFormat="1" ht="14.4"/>
    <row r="12724" s="1" customFormat="1" ht="14.4"/>
    <row r="12725" s="1" customFormat="1" ht="14.4"/>
    <row r="12726" s="1" customFormat="1" ht="14.4"/>
    <row r="12727" s="1" customFormat="1" ht="14.4"/>
    <row r="12728" s="1" customFormat="1" ht="14.4"/>
    <row r="12729" s="1" customFormat="1" ht="14.4"/>
    <row r="12730" s="1" customFormat="1" ht="14.4"/>
    <row r="12731" s="1" customFormat="1" ht="14.4"/>
    <row r="12732" s="1" customFormat="1" ht="14.4"/>
    <row r="12733" s="1" customFormat="1" ht="14.4"/>
    <row r="12734" s="1" customFormat="1" ht="14.4"/>
    <row r="12735" s="1" customFormat="1" ht="14.4"/>
    <row r="12736" s="1" customFormat="1" ht="14.4"/>
    <row r="12737" s="1" customFormat="1" ht="14.4"/>
    <row r="12738" s="1" customFormat="1" ht="14.4"/>
    <row r="12739" s="1" customFormat="1" ht="14.4"/>
    <row r="12740" s="1" customFormat="1" ht="14.4"/>
    <row r="12741" s="1" customFormat="1" ht="14.4"/>
    <row r="12742" s="1" customFormat="1" ht="14.4"/>
    <row r="12743" s="1" customFormat="1" ht="14.4"/>
    <row r="12744" s="1" customFormat="1" ht="14.4"/>
    <row r="12745" s="1" customFormat="1" ht="14.4"/>
    <row r="12746" s="1" customFormat="1" ht="14.4"/>
    <row r="12747" s="1" customFormat="1" ht="14.4"/>
    <row r="12748" s="1" customFormat="1" ht="14.4"/>
    <row r="12749" s="1" customFormat="1" ht="14.4"/>
    <row r="12750" s="1" customFormat="1" ht="14.4"/>
    <row r="12751" s="1" customFormat="1" ht="14.4"/>
    <row r="12752" s="1" customFormat="1" ht="14.4"/>
    <row r="12753" s="1" customFormat="1" ht="14.4"/>
    <row r="12754" s="1" customFormat="1" ht="14.4"/>
    <row r="12755" s="1" customFormat="1" ht="14.4"/>
    <row r="12756" s="1" customFormat="1" ht="14.4"/>
    <row r="12757" s="1" customFormat="1" ht="14.4"/>
    <row r="12758" s="1" customFormat="1" ht="14.4"/>
    <row r="12759" s="1" customFormat="1" ht="14.4"/>
    <row r="12760" s="1" customFormat="1" ht="14.4"/>
    <row r="12761" s="1" customFormat="1" ht="14.4"/>
    <row r="12762" s="1" customFormat="1" ht="14.4"/>
    <row r="12763" s="1" customFormat="1" ht="14.4"/>
    <row r="12764" s="1" customFormat="1" ht="14.4"/>
    <row r="12765" s="1" customFormat="1" ht="14.4"/>
    <row r="12766" s="1" customFormat="1" ht="14.4"/>
    <row r="12767" s="1" customFormat="1" ht="14.4"/>
    <row r="12768" s="1" customFormat="1" ht="14.4"/>
    <row r="12769" s="1" customFormat="1" ht="14.4"/>
    <row r="12770" s="1" customFormat="1" ht="14.4"/>
    <row r="12771" s="1" customFormat="1" ht="14.4"/>
    <row r="12772" s="1" customFormat="1" ht="14.4"/>
    <row r="12773" s="1" customFormat="1" ht="14.4"/>
    <row r="12774" s="1" customFormat="1" ht="14.4"/>
    <row r="12775" s="1" customFormat="1" ht="14.4"/>
    <row r="12776" s="1" customFormat="1" ht="14.4"/>
    <row r="12777" s="1" customFormat="1" ht="14.4"/>
    <row r="12778" s="1" customFormat="1" ht="14.4"/>
    <row r="12779" s="1" customFormat="1" ht="14.4"/>
    <row r="12780" s="1" customFormat="1" ht="14.4"/>
    <row r="12781" s="1" customFormat="1" ht="14.4"/>
    <row r="12782" s="1" customFormat="1" ht="14.4"/>
    <row r="12783" s="1" customFormat="1" ht="14.4"/>
    <row r="12784" s="1" customFormat="1" ht="14.4"/>
    <row r="12785" s="1" customFormat="1" ht="14.4"/>
    <row r="12786" s="1" customFormat="1" ht="14.4"/>
    <row r="12787" s="1" customFormat="1" ht="14.4"/>
    <row r="12788" s="1" customFormat="1" ht="14.4"/>
    <row r="12789" s="1" customFormat="1" ht="14.4"/>
    <row r="12790" s="1" customFormat="1" ht="14.4"/>
    <row r="12791" s="1" customFormat="1" ht="14.4"/>
    <row r="12792" s="1" customFormat="1" ht="14.4"/>
    <row r="12793" s="1" customFormat="1" ht="14.4"/>
    <row r="12794" s="1" customFormat="1" ht="14.4"/>
    <row r="12795" s="1" customFormat="1" ht="14.4"/>
    <row r="12796" s="1" customFormat="1" ht="14.4"/>
    <row r="12797" s="1" customFormat="1" ht="14.4"/>
    <row r="12798" s="1" customFormat="1" ht="14.4"/>
    <row r="12799" s="1" customFormat="1" ht="14.4"/>
    <row r="12800" s="1" customFormat="1" ht="14.4"/>
    <row r="12801" s="1" customFormat="1" ht="14.4"/>
    <row r="12802" s="1" customFormat="1" ht="14.4"/>
    <row r="12803" s="1" customFormat="1" ht="14.4"/>
    <row r="12804" s="1" customFormat="1" ht="14.4"/>
    <row r="12805" s="1" customFormat="1" ht="14.4"/>
    <row r="12806" s="1" customFormat="1" ht="14.4"/>
    <row r="12807" s="1" customFormat="1" ht="14.4"/>
    <row r="12808" s="1" customFormat="1" ht="14.4"/>
    <row r="12809" s="1" customFormat="1" ht="14.4"/>
    <row r="12810" s="1" customFormat="1" ht="14.4"/>
    <row r="12811" s="1" customFormat="1" ht="14.4"/>
    <row r="12812" s="1" customFormat="1" ht="14.4"/>
    <row r="12813" s="1" customFormat="1" ht="14.4"/>
    <row r="12814" s="1" customFormat="1" ht="14.4"/>
    <row r="12815" s="1" customFormat="1" ht="14.4"/>
    <row r="12816" s="1" customFormat="1" ht="14.4"/>
    <row r="12817" s="1" customFormat="1" ht="14.4"/>
    <row r="12818" s="1" customFormat="1" ht="14.4"/>
    <row r="12819" s="1" customFormat="1" ht="14.4"/>
    <row r="12820" s="1" customFormat="1" ht="14.4"/>
    <row r="12821" s="1" customFormat="1" ht="14.4"/>
    <row r="12822" s="1" customFormat="1" ht="14.4"/>
    <row r="12823" s="1" customFormat="1" ht="14.4"/>
    <row r="12824" s="1" customFormat="1" ht="14.4"/>
    <row r="12825" s="1" customFormat="1" ht="14.4"/>
    <row r="12826" s="1" customFormat="1" ht="14.4"/>
    <row r="12827" s="1" customFormat="1" ht="14.4"/>
    <row r="12828" s="1" customFormat="1" ht="14.4"/>
    <row r="12829" s="1" customFormat="1" ht="14.4"/>
    <row r="12830" s="1" customFormat="1" ht="14.4"/>
    <row r="12831" s="1" customFormat="1" ht="14.4"/>
    <row r="12832" s="1" customFormat="1" ht="14.4"/>
    <row r="12833" s="1" customFormat="1" ht="14.4"/>
    <row r="12834" s="1" customFormat="1" ht="14.4"/>
    <row r="12835" s="1" customFormat="1" ht="14.4"/>
    <row r="12836" s="1" customFormat="1" ht="14.4"/>
    <row r="12837" s="1" customFormat="1" ht="14.4"/>
    <row r="12838" s="1" customFormat="1" ht="14.4"/>
    <row r="12839" s="1" customFormat="1" ht="14.4"/>
    <row r="12840" s="1" customFormat="1" ht="14.4"/>
    <row r="12841" s="1" customFormat="1" ht="14.4"/>
    <row r="12842" s="1" customFormat="1" ht="14.4"/>
    <row r="12843" s="1" customFormat="1" ht="14.4"/>
    <row r="12844" s="1" customFormat="1" ht="14.4"/>
    <row r="12845" s="1" customFormat="1" ht="14.4"/>
    <row r="12846" s="1" customFormat="1" ht="14.4"/>
    <row r="12847" s="1" customFormat="1" ht="14.4"/>
    <row r="12848" s="1" customFormat="1" ht="14.4"/>
    <row r="12849" s="1" customFormat="1" ht="14.4"/>
    <row r="12850" s="1" customFormat="1" ht="14.4"/>
    <row r="12851" s="1" customFormat="1" ht="14.4"/>
    <row r="12852" s="1" customFormat="1" ht="14.4"/>
    <row r="12853" s="1" customFormat="1" ht="14.4"/>
    <row r="12854" s="1" customFormat="1" ht="14.4"/>
    <row r="12855" s="1" customFormat="1" ht="14.4"/>
    <row r="12856" s="1" customFormat="1" ht="14.4"/>
    <row r="12857" s="1" customFormat="1" ht="14.4"/>
    <row r="12858" s="1" customFormat="1" ht="14.4"/>
    <row r="12859" s="1" customFormat="1" ht="14.4"/>
    <row r="12860" s="1" customFormat="1" ht="14.4"/>
    <row r="12861" s="1" customFormat="1" ht="14.4"/>
    <row r="12862" s="1" customFormat="1" ht="14.4"/>
    <row r="12863" s="1" customFormat="1" ht="14.4"/>
    <row r="12864" s="1" customFormat="1" ht="14.4"/>
    <row r="12865" s="1" customFormat="1" ht="14.4"/>
    <row r="12866" s="1" customFormat="1" ht="14.4"/>
    <row r="12867" s="1" customFormat="1" ht="14.4"/>
    <row r="12868" s="1" customFormat="1" ht="14.4"/>
    <row r="12869" s="1" customFormat="1" ht="14.4"/>
    <row r="12870" s="1" customFormat="1" ht="14.4"/>
    <row r="12871" s="1" customFormat="1" ht="14.4"/>
    <row r="12872" s="1" customFormat="1" ht="14.4"/>
    <row r="12873" s="1" customFormat="1" ht="14.4"/>
    <row r="12874" s="1" customFormat="1" ht="14.4"/>
    <row r="12875" s="1" customFormat="1" ht="14.4"/>
    <row r="12876" s="1" customFormat="1" ht="14.4"/>
    <row r="12877" s="1" customFormat="1" ht="14.4"/>
    <row r="12878" s="1" customFormat="1" ht="14.4"/>
    <row r="12879" s="1" customFormat="1" ht="14.4"/>
    <row r="12880" s="1" customFormat="1" ht="14.4"/>
    <row r="12881" s="1" customFormat="1" ht="14.4"/>
    <row r="12882" s="1" customFormat="1" ht="14.4"/>
    <row r="12883" s="1" customFormat="1" ht="14.4"/>
    <row r="12884" s="1" customFormat="1" ht="14.4"/>
    <row r="12885" s="1" customFormat="1" ht="14.4"/>
    <row r="12886" s="1" customFormat="1" ht="14.4"/>
    <row r="12887" s="1" customFormat="1" ht="14.4"/>
    <row r="12888" s="1" customFormat="1" ht="14.4"/>
    <row r="12889" s="1" customFormat="1" ht="14.4"/>
    <row r="12890" s="1" customFormat="1" ht="14.4"/>
    <row r="12891" s="1" customFormat="1" ht="14.4"/>
    <row r="12892" s="1" customFormat="1" ht="14.4"/>
    <row r="12893" s="1" customFormat="1" ht="14.4"/>
    <row r="12894" s="1" customFormat="1" ht="14.4"/>
    <row r="12895" s="1" customFormat="1" ht="14.4"/>
    <row r="12896" s="1" customFormat="1" ht="14.4"/>
    <row r="12897" s="1" customFormat="1" ht="14.4"/>
    <row r="12898" s="1" customFormat="1" ht="14.4"/>
    <row r="12899" s="1" customFormat="1" ht="14.4"/>
    <row r="12900" s="1" customFormat="1" ht="14.4"/>
    <row r="12901" s="1" customFormat="1" ht="14.4"/>
    <row r="12902" s="1" customFormat="1" ht="14.4"/>
    <row r="12903" s="1" customFormat="1" ht="14.4"/>
    <row r="12904" s="1" customFormat="1" ht="14.4"/>
    <row r="12905" s="1" customFormat="1" ht="14.4"/>
    <row r="12906" s="1" customFormat="1" ht="14.4"/>
    <row r="12907" s="1" customFormat="1" ht="14.4"/>
    <row r="12908" s="1" customFormat="1" ht="14.4"/>
    <row r="12909" s="1" customFormat="1" ht="14.4"/>
    <row r="12910" s="1" customFormat="1" ht="14.4"/>
    <row r="12911" s="1" customFormat="1" ht="14.4"/>
    <row r="12912" s="1" customFormat="1" ht="14.4"/>
    <row r="12913" s="1" customFormat="1" ht="14.4"/>
    <row r="12914" s="1" customFormat="1" ht="14.4"/>
    <row r="12915" s="1" customFormat="1" ht="14.4"/>
    <row r="12916" s="1" customFormat="1" ht="14.4"/>
    <row r="12917" s="1" customFormat="1" ht="14.4"/>
    <row r="12918" s="1" customFormat="1" ht="14.4"/>
    <row r="12919" s="1" customFormat="1" ht="14.4"/>
    <row r="12920" s="1" customFormat="1" ht="14.4"/>
    <row r="12921" s="1" customFormat="1" ht="14.4"/>
    <row r="12922" s="1" customFormat="1" ht="14.4"/>
    <row r="12923" s="1" customFormat="1" ht="14.4"/>
    <row r="12924" s="1" customFormat="1" ht="14.4"/>
    <row r="12925" s="1" customFormat="1" ht="14.4"/>
    <row r="12926" s="1" customFormat="1" ht="14.4"/>
    <row r="12927" s="1" customFormat="1" ht="14.4"/>
    <row r="12928" s="1" customFormat="1" ht="14.4"/>
    <row r="12929" s="1" customFormat="1" ht="14.4"/>
    <row r="12930" s="1" customFormat="1" ht="14.4"/>
    <row r="12931" s="1" customFormat="1" ht="14.4"/>
    <row r="12932" s="1" customFormat="1" ht="14.4"/>
    <row r="12933" s="1" customFormat="1" ht="14.4"/>
    <row r="12934" s="1" customFormat="1" ht="14.4"/>
    <row r="12935" s="1" customFormat="1" ht="14.4"/>
    <row r="12936" s="1" customFormat="1" ht="14.4"/>
    <row r="12937" s="1" customFormat="1" ht="14.4"/>
    <row r="12938" s="1" customFormat="1" ht="14.4"/>
    <row r="12939" s="1" customFormat="1" ht="14.4"/>
    <row r="12940" s="1" customFormat="1" ht="14.4"/>
    <row r="12941" s="1" customFormat="1" ht="14.4"/>
    <row r="12942" s="1" customFormat="1" ht="14.4"/>
    <row r="12943" s="1" customFormat="1" ht="14.4"/>
    <row r="12944" s="1" customFormat="1" ht="14.4"/>
    <row r="12945" s="1" customFormat="1" ht="14.4"/>
    <row r="12946" s="1" customFormat="1" ht="14.4"/>
    <row r="12947" s="1" customFormat="1" ht="14.4"/>
    <row r="12948" s="1" customFormat="1" ht="14.4"/>
    <row r="12949" s="1" customFormat="1" ht="14.4"/>
    <row r="12950" s="1" customFormat="1" ht="14.4"/>
    <row r="12951" s="1" customFormat="1" ht="14.4"/>
    <row r="12952" s="1" customFormat="1" ht="14.4"/>
    <row r="12953" s="1" customFormat="1" ht="14.4"/>
    <row r="12954" s="1" customFormat="1" ht="14.4"/>
    <row r="12955" s="1" customFormat="1" ht="14.4"/>
    <row r="12956" s="1" customFormat="1" ht="14.4"/>
    <row r="12957" s="1" customFormat="1" ht="14.4"/>
    <row r="12958" s="1" customFormat="1" ht="14.4"/>
    <row r="12959" s="1" customFormat="1" ht="14.4"/>
    <row r="12960" s="1" customFormat="1" ht="14.4"/>
    <row r="12961" s="1" customFormat="1" ht="14.4"/>
    <row r="12962" s="1" customFormat="1" ht="14.4"/>
    <row r="12963" s="1" customFormat="1" ht="14.4"/>
    <row r="12964" s="1" customFormat="1" ht="14.4"/>
    <row r="12965" s="1" customFormat="1" ht="14.4"/>
    <row r="12966" s="1" customFormat="1" ht="14.4"/>
    <row r="12967" s="1" customFormat="1" ht="14.4"/>
    <row r="12968" s="1" customFormat="1" ht="14.4"/>
    <row r="12969" s="1" customFormat="1" ht="14.4"/>
    <row r="12970" s="1" customFormat="1" ht="14.4"/>
    <row r="12971" s="1" customFormat="1" ht="14.4"/>
    <row r="12972" s="1" customFormat="1" ht="14.4"/>
    <row r="12973" s="1" customFormat="1" ht="14.4"/>
    <row r="12974" s="1" customFormat="1" ht="14.4"/>
    <row r="12975" s="1" customFormat="1" ht="14.4"/>
    <row r="12976" s="1" customFormat="1" ht="14.4"/>
    <row r="12977" s="1" customFormat="1" ht="14.4"/>
    <row r="12978" s="1" customFormat="1" ht="14.4"/>
    <row r="12979" s="1" customFormat="1" ht="14.4"/>
    <row r="12980" s="1" customFormat="1" ht="14.4"/>
    <row r="12981" s="1" customFormat="1" ht="14.4"/>
    <row r="12982" s="1" customFormat="1" ht="14.4"/>
    <row r="12983" s="1" customFormat="1" ht="14.4"/>
    <row r="12984" s="1" customFormat="1" ht="14.4"/>
    <row r="12985" s="1" customFormat="1" ht="14.4"/>
    <row r="12986" s="1" customFormat="1" ht="14.4"/>
    <row r="12987" s="1" customFormat="1" ht="14.4"/>
    <row r="12988" s="1" customFormat="1" ht="14.4"/>
    <row r="12989" s="1" customFormat="1" ht="14.4"/>
    <row r="12990" s="1" customFormat="1" ht="14.4"/>
    <row r="12991" s="1" customFormat="1" ht="14.4"/>
    <row r="12992" s="1" customFormat="1" ht="14.4"/>
    <row r="12993" s="1" customFormat="1" ht="14.4"/>
    <row r="12994" s="1" customFormat="1" ht="14.4"/>
    <row r="12995" s="1" customFormat="1" ht="14.4"/>
    <row r="12996" s="1" customFormat="1" ht="14.4"/>
    <row r="12997" s="1" customFormat="1" ht="14.4"/>
    <row r="12998" s="1" customFormat="1" ht="14.4"/>
    <row r="12999" s="1" customFormat="1" ht="14.4"/>
    <row r="13000" s="1" customFormat="1" ht="14.4"/>
    <row r="13001" s="1" customFormat="1" ht="14.4"/>
    <row r="13002" s="1" customFormat="1" ht="14.4"/>
    <row r="13003" s="1" customFormat="1" ht="14.4"/>
    <row r="13004" s="1" customFormat="1" ht="14.4"/>
    <row r="13005" s="1" customFormat="1" ht="14.4"/>
    <row r="13006" s="1" customFormat="1" ht="14.4"/>
    <row r="13007" s="1" customFormat="1" ht="14.4"/>
    <row r="13008" s="1" customFormat="1" ht="14.4"/>
    <row r="13009" s="1" customFormat="1" ht="14.4"/>
    <row r="13010" s="1" customFormat="1" ht="14.4"/>
    <row r="13011" s="1" customFormat="1" ht="14.4"/>
    <row r="13012" s="1" customFormat="1" ht="14.4"/>
    <row r="13013" s="1" customFormat="1" ht="14.4"/>
    <row r="13014" s="1" customFormat="1" ht="14.4"/>
    <row r="13015" s="1" customFormat="1" ht="14.4"/>
    <row r="13016" s="1" customFormat="1" ht="14.4"/>
    <row r="13017" s="1" customFormat="1" ht="14.4"/>
    <row r="13018" s="1" customFormat="1" ht="14.4"/>
    <row r="13019" s="1" customFormat="1" ht="14.4"/>
    <row r="13020" s="1" customFormat="1" ht="14.4"/>
    <row r="13021" s="1" customFormat="1" ht="14.4"/>
    <row r="13022" s="1" customFormat="1" ht="14.4"/>
    <row r="13023" s="1" customFormat="1" ht="14.4"/>
    <row r="13024" s="1" customFormat="1" ht="14.4"/>
    <row r="13025" s="1" customFormat="1" ht="14.4"/>
    <row r="13026" s="1" customFormat="1" ht="14.4"/>
    <row r="13027" s="1" customFormat="1" ht="14.4"/>
    <row r="13028" s="1" customFormat="1" ht="14.4"/>
    <row r="13029" s="1" customFormat="1" ht="14.4"/>
    <row r="13030" s="1" customFormat="1" ht="14.4"/>
    <row r="13031" s="1" customFormat="1" ht="14.4"/>
    <row r="13032" s="1" customFormat="1" ht="14.4"/>
    <row r="13033" s="1" customFormat="1" ht="14.4"/>
    <row r="13034" s="1" customFormat="1" ht="14.4"/>
    <row r="13035" s="1" customFormat="1" ht="14.4"/>
    <row r="13036" s="1" customFormat="1" ht="14.4"/>
    <row r="13037" s="1" customFormat="1" ht="14.4"/>
    <row r="13038" s="1" customFormat="1" ht="14.4"/>
    <row r="13039" s="1" customFormat="1" ht="14.4"/>
    <row r="13040" s="1" customFormat="1" ht="14.4"/>
    <row r="13041" s="1" customFormat="1" ht="14.4"/>
    <row r="13042" s="1" customFormat="1" ht="14.4"/>
    <row r="13043" s="1" customFormat="1" ht="14.4"/>
    <row r="13044" s="1" customFormat="1" ht="14.4"/>
    <row r="13045" s="1" customFormat="1" ht="14.4"/>
    <row r="13046" s="1" customFormat="1" ht="14.4"/>
    <row r="13047" s="1" customFormat="1" ht="14.4"/>
    <row r="13048" s="1" customFormat="1" ht="14.4"/>
    <row r="13049" s="1" customFormat="1" ht="14.4"/>
    <row r="13050" s="1" customFormat="1" ht="14.4"/>
    <row r="13051" s="1" customFormat="1" ht="14.4"/>
    <row r="13052" s="1" customFormat="1" ht="14.4"/>
    <row r="13053" s="1" customFormat="1" ht="14.4"/>
    <row r="13054" s="1" customFormat="1" ht="14.4"/>
    <row r="13055" s="1" customFormat="1" ht="14.4"/>
    <row r="13056" s="1" customFormat="1" ht="14.4"/>
    <row r="13057" s="1" customFormat="1" ht="14.4"/>
    <row r="13058" s="1" customFormat="1" ht="14.4"/>
    <row r="13059" s="1" customFormat="1" ht="14.4"/>
    <row r="13060" s="1" customFormat="1" ht="14.4"/>
    <row r="13061" s="1" customFormat="1" ht="14.4"/>
    <row r="13062" s="1" customFormat="1" ht="14.4"/>
    <row r="13063" s="1" customFormat="1" ht="14.4"/>
    <row r="13064" s="1" customFormat="1" ht="14.4"/>
    <row r="13065" s="1" customFormat="1" ht="14.4"/>
    <row r="13066" s="1" customFormat="1" ht="14.4"/>
    <row r="13067" s="1" customFormat="1" ht="14.4"/>
    <row r="13068" s="1" customFormat="1" ht="14.4"/>
    <row r="13069" s="1" customFormat="1" ht="14.4"/>
    <row r="13070" s="1" customFormat="1" ht="14.4"/>
    <row r="13071" s="1" customFormat="1" ht="14.4"/>
    <row r="13072" s="1" customFormat="1" ht="14.4"/>
    <row r="13073" s="1" customFormat="1" ht="14.4"/>
    <row r="13074" s="1" customFormat="1" ht="14.4"/>
    <row r="13075" s="1" customFormat="1" ht="14.4"/>
    <row r="13076" s="1" customFormat="1" ht="14.4"/>
    <row r="13077" s="1" customFormat="1" ht="14.4"/>
    <row r="13078" s="1" customFormat="1" ht="14.4"/>
    <row r="13079" s="1" customFormat="1" ht="14.4"/>
    <row r="13080" s="1" customFormat="1" ht="14.4"/>
    <row r="13081" s="1" customFormat="1" ht="14.4"/>
    <row r="13082" s="1" customFormat="1" ht="14.4"/>
    <row r="13083" s="1" customFormat="1" ht="14.4"/>
    <row r="13084" s="1" customFormat="1" ht="14.4"/>
    <row r="13085" s="1" customFormat="1" ht="14.4"/>
    <row r="13086" s="1" customFormat="1" ht="14.4"/>
    <row r="13087" s="1" customFormat="1" ht="14.4"/>
    <row r="13088" s="1" customFormat="1" ht="14.4"/>
    <row r="13089" s="1" customFormat="1" ht="14.4"/>
    <row r="13090" s="1" customFormat="1" ht="14.4"/>
    <row r="13091" s="1" customFormat="1" ht="14.4"/>
    <row r="13092" s="1" customFormat="1" ht="14.4"/>
    <row r="13093" s="1" customFormat="1" ht="14.4"/>
    <row r="13094" s="1" customFormat="1" ht="14.4"/>
    <row r="13095" s="1" customFormat="1" ht="14.4"/>
    <row r="13096" s="1" customFormat="1" ht="14.4"/>
    <row r="13097" s="1" customFormat="1" ht="14.4"/>
    <row r="13098" s="1" customFormat="1" ht="14.4"/>
    <row r="13099" s="1" customFormat="1" ht="14.4"/>
    <row r="13100" s="1" customFormat="1" ht="14.4"/>
    <row r="13101" s="1" customFormat="1" ht="14.4"/>
    <row r="13102" s="1" customFormat="1" ht="14.4"/>
    <row r="13103" s="1" customFormat="1" ht="14.4"/>
    <row r="13104" s="1" customFormat="1" ht="14.4"/>
    <row r="13105" s="1" customFormat="1" ht="14.4"/>
    <row r="13106" s="1" customFormat="1" ht="14.4"/>
    <row r="13107" s="1" customFormat="1" ht="14.4"/>
    <row r="13108" s="1" customFormat="1" ht="14.4"/>
    <row r="13109" s="1" customFormat="1" ht="14.4"/>
    <row r="13110" s="1" customFormat="1" ht="14.4"/>
    <row r="13111" s="1" customFormat="1" ht="14.4"/>
    <row r="13112" s="1" customFormat="1" ht="14.4"/>
    <row r="13113" s="1" customFormat="1" ht="14.4"/>
    <row r="13114" s="1" customFormat="1" ht="14.4"/>
    <row r="13115" s="1" customFormat="1" ht="14.4"/>
    <row r="13116" s="1" customFormat="1" ht="14.4"/>
    <row r="13117" s="1" customFormat="1" ht="14.4"/>
    <row r="13118" s="1" customFormat="1" ht="14.4"/>
    <row r="13119" s="1" customFormat="1" ht="14.4"/>
    <row r="13120" s="1" customFormat="1" ht="14.4"/>
    <row r="13121" s="1" customFormat="1" ht="14.4"/>
    <row r="13122" s="1" customFormat="1" ht="14.4"/>
    <row r="13123" s="1" customFormat="1" ht="14.4"/>
    <row r="13124" s="1" customFormat="1" ht="14.4"/>
    <row r="13125" s="1" customFormat="1" ht="14.4"/>
    <row r="13126" s="1" customFormat="1" ht="14.4"/>
    <row r="13127" s="1" customFormat="1" ht="14.4"/>
    <row r="13128" s="1" customFormat="1" ht="14.4"/>
    <row r="13129" s="1" customFormat="1" ht="14.4"/>
    <row r="13130" s="1" customFormat="1" ht="14.4"/>
    <row r="13131" s="1" customFormat="1" ht="14.4"/>
    <row r="13132" s="1" customFormat="1" ht="14.4"/>
    <row r="13133" s="1" customFormat="1" ht="14.4"/>
    <row r="13134" s="1" customFormat="1" ht="14.4"/>
    <row r="13135" s="1" customFormat="1" ht="14.4"/>
    <row r="13136" s="1" customFormat="1" ht="14.4"/>
    <row r="13137" s="1" customFormat="1" ht="14.4"/>
    <row r="13138" s="1" customFormat="1" ht="14.4"/>
    <row r="13139" s="1" customFormat="1" ht="14.4"/>
    <row r="13140" s="1" customFormat="1" ht="14.4"/>
    <row r="13141" s="1" customFormat="1" ht="14.4"/>
    <row r="13142" s="1" customFormat="1" ht="14.4"/>
    <row r="13143" s="1" customFormat="1" ht="14.4"/>
    <row r="13144" s="1" customFormat="1" ht="14.4"/>
    <row r="13145" s="1" customFormat="1" ht="14.4"/>
    <row r="13146" s="1" customFormat="1" ht="14.4"/>
    <row r="13147" s="1" customFormat="1" ht="14.4"/>
    <row r="13148" s="1" customFormat="1" ht="14.4"/>
    <row r="13149" s="1" customFormat="1" ht="14.4"/>
    <row r="13150" s="1" customFormat="1" ht="14.4"/>
    <row r="13151" s="1" customFormat="1" ht="14.4"/>
    <row r="13152" s="1" customFormat="1" ht="14.4"/>
    <row r="13153" s="1" customFormat="1" ht="14.4"/>
    <row r="13154" s="1" customFormat="1" ht="14.4"/>
    <row r="13155" s="1" customFormat="1" ht="14.4"/>
    <row r="13156" s="1" customFormat="1" ht="14.4"/>
    <row r="13157" s="1" customFormat="1" ht="14.4"/>
    <row r="13158" s="1" customFormat="1" ht="14.4"/>
    <row r="13159" s="1" customFormat="1" ht="14.4"/>
    <row r="13160" s="1" customFormat="1" ht="14.4"/>
    <row r="13161" s="1" customFormat="1" ht="14.4"/>
    <row r="13162" s="1" customFormat="1" ht="14.4"/>
    <row r="13163" s="1" customFormat="1" ht="14.4"/>
    <row r="13164" s="1" customFormat="1" ht="14.4"/>
    <row r="13165" s="1" customFormat="1" ht="14.4"/>
    <row r="13166" s="1" customFormat="1" ht="14.4"/>
    <row r="13167" s="1" customFormat="1" ht="14.4"/>
    <row r="13168" s="1" customFormat="1" ht="14.4"/>
    <row r="13169" s="1" customFormat="1" ht="14.4"/>
    <row r="13170" s="1" customFormat="1" ht="14.4"/>
    <row r="13171" s="1" customFormat="1" ht="14.4"/>
    <row r="13172" s="1" customFormat="1" ht="14.4"/>
    <row r="13173" s="1" customFormat="1" ht="14.4"/>
    <row r="13174" s="1" customFormat="1" ht="14.4"/>
    <row r="13175" s="1" customFormat="1" ht="14.4"/>
    <row r="13176" s="1" customFormat="1" ht="14.4"/>
    <row r="13177" s="1" customFormat="1" ht="14.4"/>
    <row r="13178" s="1" customFormat="1" ht="14.4"/>
    <row r="13179" s="1" customFormat="1" ht="14.4"/>
    <row r="13180" s="1" customFormat="1" ht="14.4"/>
    <row r="13181" s="1" customFormat="1" ht="14.4"/>
    <row r="13182" s="1" customFormat="1" ht="14.4"/>
    <row r="13183" s="1" customFormat="1" ht="14.4"/>
    <row r="13184" s="1" customFormat="1" ht="14.4"/>
    <row r="13185" s="1" customFormat="1" ht="14.4"/>
    <row r="13186" s="1" customFormat="1" ht="14.4"/>
    <row r="13187" s="1" customFormat="1" ht="14.4"/>
    <row r="13188" s="1" customFormat="1" ht="14.4"/>
    <row r="13189" s="1" customFormat="1" ht="14.4"/>
    <row r="13190" s="1" customFormat="1" ht="14.4"/>
    <row r="13191" s="1" customFormat="1" ht="14.4"/>
    <row r="13192" s="1" customFormat="1" ht="14.4"/>
    <row r="13193" s="1" customFormat="1" ht="14.4"/>
    <row r="13194" s="1" customFormat="1" ht="14.4"/>
    <row r="13195" s="1" customFormat="1" ht="14.4"/>
    <row r="13196" s="1" customFormat="1" ht="14.4"/>
    <row r="13197" s="1" customFormat="1" ht="14.4"/>
    <row r="13198" s="1" customFormat="1" ht="14.4"/>
    <row r="13199" s="1" customFormat="1" ht="14.4"/>
    <row r="13200" s="1" customFormat="1" ht="14.4"/>
    <row r="13201" s="1" customFormat="1" ht="14.4"/>
    <row r="13202" s="1" customFormat="1" ht="14.4"/>
    <row r="13203" s="1" customFormat="1" ht="14.4"/>
    <row r="13204" s="1" customFormat="1" ht="14.4"/>
    <row r="13205" s="1" customFormat="1" ht="14.4"/>
    <row r="13206" s="1" customFormat="1" ht="14.4"/>
    <row r="13207" s="1" customFormat="1" ht="14.4"/>
    <row r="13208" s="1" customFormat="1" ht="14.4"/>
    <row r="13209" s="1" customFormat="1" ht="14.4"/>
    <row r="13210" s="1" customFormat="1" ht="14.4"/>
    <row r="13211" s="1" customFormat="1" ht="14.4"/>
    <row r="13212" s="1" customFormat="1" ht="14.4"/>
    <row r="13213" s="1" customFormat="1" ht="14.4"/>
    <row r="13214" s="1" customFormat="1" ht="14.4"/>
    <row r="13215" s="1" customFormat="1" ht="14.4"/>
    <row r="13216" s="1" customFormat="1" ht="14.4"/>
    <row r="13217" s="1" customFormat="1" ht="14.4"/>
    <row r="13218" s="1" customFormat="1" ht="14.4"/>
    <row r="13219" s="1" customFormat="1" ht="14.4"/>
    <row r="13220" s="1" customFormat="1" ht="14.4"/>
    <row r="13221" s="1" customFormat="1" ht="14.4"/>
    <row r="13222" s="1" customFormat="1" ht="14.4"/>
    <row r="13223" s="1" customFormat="1" ht="14.4"/>
    <row r="13224" s="1" customFormat="1" ht="14.4"/>
    <row r="13225" s="1" customFormat="1" ht="14.4"/>
    <row r="13226" s="1" customFormat="1" ht="14.4"/>
    <row r="13227" s="1" customFormat="1" ht="14.4"/>
    <row r="13228" s="1" customFormat="1" ht="14.4"/>
    <row r="13229" s="1" customFormat="1" ht="14.4"/>
    <row r="13230" s="1" customFormat="1" ht="14.4"/>
    <row r="13231" s="1" customFormat="1" ht="14.4"/>
    <row r="13232" s="1" customFormat="1" ht="14.4"/>
    <row r="13233" s="1" customFormat="1" ht="14.4"/>
    <row r="13234" s="1" customFormat="1" ht="14.4"/>
    <row r="13235" s="1" customFormat="1" ht="14.4"/>
    <row r="13236" s="1" customFormat="1" ht="14.4"/>
    <row r="13237" s="1" customFormat="1" ht="14.4"/>
    <row r="13238" s="1" customFormat="1" ht="14.4"/>
    <row r="13239" s="1" customFormat="1" ht="14.4"/>
    <row r="13240" s="1" customFormat="1" ht="14.4"/>
    <row r="13241" s="1" customFormat="1" ht="14.4"/>
    <row r="13242" s="1" customFormat="1" ht="14.4"/>
    <row r="13243" s="1" customFormat="1" ht="14.4"/>
    <row r="13244" s="1" customFormat="1" ht="14.4"/>
    <row r="13245" s="1" customFormat="1" ht="14.4"/>
    <row r="13246" s="1" customFormat="1" ht="14.4"/>
    <row r="13247" s="1" customFormat="1" ht="14.4"/>
    <row r="13248" s="1" customFormat="1" ht="14.4"/>
    <row r="13249" s="1" customFormat="1" ht="14.4"/>
    <row r="13250" s="1" customFormat="1" ht="14.4"/>
    <row r="13251" s="1" customFormat="1" ht="14.4"/>
    <row r="13252" s="1" customFormat="1" ht="14.4"/>
    <row r="13253" s="1" customFormat="1" ht="14.4"/>
    <row r="13254" s="1" customFormat="1" ht="14.4"/>
    <row r="13255" s="1" customFormat="1" ht="14.4"/>
    <row r="13256" s="1" customFormat="1" ht="14.4"/>
    <row r="13257" s="1" customFormat="1" ht="14.4"/>
    <row r="13258" s="1" customFormat="1" ht="14.4"/>
    <row r="13259" s="1" customFormat="1" ht="14.4"/>
    <row r="13260" s="1" customFormat="1" ht="14.4"/>
    <row r="13261" s="1" customFormat="1" ht="14.4"/>
    <row r="13262" s="1" customFormat="1" ht="14.4"/>
    <row r="13263" s="1" customFormat="1" ht="14.4"/>
    <row r="13264" s="1" customFormat="1" ht="14.4"/>
    <row r="13265" s="1" customFormat="1" ht="14.4"/>
    <row r="13266" s="1" customFormat="1" ht="14.4"/>
    <row r="13267" s="1" customFormat="1" ht="14.4"/>
    <row r="13268" s="1" customFormat="1" ht="14.4"/>
    <row r="13269" s="1" customFormat="1" ht="14.4"/>
    <row r="13270" s="1" customFormat="1" ht="14.4"/>
    <row r="13271" s="1" customFormat="1" ht="14.4"/>
    <row r="13272" s="1" customFormat="1" ht="14.4"/>
    <row r="13273" s="1" customFormat="1" ht="14.4"/>
    <row r="13274" s="1" customFormat="1" ht="14.4"/>
    <row r="13275" s="1" customFormat="1" ht="14.4"/>
    <row r="13276" s="1" customFormat="1" ht="14.4"/>
    <row r="13277" s="1" customFormat="1" ht="14.4"/>
    <row r="13278" s="1" customFormat="1" ht="14.4"/>
    <row r="13279" s="1" customFormat="1" ht="14.4"/>
    <row r="13280" s="1" customFormat="1" ht="14.4"/>
    <row r="13281" s="1" customFormat="1" ht="14.4"/>
    <row r="13282" s="1" customFormat="1" ht="14.4"/>
    <row r="13283" s="1" customFormat="1" ht="14.4"/>
    <row r="13284" s="1" customFormat="1" ht="14.4"/>
    <row r="13285" s="1" customFormat="1" ht="14.4"/>
    <row r="13286" s="1" customFormat="1" ht="14.4"/>
    <row r="13287" s="1" customFormat="1" ht="14.4"/>
    <row r="13288" s="1" customFormat="1" ht="14.4"/>
    <row r="13289" s="1" customFormat="1" ht="14.4"/>
    <row r="13290" s="1" customFormat="1" ht="14.4"/>
    <row r="13291" s="1" customFormat="1" ht="14.4"/>
    <row r="13292" s="1" customFormat="1" ht="14.4"/>
    <row r="13293" s="1" customFormat="1" ht="14.4"/>
    <row r="13294" s="1" customFormat="1" ht="14.4"/>
    <row r="13295" s="1" customFormat="1" ht="14.4"/>
    <row r="13296" s="1" customFormat="1" ht="14.4"/>
    <row r="13297" s="1" customFormat="1" ht="14.4"/>
    <row r="13298" s="1" customFormat="1" ht="14.4"/>
    <row r="13299" s="1" customFormat="1" ht="14.4"/>
    <row r="13300" s="1" customFormat="1" ht="14.4"/>
    <row r="13301" s="1" customFormat="1" ht="14.4"/>
    <row r="13302" s="1" customFormat="1" ht="14.4"/>
    <row r="13303" s="1" customFormat="1" ht="14.4"/>
    <row r="13304" s="1" customFormat="1" ht="14.4"/>
    <row r="13305" s="1" customFormat="1" ht="14.4"/>
    <row r="13306" s="1" customFormat="1" ht="14.4"/>
    <row r="13307" s="1" customFormat="1" ht="14.4"/>
    <row r="13308" s="1" customFormat="1" ht="14.4"/>
    <row r="13309" s="1" customFormat="1" ht="14.4"/>
    <row r="13310" s="1" customFormat="1" ht="14.4"/>
    <row r="13311" s="1" customFormat="1" ht="14.4"/>
    <row r="13312" s="1" customFormat="1" ht="14.4"/>
    <row r="13313" s="1" customFormat="1" ht="14.4"/>
    <row r="13314" s="1" customFormat="1" ht="14.4"/>
    <row r="13315" s="1" customFormat="1" ht="14.4"/>
    <row r="13316" s="1" customFormat="1" ht="14.4"/>
    <row r="13317" s="1" customFormat="1" ht="14.4"/>
    <row r="13318" s="1" customFormat="1" ht="14.4"/>
    <row r="13319" s="1" customFormat="1" ht="14.4"/>
    <row r="13320" s="1" customFormat="1" ht="14.4"/>
    <row r="13321" s="1" customFormat="1" ht="14.4"/>
    <row r="13322" s="1" customFormat="1" ht="14.4"/>
    <row r="13323" s="1" customFormat="1" ht="14.4"/>
    <row r="13324" s="1" customFormat="1" ht="14.4"/>
    <row r="13325" s="1" customFormat="1" ht="14.4"/>
    <row r="13326" s="1" customFormat="1" ht="14.4"/>
    <row r="13327" s="1" customFormat="1" ht="14.4"/>
    <row r="13328" s="1" customFormat="1" ht="14.4"/>
    <row r="13329" s="1" customFormat="1" ht="14.4"/>
    <row r="13330" s="1" customFormat="1" ht="14.4"/>
    <row r="13331" s="1" customFormat="1" ht="14.4"/>
    <row r="13332" s="1" customFormat="1" ht="14.4"/>
    <row r="13333" s="1" customFormat="1" ht="14.4"/>
    <row r="13334" s="1" customFormat="1" ht="14.4"/>
    <row r="13335" s="1" customFormat="1" ht="14.4"/>
    <row r="13336" s="1" customFormat="1" ht="14.4"/>
    <row r="13337" s="1" customFormat="1" ht="14.4"/>
    <row r="13338" s="1" customFormat="1" ht="14.4"/>
    <row r="13339" s="1" customFormat="1" ht="14.4"/>
    <row r="13340" s="1" customFormat="1" ht="14.4"/>
    <row r="13341" s="1" customFormat="1" ht="14.4"/>
    <row r="13342" s="1" customFormat="1" ht="14.4"/>
    <row r="13343" s="1" customFormat="1" ht="14.4"/>
    <row r="13344" s="1" customFormat="1" ht="14.4"/>
    <row r="13345" s="1" customFormat="1" ht="14.4"/>
    <row r="13346" s="1" customFormat="1" ht="14.4"/>
    <row r="13347" s="1" customFormat="1" ht="14.4"/>
    <row r="13348" s="1" customFormat="1" ht="14.4"/>
    <row r="13349" s="1" customFormat="1" ht="14.4"/>
    <row r="13350" s="1" customFormat="1" ht="14.4"/>
    <row r="13351" s="1" customFormat="1" ht="14.4"/>
    <row r="13352" s="1" customFormat="1" ht="14.4"/>
    <row r="13353" s="1" customFormat="1" ht="14.4"/>
    <row r="13354" s="1" customFormat="1" ht="14.4"/>
    <row r="13355" s="1" customFormat="1" ht="14.4"/>
    <row r="13356" s="1" customFormat="1" ht="14.4"/>
    <row r="13357" s="1" customFormat="1" ht="14.4"/>
    <row r="13358" s="1" customFormat="1" ht="14.4"/>
    <row r="13359" s="1" customFormat="1" ht="14.4"/>
    <row r="13360" s="1" customFormat="1" ht="14.4"/>
    <row r="13361" s="1" customFormat="1" ht="14.4"/>
    <row r="13362" s="1" customFormat="1" ht="14.4"/>
    <row r="13363" s="1" customFormat="1" ht="14.4"/>
    <row r="13364" s="1" customFormat="1" ht="14.4"/>
    <row r="13365" s="1" customFormat="1" ht="14.4"/>
    <row r="13366" s="1" customFormat="1" ht="14.4"/>
    <row r="13367" s="1" customFormat="1" ht="14.4"/>
    <row r="13368" s="1" customFormat="1" ht="14.4"/>
    <row r="13369" s="1" customFormat="1" ht="14.4"/>
    <row r="13370" s="1" customFormat="1" ht="14.4"/>
    <row r="13371" s="1" customFormat="1" ht="14.4"/>
    <row r="13372" s="1" customFormat="1" ht="14.4"/>
    <row r="13373" s="1" customFormat="1" ht="14.4"/>
    <row r="13374" s="1" customFormat="1" ht="14.4"/>
    <row r="13375" s="1" customFormat="1" ht="14.4"/>
    <row r="13376" s="1" customFormat="1" ht="14.4"/>
    <row r="13377" s="1" customFormat="1" ht="14.4"/>
    <row r="13378" s="1" customFormat="1" ht="14.4"/>
    <row r="13379" s="1" customFormat="1" ht="14.4"/>
    <row r="13380" s="1" customFormat="1" ht="14.4"/>
    <row r="13381" s="1" customFormat="1" ht="14.4"/>
    <row r="13382" s="1" customFormat="1" ht="14.4"/>
    <row r="13383" s="1" customFormat="1" ht="14.4"/>
    <row r="13384" s="1" customFormat="1" ht="14.4"/>
    <row r="13385" s="1" customFormat="1" ht="14.4"/>
    <row r="13386" s="1" customFormat="1" ht="14.4"/>
    <row r="13387" s="1" customFormat="1" ht="14.4"/>
    <row r="13388" s="1" customFormat="1" ht="14.4"/>
    <row r="13389" s="1" customFormat="1" ht="14.4"/>
    <row r="13390" s="1" customFormat="1" ht="14.4"/>
    <row r="13391" s="1" customFormat="1" ht="14.4"/>
    <row r="13392" s="1" customFormat="1" ht="14.4"/>
    <row r="13393" s="1" customFormat="1" ht="14.4"/>
    <row r="13394" s="1" customFormat="1" ht="14.4"/>
    <row r="13395" s="1" customFormat="1" ht="14.4"/>
    <row r="13396" s="1" customFormat="1" ht="14.4"/>
    <row r="13397" s="1" customFormat="1" ht="14.4"/>
    <row r="13398" s="1" customFormat="1" ht="14.4"/>
    <row r="13399" s="1" customFormat="1" ht="14.4"/>
    <row r="13400" s="1" customFormat="1" ht="14.4"/>
    <row r="13401" s="1" customFormat="1" ht="14.4"/>
    <row r="13402" s="1" customFormat="1" ht="14.4"/>
    <row r="13403" s="1" customFormat="1" ht="14.4"/>
    <row r="13404" s="1" customFormat="1" ht="14.4"/>
    <row r="13405" s="1" customFormat="1" ht="14.4"/>
    <row r="13406" s="1" customFormat="1" ht="14.4"/>
    <row r="13407" s="1" customFormat="1" ht="14.4"/>
    <row r="13408" s="1" customFormat="1" ht="14.4"/>
    <row r="13409" s="1" customFormat="1" ht="14.4"/>
    <row r="13410" s="1" customFormat="1" ht="14.4"/>
    <row r="13411" s="1" customFormat="1" ht="14.4"/>
    <row r="13412" s="1" customFormat="1" ht="14.4"/>
    <row r="13413" s="1" customFormat="1" ht="14.4"/>
    <row r="13414" s="1" customFormat="1" ht="14.4"/>
    <row r="13415" s="1" customFormat="1" ht="14.4"/>
    <row r="13416" s="1" customFormat="1" ht="14.4"/>
    <row r="13417" s="1" customFormat="1" ht="14.4"/>
    <row r="13418" s="1" customFormat="1" ht="14.4"/>
    <row r="13419" s="1" customFormat="1" ht="14.4"/>
    <row r="13420" s="1" customFormat="1" ht="14.4"/>
    <row r="13421" s="1" customFormat="1" ht="14.4"/>
    <row r="13422" s="1" customFormat="1" ht="14.4"/>
    <row r="13423" s="1" customFormat="1" ht="14.4"/>
    <row r="13424" s="1" customFormat="1" ht="14.4"/>
    <row r="13425" s="1" customFormat="1" ht="14.4"/>
    <row r="13426" s="1" customFormat="1" ht="14.4"/>
    <row r="13427" s="1" customFormat="1" ht="14.4"/>
    <row r="13428" s="1" customFormat="1" ht="14.4"/>
    <row r="13429" s="1" customFormat="1" ht="14.4"/>
    <row r="13430" s="1" customFormat="1" ht="14.4"/>
    <row r="13431" s="1" customFormat="1" ht="14.4"/>
    <row r="13432" s="1" customFormat="1" ht="14.4"/>
    <row r="13433" s="1" customFormat="1" ht="14.4"/>
    <row r="13434" s="1" customFormat="1" ht="14.4"/>
    <row r="13435" s="1" customFormat="1" ht="14.4"/>
    <row r="13436" s="1" customFormat="1" ht="14.4"/>
    <row r="13437" s="1" customFormat="1" ht="14.4"/>
    <row r="13438" s="1" customFormat="1" ht="14.4"/>
    <row r="13439" s="1" customFormat="1" ht="14.4"/>
    <row r="13440" s="1" customFormat="1" ht="14.4"/>
    <row r="13441" s="1" customFormat="1" ht="14.4"/>
    <row r="13442" s="1" customFormat="1" ht="14.4"/>
    <row r="13443" s="1" customFormat="1" ht="14.4"/>
    <row r="13444" s="1" customFormat="1" ht="14.4"/>
    <row r="13445" s="1" customFormat="1" ht="14.4"/>
    <row r="13446" s="1" customFormat="1" ht="14.4"/>
    <row r="13447" s="1" customFormat="1" ht="14.4"/>
    <row r="13448" s="1" customFormat="1" ht="14.4"/>
    <row r="13449" s="1" customFormat="1" ht="14.4"/>
    <row r="13450" s="1" customFormat="1" ht="14.4"/>
    <row r="13451" s="1" customFormat="1" ht="14.4"/>
    <row r="13452" s="1" customFormat="1" ht="14.4"/>
    <row r="13453" s="1" customFormat="1" ht="14.4"/>
    <row r="13454" s="1" customFormat="1" ht="14.4"/>
    <row r="13455" s="1" customFormat="1" ht="14.4"/>
    <row r="13456" s="1" customFormat="1" ht="14.4"/>
    <row r="13457" s="1" customFormat="1" ht="14.4"/>
    <row r="13458" s="1" customFormat="1" ht="14.4"/>
    <row r="13459" s="1" customFormat="1" ht="14.4"/>
    <row r="13460" s="1" customFormat="1" ht="14.4"/>
    <row r="13461" s="1" customFormat="1" ht="14.4"/>
    <row r="13462" s="1" customFormat="1" ht="14.4"/>
    <row r="13463" s="1" customFormat="1" ht="14.4"/>
    <row r="13464" s="1" customFormat="1" ht="14.4"/>
    <row r="13465" s="1" customFormat="1" ht="14.4"/>
    <row r="13466" s="1" customFormat="1" ht="14.4"/>
    <row r="13467" s="1" customFormat="1" ht="14.4"/>
    <row r="13468" s="1" customFormat="1" ht="14.4"/>
    <row r="13469" s="1" customFormat="1" ht="14.4"/>
    <row r="13470" s="1" customFormat="1" ht="14.4"/>
    <row r="13471" s="1" customFormat="1" ht="14.4"/>
    <row r="13472" s="1" customFormat="1" ht="14.4"/>
    <row r="13473" s="1" customFormat="1" ht="14.4"/>
    <row r="13474" s="1" customFormat="1" ht="14.4"/>
    <row r="13475" s="1" customFormat="1" ht="14.4"/>
    <row r="13476" s="1" customFormat="1" ht="14.4"/>
    <row r="13477" s="1" customFormat="1" ht="14.4"/>
    <row r="13478" s="1" customFormat="1" ht="14.4"/>
    <row r="13479" s="1" customFormat="1" ht="14.4"/>
    <row r="13480" s="1" customFormat="1" ht="14.4"/>
    <row r="13481" s="1" customFormat="1" ht="14.4"/>
    <row r="13482" s="1" customFormat="1" ht="14.4"/>
    <row r="13483" s="1" customFormat="1" ht="14.4"/>
    <row r="13484" s="1" customFormat="1" ht="14.4"/>
    <row r="13485" s="1" customFormat="1" ht="14.4"/>
    <row r="13486" s="1" customFormat="1" ht="14.4"/>
    <row r="13487" s="1" customFormat="1" ht="14.4"/>
    <row r="13488" s="1" customFormat="1" ht="14.4"/>
    <row r="13489" s="1" customFormat="1" ht="14.4"/>
    <row r="13490" s="1" customFormat="1" ht="14.4"/>
    <row r="13491" s="1" customFormat="1" ht="14.4"/>
    <row r="13492" s="1" customFormat="1" ht="14.4"/>
    <row r="13493" s="1" customFormat="1" ht="14.4"/>
    <row r="13494" s="1" customFormat="1" ht="14.4"/>
    <row r="13495" s="1" customFormat="1" ht="14.4"/>
    <row r="13496" s="1" customFormat="1" ht="14.4"/>
    <row r="13497" s="1" customFormat="1" ht="14.4"/>
    <row r="13498" s="1" customFormat="1" ht="14.4"/>
    <row r="13499" s="1" customFormat="1" ht="14.4"/>
    <row r="13500" s="1" customFormat="1" ht="14.4"/>
    <row r="13501" s="1" customFormat="1" ht="14.4"/>
    <row r="13502" s="1" customFormat="1" ht="14.4"/>
    <row r="13503" s="1" customFormat="1" ht="14.4"/>
    <row r="13504" s="1" customFormat="1" ht="14.4"/>
    <row r="13505" s="1" customFormat="1" ht="14.4"/>
    <row r="13506" s="1" customFormat="1" ht="14.4"/>
    <row r="13507" s="1" customFormat="1" ht="14.4"/>
    <row r="13508" s="1" customFormat="1" ht="14.4"/>
    <row r="13509" s="1" customFormat="1" ht="14.4"/>
    <row r="13510" s="1" customFormat="1" ht="14.4"/>
    <row r="13511" s="1" customFormat="1" ht="14.4"/>
    <row r="13512" s="1" customFormat="1" ht="14.4"/>
    <row r="13513" s="1" customFormat="1" ht="14.4"/>
    <row r="13514" s="1" customFormat="1" ht="14.4"/>
    <row r="13515" s="1" customFormat="1" ht="14.4"/>
    <row r="13516" s="1" customFormat="1" ht="14.4"/>
    <row r="13517" s="1" customFormat="1" ht="14.4"/>
    <row r="13518" s="1" customFormat="1" ht="14.4"/>
    <row r="13519" s="1" customFormat="1" ht="14.4"/>
    <row r="13520" s="1" customFormat="1" ht="14.4"/>
    <row r="13521" s="1" customFormat="1" ht="14.4"/>
    <row r="13522" s="1" customFormat="1" ht="14.4"/>
    <row r="13523" s="1" customFormat="1" ht="14.4"/>
    <row r="13524" s="1" customFormat="1" ht="14.4"/>
    <row r="13525" s="1" customFormat="1" ht="14.4"/>
    <row r="13526" s="1" customFormat="1" ht="14.4"/>
    <row r="13527" s="1" customFormat="1" ht="14.4"/>
    <row r="13528" s="1" customFormat="1" ht="14.4"/>
    <row r="13529" s="1" customFormat="1" ht="14.4"/>
    <row r="13530" s="1" customFormat="1" ht="14.4"/>
    <row r="13531" s="1" customFormat="1" ht="14.4"/>
    <row r="13532" s="1" customFormat="1" ht="14.4"/>
    <row r="13533" s="1" customFormat="1" ht="14.4"/>
    <row r="13534" s="1" customFormat="1" ht="14.4"/>
    <row r="13535" s="1" customFormat="1" ht="14.4"/>
    <row r="13536" s="1" customFormat="1" ht="14.4"/>
    <row r="13537" s="1" customFormat="1" ht="14.4"/>
    <row r="13538" s="1" customFormat="1" ht="14.4"/>
    <row r="13539" s="1" customFormat="1" ht="14.4"/>
    <row r="13540" s="1" customFormat="1" ht="14.4"/>
    <row r="13541" s="1" customFormat="1" ht="14.4"/>
    <row r="13542" s="1" customFormat="1" ht="14.4"/>
    <row r="13543" s="1" customFormat="1" ht="14.4"/>
    <row r="13544" s="1" customFormat="1" ht="14.4"/>
    <row r="13545" s="1" customFormat="1" ht="14.4"/>
    <row r="13546" s="1" customFormat="1" ht="14.4"/>
    <row r="13547" s="1" customFormat="1" ht="14.4"/>
    <row r="13548" s="1" customFormat="1" ht="14.4"/>
    <row r="13549" s="1" customFormat="1" ht="14.4"/>
    <row r="13550" s="1" customFormat="1" ht="14.4"/>
    <row r="13551" s="1" customFormat="1" ht="14.4"/>
    <row r="13552" s="1" customFormat="1" ht="14.4"/>
    <row r="13553" s="1" customFormat="1" ht="14.4"/>
    <row r="13554" s="1" customFormat="1" ht="14.4"/>
    <row r="13555" s="1" customFormat="1" ht="14.4"/>
    <row r="13556" s="1" customFormat="1" ht="14.4"/>
    <row r="13557" s="1" customFormat="1" ht="14.4"/>
    <row r="13558" s="1" customFormat="1" ht="14.4"/>
    <row r="13559" s="1" customFormat="1" ht="14.4"/>
    <row r="13560" s="1" customFormat="1" ht="14.4"/>
    <row r="13561" s="1" customFormat="1" ht="14.4"/>
    <row r="13562" s="1" customFormat="1" ht="14.4"/>
    <row r="13563" s="1" customFormat="1" ht="14.4"/>
    <row r="13564" s="1" customFormat="1" ht="14.4"/>
    <row r="13565" s="1" customFormat="1" ht="14.4"/>
    <row r="13566" s="1" customFormat="1" ht="14.4"/>
    <row r="13567" s="1" customFormat="1" ht="14.4"/>
    <row r="13568" s="1" customFormat="1" ht="14.4"/>
    <row r="13569" s="1" customFormat="1" ht="14.4"/>
    <row r="13570" s="1" customFormat="1" ht="14.4"/>
    <row r="13571" s="1" customFormat="1" ht="14.4"/>
    <row r="13572" s="1" customFormat="1" ht="14.4"/>
    <row r="13573" s="1" customFormat="1" ht="14.4"/>
    <row r="13574" s="1" customFormat="1" ht="14.4"/>
    <row r="13575" s="1" customFormat="1" ht="14.4"/>
    <row r="13576" s="1" customFormat="1" ht="14.4"/>
    <row r="13577" s="1" customFormat="1" ht="14.4"/>
    <row r="13578" s="1" customFormat="1" ht="14.4"/>
    <row r="13579" s="1" customFormat="1" ht="14.4"/>
    <row r="13580" s="1" customFormat="1" ht="14.4"/>
    <row r="13581" s="1" customFormat="1" ht="14.4"/>
    <row r="13582" s="1" customFormat="1" ht="14.4"/>
    <row r="13583" s="1" customFormat="1" ht="14.4"/>
    <row r="13584" s="1" customFormat="1" ht="14.4"/>
    <row r="13585" s="1" customFormat="1" ht="14.4"/>
    <row r="13586" s="1" customFormat="1" ht="14.4"/>
    <row r="13587" s="1" customFormat="1" ht="14.4"/>
    <row r="13588" s="1" customFormat="1" ht="14.4"/>
    <row r="13589" s="1" customFormat="1" ht="14.4"/>
    <row r="13590" s="1" customFormat="1" ht="14.4"/>
    <row r="13591" s="1" customFormat="1" ht="14.4"/>
    <row r="13592" s="1" customFormat="1" ht="14.4"/>
    <row r="13593" s="1" customFormat="1" ht="14.4"/>
    <row r="13594" s="1" customFormat="1" ht="14.4"/>
    <row r="13595" s="1" customFormat="1" ht="14.4"/>
    <row r="13596" s="1" customFormat="1" ht="14.4"/>
    <row r="13597" s="1" customFormat="1" ht="14.4"/>
    <row r="13598" s="1" customFormat="1" ht="14.4"/>
    <row r="13599" s="1" customFormat="1" ht="14.4"/>
    <row r="13600" s="1" customFormat="1" ht="14.4"/>
    <row r="13601" s="1" customFormat="1" ht="14.4"/>
    <row r="13602" s="1" customFormat="1" ht="14.4"/>
    <row r="13603" s="1" customFormat="1" ht="14.4"/>
    <row r="13604" s="1" customFormat="1" ht="14.4"/>
    <row r="13605" s="1" customFormat="1" ht="14.4"/>
    <row r="13606" s="1" customFormat="1" ht="14.4"/>
    <row r="13607" s="1" customFormat="1" ht="14.4"/>
    <row r="13608" s="1" customFormat="1" ht="14.4"/>
    <row r="13609" s="1" customFormat="1" ht="14.4"/>
    <row r="13610" s="1" customFormat="1" ht="14.4"/>
    <row r="13611" s="1" customFormat="1" ht="14.4"/>
    <row r="13612" s="1" customFormat="1" ht="14.4"/>
    <row r="13613" s="1" customFormat="1" ht="14.4"/>
    <row r="13614" s="1" customFormat="1" ht="14.4"/>
    <row r="13615" s="1" customFormat="1" ht="14.4"/>
    <row r="13616" s="1" customFormat="1" ht="14.4"/>
    <row r="13617" s="1" customFormat="1" ht="14.4"/>
    <row r="13618" s="1" customFormat="1" ht="14.4"/>
    <row r="13619" s="1" customFormat="1" ht="14.4"/>
    <row r="13620" s="1" customFormat="1" ht="14.4"/>
    <row r="13621" s="1" customFormat="1" ht="14.4"/>
    <row r="13622" s="1" customFormat="1" ht="14.4"/>
    <row r="13623" s="1" customFormat="1" ht="14.4"/>
    <row r="13624" s="1" customFormat="1" ht="14.4"/>
    <row r="13625" s="1" customFormat="1" ht="14.4"/>
    <row r="13626" s="1" customFormat="1" ht="14.4"/>
    <row r="13627" s="1" customFormat="1" ht="14.4"/>
    <row r="13628" s="1" customFormat="1" ht="14.4"/>
    <row r="13629" s="1" customFormat="1" ht="14.4"/>
    <row r="13630" s="1" customFormat="1" ht="14.4"/>
    <row r="13631" s="1" customFormat="1" ht="14.4"/>
    <row r="13632" s="1" customFormat="1" ht="14.4"/>
    <row r="13633" s="1" customFormat="1" ht="14.4"/>
    <row r="13634" s="1" customFormat="1" ht="14.4"/>
    <row r="13635" s="1" customFormat="1" ht="14.4"/>
    <row r="13636" s="1" customFormat="1" ht="14.4"/>
    <row r="13637" s="1" customFormat="1" ht="14.4"/>
    <row r="13638" s="1" customFormat="1" ht="14.4"/>
    <row r="13639" s="1" customFormat="1" ht="14.4"/>
    <row r="13640" s="1" customFormat="1" ht="14.4"/>
    <row r="13641" s="1" customFormat="1" ht="14.4"/>
    <row r="13642" s="1" customFormat="1" ht="14.4"/>
    <row r="13643" s="1" customFormat="1" ht="14.4"/>
    <row r="13644" s="1" customFormat="1" ht="14.4"/>
    <row r="13645" s="1" customFormat="1" ht="14.4"/>
    <row r="13646" s="1" customFormat="1" ht="14.4"/>
    <row r="13647" s="1" customFormat="1" ht="14.4"/>
    <row r="13648" s="1" customFormat="1" ht="14.4"/>
    <row r="13649" s="1" customFormat="1" ht="14.4"/>
    <row r="13650" s="1" customFormat="1" ht="14.4"/>
    <row r="13651" s="1" customFormat="1" ht="14.4"/>
    <row r="13652" s="1" customFormat="1" ht="14.4"/>
    <row r="13653" s="1" customFormat="1" ht="14.4"/>
    <row r="13654" s="1" customFormat="1" ht="14.4"/>
    <row r="13655" s="1" customFormat="1" ht="14.4"/>
    <row r="13656" s="1" customFormat="1" ht="14.4"/>
    <row r="13657" s="1" customFormat="1" ht="14.4"/>
    <row r="13658" s="1" customFormat="1" ht="14.4"/>
    <row r="13659" s="1" customFormat="1" ht="14.4"/>
    <row r="13660" s="1" customFormat="1" ht="14.4"/>
    <row r="13661" s="1" customFormat="1" ht="14.4"/>
    <row r="13662" s="1" customFormat="1" ht="14.4"/>
    <row r="13663" s="1" customFormat="1" ht="14.4"/>
    <row r="13664" s="1" customFormat="1" ht="14.4"/>
    <row r="13665" s="1" customFormat="1" ht="14.4"/>
    <row r="13666" s="1" customFormat="1" ht="14.4"/>
    <row r="13667" s="1" customFormat="1" ht="14.4"/>
    <row r="13668" s="1" customFormat="1" ht="14.4"/>
    <row r="13669" s="1" customFormat="1" ht="14.4"/>
    <row r="13670" s="1" customFormat="1" ht="14.4"/>
    <row r="13671" s="1" customFormat="1" ht="14.4"/>
    <row r="13672" s="1" customFormat="1" ht="14.4"/>
    <row r="13673" s="1" customFormat="1" ht="14.4"/>
    <row r="13674" s="1" customFormat="1" ht="14.4"/>
    <row r="13675" s="1" customFormat="1" ht="14.4"/>
    <row r="13676" s="1" customFormat="1" ht="14.4"/>
    <row r="13677" s="1" customFormat="1" ht="14.4"/>
    <row r="13678" s="1" customFormat="1" ht="14.4"/>
    <row r="13679" s="1" customFormat="1" ht="14.4"/>
    <row r="13680" s="1" customFormat="1" ht="14.4"/>
    <row r="13681" s="1" customFormat="1" ht="14.4"/>
    <row r="13682" s="1" customFormat="1" ht="14.4"/>
    <row r="13683" s="1" customFormat="1" ht="14.4"/>
    <row r="13684" s="1" customFormat="1" ht="14.4"/>
    <row r="13685" s="1" customFormat="1" ht="14.4"/>
    <row r="13686" s="1" customFormat="1" ht="14.4"/>
    <row r="13687" s="1" customFormat="1" ht="14.4"/>
    <row r="13688" s="1" customFormat="1" ht="14.4"/>
    <row r="13689" s="1" customFormat="1" ht="14.4"/>
    <row r="13690" s="1" customFormat="1" ht="14.4"/>
    <row r="13691" s="1" customFormat="1" ht="14.4"/>
    <row r="13692" s="1" customFormat="1" ht="14.4"/>
    <row r="13693" s="1" customFormat="1" ht="14.4"/>
    <row r="13694" s="1" customFormat="1" ht="14.4"/>
    <row r="13695" s="1" customFormat="1" ht="14.4"/>
    <row r="13696" s="1" customFormat="1" ht="14.4"/>
    <row r="13697" s="1" customFormat="1" ht="14.4"/>
    <row r="13698" s="1" customFormat="1" ht="14.4"/>
    <row r="13699" s="1" customFormat="1" ht="14.4"/>
    <row r="13700" s="1" customFormat="1" ht="14.4"/>
    <row r="13701" s="1" customFormat="1" ht="14.4"/>
    <row r="13702" s="1" customFormat="1" ht="14.4"/>
    <row r="13703" s="1" customFormat="1" ht="14.4"/>
    <row r="13704" s="1" customFormat="1" ht="14.4"/>
    <row r="13705" s="1" customFormat="1" ht="14.4"/>
    <row r="13706" s="1" customFormat="1" ht="14.4"/>
    <row r="13707" s="1" customFormat="1" ht="14.4"/>
    <row r="13708" s="1" customFormat="1" ht="14.4"/>
    <row r="13709" s="1" customFormat="1" ht="14.4"/>
    <row r="13710" s="1" customFormat="1" ht="14.4"/>
    <row r="13711" s="1" customFormat="1" ht="14.4"/>
    <row r="13712" s="1" customFormat="1" ht="14.4"/>
    <row r="13713" s="1" customFormat="1" ht="14.4"/>
    <row r="13714" s="1" customFormat="1" ht="14.4"/>
    <row r="13715" s="1" customFormat="1" ht="14.4"/>
    <row r="13716" s="1" customFormat="1" ht="14.4"/>
    <row r="13717" s="1" customFormat="1" ht="14.4"/>
    <row r="13718" s="1" customFormat="1" ht="14.4"/>
    <row r="13719" s="1" customFormat="1" ht="14.4"/>
    <row r="13720" s="1" customFormat="1" ht="14.4"/>
    <row r="13721" s="1" customFormat="1" ht="14.4"/>
    <row r="13722" s="1" customFormat="1" ht="14.4"/>
    <row r="13723" s="1" customFormat="1" ht="14.4"/>
    <row r="13724" s="1" customFormat="1" ht="14.4"/>
    <row r="13725" s="1" customFormat="1" ht="14.4"/>
    <row r="13726" s="1" customFormat="1" ht="14.4"/>
    <row r="13727" s="1" customFormat="1" ht="14.4"/>
    <row r="13728" s="1" customFormat="1" ht="14.4"/>
    <row r="13729" s="1" customFormat="1" ht="14.4"/>
    <row r="13730" s="1" customFormat="1" ht="14.4"/>
    <row r="13731" s="1" customFormat="1" ht="14.4"/>
    <row r="13732" s="1" customFormat="1" ht="14.4"/>
    <row r="13733" s="1" customFormat="1" ht="14.4"/>
    <row r="13734" s="1" customFormat="1" ht="14.4"/>
    <row r="13735" s="1" customFormat="1" ht="14.4"/>
    <row r="13736" s="1" customFormat="1" ht="14.4"/>
    <row r="13737" s="1" customFormat="1" ht="14.4"/>
    <row r="13738" s="1" customFormat="1" ht="14.4"/>
    <row r="13739" s="1" customFormat="1" ht="14.4"/>
    <row r="13740" s="1" customFormat="1" ht="14.4"/>
    <row r="13741" s="1" customFormat="1" ht="14.4"/>
    <row r="13742" s="1" customFormat="1" ht="14.4"/>
    <row r="13743" s="1" customFormat="1" ht="14.4"/>
    <row r="13744" s="1" customFormat="1" ht="14.4"/>
    <row r="13745" s="1" customFormat="1" ht="14.4"/>
    <row r="13746" s="1" customFormat="1" ht="14.4"/>
    <row r="13747" s="1" customFormat="1" ht="14.4"/>
    <row r="13748" s="1" customFormat="1" ht="14.4"/>
    <row r="13749" s="1" customFormat="1" ht="14.4"/>
    <row r="13750" s="1" customFormat="1" ht="14.4"/>
    <row r="13751" s="1" customFormat="1" ht="14.4"/>
    <row r="13752" s="1" customFormat="1" ht="14.4"/>
    <row r="13753" s="1" customFormat="1" ht="14.4"/>
    <row r="13754" s="1" customFormat="1" ht="14.4"/>
    <row r="13755" s="1" customFormat="1" ht="14.4"/>
    <row r="13756" s="1" customFormat="1" ht="14.4"/>
    <row r="13757" s="1" customFormat="1" ht="14.4"/>
    <row r="13758" s="1" customFormat="1" ht="14.4"/>
    <row r="13759" s="1" customFormat="1" ht="14.4"/>
    <row r="13760" s="1" customFormat="1" ht="14.4"/>
    <row r="13761" s="1" customFormat="1" ht="14.4"/>
    <row r="13762" s="1" customFormat="1" ht="14.4"/>
    <row r="13763" s="1" customFormat="1" ht="14.4"/>
    <row r="13764" s="1" customFormat="1" ht="14.4"/>
    <row r="13765" s="1" customFormat="1" ht="14.4"/>
    <row r="13766" s="1" customFormat="1" ht="14.4"/>
    <row r="13767" s="1" customFormat="1" ht="14.4"/>
    <row r="13768" s="1" customFormat="1" ht="14.4"/>
    <row r="13769" s="1" customFormat="1" ht="14.4"/>
    <row r="13770" s="1" customFormat="1" ht="14.4"/>
    <row r="13771" s="1" customFormat="1" ht="14.4"/>
    <row r="13772" s="1" customFormat="1" ht="14.4"/>
    <row r="13773" s="1" customFormat="1" ht="14.4"/>
    <row r="13774" s="1" customFormat="1" ht="14.4"/>
    <row r="13775" s="1" customFormat="1" ht="14.4"/>
    <row r="13776" s="1" customFormat="1" ht="14.4"/>
    <row r="13777" s="1" customFormat="1" ht="14.4"/>
    <row r="13778" s="1" customFormat="1" ht="14.4"/>
    <row r="13779" s="1" customFormat="1" ht="14.4"/>
    <row r="13780" s="1" customFormat="1" ht="14.4"/>
    <row r="13781" s="1" customFormat="1" ht="14.4"/>
    <row r="13782" s="1" customFormat="1" ht="14.4"/>
    <row r="13783" s="1" customFormat="1" ht="14.4"/>
    <row r="13784" s="1" customFormat="1" ht="14.4"/>
    <row r="13785" s="1" customFormat="1" ht="14.4"/>
    <row r="13786" s="1" customFormat="1" ht="14.4"/>
    <row r="13787" s="1" customFormat="1" ht="14.4"/>
    <row r="13788" s="1" customFormat="1" ht="14.4"/>
    <row r="13789" s="1" customFormat="1" ht="14.4"/>
    <row r="13790" s="1" customFormat="1" ht="14.4"/>
    <row r="13791" s="1" customFormat="1" ht="14.4"/>
    <row r="13792" s="1" customFormat="1" ht="14.4"/>
    <row r="13793" s="1" customFormat="1" ht="14.4"/>
    <row r="13794" s="1" customFormat="1" ht="14.4"/>
    <row r="13795" s="1" customFormat="1" ht="14.4"/>
    <row r="13796" s="1" customFormat="1" ht="14.4"/>
    <row r="13797" s="1" customFormat="1" ht="14.4"/>
    <row r="13798" s="1" customFormat="1" ht="14.4"/>
    <row r="13799" s="1" customFormat="1" ht="14.4"/>
    <row r="13800" s="1" customFormat="1" ht="14.4"/>
    <row r="13801" s="1" customFormat="1" ht="14.4"/>
    <row r="13802" s="1" customFormat="1" ht="14.4"/>
    <row r="13803" s="1" customFormat="1" ht="14.4"/>
    <row r="13804" s="1" customFormat="1" ht="14.4"/>
    <row r="13805" s="1" customFormat="1" ht="14.4"/>
    <row r="13806" s="1" customFormat="1" ht="14.4"/>
    <row r="13807" s="1" customFormat="1" ht="14.4"/>
    <row r="13808" s="1" customFormat="1" ht="14.4"/>
    <row r="13809" s="1" customFormat="1" ht="14.4"/>
    <row r="13810" s="1" customFormat="1" ht="14.4"/>
    <row r="13811" s="1" customFormat="1" ht="14.4"/>
    <row r="13812" s="1" customFormat="1" ht="14.4"/>
    <row r="13813" s="1" customFormat="1" ht="14.4"/>
    <row r="13814" s="1" customFormat="1" ht="14.4"/>
    <row r="13815" s="1" customFormat="1" ht="14.4"/>
    <row r="13816" s="1" customFormat="1" ht="14.4"/>
    <row r="13817" s="1" customFormat="1" ht="14.4"/>
    <row r="13818" s="1" customFormat="1" ht="14.4"/>
    <row r="13819" s="1" customFormat="1" ht="14.4"/>
    <row r="13820" s="1" customFormat="1" ht="14.4"/>
    <row r="13821" s="1" customFormat="1" ht="14.4"/>
    <row r="13822" s="1" customFormat="1" ht="14.4"/>
    <row r="13823" s="1" customFormat="1" ht="14.4"/>
    <row r="13824" s="1" customFormat="1" ht="14.4"/>
    <row r="13825" s="1" customFormat="1" ht="14.4"/>
    <row r="13826" s="1" customFormat="1" ht="14.4"/>
    <row r="13827" s="1" customFormat="1" ht="14.4"/>
    <row r="13828" s="1" customFormat="1" ht="14.4"/>
    <row r="13829" s="1" customFormat="1" ht="14.4"/>
    <row r="13830" s="1" customFormat="1" ht="14.4"/>
    <row r="13831" s="1" customFormat="1" ht="14.4"/>
    <row r="13832" s="1" customFormat="1" ht="14.4"/>
    <row r="13833" s="1" customFormat="1" ht="14.4"/>
    <row r="13834" s="1" customFormat="1" ht="14.4"/>
    <row r="13835" s="1" customFormat="1" ht="14.4"/>
    <row r="13836" s="1" customFormat="1" ht="14.4"/>
    <row r="13837" s="1" customFormat="1" ht="14.4"/>
    <row r="13838" s="1" customFormat="1" ht="14.4"/>
    <row r="13839" s="1" customFormat="1" ht="14.4"/>
    <row r="13840" s="1" customFormat="1" ht="14.4"/>
    <row r="13841" s="1" customFormat="1" ht="14.4"/>
    <row r="13842" s="1" customFormat="1" ht="14.4"/>
    <row r="13843" s="1" customFormat="1" ht="14.4"/>
    <row r="13844" s="1" customFormat="1" ht="14.4"/>
    <row r="13845" s="1" customFormat="1" ht="14.4"/>
    <row r="13846" s="1" customFormat="1" ht="14.4"/>
    <row r="13847" s="1" customFormat="1" ht="14.4"/>
    <row r="13848" s="1" customFormat="1" ht="14.4"/>
    <row r="13849" s="1" customFormat="1" ht="14.4"/>
    <row r="13850" s="1" customFormat="1" ht="14.4"/>
    <row r="13851" s="1" customFormat="1" ht="14.4"/>
    <row r="13852" s="1" customFormat="1" ht="14.4"/>
    <row r="13853" s="1" customFormat="1" ht="14.4"/>
    <row r="13854" s="1" customFormat="1" ht="14.4"/>
    <row r="13855" s="1" customFormat="1" ht="14.4"/>
    <row r="13856" s="1" customFormat="1" ht="14.4"/>
    <row r="13857" s="1" customFormat="1" ht="14.4"/>
    <row r="13858" s="1" customFormat="1" ht="14.4"/>
    <row r="13859" s="1" customFormat="1" ht="14.4"/>
    <row r="13860" s="1" customFormat="1" ht="14.4"/>
    <row r="13861" s="1" customFormat="1" ht="14.4"/>
    <row r="13862" s="1" customFormat="1" ht="14.4"/>
    <row r="13863" s="1" customFormat="1" ht="14.4"/>
    <row r="13864" s="1" customFormat="1" ht="14.4"/>
    <row r="13865" s="1" customFormat="1" ht="14.4"/>
    <row r="13866" s="1" customFormat="1" ht="14.4"/>
    <row r="13867" s="1" customFormat="1" ht="14.4"/>
    <row r="13868" s="1" customFormat="1" ht="14.4"/>
    <row r="13869" s="1" customFormat="1" ht="14.4"/>
    <row r="13870" s="1" customFormat="1" ht="14.4"/>
    <row r="13871" s="1" customFormat="1" ht="14.4"/>
    <row r="13872" s="1" customFormat="1" ht="14.4"/>
    <row r="13873" s="1" customFormat="1" ht="14.4"/>
    <row r="13874" s="1" customFormat="1" ht="14.4"/>
    <row r="13875" s="1" customFormat="1" ht="14.4"/>
    <row r="13876" s="1" customFormat="1" ht="14.4"/>
    <row r="13877" s="1" customFormat="1" ht="14.4"/>
    <row r="13878" s="1" customFormat="1" ht="14.4"/>
    <row r="13879" s="1" customFormat="1" ht="14.4"/>
    <row r="13880" s="1" customFormat="1" ht="14.4"/>
    <row r="13881" s="1" customFormat="1" ht="14.4"/>
    <row r="13882" s="1" customFormat="1" ht="14.4"/>
    <row r="13883" s="1" customFormat="1" ht="14.4"/>
    <row r="13884" s="1" customFormat="1" ht="14.4"/>
    <row r="13885" s="1" customFormat="1" ht="14.4"/>
    <row r="13886" s="1" customFormat="1" ht="14.4"/>
    <row r="13887" s="1" customFormat="1" ht="14.4"/>
    <row r="13888" s="1" customFormat="1" ht="14.4"/>
    <row r="13889" s="1" customFormat="1" ht="14.4"/>
    <row r="13890" s="1" customFormat="1" ht="14.4"/>
    <row r="13891" s="1" customFormat="1" ht="14.4"/>
    <row r="13892" s="1" customFormat="1" ht="14.4"/>
    <row r="13893" s="1" customFormat="1" ht="14.4"/>
    <row r="13894" s="1" customFormat="1" ht="14.4"/>
    <row r="13895" s="1" customFormat="1" ht="14.4"/>
    <row r="13896" s="1" customFormat="1" ht="14.4"/>
    <row r="13897" s="1" customFormat="1" ht="14.4"/>
    <row r="13898" s="1" customFormat="1" ht="14.4"/>
    <row r="13899" s="1" customFormat="1" ht="14.4"/>
    <row r="13900" s="1" customFormat="1" ht="14.4"/>
    <row r="13901" s="1" customFormat="1" ht="14.4"/>
    <row r="13902" s="1" customFormat="1" ht="14.4"/>
    <row r="13903" s="1" customFormat="1" ht="14.4"/>
    <row r="13904" s="1" customFormat="1" ht="14.4"/>
    <row r="13905" s="1" customFormat="1" ht="14.4"/>
    <row r="13906" s="1" customFormat="1" ht="14.4"/>
    <row r="13907" s="1" customFormat="1" ht="14.4"/>
    <row r="13908" s="1" customFormat="1" ht="14.4"/>
    <row r="13909" s="1" customFormat="1" ht="14.4"/>
    <row r="13910" s="1" customFormat="1" ht="14.4"/>
    <row r="13911" s="1" customFormat="1" ht="14.4"/>
    <row r="13912" s="1" customFormat="1" ht="14.4"/>
    <row r="13913" s="1" customFormat="1" ht="14.4"/>
    <row r="13914" s="1" customFormat="1" ht="14.4"/>
    <row r="13915" s="1" customFormat="1" ht="14.4"/>
    <row r="13916" s="1" customFormat="1" ht="14.4"/>
    <row r="13917" s="1" customFormat="1" ht="14.4"/>
    <row r="13918" s="1" customFormat="1" ht="14.4"/>
    <row r="13919" s="1" customFormat="1" ht="14.4"/>
    <row r="13920" s="1" customFormat="1" ht="14.4"/>
    <row r="13921" s="1" customFormat="1" ht="14.4"/>
    <row r="13922" s="1" customFormat="1" ht="14.4"/>
    <row r="13923" s="1" customFormat="1" ht="14.4"/>
    <row r="13924" s="1" customFormat="1" ht="14.4"/>
    <row r="13925" s="1" customFormat="1" ht="14.4"/>
    <row r="13926" s="1" customFormat="1" ht="14.4"/>
    <row r="13927" s="1" customFormat="1" ht="14.4"/>
    <row r="13928" s="1" customFormat="1" ht="14.4"/>
    <row r="13929" s="1" customFormat="1" ht="14.4"/>
    <row r="13930" s="1" customFormat="1" ht="14.4"/>
    <row r="13931" s="1" customFormat="1" ht="14.4"/>
    <row r="13932" s="1" customFormat="1" ht="14.4"/>
    <row r="13933" s="1" customFormat="1" ht="14.4"/>
    <row r="13934" s="1" customFormat="1" ht="14.4"/>
    <row r="13935" s="1" customFormat="1" ht="14.4"/>
    <row r="13936" s="1" customFormat="1" ht="14.4"/>
    <row r="13937" s="1" customFormat="1" ht="14.4"/>
    <row r="13938" s="1" customFormat="1" ht="14.4"/>
    <row r="13939" s="1" customFormat="1" ht="14.4"/>
    <row r="13940" s="1" customFormat="1" ht="14.4"/>
    <row r="13941" s="1" customFormat="1" ht="14.4"/>
    <row r="13942" s="1" customFormat="1" ht="14.4"/>
    <row r="13943" s="1" customFormat="1" ht="14.4"/>
    <row r="13944" s="1" customFormat="1" ht="14.4"/>
    <row r="13945" s="1" customFormat="1" ht="14.4"/>
    <row r="13946" s="1" customFormat="1" ht="14.4"/>
    <row r="13947" s="1" customFormat="1" ht="14.4"/>
    <row r="13948" s="1" customFormat="1" ht="14.4"/>
    <row r="13949" s="1" customFormat="1" ht="14.4"/>
    <row r="13950" s="1" customFormat="1" ht="14.4"/>
    <row r="13951" s="1" customFormat="1" ht="14.4"/>
    <row r="13952" s="1" customFormat="1" ht="14.4"/>
    <row r="13953" s="1" customFormat="1" ht="14.4"/>
    <row r="13954" s="1" customFormat="1" ht="14.4"/>
    <row r="13955" s="1" customFormat="1" ht="14.4"/>
    <row r="13956" s="1" customFormat="1" ht="14.4"/>
    <row r="13957" s="1" customFormat="1" ht="14.4"/>
    <row r="13958" s="1" customFormat="1" ht="14.4"/>
    <row r="13959" s="1" customFormat="1" ht="14.4"/>
    <row r="13960" s="1" customFormat="1" ht="14.4"/>
    <row r="13961" s="1" customFormat="1" ht="14.4"/>
    <row r="13962" s="1" customFormat="1" ht="14.4"/>
    <row r="13963" s="1" customFormat="1" ht="14.4"/>
    <row r="13964" s="1" customFormat="1" ht="14.4"/>
    <row r="13965" s="1" customFormat="1" ht="14.4"/>
    <row r="13966" s="1" customFormat="1" ht="14.4"/>
    <row r="13967" s="1" customFormat="1" ht="14.4"/>
    <row r="13968" s="1" customFormat="1" ht="14.4"/>
    <row r="13969" s="1" customFormat="1" ht="14.4"/>
    <row r="13970" s="1" customFormat="1" ht="14.4"/>
    <row r="13971" s="1" customFormat="1" ht="14.4"/>
    <row r="13972" s="1" customFormat="1" ht="14.4"/>
    <row r="13973" s="1" customFormat="1" ht="14.4"/>
    <row r="13974" s="1" customFormat="1" ht="14.4"/>
    <row r="13975" s="1" customFormat="1" ht="14.4"/>
    <row r="13976" s="1" customFormat="1" ht="14.4"/>
    <row r="13977" s="1" customFormat="1" ht="14.4"/>
    <row r="13978" s="1" customFormat="1" ht="14.4"/>
    <row r="13979" s="1" customFormat="1" ht="14.4"/>
    <row r="13980" s="1" customFormat="1" ht="14.4"/>
    <row r="13981" s="1" customFormat="1" ht="14.4"/>
    <row r="13982" s="1" customFormat="1" ht="14.4"/>
    <row r="13983" s="1" customFormat="1" ht="14.4"/>
    <row r="13984" s="1" customFormat="1" ht="14.4"/>
    <row r="13985" s="1" customFormat="1" ht="14.4"/>
    <row r="13986" s="1" customFormat="1" ht="14.4"/>
    <row r="13987" s="1" customFormat="1" ht="14.4"/>
    <row r="13988" s="1" customFormat="1" ht="14.4"/>
    <row r="13989" s="1" customFormat="1" ht="14.4"/>
    <row r="13990" s="1" customFormat="1" ht="14.4"/>
    <row r="13991" s="1" customFormat="1" ht="14.4"/>
    <row r="13992" s="1" customFormat="1" ht="14.4"/>
    <row r="13993" s="1" customFormat="1" ht="14.4"/>
    <row r="13994" s="1" customFormat="1" ht="14.4"/>
    <row r="13995" s="1" customFormat="1" ht="14.4"/>
    <row r="13996" s="1" customFormat="1" ht="14.4"/>
    <row r="13997" s="1" customFormat="1" ht="14.4"/>
    <row r="13998" s="1" customFormat="1" ht="14.4"/>
    <row r="13999" s="1" customFormat="1" ht="14.4"/>
    <row r="14000" s="1" customFormat="1" ht="14.4"/>
    <row r="14001" s="1" customFormat="1" ht="14.4"/>
    <row r="14002" s="1" customFormat="1" ht="14.4"/>
    <row r="14003" s="1" customFormat="1" ht="14.4"/>
    <row r="14004" s="1" customFormat="1" ht="14.4"/>
    <row r="14005" s="1" customFormat="1" ht="14.4"/>
    <row r="14006" s="1" customFormat="1" ht="14.4"/>
    <row r="14007" s="1" customFormat="1" ht="14.4"/>
    <row r="14008" s="1" customFormat="1" ht="14.4"/>
    <row r="14009" s="1" customFormat="1" ht="14.4"/>
    <row r="14010" s="1" customFormat="1" ht="14.4"/>
    <row r="14011" s="1" customFormat="1" ht="14.4"/>
    <row r="14012" s="1" customFormat="1" ht="14.4"/>
    <row r="14013" s="1" customFormat="1" ht="14.4"/>
    <row r="14014" s="1" customFormat="1" ht="14.4"/>
    <row r="14015" s="1" customFormat="1" ht="14.4"/>
    <row r="14016" s="1" customFormat="1" ht="14.4"/>
    <row r="14017" s="1" customFormat="1" ht="14.4"/>
    <row r="14018" s="1" customFormat="1" ht="14.4"/>
    <row r="14019" s="1" customFormat="1" ht="14.4"/>
    <row r="14020" s="1" customFormat="1" ht="14.4"/>
    <row r="14021" s="1" customFormat="1" ht="14.4"/>
    <row r="14022" s="1" customFormat="1" ht="14.4"/>
    <row r="14023" s="1" customFormat="1" ht="14.4"/>
    <row r="14024" s="1" customFormat="1" ht="14.4"/>
    <row r="14025" s="1" customFormat="1" ht="14.4"/>
    <row r="14026" s="1" customFormat="1" ht="14.4"/>
    <row r="14027" s="1" customFormat="1" ht="14.4"/>
    <row r="14028" s="1" customFormat="1" ht="14.4"/>
    <row r="14029" s="1" customFormat="1" ht="14.4"/>
    <row r="14030" s="1" customFormat="1" ht="14.4"/>
    <row r="14031" s="1" customFormat="1" ht="14.4"/>
    <row r="14032" s="1" customFormat="1" ht="14.4"/>
    <row r="14033" s="1" customFormat="1" ht="14.4"/>
    <row r="14034" s="1" customFormat="1" ht="14.4"/>
    <row r="14035" s="1" customFormat="1" ht="14.4"/>
    <row r="14036" s="1" customFormat="1" ht="14.4"/>
    <row r="14037" s="1" customFormat="1" ht="14.4"/>
    <row r="14038" s="1" customFormat="1" ht="14.4"/>
    <row r="14039" s="1" customFormat="1" ht="14.4"/>
    <row r="14040" s="1" customFormat="1" ht="14.4"/>
    <row r="14041" s="1" customFormat="1" ht="14.4"/>
    <row r="14042" s="1" customFormat="1" ht="14.4"/>
    <row r="14043" s="1" customFormat="1" ht="14.4"/>
    <row r="14044" s="1" customFormat="1" ht="14.4"/>
    <row r="14045" s="1" customFormat="1" ht="14.4"/>
    <row r="14046" s="1" customFormat="1" ht="14.4"/>
    <row r="14047" s="1" customFormat="1" ht="14.4"/>
    <row r="14048" s="1" customFormat="1" ht="14.4"/>
    <row r="14049" s="1" customFormat="1" ht="14.4"/>
    <row r="14050" s="1" customFormat="1" ht="14.4"/>
    <row r="14051" s="1" customFormat="1" ht="14.4"/>
    <row r="14052" s="1" customFormat="1" ht="14.4"/>
    <row r="14053" s="1" customFormat="1" ht="14.4"/>
    <row r="14054" s="1" customFormat="1" ht="14.4"/>
    <row r="14055" s="1" customFormat="1" ht="14.4"/>
    <row r="14056" s="1" customFormat="1" ht="14.4"/>
    <row r="14057" s="1" customFormat="1" ht="14.4"/>
    <row r="14058" s="1" customFormat="1" ht="14.4"/>
    <row r="14059" s="1" customFormat="1" ht="14.4"/>
    <row r="14060" s="1" customFormat="1" ht="14.4"/>
    <row r="14061" s="1" customFormat="1" ht="14.4"/>
    <row r="14062" s="1" customFormat="1" ht="14.4"/>
    <row r="14063" s="1" customFormat="1" ht="14.4"/>
    <row r="14064" s="1" customFormat="1" ht="14.4"/>
    <row r="14065" s="1" customFormat="1" ht="14.4"/>
    <row r="14066" s="1" customFormat="1" ht="14.4"/>
    <row r="14067" s="1" customFormat="1" ht="14.4"/>
    <row r="14068" s="1" customFormat="1" ht="14.4"/>
    <row r="14069" s="1" customFormat="1" ht="14.4"/>
    <row r="14070" s="1" customFormat="1" ht="14.4"/>
    <row r="14071" s="1" customFormat="1" ht="14.4"/>
    <row r="14072" s="1" customFormat="1" ht="14.4"/>
    <row r="14073" s="1" customFormat="1" ht="14.4"/>
    <row r="14074" s="1" customFormat="1" ht="14.4"/>
    <row r="14075" s="1" customFormat="1" ht="14.4"/>
    <row r="14076" s="1" customFormat="1" ht="14.4"/>
    <row r="14077" s="1" customFormat="1" ht="14.4"/>
    <row r="14078" s="1" customFormat="1" ht="14.4"/>
    <row r="14079" s="1" customFormat="1" ht="14.4"/>
    <row r="14080" s="1" customFormat="1" ht="14.4"/>
    <row r="14081" s="1" customFormat="1" ht="14.4"/>
    <row r="14082" s="1" customFormat="1" ht="14.4"/>
    <row r="14083" s="1" customFormat="1" ht="14.4"/>
    <row r="14084" s="1" customFormat="1" ht="14.4"/>
    <row r="14085" s="1" customFormat="1" ht="14.4"/>
    <row r="14086" s="1" customFormat="1" ht="14.4"/>
    <row r="14087" s="1" customFormat="1" ht="14.4"/>
    <row r="14088" s="1" customFormat="1" ht="14.4"/>
    <row r="14089" s="1" customFormat="1" ht="14.4"/>
    <row r="14090" s="1" customFormat="1" ht="14.4"/>
    <row r="14091" s="1" customFormat="1" ht="14.4"/>
    <row r="14092" s="1" customFormat="1" ht="14.4"/>
    <row r="14093" s="1" customFormat="1" ht="14.4"/>
    <row r="14094" s="1" customFormat="1" ht="14.4"/>
    <row r="14095" s="1" customFormat="1" ht="14.4"/>
    <row r="14096" s="1" customFormat="1" ht="14.4"/>
    <row r="14097" s="1" customFormat="1" ht="14.4"/>
    <row r="14098" s="1" customFormat="1" ht="14.4"/>
    <row r="14099" s="1" customFormat="1" ht="14.4"/>
    <row r="14100" s="1" customFormat="1" ht="14.4"/>
    <row r="14101" s="1" customFormat="1" ht="14.4"/>
    <row r="14102" s="1" customFormat="1" ht="14.4"/>
    <row r="14103" s="1" customFormat="1" ht="14.4"/>
    <row r="14104" s="1" customFormat="1" ht="14.4"/>
    <row r="14105" s="1" customFormat="1" ht="14.4"/>
    <row r="14106" s="1" customFormat="1" ht="14.4"/>
    <row r="14107" s="1" customFormat="1" ht="14.4"/>
    <row r="14108" s="1" customFormat="1" ht="14.4"/>
    <row r="14109" s="1" customFormat="1" ht="14.4"/>
    <row r="14110" s="1" customFormat="1" ht="14.4"/>
    <row r="14111" s="1" customFormat="1" ht="14.4"/>
    <row r="14112" s="1" customFormat="1" ht="14.4"/>
    <row r="14113" s="1" customFormat="1" ht="14.4"/>
    <row r="14114" s="1" customFormat="1" ht="14.4"/>
    <row r="14115" s="1" customFormat="1" ht="14.4"/>
    <row r="14116" s="1" customFormat="1" ht="14.4"/>
    <row r="14117" s="1" customFormat="1" ht="14.4"/>
    <row r="14118" s="1" customFormat="1" ht="14.4"/>
    <row r="14119" s="1" customFormat="1" ht="14.4"/>
    <row r="14120" s="1" customFormat="1" ht="14.4"/>
    <row r="14121" s="1" customFormat="1" ht="14.4"/>
    <row r="14122" s="1" customFormat="1" ht="14.4"/>
    <row r="14123" s="1" customFormat="1" ht="14.4"/>
    <row r="14124" s="1" customFormat="1" ht="14.4"/>
    <row r="14125" s="1" customFormat="1" ht="14.4"/>
    <row r="14126" s="1" customFormat="1" ht="14.4"/>
    <row r="14127" s="1" customFormat="1" ht="14.4"/>
    <row r="14128" s="1" customFormat="1" ht="14.4"/>
    <row r="14129" s="1" customFormat="1" ht="14.4"/>
    <row r="14130" s="1" customFormat="1" ht="14.4"/>
    <row r="14131" s="1" customFormat="1" ht="14.4"/>
    <row r="14132" s="1" customFormat="1" ht="14.4"/>
    <row r="14133" s="1" customFormat="1" ht="14.4"/>
    <row r="14134" s="1" customFormat="1" ht="14.4"/>
    <row r="14135" s="1" customFormat="1" ht="14.4"/>
    <row r="14136" s="1" customFormat="1" ht="14.4"/>
    <row r="14137" s="1" customFormat="1" ht="14.4"/>
    <row r="14138" s="1" customFormat="1" ht="14.4"/>
    <row r="14139" s="1" customFormat="1" ht="14.4"/>
    <row r="14140" s="1" customFormat="1" ht="14.4"/>
    <row r="14141" s="1" customFormat="1" ht="14.4"/>
    <row r="14142" s="1" customFormat="1" ht="14.4"/>
    <row r="14143" s="1" customFormat="1" ht="14.4"/>
    <row r="14144" s="1" customFormat="1" ht="14.4"/>
    <row r="14145" s="1" customFormat="1" ht="14.4"/>
    <row r="14146" s="1" customFormat="1" ht="14.4"/>
    <row r="14147" s="1" customFormat="1" ht="14.4"/>
    <row r="14148" s="1" customFormat="1" ht="14.4"/>
    <row r="14149" s="1" customFormat="1" ht="14.4"/>
    <row r="14150" s="1" customFormat="1" ht="14.4"/>
    <row r="14151" s="1" customFormat="1" ht="14.4"/>
    <row r="14152" s="1" customFormat="1" ht="14.4"/>
    <row r="14153" s="1" customFormat="1" ht="14.4"/>
    <row r="14154" s="1" customFormat="1" ht="14.4"/>
    <row r="14155" s="1" customFormat="1" ht="14.4"/>
    <row r="14156" s="1" customFormat="1" ht="14.4"/>
    <row r="14157" s="1" customFormat="1" ht="14.4"/>
    <row r="14158" s="1" customFormat="1" ht="14.4"/>
    <row r="14159" s="1" customFormat="1" ht="14.4"/>
    <row r="14160" s="1" customFormat="1" ht="14.4"/>
    <row r="14161" s="1" customFormat="1" ht="14.4"/>
    <row r="14162" s="1" customFormat="1" ht="14.4"/>
    <row r="14163" s="1" customFormat="1" ht="14.4"/>
    <row r="14164" s="1" customFormat="1" ht="14.4"/>
    <row r="14165" s="1" customFormat="1" ht="14.4"/>
    <row r="14166" s="1" customFormat="1" ht="14.4"/>
    <row r="14167" s="1" customFormat="1" ht="14.4"/>
    <row r="14168" s="1" customFormat="1" ht="14.4"/>
    <row r="14169" s="1" customFormat="1" ht="14.4"/>
    <row r="14170" s="1" customFormat="1" ht="14.4"/>
    <row r="14171" s="1" customFormat="1" ht="14.4"/>
    <row r="14172" s="1" customFormat="1" ht="14.4"/>
    <row r="14173" s="1" customFormat="1" ht="14.4"/>
    <row r="14174" s="1" customFormat="1" ht="14.4"/>
    <row r="14175" s="1" customFormat="1" ht="14.4"/>
    <row r="14176" s="1" customFormat="1" ht="14.4"/>
    <row r="14177" s="1" customFormat="1" ht="14.4"/>
    <row r="14178" s="1" customFormat="1" ht="14.4"/>
    <row r="14179" s="1" customFormat="1" ht="14.4"/>
    <row r="14180" s="1" customFormat="1" ht="14.4"/>
    <row r="14181" s="1" customFormat="1" ht="14.4"/>
    <row r="14182" s="1" customFormat="1" ht="14.4"/>
    <row r="14183" s="1" customFormat="1" ht="14.4"/>
    <row r="14184" s="1" customFormat="1" ht="14.4"/>
    <row r="14185" s="1" customFormat="1" ht="14.4"/>
    <row r="14186" s="1" customFormat="1" ht="14.4"/>
    <row r="14187" s="1" customFormat="1" ht="14.4"/>
    <row r="14188" s="1" customFormat="1" ht="14.4"/>
    <row r="14189" s="1" customFormat="1" ht="14.4"/>
    <row r="14190" s="1" customFormat="1" ht="14.4"/>
    <row r="14191" s="1" customFormat="1" ht="14.4"/>
    <row r="14192" s="1" customFormat="1" ht="14.4"/>
    <row r="14193" s="1" customFormat="1" ht="14.4"/>
    <row r="14194" s="1" customFormat="1" ht="14.4"/>
    <row r="14195" s="1" customFormat="1" ht="14.4"/>
    <row r="14196" s="1" customFormat="1" ht="14.4"/>
    <row r="14197" s="1" customFormat="1" ht="14.4"/>
    <row r="14198" s="1" customFormat="1" ht="14.4"/>
    <row r="14199" s="1" customFormat="1" ht="14.4"/>
    <row r="14200" s="1" customFormat="1" ht="14.4"/>
    <row r="14201" s="1" customFormat="1" ht="14.4"/>
    <row r="14202" s="1" customFormat="1" ht="14.4"/>
    <row r="14203" s="1" customFormat="1" ht="14.4"/>
    <row r="14204" s="1" customFormat="1" ht="14.4"/>
    <row r="14205" s="1" customFormat="1" ht="14.4"/>
    <row r="14206" s="1" customFormat="1" ht="14.4"/>
    <row r="14207" s="1" customFormat="1" ht="14.4"/>
    <row r="14208" s="1" customFormat="1" ht="14.4"/>
    <row r="14209" s="1" customFormat="1" ht="14.4"/>
    <row r="14210" s="1" customFormat="1" ht="14.4"/>
    <row r="14211" s="1" customFormat="1" ht="14.4"/>
    <row r="14212" s="1" customFormat="1" ht="14.4"/>
    <row r="14213" s="1" customFormat="1" ht="14.4"/>
    <row r="14214" s="1" customFormat="1" ht="14.4"/>
    <row r="14215" s="1" customFormat="1" ht="14.4"/>
    <row r="14216" s="1" customFormat="1" ht="14.4"/>
    <row r="14217" s="1" customFormat="1" ht="14.4"/>
    <row r="14218" s="1" customFormat="1" ht="14.4"/>
    <row r="14219" s="1" customFormat="1" ht="14.4"/>
    <row r="14220" s="1" customFormat="1" ht="14.4"/>
    <row r="14221" s="1" customFormat="1" ht="14.4"/>
    <row r="14222" s="1" customFormat="1" ht="14.4"/>
    <row r="14223" s="1" customFormat="1" ht="14.4"/>
    <row r="14224" s="1" customFormat="1" ht="14.4"/>
    <row r="14225" s="1" customFormat="1" ht="14.4"/>
    <row r="14226" s="1" customFormat="1" ht="14.4"/>
    <row r="14227" s="1" customFormat="1" ht="14.4"/>
    <row r="14228" s="1" customFormat="1" ht="14.4"/>
    <row r="14229" s="1" customFormat="1" ht="14.4"/>
    <row r="14230" s="1" customFormat="1" ht="14.4"/>
    <row r="14231" s="1" customFormat="1" ht="14.4"/>
    <row r="14232" s="1" customFormat="1" ht="14.4"/>
    <row r="14233" s="1" customFormat="1" ht="14.4"/>
    <row r="14234" s="1" customFormat="1" ht="14.4"/>
    <row r="14235" s="1" customFormat="1" ht="14.4"/>
    <row r="14236" s="1" customFormat="1" ht="14.4"/>
    <row r="14237" s="1" customFormat="1" ht="14.4"/>
    <row r="14238" s="1" customFormat="1" ht="14.4"/>
    <row r="14239" s="1" customFormat="1" ht="14.4"/>
    <row r="14240" s="1" customFormat="1" ht="14.4"/>
    <row r="14241" s="1" customFormat="1" ht="14.4"/>
    <row r="14242" s="1" customFormat="1" ht="14.4"/>
    <row r="14243" s="1" customFormat="1" ht="14.4"/>
    <row r="14244" s="1" customFormat="1" ht="14.4"/>
    <row r="14245" s="1" customFormat="1" ht="14.4"/>
    <row r="14246" s="1" customFormat="1" ht="14.4"/>
    <row r="14247" s="1" customFormat="1" ht="14.4"/>
    <row r="14248" s="1" customFormat="1" ht="14.4"/>
    <row r="14249" s="1" customFormat="1" ht="14.4"/>
    <row r="14250" s="1" customFormat="1" ht="14.4"/>
    <row r="14251" s="1" customFormat="1" ht="14.4"/>
    <row r="14252" s="1" customFormat="1" ht="14.4"/>
    <row r="14253" s="1" customFormat="1" ht="14.4"/>
    <row r="14254" s="1" customFormat="1" ht="14.4"/>
    <row r="14255" s="1" customFormat="1" ht="14.4"/>
    <row r="14256" s="1" customFormat="1" ht="14.4"/>
    <row r="14257" s="1" customFormat="1" ht="14.4"/>
    <row r="14258" s="1" customFormat="1" ht="14.4"/>
    <row r="14259" s="1" customFormat="1" ht="14.4"/>
    <row r="14260" s="1" customFormat="1" ht="14.4"/>
    <row r="14261" s="1" customFormat="1" ht="14.4"/>
    <row r="14262" s="1" customFormat="1" ht="14.4"/>
    <row r="14263" s="1" customFormat="1" ht="14.4"/>
    <row r="14264" s="1" customFormat="1" ht="14.4"/>
    <row r="14265" s="1" customFormat="1" ht="14.4"/>
    <row r="14266" s="1" customFormat="1" ht="14.4"/>
    <row r="14267" s="1" customFormat="1" ht="14.4"/>
    <row r="14268" s="1" customFormat="1" ht="14.4"/>
    <row r="14269" s="1" customFormat="1" ht="14.4"/>
    <row r="14270" s="1" customFormat="1" ht="14.4"/>
    <row r="14271" s="1" customFormat="1" ht="14.4"/>
    <row r="14272" s="1" customFormat="1" ht="14.4"/>
    <row r="14273" s="1" customFormat="1" ht="14.4"/>
    <row r="14274" s="1" customFormat="1" ht="14.4"/>
    <row r="14275" s="1" customFormat="1" ht="14.4"/>
    <row r="14276" s="1" customFormat="1" ht="14.4"/>
    <row r="14277" s="1" customFormat="1" ht="14.4"/>
    <row r="14278" s="1" customFormat="1" ht="14.4"/>
    <row r="14279" s="1" customFormat="1" ht="14.4"/>
    <row r="14280" s="1" customFormat="1" ht="14.4"/>
    <row r="14281" s="1" customFormat="1" ht="14.4"/>
    <row r="14282" s="1" customFormat="1" ht="14.4"/>
    <row r="14283" s="1" customFormat="1" ht="14.4"/>
    <row r="14284" s="1" customFormat="1" ht="14.4"/>
    <row r="14285" s="1" customFormat="1" ht="14.4"/>
    <row r="14286" s="1" customFormat="1" ht="14.4"/>
    <row r="14287" s="1" customFormat="1" ht="14.4"/>
    <row r="14288" s="1" customFormat="1" ht="14.4"/>
    <row r="14289" s="1" customFormat="1" ht="14.4"/>
    <row r="14290" s="1" customFormat="1" ht="14.4"/>
    <row r="14291" s="1" customFormat="1" ht="14.4"/>
    <row r="14292" s="1" customFormat="1" ht="14.4"/>
    <row r="14293" s="1" customFormat="1" ht="14.4"/>
    <row r="14294" s="1" customFormat="1" ht="14.4"/>
    <row r="14295" s="1" customFormat="1" ht="14.4"/>
    <row r="14296" s="1" customFormat="1" ht="14.4"/>
    <row r="14297" s="1" customFormat="1" ht="14.4"/>
    <row r="14298" s="1" customFormat="1" ht="14.4"/>
    <row r="14299" s="1" customFormat="1" ht="14.4"/>
    <row r="14300" s="1" customFormat="1" ht="14.4"/>
    <row r="14301" s="1" customFormat="1" ht="14.4"/>
    <row r="14302" s="1" customFormat="1" ht="14.4"/>
    <row r="14303" s="1" customFormat="1" ht="14.4"/>
    <row r="14304" s="1" customFormat="1" ht="14.4"/>
    <row r="14305" s="1" customFormat="1" ht="14.4"/>
    <row r="14306" s="1" customFormat="1" ht="14.4"/>
    <row r="14307" s="1" customFormat="1" ht="14.4"/>
    <row r="14308" s="1" customFormat="1" ht="14.4"/>
    <row r="14309" s="1" customFormat="1" ht="14.4"/>
    <row r="14310" s="1" customFormat="1" ht="14.4"/>
    <row r="14311" s="1" customFormat="1" ht="14.4"/>
    <row r="14312" s="1" customFormat="1" ht="14.4"/>
    <row r="14313" s="1" customFormat="1" ht="14.4"/>
    <row r="14314" s="1" customFormat="1" ht="14.4"/>
    <row r="14315" s="1" customFormat="1" ht="14.4"/>
    <row r="14316" s="1" customFormat="1" ht="14.4"/>
    <row r="14317" s="1" customFormat="1" ht="14.4"/>
    <row r="14318" s="1" customFormat="1" ht="14.4"/>
    <row r="14319" s="1" customFormat="1" ht="14.4"/>
    <row r="14320" s="1" customFormat="1" ht="14.4"/>
    <row r="14321" s="1" customFormat="1" ht="14.4"/>
    <row r="14322" s="1" customFormat="1" ht="14.4"/>
    <row r="14323" s="1" customFormat="1" ht="14.4"/>
    <row r="14324" s="1" customFormat="1" ht="14.4"/>
    <row r="14325" s="1" customFormat="1" ht="14.4"/>
    <row r="14326" s="1" customFormat="1" ht="14.4"/>
    <row r="14327" s="1" customFormat="1" ht="14.4"/>
    <row r="14328" s="1" customFormat="1" ht="14.4"/>
    <row r="14329" s="1" customFormat="1" ht="14.4"/>
    <row r="14330" s="1" customFormat="1" ht="14.4"/>
    <row r="14331" s="1" customFormat="1" ht="14.4"/>
    <row r="14332" s="1" customFormat="1" ht="14.4"/>
    <row r="14333" s="1" customFormat="1" ht="14.4"/>
    <row r="14334" s="1" customFormat="1" ht="14.4"/>
    <row r="14335" s="1" customFormat="1" ht="14.4"/>
    <row r="14336" s="1" customFormat="1" ht="14.4"/>
    <row r="14337" s="1" customFormat="1" ht="14.4"/>
    <row r="14338" s="1" customFormat="1" ht="14.4"/>
    <row r="14339" s="1" customFormat="1" ht="14.4"/>
    <row r="14340" s="1" customFormat="1" ht="14.4"/>
    <row r="14341" s="1" customFormat="1" ht="14.4"/>
    <row r="14342" s="1" customFormat="1" ht="14.4"/>
    <row r="14343" s="1" customFormat="1" ht="14.4"/>
    <row r="14344" s="1" customFormat="1" ht="14.4"/>
    <row r="14345" s="1" customFormat="1" ht="14.4"/>
    <row r="14346" s="1" customFormat="1" ht="14.4"/>
    <row r="14347" s="1" customFormat="1" ht="14.4"/>
    <row r="14348" s="1" customFormat="1" ht="14.4"/>
    <row r="14349" s="1" customFormat="1" ht="14.4"/>
    <row r="14350" s="1" customFormat="1" ht="14.4"/>
    <row r="14351" s="1" customFormat="1" ht="14.4"/>
    <row r="14352" s="1" customFormat="1" ht="14.4"/>
    <row r="14353" s="1" customFormat="1" ht="14.4"/>
    <row r="14354" s="1" customFormat="1" ht="14.4"/>
    <row r="14355" s="1" customFormat="1" ht="14.4"/>
    <row r="14356" s="1" customFormat="1" ht="14.4"/>
    <row r="14357" s="1" customFormat="1" ht="14.4"/>
    <row r="14358" s="1" customFormat="1" ht="14.4"/>
    <row r="14359" s="1" customFormat="1" ht="14.4"/>
    <row r="14360" s="1" customFormat="1" ht="14.4"/>
    <row r="14361" s="1" customFormat="1" ht="14.4"/>
    <row r="14362" s="1" customFormat="1" ht="14.4"/>
    <row r="14363" s="1" customFormat="1" ht="14.4"/>
    <row r="14364" s="1" customFormat="1" ht="14.4"/>
    <row r="14365" s="1" customFormat="1" ht="14.4"/>
    <row r="14366" s="1" customFormat="1" ht="14.4"/>
    <row r="14367" s="1" customFormat="1" ht="14.4"/>
    <row r="14368" s="1" customFormat="1" ht="14.4"/>
    <row r="14369" s="1" customFormat="1" ht="14.4"/>
    <row r="14370" s="1" customFormat="1" ht="14.4"/>
    <row r="14371" s="1" customFormat="1" ht="14.4"/>
    <row r="14372" s="1" customFormat="1" ht="14.4"/>
    <row r="14373" s="1" customFormat="1" ht="14.4"/>
    <row r="14374" s="1" customFormat="1" ht="14.4"/>
    <row r="14375" s="1" customFormat="1" ht="14.4"/>
    <row r="14376" s="1" customFormat="1" ht="14.4"/>
    <row r="14377" s="1" customFormat="1" ht="14.4"/>
    <row r="14378" s="1" customFormat="1" ht="14.4"/>
    <row r="14379" s="1" customFormat="1" ht="14.4"/>
    <row r="14380" s="1" customFormat="1" ht="14.4"/>
    <row r="14381" s="1" customFormat="1" ht="14.4"/>
    <row r="14382" s="1" customFormat="1" ht="14.4"/>
    <row r="14383" s="1" customFormat="1" ht="14.4"/>
    <row r="14384" s="1" customFormat="1" ht="14.4"/>
    <row r="14385" s="1" customFormat="1" ht="14.4"/>
    <row r="14386" s="1" customFormat="1" ht="14.4"/>
    <row r="14387" s="1" customFormat="1" ht="14.4"/>
    <row r="14388" s="1" customFormat="1" ht="14.4"/>
    <row r="14389" s="1" customFormat="1" ht="14.4"/>
    <row r="14390" s="1" customFormat="1" ht="14.4"/>
    <row r="14391" s="1" customFormat="1" ht="14.4"/>
    <row r="14392" s="1" customFormat="1" ht="14.4"/>
    <row r="14393" s="1" customFormat="1" ht="14.4"/>
    <row r="14394" s="1" customFormat="1" ht="14.4"/>
    <row r="14395" s="1" customFormat="1" ht="14.4"/>
    <row r="14396" s="1" customFormat="1" ht="14.4"/>
    <row r="14397" s="1" customFormat="1" ht="14.4"/>
    <row r="14398" s="1" customFormat="1" ht="14.4"/>
    <row r="14399" s="1" customFormat="1" ht="14.4"/>
    <row r="14400" s="1" customFormat="1" ht="14.4"/>
    <row r="14401" s="1" customFormat="1" ht="14.4"/>
    <row r="14402" s="1" customFormat="1" ht="14.4"/>
    <row r="14403" s="1" customFormat="1" ht="14.4"/>
    <row r="14404" s="1" customFormat="1" ht="14.4"/>
    <row r="14405" s="1" customFormat="1" ht="14.4"/>
    <row r="14406" s="1" customFormat="1" ht="14.4"/>
    <row r="14407" s="1" customFormat="1" ht="14.4"/>
    <row r="14408" s="1" customFormat="1" ht="14.4"/>
    <row r="14409" s="1" customFormat="1" ht="14.4"/>
    <row r="14410" s="1" customFormat="1" ht="14.4"/>
    <row r="14411" s="1" customFormat="1" ht="14.4"/>
    <row r="14412" s="1" customFormat="1" ht="14.4"/>
    <row r="14413" s="1" customFormat="1" ht="14.4"/>
    <row r="14414" s="1" customFormat="1" ht="14.4"/>
    <row r="14415" s="1" customFormat="1" ht="14.4"/>
    <row r="14416" s="1" customFormat="1" ht="14.4"/>
    <row r="14417" s="1" customFormat="1" ht="14.4"/>
    <row r="14418" s="1" customFormat="1" ht="14.4"/>
    <row r="14419" s="1" customFormat="1" ht="14.4"/>
    <row r="14420" s="1" customFormat="1" ht="14.4"/>
    <row r="14421" s="1" customFormat="1" ht="14.4"/>
    <row r="14422" s="1" customFormat="1" ht="14.4"/>
    <row r="14423" s="1" customFormat="1" ht="14.4"/>
    <row r="14424" s="1" customFormat="1" ht="14.4"/>
    <row r="14425" s="1" customFormat="1" ht="14.4"/>
    <row r="14426" s="1" customFormat="1" ht="14.4"/>
    <row r="14427" s="1" customFormat="1" ht="14.4"/>
    <row r="14428" s="1" customFormat="1" ht="14.4"/>
    <row r="14429" s="1" customFormat="1" ht="14.4"/>
    <row r="14430" s="1" customFormat="1" ht="14.4"/>
    <row r="14431" s="1" customFormat="1" ht="14.4"/>
    <row r="14432" s="1" customFormat="1" ht="14.4"/>
    <row r="14433" s="1" customFormat="1" ht="14.4"/>
    <row r="14434" s="1" customFormat="1" ht="14.4"/>
    <row r="14435" s="1" customFormat="1" ht="14.4"/>
    <row r="14436" s="1" customFormat="1" ht="14.4"/>
    <row r="14437" s="1" customFormat="1" ht="14.4"/>
    <row r="14438" s="1" customFormat="1" ht="14.4"/>
    <row r="14439" s="1" customFormat="1" ht="14.4"/>
    <row r="14440" s="1" customFormat="1" ht="14.4"/>
    <row r="14441" s="1" customFormat="1" ht="14.4"/>
    <row r="14442" s="1" customFormat="1" ht="14.4"/>
    <row r="14443" s="1" customFormat="1" ht="14.4"/>
    <row r="14444" s="1" customFormat="1" ht="14.4"/>
    <row r="14445" s="1" customFormat="1" ht="14.4"/>
    <row r="14446" s="1" customFormat="1" ht="14.4"/>
    <row r="14447" s="1" customFormat="1" ht="14.4"/>
    <row r="14448" s="1" customFormat="1" ht="14.4"/>
    <row r="14449" s="1" customFormat="1" ht="14.4"/>
    <row r="14450" s="1" customFormat="1" ht="14.4"/>
    <row r="14451" s="1" customFormat="1" ht="14.4"/>
    <row r="14452" s="1" customFormat="1" ht="14.4"/>
    <row r="14453" s="1" customFormat="1" ht="14.4"/>
    <row r="14454" s="1" customFormat="1" ht="14.4"/>
    <row r="14455" s="1" customFormat="1" ht="14.4"/>
    <row r="14456" s="1" customFormat="1" ht="14.4"/>
    <row r="14457" s="1" customFormat="1" ht="14.4"/>
    <row r="14458" s="1" customFormat="1" ht="14.4"/>
    <row r="14459" s="1" customFormat="1" ht="14.4"/>
    <row r="14460" s="1" customFormat="1" ht="14.4"/>
    <row r="14461" s="1" customFormat="1" ht="14.4"/>
    <row r="14462" s="1" customFormat="1" ht="14.4"/>
    <row r="14463" s="1" customFormat="1" ht="14.4"/>
    <row r="14464" s="1" customFormat="1" ht="14.4"/>
    <row r="14465" s="1" customFormat="1" ht="14.4"/>
    <row r="14466" s="1" customFormat="1" ht="14.4"/>
    <row r="14467" s="1" customFormat="1" ht="14.4"/>
    <row r="14468" s="1" customFormat="1" ht="14.4"/>
    <row r="14469" s="1" customFormat="1" ht="14.4"/>
    <row r="14470" s="1" customFormat="1" ht="14.4"/>
    <row r="14471" s="1" customFormat="1" ht="14.4"/>
    <row r="14472" s="1" customFormat="1" ht="14.4"/>
    <row r="14473" s="1" customFormat="1" ht="14.4"/>
    <row r="14474" s="1" customFormat="1" ht="14.4"/>
    <row r="14475" s="1" customFormat="1" ht="14.4"/>
    <row r="14476" s="1" customFormat="1" ht="14.4"/>
    <row r="14477" s="1" customFormat="1" ht="14.4"/>
    <row r="14478" s="1" customFormat="1" ht="14.4"/>
    <row r="14479" s="1" customFormat="1" ht="14.4"/>
    <row r="14480" s="1" customFormat="1" ht="14.4"/>
    <row r="14481" s="1" customFormat="1" ht="14.4"/>
    <row r="14482" s="1" customFormat="1" ht="14.4"/>
    <row r="14483" s="1" customFormat="1" ht="14.4"/>
    <row r="14484" s="1" customFormat="1" ht="14.4"/>
    <row r="14485" s="1" customFormat="1" ht="14.4"/>
    <row r="14486" s="1" customFormat="1" ht="14.4"/>
    <row r="14487" s="1" customFormat="1" ht="14.4"/>
    <row r="14488" s="1" customFormat="1" ht="14.4"/>
    <row r="14489" s="1" customFormat="1" ht="14.4"/>
    <row r="14490" s="1" customFormat="1" ht="14.4"/>
    <row r="14491" s="1" customFormat="1" ht="14.4"/>
    <row r="14492" s="1" customFormat="1" ht="14.4"/>
    <row r="14493" s="1" customFormat="1" ht="14.4"/>
    <row r="14494" s="1" customFormat="1" ht="14.4"/>
    <row r="14495" s="1" customFormat="1" ht="14.4"/>
    <row r="14496" s="1" customFormat="1" ht="14.4"/>
    <row r="14497" s="1" customFormat="1" ht="14.4"/>
    <row r="14498" s="1" customFormat="1" ht="14.4"/>
    <row r="14499" s="1" customFormat="1" ht="14.4"/>
    <row r="14500" s="1" customFormat="1" ht="14.4"/>
    <row r="14501" s="1" customFormat="1" ht="14.4"/>
    <row r="14502" s="1" customFormat="1" ht="14.4"/>
    <row r="14503" s="1" customFormat="1" ht="14.4"/>
    <row r="14504" s="1" customFormat="1" ht="14.4"/>
    <row r="14505" s="1" customFormat="1" ht="14.4"/>
    <row r="14506" s="1" customFormat="1" ht="14.4"/>
    <row r="14507" s="1" customFormat="1" ht="14.4"/>
    <row r="14508" s="1" customFormat="1" ht="14.4"/>
    <row r="14509" s="1" customFormat="1" ht="14.4"/>
    <row r="14510" s="1" customFormat="1" ht="14.4"/>
    <row r="14511" s="1" customFormat="1" ht="14.4"/>
    <row r="14512" s="1" customFormat="1" ht="14.4"/>
    <row r="14513" s="1" customFormat="1" ht="14.4"/>
    <row r="14514" s="1" customFormat="1" ht="14.4"/>
    <row r="14515" s="1" customFormat="1" ht="14.4"/>
    <row r="14516" s="1" customFormat="1" ht="14.4"/>
    <row r="14517" s="1" customFormat="1" ht="14.4"/>
    <row r="14518" s="1" customFormat="1" ht="14.4"/>
    <row r="14519" s="1" customFormat="1" ht="14.4"/>
    <row r="14520" s="1" customFormat="1" ht="14.4"/>
    <row r="14521" s="1" customFormat="1" ht="14.4"/>
    <row r="14522" s="1" customFormat="1" ht="14.4"/>
    <row r="14523" s="1" customFormat="1" ht="14.4"/>
    <row r="14524" s="1" customFormat="1" ht="14.4"/>
    <row r="14525" s="1" customFormat="1" ht="14.4"/>
    <row r="14526" s="1" customFormat="1" ht="14.4"/>
    <row r="14527" s="1" customFormat="1" ht="14.4"/>
    <row r="14528" s="1" customFormat="1" ht="14.4"/>
    <row r="14529" s="1" customFormat="1" ht="14.4"/>
    <row r="14530" s="1" customFormat="1" ht="14.4"/>
    <row r="14531" s="1" customFormat="1" ht="14.4"/>
    <row r="14532" s="1" customFormat="1" ht="14.4"/>
    <row r="14533" s="1" customFormat="1" ht="14.4"/>
    <row r="14534" s="1" customFormat="1" ht="14.4"/>
    <row r="14535" s="1" customFormat="1" ht="14.4"/>
    <row r="14536" s="1" customFormat="1" ht="14.4"/>
    <row r="14537" s="1" customFormat="1" ht="14.4"/>
    <row r="14538" s="1" customFormat="1" ht="14.4"/>
    <row r="14539" s="1" customFormat="1" ht="14.4"/>
    <row r="14540" s="1" customFormat="1" ht="14.4"/>
    <row r="14541" s="1" customFormat="1" ht="14.4"/>
    <row r="14542" s="1" customFormat="1" ht="14.4"/>
    <row r="14543" s="1" customFormat="1" ht="14.4"/>
    <row r="14544" s="1" customFormat="1" ht="14.4"/>
    <row r="14545" s="1" customFormat="1" ht="14.4"/>
    <row r="14546" s="1" customFormat="1" ht="14.4"/>
    <row r="14547" s="1" customFormat="1" ht="14.4"/>
    <row r="14548" s="1" customFormat="1" ht="14.4"/>
    <row r="14549" s="1" customFormat="1" ht="14.4"/>
    <row r="14550" s="1" customFormat="1" ht="14.4"/>
    <row r="14551" s="1" customFormat="1" ht="14.4"/>
    <row r="14552" s="1" customFormat="1" ht="14.4"/>
    <row r="14553" s="1" customFormat="1" ht="14.4"/>
    <row r="14554" s="1" customFormat="1" ht="14.4"/>
    <row r="14555" s="1" customFormat="1" ht="14.4"/>
    <row r="14556" s="1" customFormat="1" ht="14.4"/>
    <row r="14557" s="1" customFormat="1" ht="14.4"/>
    <row r="14558" s="1" customFormat="1" ht="14.4"/>
    <row r="14559" s="1" customFormat="1" ht="14.4"/>
    <row r="14560" s="1" customFormat="1" ht="14.4"/>
    <row r="14561" s="1" customFormat="1" ht="14.4"/>
    <row r="14562" s="1" customFormat="1" ht="14.4"/>
    <row r="14563" s="1" customFormat="1" ht="14.4"/>
    <row r="14564" s="1" customFormat="1" ht="14.4"/>
    <row r="14565" s="1" customFormat="1" ht="14.4"/>
    <row r="14566" s="1" customFormat="1" ht="14.4"/>
    <row r="14567" s="1" customFormat="1" ht="14.4"/>
    <row r="14568" s="1" customFormat="1" ht="14.4"/>
    <row r="14569" s="1" customFormat="1" ht="14.4"/>
    <row r="14570" s="1" customFormat="1" ht="14.4"/>
    <row r="14571" s="1" customFormat="1" ht="14.4"/>
    <row r="14572" s="1" customFormat="1" ht="14.4"/>
    <row r="14573" s="1" customFormat="1" ht="14.4"/>
    <row r="14574" s="1" customFormat="1" ht="14.4"/>
    <row r="14575" s="1" customFormat="1" ht="14.4"/>
    <row r="14576" s="1" customFormat="1" ht="14.4"/>
    <row r="14577" s="1" customFormat="1" ht="14.4"/>
    <row r="14578" s="1" customFormat="1" ht="14.4"/>
    <row r="14579" s="1" customFormat="1" ht="14.4"/>
    <row r="14580" s="1" customFormat="1" ht="14.4"/>
    <row r="14581" s="1" customFormat="1" ht="14.4"/>
    <row r="14582" s="1" customFormat="1" ht="14.4"/>
    <row r="14583" s="1" customFormat="1" ht="14.4"/>
    <row r="14584" s="1" customFormat="1" ht="14.4"/>
    <row r="14585" s="1" customFormat="1" ht="14.4"/>
    <row r="14586" s="1" customFormat="1" ht="14.4"/>
    <row r="14587" s="1" customFormat="1" ht="14.4"/>
    <row r="14588" s="1" customFormat="1" ht="14.4"/>
    <row r="14589" s="1" customFormat="1" ht="14.4"/>
    <row r="14590" s="1" customFormat="1" ht="14.4"/>
    <row r="14591" s="1" customFormat="1" ht="14.4"/>
    <row r="14592" s="1" customFormat="1" ht="14.4"/>
    <row r="14593" s="1" customFormat="1" ht="14.4"/>
    <row r="14594" s="1" customFormat="1" ht="14.4"/>
    <row r="14595" s="1" customFormat="1" ht="14.4"/>
    <row r="14596" s="1" customFormat="1" ht="14.4"/>
    <row r="14597" s="1" customFormat="1" ht="14.4"/>
    <row r="14598" s="1" customFormat="1" ht="14.4"/>
    <row r="14599" s="1" customFormat="1" ht="14.4"/>
    <row r="14600" s="1" customFormat="1" ht="14.4"/>
    <row r="14601" s="1" customFormat="1" ht="14.4"/>
    <row r="14602" s="1" customFormat="1" ht="14.4"/>
    <row r="14603" s="1" customFormat="1" ht="14.4"/>
    <row r="14604" s="1" customFormat="1" ht="14.4"/>
    <row r="14605" s="1" customFormat="1" ht="14.4"/>
    <row r="14606" s="1" customFormat="1" ht="14.4"/>
    <row r="14607" s="1" customFormat="1" ht="14.4"/>
    <row r="14608" s="1" customFormat="1" ht="14.4"/>
    <row r="14609" s="1" customFormat="1" ht="14.4"/>
    <row r="14610" s="1" customFormat="1" ht="14.4"/>
    <row r="14611" s="1" customFormat="1" ht="14.4"/>
    <row r="14612" s="1" customFormat="1" ht="14.4"/>
    <row r="14613" s="1" customFormat="1" ht="14.4"/>
    <row r="14614" s="1" customFormat="1" ht="14.4"/>
    <row r="14615" s="1" customFormat="1" ht="14.4"/>
    <row r="14616" s="1" customFormat="1" ht="14.4"/>
    <row r="14617" s="1" customFormat="1" ht="14.4"/>
    <row r="14618" s="1" customFormat="1" ht="14.4"/>
    <row r="14619" s="1" customFormat="1" ht="14.4"/>
    <row r="14620" s="1" customFormat="1" ht="14.4"/>
    <row r="14621" s="1" customFormat="1" ht="14.4"/>
    <row r="14622" s="1" customFormat="1" ht="14.4"/>
    <row r="14623" s="1" customFormat="1" ht="14.4"/>
    <row r="14624" s="1" customFormat="1" ht="14.4"/>
    <row r="14625" s="1" customFormat="1" ht="14.4"/>
    <row r="14626" s="1" customFormat="1" ht="14.4"/>
    <row r="14627" s="1" customFormat="1" ht="14.4"/>
    <row r="14628" s="1" customFormat="1" ht="14.4"/>
    <row r="14629" s="1" customFormat="1" ht="14.4"/>
    <row r="14630" s="1" customFormat="1" ht="14.4"/>
    <row r="14631" s="1" customFormat="1" ht="14.4"/>
    <row r="14632" s="1" customFormat="1" ht="14.4"/>
    <row r="14633" s="1" customFormat="1" ht="14.4"/>
    <row r="14634" s="1" customFormat="1" ht="14.4"/>
    <row r="14635" s="1" customFormat="1" ht="14.4"/>
    <row r="14636" s="1" customFormat="1" ht="14.4"/>
    <row r="14637" s="1" customFormat="1" ht="14.4"/>
    <row r="14638" s="1" customFormat="1" ht="14.4"/>
    <row r="14639" s="1" customFormat="1" ht="14.4"/>
    <row r="14640" s="1" customFormat="1" ht="14.4"/>
    <row r="14641" s="1" customFormat="1" ht="14.4"/>
    <row r="14642" s="1" customFormat="1" ht="14.4"/>
    <row r="14643" s="1" customFormat="1" ht="14.4"/>
    <row r="14644" s="1" customFormat="1" ht="14.4"/>
    <row r="14645" s="1" customFormat="1" ht="14.4"/>
    <row r="14646" s="1" customFormat="1" ht="14.4"/>
    <row r="14647" s="1" customFormat="1" ht="14.4"/>
    <row r="14648" s="1" customFormat="1" ht="14.4"/>
    <row r="14649" s="1" customFormat="1" ht="14.4"/>
    <row r="14650" s="1" customFormat="1" ht="14.4"/>
    <row r="14651" s="1" customFormat="1" ht="14.4"/>
    <row r="14652" s="1" customFormat="1" ht="14.4"/>
    <row r="14653" s="1" customFormat="1" ht="14.4"/>
    <row r="14654" s="1" customFormat="1" ht="14.4"/>
    <row r="14655" s="1" customFormat="1" ht="14.4"/>
    <row r="14656" s="1" customFormat="1" ht="14.4"/>
    <row r="14657" s="1" customFormat="1" ht="14.4"/>
    <row r="14658" s="1" customFormat="1" ht="14.4"/>
    <row r="14659" s="1" customFormat="1" ht="14.4"/>
    <row r="14660" s="1" customFormat="1" ht="14.4"/>
    <row r="14661" s="1" customFormat="1" ht="14.4"/>
    <row r="14662" s="1" customFormat="1" ht="14.4"/>
    <row r="14663" s="1" customFormat="1" ht="14.4"/>
    <row r="14664" s="1" customFormat="1" ht="14.4"/>
    <row r="14665" s="1" customFormat="1" ht="14.4"/>
    <row r="14666" s="1" customFormat="1" ht="14.4"/>
    <row r="14667" s="1" customFormat="1" ht="14.4"/>
    <row r="14668" s="1" customFormat="1" ht="14.4"/>
    <row r="14669" s="1" customFormat="1" ht="14.4"/>
    <row r="14670" s="1" customFormat="1" ht="14.4"/>
    <row r="14671" s="1" customFormat="1" ht="14.4"/>
    <row r="14672" s="1" customFormat="1" ht="14.4"/>
    <row r="14673" s="1" customFormat="1" ht="14.4"/>
    <row r="14674" s="1" customFormat="1" ht="14.4"/>
    <row r="14675" s="1" customFormat="1" ht="14.4"/>
    <row r="14676" s="1" customFormat="1" ht="14.4"/>
    <row r="14677" s="1" customFormat="1" ht="14.4"/>
    <row r="14678" s="1" customFormat="1" ht="14.4"/>
    <row r="14679" s="1" customFormat="1" ht="14.4"/>
    <row r="14680" s="1" customFormat="1" ht="14.4"/>
    <row r="14681" s="1" customFormat="1" ht="14.4"/>
    <row r="14682" s="1" customFormat="1" ht="14.4"/>
    <row r="14683" s="1" customFormat="1" ht="14.4"/>
    <row r="14684" s="1" customFormat="1" ht="14.4"/>
    <row r="14685" s="1" customFormat="1" ht="14.4"/>
    <row r="14686" s="1" customFormat="1" ht="14.4"/>
    <row r="14687" s="1" customFormat="1" ht="14.4"/>
    <row r="14688" s="1" customFormat="1" ht="14.4"/>
    <row r="14689" s="1" customFormat="1" ht="14.4"/>
    <row r="14690" s="1" customFormat="1" ht="14.4"/>
    <row r="14691" s="1" customFormat="1" ht="14.4"/>
    <row r="14692" s="1" customFormat="1" ht="14.4"/>
    <row r="14693" s="1" customFormat="1" ht="14.4"/>
    <row r="14694" s="1" customFormat="1" ht="14.4"/>
    <row r="14695" s="1" customFormat="1" ht="14.4"/>
    <row r="14696" s="1" customFormat="1" ht="14.4"/>
    <row r="14697" s="1" customFormat="1" ht="14.4"/>
    <row r="14698" s="1" customFormat="1" ht="14.4"/>
    <row r="14699" s="1" customFormat="1" ht="14.4"/>
    <row r="14700" s="1" customFormat="1" ht="14.4"/>
    <row r="14701" s="1" customFormat="1" ht="14.4"/>
    <row r="14702" s="1" customFormat="1" ht="14.4"/>
    <row r="14703" s="1" customFormat="1" ht="14.4"/>
    <row r="14704" s="1" customFormat="1" ht="14.4"/>
    <row r="14705" s="1" customFormat="1" ht="14.4"/>
    <row r="14706" s="1" customFormat="1" ht="14.4"/>
    <row r="14707" s="1" customFormat="1" ht="14.4"/>
    <row r="14708" s="1" customFormat="1" ht="14.4"/>
    <row r="14709" s="1" customFormat="1" ht="14.4"/>
    <row r="14710" s="1" customFormat="1" ht="14.4"/>
    <row r="14711" s="1" customFormat="1" ht="14.4"/>
    <row r="14712" s="1" customFormat="1" ht="14.4"/>
    <row r="14713" s="1" customFormat="1" ht="14.4"/>
    <row r="14714" s="1" customFormat="1" ht="14.4"/>
    <row r="14715" s="1" customFormat="1" ht="14.4"/>
    <row r="14716" s="1" customFormat="1" ht="14.4"/>
    <row r="14717" s="1" customFormat="1" ht="14.4"/>
    <row r="14718" s="1" customFormat="1" ht="14.4"/>
    <row r="14719" s="1" customFormat="1" ht="14.4"/>
    <row r="14720" s="1" customFormat="1" ht="14.4"/>
    <row r="14721" s="1" customFormat="1" ht="14.4"/>
    <row r="14722" s="1" customFormat="1" ht="14.4"/>
    <row r="14723" s="1" customFormat="1" ht="14.4"/>
    <row r="14724" s="1" customFormat="1" ht="14.4"/>
    <row r="14725" s="1" customFormat="1" ht="14.4"/>
    <row r="14726" s="1" customFormat="1" ht="14.4"/>
    <row r="14727" s="1" customFormat="1" ht="14.4"/>
    <row r="14728" s="1" customFormat="1" ht="14.4"/>
    <row r="14729" s="1" customFormat="1" ht="14.4"/>
    <row r="14730" s="1" customFormat="1" ht="14.4"/>
    <row r="14731" s="1" customFormat="1" ht="14.4"/>
    <row r="14732" s="1" customFormat="1" ht="14.4"/>
    <row r="14733" s="1" customFormat="1" ht="14.4"/>
    <row r="14734" s="1" customFormat="1" ht="14.4"/>
    <row r="14735" s="1" customFormat="1" ht="14.4"/>
    <row r="14736" s="1" customFormat="1" ht="14.4"/>
    <row r="14737" s="1" customFormat="1" ht="14.4"/>
    <row r="14738" s="1" customFormat="1" ht="14.4"/>
    <row r="14739" s="1" customFormat="1" ht="14.4"/>
    <row r="14740" s="1" customFormat="1" ht="14.4"/>
    <row r="14741" s="1" customFormat="1" ht="14.4"/>
    <row r="14742" s="1" customFormat="1" ht="14.4"/>
    <row r="14743" s="1" customFormat="1" ht="14.4"/>
    <row r="14744" s="1" customFormat="1" ht="14.4"/>
    <row r="14745" s="1" customFormat="1" ht="14.4"/>
    <row r="14746" s="1" customFormat="1" ht="14.4"/>
    <row r="14747" s="1" customFormat="1" ht="14.4"/>
    <row r="14748" s="1" customFormat="1" ht="14.4"/>
    <row r="14749" s="1" customFormat="1" ht="14.4"/>
    <row r="14750" s="1" customFormat="1" ht="14.4"/>
    <row r="14751" s="1" customFormat="1" ht="14.4"/>
    <row r="14752" s="1" customFormat="1" ht="14.4"/>
    <row r="14753" s="1" customFormat="1" ht="14.4"/>
    <row r="14754" s="1" customFormat="1" ht="14.4"/>
    <row r="14755" s="1" customFormat="1" ht="14.4"/>
    <row r="14756" s="1" customFormat="1" ht="14.4"/>
    <row r="14757" s="1" customFormat="1" ht="14.4"/>
    <row r="14758" s="1" customFormat="1" ht="14.4"/>
    <row r="14759" s="1" customFormat="1" ht="14.4"/>
    <row r="14760" s="1" customFormat="1" ht="14.4"/>
    <row r="14761" s="1" customFormat="1" ht="14.4"/>
    <row r="14762" s="1" customFormat="1" ht="14.4"/>
    <row r="14763" s="1" customFormat="1" ht="14.4"/>
    <row r="14764" s="1" customFormat="1" ht="14.4"/>
    <row r="14765" s="1" customFormat="1" ht="14.4"/>
    <row r="14766" s="1" customFormat="1" ht="14.4"/>
    <row r="14767" s="1" customFormat="1" ht="14.4"/>
    <row r="14768" s="1" customFormat="1" ht="14.4"/>
    <row r="14769" s="1" customFormat="1" ht="14.4"/>
    <row r="14770" s="1" customFormat="1" ht="14.4"/>
    <row r="14771" s="1" customFormat="1" ht="14.4"/>
    <row r="14772" s="1" customFormat="1" ht="14.4"/>
    <row r="14773" s="1" customFormat="1" ht="14.4"/>
    <row r="14774" s="1" customFormat="1" ht="14.4"/>
    <row r="14775" s="1" customFormat="1" ht="14.4"/>
    <row r="14776" s="1" customFormat="1" ht="14.4"/>
    <row r="14777" s="1" customFormat="1" ht="14.4"/>
    <row r="14778" s="1" customFormat="1" ht="14.4"/>
    <row r="14779" s="1" customFormat="1" ht="14.4"/>
    <row r="14780" s="1" customFormat="1" ht="14.4"/>
    <row r="14781" s="1" customFormat="1" ht="14.4"/>
    <row r="14782" s="1" customFormat="1" ht="14.4"/>
    <row r="14783" s="1" customFormat="1" ht="14.4"/>
    <row r="14784" s="1" customFormat="1" ht="14.4"/>
    <row r="14785" s="1" customFormat="1" ht="14.4"/>
    <row r="14786" s="1" customFormat="1" ht="14.4"/>
    <row r="14787" s="1" customFormat="1" ht="14.4"/>
    <row r="14788" s="1" customFormat="1" ht="14.4"/>
    <row r="14789" s="1" customFormat="1" ht="14.4"/>
    <row r="14790" s="1" customFormat="1" ht="14.4"/>
    <row r="14791" s="1" customFormat="1" ht="14.4"/>
    <row r="14792" s="1" customFormat="1" ht="14.4"/>
    <row r="14793" s="1" customFormat="1" ht="14.4"/>
    <row r="14794" s="1" customFormat="1" ht="14.4"/>
    <row r="14795" s="1" customFormat="1" ht="14.4"/>
    <row r="14796" s="1" customFormat="1" ht="14.4"/>
    <row r="14797" s="1" customFormat="1" ht="14.4"/>
    <row r="14798" s="1" customFormat="1" ht="14.4"/>
    <row r="14799" s="1" customFormat="1" ht="14.4"/>
    <row r="14800" s="1" customFormat="1" ht="14.4"/>
    <row r="14801" s="1" customFormat="1" ht="14.4"/>
    <row r="14802" s="1" customFormat="1" ht="14.4"/>
    <row r="14803" s="1" customFormat="1" ht="14.4"/>
    <row r="14804" s="1" customFormat="1" ht="14.4"/>
    <row r="14805" s="1" customFormat="1" ht="14.4"/>
    <row r="14806" s="1" customFormat="1" ht="14.4"/>
    <row r="14807" s="1" customFormat="1" ht="14.4"/>
    <row r="14808" s="1" customFormat="1" ht="14.4"/>
    <row r="14809" s="1" customFormat="1" ht="14.4"/>
    <row r="14810" s="1" customFormat="1" ht="14.4"/>
    <row r="14811" s="1" customFormat="1" ht="14.4"/>
    <row r="14812" s="1" customFormat="1" ht="14.4"/>
    <row r="14813" s="1" customFormat="1" ht="14.4"/>
    <row r="14814" s="1" customFormat="1" ht="14.4"/>
    <row r="14815" s="1" customFormat="1" ht="14.4"/>
    <row r="14816" s="1" customFormat="1" ht="14.4"/>
    <row r="14817" s="1" customFormat="1" ht="14.4"/>
    <row r="14818" s="1" customFormat="1" ht="14.4"/>
    <row r="14819" s="1" customFormat="1" ht="14.4"/>
    <row r="14820" s="1" customFormat="1" ht="14.4"/>
    <row r="14821" s="1" customFormat="1" ht="14.4"/>
    <row r="14822" s="1" customFormat="1" ht="14.4"/>
    <row r="14823" s="1" customFormat="1" ht="14.4"/>
    <row r="14824" s="1" customFormat="1" ht="14.4"/>
    <row r="14825" s="1" customFormat="1" ht="14.4"/>
    <row r="14826" s="1" customFormat="1" ht="14.4"/>
    <row r="14827" s="1" customFormat="1" ht="14.4"/>
    <row r="14828" s="1" customFormat="1" ht="14.4"/>
    <row r="14829" s="1" customFormat="1" ht="14.4"/>
    <row r="14830" s="1" customFormat="1" ht="14.4"/>
    <row r="14831" s="1" customFormat="1" ht="14.4"/>
    <row r="14832" s="1" customFormat="1" ht="14.4"/>
    <row r="14833" s="1" customFormat="1" ht="14.4"/>
    <row r="14834" s="1" customFormat="1" ht="14.4"/>
    <row r="14835" s="1" customFormat="1" ht="14.4"/>
    <row r="14836" s="1" customFormat="1" ht="14.4"/>
    <row r="14837" s="1" customFormat="1" ht="14.4"/>
    <row r="14838" s="1" customFormat="1" ht="14.4"/>
    <row r="14839" s="1" customFormat="1" ht="14.4"/>
    <row r="14840" s="1" customFormat="1" ht="14.4"/>
    <row r="14841" s="1" customFormat="1" ht="14.4"/>
    <row r="14842" s="1" customFormat="1" ht="14.4"/>
    <row r="14843" s="1" customFormat="1" ht="14.4"/>
    <row r="14844" s="1" customFormat="1" ht="14.4"/>
    <row r="14845" s="1" customFormat="1" ht="14.4"/>
    <row r="14846" s="1" customFormat="1" ht="14.4"/>
    <row r="14847" s="1" customFormat="1" ht="14.4"/>
    <row r="14848" s="1" customFormat="1" ht="14.4"/>
    <row r="14849" s="1" customFormat="1" ht="14.4"/>
    <row r="14850" s="1" customFormat="1" ht="14.4"/>
    <row r="14851" s="1" customFormat="1" ht="14.4"/>
    <row r="14852" s="1" customFormat="1" ht="14.4"/>
    <row r="14853" s="1" customFormat="1" ht="14.4"/>
    <row r="14854" s="1" customFormat="1" ht="14.4"/>
    <row r="14855" s="1" customFormat="1" ht="14.4"/>
    <row r="14856" s="1" customFormat="1" ht="14.4"/>
    <row r="14857" s="1" customFormat="1" ht="14.4"/>
    <row r="14858" s="1" customFormat="1" ht="14.4"/>
    <row r="14859" s="1" customFormat="1" ht="14.4"/>
    <row r="14860" s="1" customFormat="1" ht="14.4"/>
    <row r="14861" s="1" customFormat="1" ht="14.4"/>
    <row r="14862" s="1" customFormat="1" ht="14.4"/>
    <row r="14863" s="1" customFormat="1" ht="14.4"/>
    <row r="14864" s="1" customFormat="1" ht="14.4"/>
    <row r="14865" s="1" customFormat="1" ht="14.4"/>
    <row r="14866" s="1" customFormat="1" ht="14.4"/>
    <row r="14867" s="1" customFormat="1" ht="14.4"/>
    <row r="14868" s="1" customFormat="1" ht="14.4"/>
    <row r="14869" s="1" customFormat="1" ht="14.4"/>
    <row r="14870" s="1" customFormat="1" ht="14.4"/>
    <row r="14871" s="1" customFormat="1" ht="14.4"/>
    <row r="14872" s="1" customFormat="1" ht="14.4"/>
    <row r="14873" s="1" customFormat="1" ht="14.4"/>
    <row r="14874" s="1" customFormat="1" ht="14.4"/>
    <row r="14875" s="1" customFormat="1" ht="14.4"/>
    <row r="14876" s="1" customFormat="1" ht="14.4"/>
    <row r="14877" s="1" customFormat="1" ht="14.4"/>
    <row r="14878" s="1" customFormat="1" ht="14.4"/>
    <row r="14879" s="1" customFormat="1" ht="14.4"/>
    <row r="14880" s="1" customFormat="1" ht="14.4"/>
    <row r="14881" s="1" customFormat="1" ht="14.4"/>
    <row r="14882" s="1" customFormat="1" ht="14.4"/>
    <row r="14883" s="1" customFormat="1" ht="14.4"/>
    <row r="14884" s="1" customFormat="1" ht="14.4"/>
    <row r="14885" s="1" customFormat="1" ht="14.4"/>
    <row r="14886" s="1" customFormat="1" ht="14.4"/>
    <row r="14887" s="1" customFormat="1" ht="14.4"/>
    <row r="14888" s="1" customFormat="1" ht="14.4"/>
    <row r="14889" s="1" customFormat="1" ht="14.4"/>
    <row r="14890" s="1" customFormat="1" ht="14.4"/>
    <row r="14891" s="1" customFormat="1" ht="14.4"/>
    <row r="14892" s="1" customFormat="1" ht="14.4"/>
    <row r="14893" s="1" customFormat="1" ht="14.4"/>
    <row r="14894" s="1" customFormat="1" ht="14.4"/>
    <row r="14895" s="1" customFormat="1" ht="14.4"/>
    <row r="14896" s="1" customFormat="1" ht="14.4"/>
    <row r="14897" s="1" customFormat="1" ht="14.4"/>
    <row r="14898" s="1" customFormat="1" ht="14.4"/>
    <row r="14899" s="1" customFormat="1" ht="14.4"/>
    <row r="14900" s="1" customFormat="1" ht="14.4"/>
    <row r="14901" s="1" customFormat="1" ht="14.4"/>
    <row r="14902" s="1" customFormat="1" ht="14.4"/>
    <row r="14903" s="1" customFormat="1" ht="14.4"/>
    <row r="14904" s="1" customFormat="1" ht="14.4"/>
    <row r="14905" s="1" customFormat="1" ht="14.4"/>
    <row r="14906" s="1" customFormat="1" ht="14.4"/>
    <row r="14907" s="1" customFormat="1" ht="14.4"/>
    <row r="14908" s="1" customFormat="1" ht="14.4"/>
    <row r="14909" s="1" customFormat="1" ht="14.4"/>
    <row r="14910" s="1" customFormat="1" ht="14.4"/>
    <row r="14911" s="1" customFormat="1" ht="14.4"/>
    <row r="14912" s="1" customFormat="1" ht="14.4"/>
    <row r="14913" s="1" customFormat="1" ht="14.4"/>
    <row r="14914" s="1" customFormat="1" ht="14.4"/>
    <row r="14915" s="1" customFormat="1" ht="14.4"/>
    <row r="14916" s="1" customFormat="1" ht="14.4"/>
    <row r="14917" s="1" customFormat="1" ht="14.4"/>
    <row r="14918" s="1" customFormat="1" ht="14.4"/>
    <row r="14919" s="1" customFormat="1" ht="14.4"/>
    <row r="14920" s="1" customFormat="1" ht="14.4"/>
    <row r="14921" s="1" customFormat="1" ht="14.4"/>
    <row r="14922" s="1" customFormat="1" ht="14.4"/>
    <row r="14923" s="1" customFormat="1" ht="14.4"/>
    <row r="14924" s="1" customFormat="1" ht="14.4"/>
    <row r="14925" s="1" customFormat="1" ht="14.4"/>
    <row r="14926" s="1" customFormat="1" ht="14.4"/>
    <row r="14927" s="1" customFormat="1" ht="14.4"/>
    <row r="14928" s="1" customFormat="1" ht="14.4"/>
    <row r="14929" s="1" customFormat="1" ht="14.4"/>
    <row r="14930" s="1" customFormat="1" ht="14.4"/>
    <row r="14931" s="1" customFormat="1" ht="14.4"/>
    <row r="14932" s="1" customFormat="1" ht="14.4"/>
    <row r="14933" s="1" customFormat="1" ht="14.4"/>
    <row r="14934" s="1" customFormat="1" ht="14.4"/>
    <row r="14935" s="1" customFormat="1" ht="14.4"/>
    <row r="14936" s="1" customFormat="1" ht="14.4"/>
    <row r="14937" s="1" customFormat="1" ht="14.4"/>
    <row r="14938" s="1" customFormat="1" ht="14.4"/>
    <row r="14939" s="1" customFormat="1" ht="14.4"/>
    <row r="14940" s="1" customFormat="1" ht="14.4"/>
    <row r="14941" s="1" customFormat="1" ht="14.4"/>
    <row r="14942" s="1" customFormat="1" ht="14.4"/>
    <row r="14943" s="1" customFormat="1" ht="14.4"/>
    <row r="14944" s="1" customFormat="1" ht="14.4"/>
    <row r="14945" s="1" customFormat="1" ht="14.4"/>
    <row r="14946" s="1" customFormat="1" ht="14.4"/>
    <row r="14947" s="1" customFormat="1" ht="14.4"/>
    <row r="14948" s="1" customFormat="1" ht="14.4"/>
    <row r="14949" s="1" customFormat="1" ht="14.4"/>
    <row r="14950" s="1" customFormat="1" ht="14.4"/>
    <row r="14951" s="1" customFormat="1" ht="14.4"/>
    <row r="14952" s="1" customFormat="1" ht="14.4"/>
    <row r="14953" s="1" customFormat="1" ht="14.4"/>
    <row r="14954" s="1" customFormat="1" ht="14.4"/>
    <row r="14955" s="1" customFormat="1" ht="14.4"/>
    <row r="14956" s="1" customFormat="1" ht="14.4"/>
    <row r="14957" s="1" customFormat="1" ht="14.4"/>
    <row r="14958" s="1" customFormat="1" ht="14.4"/>
    <row r="14959" s="1" customFormat="1" ht="14.4"/>
    <row r="14960" s="1" customFormat="1" ht="14.4"/>
    <row r="14961" s="1" customFormat="1" ht="14.4"/>
    <row r="14962" s="1" customFormat="1" ht="14.4"/>
    <row r="14963" s="1" customFormat="1" ht="14.4"/>
    <row r="14964" s="1" customFormat="1" ht="14.4"/>
    <row r="14965" s="1" customFormat="1" ht="14.4"/>
    <row r="14966" s="1" customFormat="1" ht="14.4"/>
    <row r="14967" s="1" customFormat="1" ht="14.4"/>
    <row r="14968" s="1" customFormat="1" ht="14.4"/>
    <row r="14969" s="1" customFormat="1" ht="14.4"/>
    <row r="14970" s="1" customFormat="1" ht="14.4"/>
    <row r="14971" s="1" customFormat="1" ht="14.4"/>
    <row r="14972" s="1" customFormat="1" ht="14.4"/>
    <row r="14973" s="1" customFormat="1" ht="14.4"/>
    <row r="14974" s="1" customFormat="1" ht="14.4"/>
    <row r="14975" s="1" customFormat="1" ht="14.4"/>
    <row r="14976" s="1" customFormat="1" ht="14.4"/>
    <row r="14977" s="1" customFormat="1" ht="14.4"/>
    <row r="14978" s="1" customFormat="1" ht="14.4"/>
    <row r="14979" s="1" customFormat="1" ht="14.4"/>
    <row r="14980" s="1" customFormat="1" ht="14.4"/>
    <row r="14981" s="1" customFormat="1" ht="14.4"/>
    <row r="14982" s="1" customFormat="1" ht="14.4"/>
    <row r="14983" s="1" customFormat="1" ht="14.4"/>
    <row r="14984" s="1" customFormat="1" ht="14.4"/>
    <row r="14985" s="1" customFormat="1" ht="14.4"/>
    <row r="14986" s="1" customFormat="1" ht="14.4"/>
    <row r="14987" s="1" customFormat="1" ht="14.4"/>
    <row r="14988" s="1" customFormat="1" ht="14.4"/>
    <row r="14989" s="1" customFormat="1" ht="14.4"/>
    <row r="14990" s="1" customFormat="1" ht="14.4"/>
    <row r="14991" s="1" customFormat="1" ht="14.4"/>
    <row r="14992" s="1" customFormat="1" ht="14.4"/>
    <row r="14993" s="1" customFormat="1" ht="14.4"/>
    <row r="14994" s="1" customFormat="1" ht="14.4"/>
    <row r="14995" s="1" customFormat="1" ht="14.4"/>
    <row r="14996" s="1" customFormat="1" ht="14.4"/>
    <row r="14997" s="1" customFormat="1" ht="14.4"/>
    <row r="14998" s="1" customFormat="1" ht="14.4"/>
    <row r="14999" s="1" customFormat="1" ht="14.4"/>
    <row r="15000" s="1" customFormat="1" ht="14.4"/>
    <row r="15001" s="1" customFormat="1" ht="14.4"/>
    <row r="15002" s="1" customFormat="1" ht="14.4"/>
    <row r="15003" s="1" customFormat="1" ht="14.4"/>
    <row r="15004" s="1" customFormat="1" ht="14.4"/>
    <row r="15005" s="1" customFormat="1" ht="14.4"/>
    <row r="15006" s="1" customFormat="1" ht="14.4"/>
    <row r="15007" s="1" customFormat="1" ht="14.4"/>
    <row r="15008" s="1" customFormat="1" ht="14.4"/>
    <row r="15009" s="1" customFormat="1" ht="14.4"/>
    <row r="15010" s="1" customFormat="1" ht="14.4"/>
    <row r="15011" s="1" customFormat="1" ht="14.4"/>
    <row r="15012" s="1" customFormat="1" ht="14.4"/>
    <row r="15013" s="1" customFormat="1" ht="14.4"/>
    <row r="15014" s="1" customFormat="1" ht="14.4"/>
    <row r="15015" s="1" customFormat="1" ht="14.4"/>
    <row r="15016" s="1" customFormat="1" ht="14.4"/>
    <row r="15017" s="1" customFormat="1" ht="14.4"/>
    <row r="15018" s="1" customFormat="1" ht="14.4"/>
    <row r="15019" s="1" customFormat="1" ht="14.4"/>
    <row r="15020" s="1" customFormat="1" ht="14.4"/>
    <row r="15021" s="1" customFormat="1" ht="14.4"/>
    <row r="15022" s="1" customFormat="1" ht="14.4"/>
    <row r="15023" s="1" customFormat="1" ht="14.4"/>
    <row r="15024" s="1" customFormat="1" ht="14.4"/>
    <row r="15025" s="1" customFormat="1" ht="14.4"/>
    <row r="15026" s="1" customFormat="1" ht="14.4"/>
    <row r="15027" s="1" customFormat="1" ht="14.4"/>
    <row r="15028" s="1" customFormat="1" ht="14.4"/>
    <row r="15029" s="1" customFormat="1" ht="14.4"/>
    <row r="15030" s="1" customFormat="1" ht="14.4"/>
    <row r="15031" s="1" customFormat="1" ht="14.4"/>
    <row r="15032" s="1" customFormat="1" ht="14.4"/>
    <row r="15033" s="1" customFormat="1" ht="14.4"/>
    <row r="15034" s="1" customFormat="1" ht="14.4"/>
    <row r="15035" s="1" customFormat="1" ht="14.4"/>
    <row r="15036" s="1" customFormat="1" ht="14.4"/>
    <row r="15037" s="1" customFormat="1" ht="14.4"/>
    <row r="15038" s="1" customFormat="1" ht="14.4"/>
    <row r="15039" s="1" customFormat="1" ht="14.4"/>
    <row r="15040" s="1" customFormat="1" ht="14.4"/>
    <row r="15041" s="1" customFormat="1" ht="14.4"/>
    <row r="15042" s="1" customFormat="1" ht="14.4"/>
    <row r="15043" s="1" customFormat="1" ht="14.4"/>
    <row r="15044" s="1" customFormat="1" ht="14.4"/>
    <row r="15045" s="1" customFormat="1" ht="14.4"/>
    <row r="15046" s="1" customFormat="1" ht="14.4"/>
    <row r="15047" s="1" customFormat="1" ht="14.4"/>
    <row r="15048" s="1" customFormat="1" ht="14.4"/>
    <row r="15049" s="1" customFormat="1" ht="14.4"/>
    <row r="15050" s="1" customFormat="1" ht="14.4"/>
    <row r="15051" s="1" customFormat="1" ht="14.4"/>
    <row r="15052" s="1" customFormat="1" ht="14.4"/>
    <row r="15053" s="1" customFormat="1" ht="14.4"/>
    <row r="15054" s="1" customFormat="1" ht="14.4"/>
    <row r="15055" s="1" customFormat="1" ht="14.4"/>
    <row r="15056" s="1" customFormat="1" ht="14.4"/>
    <row r="15057" s="1" customFormat="1" ht="14.4"/>
    <row r="15058" s="1" customFormat="1" ht="14.4"/>
    <row r="15059" s="1" customFormat="1" ht="14.4"/>
    <row r="15060" s="1" customFormat="1" ht="14.4"/>
    <row r="15061" s="1" customFormat="1" ht="14.4"/>
    <row r="15062" s="1" customFormat="1" ht="14.4"/>
    <row r="15063" s="1" customFormat="1" ht="14.4"/>
    <row r="15064" s="1" customFormat="1" ht="14.4"/>
    <row r="15065" s="1" customFormat="1" ht="14.4"/>
    <row r="15066" s="1" customFormat="1" ht="14.4"/>
    <row r="15067" s="1" customFormat="1" ht="14.4"/>
    <row r="15068" s="1" customFormat="1" ht="14.4"/>
    <row r="15069" s="1" customFormat="1" ht="14.4"/>
    <row r="15070" s="1" customFormat="1" ht="14.4"/>
    <row r="15071" s="1" customFormat="1" ht="14.4"/>
    <row r="15072" s="1" customFormat="1" ht="14.4"/>
    <row r="15073" s="1" customFormat="1" ht="14.4"/>
    <row r="15074" s="1" customFormat="1" ht="14.4"/>
    <row r="15075" s="1" customFormat="1" ht="14.4"/>
    <row r="15076" s="1" customFormat="1" ht="14.4"/>
    <row r="15077" s="1" customFormat="1" ht="14.4"/>
    <row r="15078" s="1" customFormat="1" ht="14.4"/>
    <row r="15079" s="1" customFormat="1" ht="14.4"/>
    <row r="15080" s="1" customFormat="1" ht="14.4"/>
    <row r="15081" s="1" customFormat="1" ht="14.4"/>
    <row r="15082" s="1" customFormat="1" ht="14.4"/>
    <row r="15083" s="1" customFormat="1" ht="14.4"/>
    <row r="15084" s="1" customFormat="1" ht="14.4"/>
    <row r="15085" s="1" customFormat="1" ht="14.4"/>
    <row r="15086" s="1" customFormat="1" ht="14.4"/>
    <row r="15087" s="1" customFormat="1" ht="14.4"/>
    <row r="15088" s="1" customFormat="1" ht="14.4"/>
    <row r="15089" s="1" customFormat="1" ht="14.4"/>
    <row r="15090" s="1" customFormat="1" ht="14.4"/>
    <row r="15091" s="1" customFormat="1" ht="14.4"/>
    <row r="15092" s="1" customFormat="1" ht="14.4"/>
    <row r="15093" s="1" customFormat="1" ht="14.4"/>
    <row r="15094" s="1" customFormat="1" ht="14.4"/>
    <row r="15095" s="1" customFormat="1" ht="14.4"/>
    <row r="15096" s="1" customFormat="1" ht="14.4"/>
    <row r="15097" s="1" customFormat="1" ht="14.4"/>
    <row r="15098" s="1" customFormat="1" ht="14.4"/>
    <row r="15099" s="1" customFormat="1" ht="14.4"/>
    <row r="15100" s="1" customFormat="1" ht="14.4"/>
    <row r="15101" s="1" customFormat="1" ht="14.4"/>
    <row r="15102" s="1" customFormat="1" ht="14.4"/>
    <row r="15103" s="1" customFormat="1" ht="14.4"/>
    <row r="15104" s="1" customFormat="1" ht="14.4"/>
    <row r="15105" s="1" customFormat="1" ht="14.4"/>
    <row r="15106" s="1" customFormat="1" ht="14.4"/>
    <row r="15107" s="1" customFormat="1" ht="14.4"/>
    <row r="15108" s="1" customFormat="1" ht="14.4"/>
    <row r="15109" s="1" customFormat="1" ht="14.4"/>
    <row r="15110" s="1" customFormat="1" ht="14.4"/>
    <row r="15111" s="1" customFormat="1" ht="14.4"/>
    <row r="15112" s="1" customFormat="1" ht="14.4"/>
    <row r="15113" s="1" customFormat="1" ht="14.4"/>
    <row r="15114" s="1" customFormat="1" ht="14.4"/>
    <row r="15115" s="1" customFormat="1" ht="14.4"/>
    <row r="15116" s="1" customFormat="1" ht="14.4"/>
    <row r="15117" s="1" customFormat="1" ht="14.4"/>
    <row r="15118" s="1" customFormat="1" ht="14.4"/>
    <row r="15119" s="1" customFormat="1" ht="14.4"/>
    <row r="15120" s="1" customFormat="1" ht="14.4"/>
    <row r="15121" s="1" customFormat="1" ht="14.4"/>
    <row r="15122" s="1" customFormat="1" ht="14.4"/>
    <row r="15123" s="1" customFormat="1" ht="14.4"/>
    <row r="15124" s="1" customFormat="1" ht="14.4"/>
    <row r="15125" s="1" customFormat="1" ht="14.4"/>
    <row r="15126" s="1" customFormat="1" ht="14.4"/>
    <row r="15127" s="1" customFormat="1" ht="14.4"/>
    <row r="15128" s="1" customFormat="1" ht="14.4"/>
    <row r="15129" s="1" customFormat="1" ht="14.4"/>
    <row r="15130" s="1" customFormat="1" ht="14.4"/>
    <row r="15131" s="1" customFormat="1" ht="14.4"/>
    <row r="15132" s="1" customFormat="1" ht="14.4"/>
    <row r="15133" s="1" customFormat="1" ht="14.4"/>
    <row r="15134" s="1" customFormat="1" ht="14.4"/>
    <row r="15135" s="1" customFormat="1" ht="14.4"/>
    <row r="15136" s="1" customFormat="1" ht="14.4"/>
    <row r="15137" s="1" customFormat="1" ht="14.4"/>
    <row r="15138" s="1" customFormat="1" ht="14.4"/>
    <row r="15139" s="1" customFormat="1" ht="14.4"/>
    <row r="15140" s="1" customFormat="1" ht="14.4"/>
    <row r="15141" s="1" customFormat="1" ht="14.4"/>
    <row r="15142" s="1" customFormat="1" ht="14.4"/>
    <row r="15143" s="1" customFormat="1" ht="14.4"/>
    <row r="15144" s="1" customFormat="1" ht="14.4"/>
    <row r="15145" s="1" customFormat="1" ht="14.4"/>
    <row r="15146" s="1" customFormat="1" ht="14.4"/>
    <row r="15147" s="1" customFormat="1" ht="14.4"/>
    <row r="15148" s="1" customFormat="1" ht="14.4"/>
    <row r="15149" s="1" customFormat="1" ht="14.4"/>
    <row r="15150" s="1" customFormat="1" ht="14.4"/>
    <row r="15151" s="1" customFormat="1" ht="14.4"/>
    <row r="15152" s="1" customFormat="1" ht="14.4"/>
    <row r="15153" s="1" customFormat="1" ht="14.4"/>
    <row r="15154" s="1" customFormat="1" ht="14.4"/>
    <row r="15155" s="1" customFormat="1" ht="14.4"/>
    <row r="15156" s="1" customFormat="1" ht="14.4"/>
    <row r="15157" s="1" customFormat="1" ht="14.4"/>
    <row r="15158" s="1" customFormat="1" ht="14.4"/>
    <row r="15159" s="1" customFormat="1" ht="14.4"/>
    <row r="15160" s="1" customFormat="1" ht="14.4"/>
    <row r="15161" s="1" customFormat="1" ht="14.4"/>
    <row r="15162" s="1" customFormat="1" ht="14.4"/>
    <row r="15163" s="1" customFormat="1" ht="14.4"/>
    <row r="15164" s="1" customFormat="1" ht="14.4"/>
    <row r="15165" s="1" customFormat="1" ht="14.4"/>
    <row r="15166" s="1" customFormat="1" ht="14.4"/>
    <row r="15167" s="1" customFormat="1" ht="14.4"/>
    <row r="15168" s="1" customFormat="1" ht="14.4"/>
    <row r="15169" s="1" customFormat="1" ht="14.4"/>
    <row r="15170" s="1" customFormat="1" ht="14.4"/>
    <row r="15171" s="1" customFormat="1" ht="14.4"/>
    <row r="15172" s="1" customFormat="1" ht="14.4"/>
    <row r="15173" s="1" customFormat="1" ht="14.4"/>
    <row r="15174" s="1" customFormat="1" ht="14.4"/>
    <row r="15175" s="1" customFormat="1" ht="14.4"/>
    <row r="15176" s="1" customFormat="1" ht="14.4"/>
    <row r="15177" s="1" customFormat="1" ht="14.4"/>
    <row r="15178" s="1" customFormat="1" ht="14.4"/>
    <row r="15179" s="1" customFormat="1" ht="14.4"/>
    <row r="15180" s="1" customFormat="1" ht="14.4"/>
    <row r="15181" s="1" customFormat="1" ht="14.4"/>
    <row r="15182" s="1" customFormat="1" ht="14.4"/>
    <row r="15183" s="1" customFormat="1" ht="14.4"/>
    <row r="15184" s="1" customFormat="1" ht="14.4"/>
    <row r="15185" s="1" customFormat="1" ht="14.4"/>
    <row r="15186" s="1" customFormat="1" ht="14.4"/>
    <row r="15187" s="1" customFormat="1" ht="14.4"/>
    <row r="15188" s="1" customFormat="1" ht="14.4"/>
    <row r="15189" s="1" customFormat="1" ht="14.4"/>
    <row r="15190" s="1" customFormat="1" ht="14.4"/>
    <row r="15191" s="1" customFormat="1" ht="14.4"/>
    <row r="15192" s="1" customFormat="1" ht="14.4"/>
    <row r="15193" s="1" customFormat="1" ht="14.4"/>
    <row r="15194" s="1" customFormat="1" ht="14.4"/>
    <row r="15195" s="1" customFormat="1" ht="14.4"/>
    <row r="15196" s="1" customFormat="1" ht="14.4"/>
    <row r="15197" s="1" customFormat="1" ht="14.4"/>
    <row r="15198" s="1" customFormat="1" ht="14.4"/>
    <row r="15199" s="1" customFormat="1" ht="14.4"/>
    <row r="15200" s="1" customFormat="1" ht="14.4"/>
    <row r="15201" s="1" customFormat="1" ht="14.4"/>
    <row r="15202" s="1" customFormat="1" ht="14.4"/>
    <row r="15203" s="1" customFormat="1" ht="14.4"/>
    <row r="15204" s="1" customFormat="1" ht="14.4"/>
    <row r="15205" s="1" customFormat="1" ht="14.4"/>
    <row r="15206" s="1" customFormat="1" ht="14.4"/>
    <row r="15207" s="1" customFormat="1" ht="14.4"/>
    <row r="15208" s="1" customFormat="1" ht="14.4"/>
    <row r="15209" s="1" customFormat="1" ht="14.4"/>
    <row r="15210" s="1" customFormat="1" ht="14.4"/>
    <row r="15211" s="1" customFormat="1" ht="14.4"/>
    <row r="15212" s="1" customFormat="1" ht="14.4"/>
    <row r="15213" s="1" customFormat="1" ht="14.4"/>
    <row r="15214" s="1" customFormat="1" ht="14.4"/>
    <row r="15215" s="1" customFormat="1" ht="14.4"/>
    <row r="15216" s="1" customFormat="1" ht="14.4"/>
    <row r="15217" s="1" customFormat="1" ht="14.4"/>
    <row r="15218" s="1" customFormat="1" ht="14.4"/>
    <row r="15219" s="1" customFormat="1" ht="14.4"/>
    <row r="15220" s="1" customFormat="1" ht="14.4"/>
    <row r="15221" s="1" customFormat="1" ht="14.4"/>
    <row r="15222" s="1" customFormat="1" ht="14.4"/>
    <row r="15223" s="1" customFormat="1" ht="14.4"/>
    <row r="15224" s="1" customFormat="1" ht="14.4"/>
    <row r="15225" s="1" customFormat="1" ht="14.4"/>
    <row r="15226" s="1" customFormat="1" ht="14.4"/>
    <row r="15227" s="1" customFormat="1" ht="14.4"/>
    <row r="15228" s="1" customFormat="1" ht="14.4"/>
    <row r="15229" s="1" customFormat="1" ht="14.4"/>
    <row r="15230" s="1" customFormat="1" ht="14.4"/>
    <row r="15231" s="1" customFormat="1" ht="14.4"/>
    <row r="15232" s="1" customFormat="1" ht="14.4"/>
    <row r="15233" s="1" customFormat="1" ht="14.4"/>
    <row r="15234" s="1" customFormat="1" ht="14.4"/>
    <row r="15235" s="1" customFormat="1" ht="14.4"/>
    <row r="15236" s="1" customFormat="1" ht="14.4"/>
    <row r="15237" s="1" customFormat="1" ht="14.4"/>
    <row r="15238" s="1" customFormat="1" ht="14.4"/>
    <row r="15239" s="1" customFormat="1" ht="14.4"/>
    <row r="15240" s="1" customFormat="1" ht="14.4"/>
    <row r="15241" s="1" customFormat="1" ht="14.4"/>
    <row r="15242" s="1" customFormat="1" ht="14.4"/>
    <row r="15243" s="1" customFormat="1" ht="14.4"/>
    <row r="15244" s="1" customFormat="1" ht="14.4"/>
    <row r="15245" s="1" customFormat="1" ht="14.4"/>
    <row r="15246" s="1" customFormat="1" ht="14.4"/>
    <row r="15247" s="1" customFormat="1" ht="14.4"/>
    <row r="15248" s="1" customFormat="1" ht="14.4"/>
    <row r="15249" s="1" customFormat="1" ht="14.4"/>
    <row r="15250" s="1" customFormat="1" ht="14.4"/>
    <row r="15251" s="1" customFormat="1" ht="14.4"/>
    <row r="15252" s="1" customFormat="1" ht="14.4"/>
    <row r="15253" s="1" customFormat="1" ht="14.4"/>
    <row r="15254" s="1" customFormat="1" ht="14.4"/>
    <row r="15255" s="1" customFormat="1" ht="14.4"/>
    <row r="15256" s="1" customFormat="1" ht="14.4"/>
    <row r="15257" s="1" customFormat="1" ht="14.4"/>
    <row r="15258" s="1" customFormat="1" ht="14.4"/>
    <row r="15259" s="1" customFormat="1" ht="14.4"/>
    <row r="15260" s="1" customFormat="1" ht="14.4"/>
    <row r="15261" s="1" customFormat="1" ht="14.4"/>
    <row r="15262" s="1" customFormat="1" ht="14.4"/>
    <row r="15263" s="1" customFormat="1" ht="14.4"/>
    <row r="15264" s="1" customFormat="1" ht="14.4"/>
    <row r="15265" s="1" customFormat="1" ht="14.4"/>
    <row r="15266" s="1" customFormat="1" ht="14.4"/>
    <row r="15267" s="1" customFormat="1" ht="14.4"/>
    <row r="15268" s="1" customFormat="1" ht="14.4"/>
    <row r="15269" s="1" customFormat="1" ht="14.4"/>
    <row r="15270" s="1" customFormat="1" ht="14.4"/>
    <row r="15271" s="1" customFormat="1" ht="14.4"/>
    <row r="15272" s="1" customFormat="1" ht="14.4"/>
    <row r="15273" s="1" customFormat="1" ht="14.4"/>
    <row r="15274" s="1" customFormat="1" ht="14.4"/>
    <row r="15275" s="1" customFormat="1" ht="14.4"/>
    <row r="15276" s="1" customFormat="1" ht="14.4"/>
    <row r="15277" s="1" customFormat="1" ht="14.4"/>
    <row r="15278" s="1" customFormat="1" ht="14.4"/>
    <row r="15279" s="1" customFormat="1" ht="14.4"/>
    <row r="15280" s="1" customFormat="1" ht="14.4"/>
    <row r="15281" s="1" customFormat="1" ht="14.4"/>
    <row r="15282" s="1" customFormat="1" ht="14.4"/>
    <row r="15283" s="1" customFormat="1" ht="14.4"/>
    <row r="15284" s="1" customFormat="1" ht="14.4"/>
    <row r="15285" s="1" customFormat="1" ht="14.4"/>
    <row r="15286" s="1" customFormat="1" ht="14.4"/>
    <row r="15287" s="1" customFormat="1" ht="14.4"/>
    <row r="15288" s="1" customFormat="1" ht="14.4"/>
    <row r="15289" s="1" customFormat="1" ht="14.4"/>
    <row r="15290" s="1" customFormat="1" ht="14.4"/>
    <row r="15291" s="1" customFormat="1" ht="14.4"/>
    <row r="15292" s="1" customFormat="1" ht="14.4"/>
    <row r="15293" s="1" customFormat="1" ht="14.4"/>
    <row r="15294" s="1" customFormat="1" ht="14.4"/>
    <row r="15295" s="1" customFormat="1" ht="14.4"/>
    <row r="15296" s="1" customFormat="1" ht="14.4"/>
    <row r="15297" s="1" customFormat="1" ht="14.4"/>
    <row r="15298" s="1" customFormat="1" ht="14.4"/>
    <row r="15299" s="1" customFormat="1" ht="14.4"/>
    <row r="15300" s="1" customFormat="1" ht="14.4"/>
    <row r="15301" s="1" customFormat="1" ht="14.4"/>
    <row r="15302" s="1" customFormat="1" ht="14.4"/>
    <row r="15303" s="1" customFormat="1" ht="14.4"/>
    <row r="15304" s="1" customFormat="1" ht="14.4"/>
    <row r="15305" s="1" customFormat="1" ht="14.4"/>
    <row r="15306" s="1" customFormat="1" ht="14.4"/>
    <row r="15307" s="1" customFormat="1" ht="14.4"/>
    <row r="15308" s="1" customFormat="1" ht="14.4"/>
    <row r="15309" s="1" customFormat="1" ht="14.4"/>
    <row r="15310" s="1" customFormat="1" ht="14.4"/>
    <row r="15311" s="1" customFormat="1" ht="14.4"/>
    <row r="15312" s="1" customFormat="1" ht="14.4"/>
    <row r="15313" s="1" customFormat="1" ht="14.4"/>
    <row r="15314" s="1" customFormat="1" ht="14.4"/>
    <row r="15315" s="1" customFormat="1" ht="14.4"/>
    <row r="15316" s="1" customFormat="1" ht="14.4"/>
    <row r="15317" s="1" customFormat="1" ht="14.4"/>
    <row r="15318" s="1" customFormat="1" ht="14.4"/>
    <row r="15319" s="1" customFormat="1" ht="14.4"/>
    <row r="15320" s="1" customFormat="1" ht="14.4"/>
    <row r="15321" s="1" customFormat="1" ht="14.4"/>
    <row r="15322" s="1" customFormat="1" ht="14.4"/>
    <row r="15323" s="1" customFormat="1" ht="14.4"/>
    <row r="15324" s="1" customFormat="1" ht="14.4"/>
    <row r="15325" s="1" customFormat="1" ht="14.4"/>
    <row r="15326" s="1" customFormat="1" ht="14.4"/>
    <row r="15327" s="1" customFormat="1" ht="14.4"/>
    <row r="15328" s="1" customFormat="1" ht="14.4"/>
    <row r="15329" s="1" customFormat="1" ht="14.4"/>
    <row r="15330" s="1" customFormat="1" ht="14.4"/>
    <row r="15331" s="1" customFormat="1" ht="14.4"/>
    <row r="15332" s="1" customFormat="1" ht="14.4"/>
    <row r="15333" s="1" customFormat="1" ht="14.4"/>
    <row r="15334" s="1" customFormat="1" ht="14.4"/>
    <row r="15335" s="1" customFormat="1" ht="14.4"/>
    <row r="15336" s="1" customFormat="1" ht="14.4"/>
    <row r="15337" s="1" customFormat="1" ht="14.4"/>
    <row r="15338" s="1" customFormat="1" ht="14.4"/>
    <row r="15339" s="1" customFormat="1" ht="14.4"/>
    <row r="15340" s="1" customFormat="1" ht="14.4"/>
    <row r="15341" s="1" customFormat="1" ht="14.4"/>
    <row r="15342" s="1" customFormat="1" ht="14.4"/>
    <row r="15343" s="1" customFormat="1" ht="14.4"/>
    <row r="15344" s="1" customFormat="1" ht="14.4"/>
    <row r="15345" s="1" customFormat="1" ht="14.4"/>
    <row r="15346" s="1" customFormat="1" ht="14.4"/>
    <row r="15347" s="1" customFormat="1" ht="14.4"/>
    <row r="15348" s="1" customFormat="1" ht="14.4"/>
    <row r="15349" s="1" customFormat="1" ht="14.4"/>
    <row r="15350" s="1" customFormat="1" ht="14.4"/>
    <row r="15351" s="1" customFormat="1" ht="14.4"/>
    <row r="15352" s="1" customFormat="1" ht="14.4"/>
    <row r="15353" s="1" customFormat="1" ht="14.4"/>
    <row r="15354" s="1" customFormat="1" ht="14.4"/>
    <row r="15355" s="1" customFormat="1" ht="14.4"/>
    <row r="15356" s="1" customFormat="1" ht="14.4"/>
    <row r="15357" s="1" customFormat="1" ht="14.4"/>
    <row r="15358" s="1" customFormat="1" ht="14.4"/>
    <row r="15359" s="1" customFormat="1" ht="14.4"/>
    <row r="15360" s="1" customFormat="1" ht="14.4"/>
    <row r="15361" s="1" customFormat="1" ht="14.4"/>
    <row r="15362" s="1" customFormat="1" ht="14.4"/>
    <row r="15363" s="1" customFormat="1" ht="14.4"/>
    <row r="15364" s="1" customFormat="1" ht="14.4"/>
    <row r="15365" s="1" customFormat="1" ht="14.4"/>
    <row r="15366" s="1" customFormat="1" ht="14.4"/>
    <row r="15367" s="1" customFormat="1" ht="14.4"/>
    <row r="15368" s="1" customFormat="1" ht="14.4"/>
    <row r="15369" s="1" customFormat="1" ht="14.4"/>
    <row r="15370" s="1" customFormat="1" ht="14.4"/>
    <row r="15371" s="1" customFormat="1" ht="14.4"/>
    <row r="15372" s="1" customFormat="1" ht="14.4"/>
    <row r="15373" s="1" customFormat="1" ht="14.4"/>
    <row r="15374" s="1" customFormat="1" ht="14.4"/>
    <row r="15375" s="1" customFormat="1" ht="14.4"/>
    <row r="15376" s="1" customFormat="1" ht="14.4"/>
    <row r="15377" s="1" customFormat="1" ht="14.4"/>
    <row r="15378" s="1" customFormat="1" ht="14.4"/>
    <row r="15379" s="1" customFormat="1" ht="14.4"/>
    <row r="15380" s="1" customFormat="1" ht="14.4"/>
    <row r="15381" s="1" customFormat="1" ht="14.4"/>
    <row r="15382" s="1" customFormat="1" ht="14.4"/>
    <row r="15383" s="1" customFormat="1" ht="14.4"/>
    <row r="15384" s="1" customFormat="1" ht="14.4"/>
    <row r="15385" s="1" customFormat="1" ht="14.4"/>
    <row r="15386" s="1" customFormat="1" ht="14.4"/>
    <row r="15387" s="1" customFormat="1" ht="14.4"/>
    <row r="15388" s="1" customFormat="1" ht="14.4"/>
    <row r="15389" s="1" customFormat="1" ht="14.4"/>
    <row r="15390" s="1" customFormat="1" ht="14.4"/>
    <row r="15391" s="1" customFormat="1" ht="14.4"/>
    <row r="15392" s="1" customFormat="1" ht="14.4"/>
    <row r="15393" s="1" customFormat="1" ht="14.4"/>
    <row r="15394" s="1" customFormat="1" ht="14.4"/>
    <row r="15395" s="1" customFormat="1" ht="14.4"/>
    <row r="15396" s="1" customFormat="1" ht="14.4"/>
    <row r="15397" s="1" customFormat="1" ht="14.4"/>
    <row r="15398" s="1" customFormat="1" ht="14.4"/>
    <row r="15399" s="1" customFormat="1" ht="14.4"/>
    <row r="15400" s="1" customFormat="1" ht="14.4"/>
    <row r="15401" s="1" customFormat="1" ht="14.4"/>
    <row r="15402" s="1" customFormat="1" ht="14.4"/>
    <row r="15403" s="1" customFormat="1" ht="14.4"/>
    <row r="15404" s="1" customFormat="1" ht="14.4"/>
    <row r="15405" s="1" customFormat="1" ht="14.4"/>
    <row r="15406" s="1" customFormat="1" ht="14.4"/>
    <row r="15407" s="1" customFormat="1" ht="14.4"/>
    <row r="15408" s="1" customFormat="1" ht="14.4"/>
    <row r="15409" s="1" customFormat="1" ht="14.4"/>
    <row r="15410" s="1" customFormat="1" ht="14.4"/>
    <row r="15411" s="1" customFormat="1" ht="14.4"/>
    <row r="15412" s="1" customFormat="1" ht="14.4"/>
    <row r="15413" s="1" customFormat="1" ht="14.4"/>
    <row r="15414" s="1" customFormat="1" ht="14.4"/>
    <row r="15415" s="1" customFormat="1" ht="14.4"/>
    <row r="15416" s="1" customFormat="1" ht="14.4"/>
    <row r="15417" s="1" customFormat="1" ht="14.4"/>
    <row r="15418" s="1" customFormat="1" ht="14.4"/>
    <row r="15419" s="1" customFormat="1" ht="14.4"/>
    <row r="15420" s="1" customFormat="1" ht="14.4"/>
    <row r="15421" s="1" customFormat="1" ht="14.4"/>
    <row r="15422" s="1" customFormat="1" ht="14.4"/>
    <row r="15423" s="1" customFormat="1" ht="14.4"/>
    <row r="15424" s="1" customFormat="1" ht="14.4"/>
    <row r="15425" s="1" customFormat="1" ht="14.4"/>
    <row r="15426" s="1" customFormat="1" ht="14.4"/>
    <row r="15427" s="1" customFormat="1" ht="14.4"/>
    <row r="15428" s="1" customFormat="1" ht="14.4"/>
    <row r="15429" s="1" customFormat="1" ht="14.4"/>
    <row r="15430" s="1" customFormat="1" ht="14.4"/>
    <row r="15431" s="1" customFormat="1" ht="14.4"/>
    <row r="15432" s="1" customFormat="1" ht="14.4"/>
    <row r="15433" s="1" customFormat="1" ht="14.4"/>
    <row r="15434" s="1" customFormat="1" ht="14.4"/>
    <row r="15435" s="1" customFormat="1" ht="14.4"/>
    <row r="15436" s="1" customFormat="1" ht="14.4"/>
    <row r="15437" s="1" customFormat="1" ht="14.4"/>
    <row r="15438" s="1" customFormat="1" ht="14.4"/>
    <row r="15439" s="1" customFormat="1" ht="14.4"/>
    <row r="15440" s="1" customFormat="1" ht="14.4"/>
    <row r="15441" s="1" customFormat="1" ht="14.4"/>
    <row r="15442" s="1" customFormat="1" ht="14.4"/>
    <row r="15443" s="1" customFormat="1" ht="14.4"/>
    <row r="15444" s="1" customFormat="1" ht="14.4"/>
    <row r="15445" s="1" customFormat="1" ht="14.4"/>
    <row r="15446" s="1" customFormat="1" ht="14.4"/>
    <row r="15447" s="1" customFormat="1" ht="14.4"/>
    <row r="15448" s="1" customFormat="1" ht="14.4"/>
    <row r="15449" s="1" customFormat="1" ht="14.4"/>
    <row r="15450" s="1" customFormat="1" ht="14.4"/>
    <row r="15451" s="1" customFormat="1" ht="14.4"/>
    <row r="15452" s="1" customFormat="1" ht="14.4"/>
    <row r="15453" s="1" customFormat="1" ht="14.4"/>
    <row r="15454" s="1" customFormat="1" ht="14.4"/>
    <row r="15455" s="1" customFormat="1" ht="14.4"/>
    <row r="15456" s="1" customFormat="1" ht="14.4"/>
    <row r="15457" s="1" customFormat="1" ht="14.4"/>
    <row r="15458" s="1" customFormat="1" ht="14.4"/>
    <row r="15459" s="1" customFormat="1" ht="14.4"/>
    <row r="15460" s="1" customFormat="1" ht="14.4"/>
    <row r="15461" s="1" customFormat="1" ht="14.4"/>
    <row r="15462" s="1" customFormat="1" ht="14.4"/>
    <row r="15463" s="1" customFormat="1" ht="14.4"/>
    <row r="15464" s="1" customFormat="1" ht="14.4"/>
    <row r="15465" s="1" customFormat="1" ht="14.4"/>
    <row r="15466" s="1" customFormat="1" ht="14.4"/>
    <row r="15467" s="1" customFormat="1" ht="14.4"/>
    <row r="15468" s="1" customFormat="1" ht="14.4"/>
    <row r="15469" s="1" customFormat="1" ht="14.4"/>
    <row r="15470" s="1" customFormat="1" ht="14.4"/>
    <row r="15471" s="1" customFormat="1" ht="14.4"/>
    <row r="15472" s="1" customFormat="1" ht="14.4"/>
    <row r="15473" s="1" customFormat="1" ht="14.4"/>
    <row r="15474" s="1" customFormat="1" ht="14.4"/>
    <row r="15475" s="1" customFormat="1" ht="14.4"/>
    <row r="15476" s="1" customFormat="1" ht="14.4"/>
    <row r="15477" s="1" customFormat="1" ht="14.4"/>
    <row r="15478" s="1" customFormat="1" ht="14.4"/>
    <row r="15479" s="1" customFormat="1" ht="14.4"/>
    <row r="15480" s="1" customFormat="1" ht="14.4"/>
    <row r="15481" s="1" customFormat="1" ht="14.4"/>
    <row r="15482" s="1" customFormat="1" ht="14.4"/>
    <row r="15483" s="1" customFormat="1" ht="14.4"/>
    <row r="15484" s="1" customFormat="1" ht="14.4"/>
    <row r="15485" s="1" customFormat="1" ht="14.4"/>
    <row r="15486" s="1" customFormat="1" ht="14.4"/>
    <row r="15487" s="1" customFormat="1" ht="14.4"/>
    <row r="15488" s="1" customFormat="1" ht="14.4"/>
    <row r="15489" s="1" customFormat="1" ht="14.4"/>
    <row r="15490" s="1" customFormat="1" ht="14.4"/>
    <row r="15491" s="1" customFormat="1" ht="14.4"/>
    <row r="15492" s="1" customFormat="1" ht="14.4"/>
    <row r="15493" s="1" customFormat="1" ht="14.4"/>
    <row r="15494" s="1" customFormat="1" ht="14.4"/>
    <row r="15495" s="1" customFormat="1" ht="14.4"/>
    <row r="15496" s="1" customFormat="1" ht="14.4"/>
    <row r="15497" s="1" customFormat="1" ht="14.4"/>
    <row r="15498" s="1" customFormat="1" ht="14.4"/>
    <row r="15499" s="1" customFormat="1" ht="14.4"/>
    <row r="15500" s="1" customFormat="1" ht="14.4"/>
    <row r="15501" s="1" customFormat="1" ht="14.4"/>
    <row r="15502" s="1" customFormat="1" ht="14.4"/>
    <row r="15503" s="1" customFormat="1" ht="14.4"/>
    <row r="15504" s="1" customFormat="1" ht="14.4"/>
    <row r="15505" s="1" customFormat="1" ht="14.4"/>
    <row r="15506" s="1" customFormat="1" ht="14.4"/>
    <row r="15507" s="1" customFormat="1" ht="14.4"/>
    <row r="15508" s="1" customFormat="1" ht="14.4"/>
    <row r="15509" s="1" customFormat="1" ht="14.4"/>
    <row r="15510" s="1" customFormat="1" ht="14.4"/>
    <row r="15511" s="1" customFormat="1" ht="14.4"/>
    <row r="15512" s="1" customFormat="1" ht="14.4"/>
    <row r="15513" s="1" customFormat="1" ht="14.4"/>
    <row r="15514" s="1" customFormat="1" ht="14.4"/>
    <row r="15515" s="1" customFormat="1" ht="14.4"/>
    <row r="15516" s="1" customFormat="1" ht="14.4"/>
    <row r="15517" s="1" customFormat="1" ht="14.4"/>
    <row r="15518" s="1" customFormat="1" ht="14.4"/>
    <row r="15519" s="1" customFormat="1" ht="14.4"/>
    <row r="15520" s="1" customFormat="1" ht="14.4"/>
    <row r="15521" s="1" customFormat="1" ht="14.4"/>
    <row r="15522" s="1" customFormat="1" ht="14.4"/>
    <row r="15523" s="1" customFormat="1" ht="14.4"/>
    <row r="15524" s="1" customFormat="1" ht="14.4"/>
    <row r="15525" s="1" customFormat="1" ht="14.4"/>
    <row r="15526" s="1" customFormat="1" ht="14.4"/>
    <row r="15527" s="1" customFormat="1" ht="14.4"/>
    <row r="15528" s="1" customFormat="1" ht="14.4"/>
    <row r="15529" s="1" customFormat="1" ht="14.4"/>
    <row r="15530" s="1" customFormat="1" ht="14.4"/>
    <row r="15531" s="1" customFormat="1" ht="14.4"/>
    <row r="15532" s="1" customFormat="1" ht="14.4"/>
    <row r="15533" s="1" customFormat="1" ht="14.4"/>
    <row r="15534" s="1" customFormat="1" ht="14.4"/>
    <row r="15535" s="1" customFormat="1" ht="14.4"/>
    <row r="15536" s="1" customFormat="1" ht="14.4"/>
    <row r="15537" s="1" customFormat="1" ht="14.4"/>
    <row r="15538" s="1" customFormat="1" ht="14.4"/>
    <row r="15539" s="1" customFormat="1" ht="14.4"/>
    <row r="15540" s="1" customFormat="1" ht="14.4"/>
    <row r="15541" s="1" customFormat="1" ht="14.4"/>
    <row r="15542" s="1" customFormat="1" ht="14.4"/>
    <row r="15543" s="1" customFormat="1" ht="14.4"/>
    <row r="15544" s="1" customFormat="1" ht="14.4"/>
    <row r="15545" s="1" customFormat="1" ht="14.4"/>
    <row r="15546" s="1" customFormat="1" ht="14.4"/>
    <row r="15547" s="1" customFormat="1" ht="14.4"/>
    <row r="15548" s="1" customFormat="1" ht="14.4"/>
    <row r="15549" s="1" customFormat="1" ht="14.4"/>
    <row r="15550" s="1" customFormat="1" ht="14.4"/>
    <row r="15551" s="1" customFormat="1" ht="14.4"/>
    <row r="15552" s="1" customFormat="1" ht="14.4"/>
    <row r="15553" s="1" customFormat="1" ht="14.4"/>
    <row r="15554" s="1" customFormat="1" ht="14.4"/>
    <row r="15555" s="1" customFormat="1" ht="14.4"/>
    <row r="15556" s="1" customFormat="1" ht="14.4"/>
    <row r="15557" s="1" customFormat="1" ht="14.4"/>
    <row r="15558" s="1" customFormat="1" ht="14.4"/>
    <row r="15559" s="1" customFormat="1" ht="14.4"/>
    <row r="15560" s="1" customFormat="1" ht="14.4"/>
    <row r="15561" s="1" customFormat="1" ht="14.4"/>
    <row r="15562" s="1" customFormat="1" ht="14.4"/>
    <row r="15563" s="1" customFormat="1" ht="14.4"/>
    <row r="15564" s="1" customFormat="1" ht="14.4"/>
    <row r="15565" s="1" customFormat="1" ht="14.4"/>
    <row r="15566" s="1" customFormat="1" ht="14.4"/>
    <row r="15567" s="1" customFormat="1" ht="14.4"/>
    <row r="15568" s="1" customFormat="1" ht="14.4"/>
    <row r="15569" s="1" customFormat="1" ht="14.4"/>
    <row r="15570" s="1" customFormat="1" ht="14.4"/>
    <row r="15571" s="1" customFormat="1" ht="14.4"/>
    <row r="15572" s="1" customFormat="1" ht="14.4"/>
    <row r="15573" s="1" customFormat="1" ht="14.4"/>
    <row r="15574" s="1" customFormat="1" ht="14.4"/>
    <row r="15575" s="1" customFormat="1" ht="14.4"/>
    <row r="15576" s="1" customFormat="1" ht="14.4"/>
    <row r="15577" s="1" customFormat="1" ht="14.4"/>
    <row r="15578" s="1" customFormat="1" ht="14.4"/>
    <row r="15579" s="1" customFormat="1" ht="14.4"/>
    <row r="15580" s="1" customFormat="1" ht="14.4"/>
    <row r="15581" s="1" customFormat="1" ht="14.4"/>
    <row r="15582" s="1" customFormat="1" ht="14.4"/>
    <row r="15583" s="1" customFormat="1" ht="14.4"/>
    <row r="15584" s="1" customFormat="1" ht="14.4"/>
    <row r="15585" s="1" customFormat="1" ht="14.4"/>
    <row r="15586" s="1" customFormat="1" ht="14.4"/>
    <row r="15587" s="1" customFormat="1" ht="14.4"/>
    <row r="15588" s="1" customFormat="1" ht="14.4"/>
    <row r="15589" s="1" customFormat="1" ht="14.4"/>
    <row r="15590" s="1" customFormat="1" ht="14.4"/>
    <row r="15591" s="1" customFormat="1" ht="14.4"/>
    <row r="15592" s="1" customFormat="1" ht="14.4"/>
    <row r="15593" s="1" customFormat="1" ht="14.4"/>
    <row r="15594" s="1" customFormat="1" ht="14.4"/>
    <row r="15595" s="1" customFormat="1" ht="14.4"/>
    <row r="15596" s="1" customFormat="1" ht="14.4"/>
    <row r="15597" s="1" customFormat="1" ht="14.4"/>
    <row r="15598" s="1" customFormat="1" ht="14.4"/>
    <row r="15599" s="1" customFormat="1" ht="14.4"/>
    <row r="15600" s="1" customFormat="1" ht="14.4"/>
    <row r="15601" s="1" customFormat="1" ht="14.4"/>
    <row r="15602" s="1" customFormat="1" ht="14.4"/>
    <row r="15603" s="1" customFormat="1" ht="14.4"/>
    <row r="15604" s="1" customFormat="1" ht="14.4"/>
    <row r="15605" s="1" customFormat="1" ht="14.4"/>
    <row r="15606" s="1" customFormat="1" ht="14.4"/>
    <row r="15607" s="1" customFormat="1" ht="14.4"/>
    <row r="15608" s="1" customFormat="1" ht="14.4"/>
    <row r="15609" s="1" customFormat="1" ht="14.4"/>
    <row r="15610" s="1" customFormat="1" ht="14.4"/>
    <row r="15611" s="1" customFormat="1" ht="14.4"/>
    <row r="15612" s="1" customFormat="1" ht="14.4"/>
    <row r="15613" s="1" customFormat="1" ht="14.4"/>
    <row r="15614" s="1" customFormat="1" ht="14.4"/>
    <row r="15615" s="1" customFormat="1" ht="14.4"/>
    <row r="15616" s="1" customFormat="1" ht="14.4"/>
    <row r="15617" s="1" customFormat="1" ht="14.4"/>
    <row r="15618" s="1" customFormat="1" ht="14.4"/>
    <row r="15619" s="1" customFormat="1" ht="14.4"/>
    <row r="15620" s="1" customFormat="1" ht="14.4"/>
    <row r="15621" s="1" customFormat="1" ht="14.4"/>
    <row r="15622" s="1" customFormat="1" ht="14.4"/>
    <row r="15623" s="1" customFormat="1" ht="14.4"/>
    <row r="15624" s="1" customFormat="1" ht="14.4"/>
    <row r="15625" s="1" customFormat="1" ht="14.4"/>
    <row r="15626" s="1" customFormat="1" ht="14.4"/>
    <row r="15627" s="1" customFormat="1" ht="14.4"/>
    <row r="15628" s="1" customFormat="1" ht="14.4"/>
    <row r="15629" s="1" customFormat="1" ht="14.4"/>
    <row r="15630" s="1" customFormat="1" ht="14.4"/>
    <row r="15631" s="1" customFormat="1" ht="14.4"/>
    <row r="15632" s="1" customFormat="1" ht="14.4"/>
    <row r="15633" s="1" customFormat="1" ht="14.4"/>
    <row r="15634" s="1" customFormat="1" ht="14.4"/>
    <row r="15635" s="1" customFormat="1" ht="14.4"/>
    <row r="15636" s="1" customFormat="1" ht="14.4"/>
    <row r="15637" s="1" customFormat="1" ht="14.4"/>
    <row r="15638" s="1" customFormat="1" ht="14.4"/>
    <row r="15639" s="1" customFormat="1" ht="14.4"/>
    <row r="15640" s="1" customFormat="1" ht="14.4"/>
    <row r="15641" s="1" customFormat="1" ht="14.4"/>
    <row r="15642" s="1" customFormat="1" ht="14.4"/>
    <row r="15643" s="1" customFormat="1" ht="14.4"/>
    <row r="15644" s="1" customFormat="1" ht="14.4"/>
    <row r="15645" s="1" customFormat="1" ht="14.4"/>
    <row r="15646" s="1" customFormat="1" ht="14.4"/>
    <row r="15647" s="1" customFormat="1" ht="14.4"/>
    <row r="15648" s="1" customFormat="1" ht="14.4"/>
    <row r="15649" s="1" customFormat="1" ht="14.4"/>
    <row r="15650" s="1" customFormat="1" ht="14.4"/>
    <row r="15651" s="1" customFormat="1" ht="14.4"/>
    <row r="15652" s="1" customFormat="1" ht="14.4"/>
    <row r="15653" s="1" customFormat="1" ht="14.4"/>
    <row r="15654" s="1" customFormat="1" ht="14.4"/>
    <row r="15655" s="1" customFormat="1" ht="14.4"/>
    <row r="15656" s="1" customFormat="1" ht="14.4"/>
    <row r="15657" s="1" customFormat="1" ht="14.4"/>
    <row r="15658" s="1" customFormat="1" ht="14.4"/>
    <row r="15659" s="1" customFormat="1" ht="14.4"/>
    <row r="15660" s="1" customFormat="1" ht="14.4"/>
    <row r="15661" s="1" customFormat="1" ht="14.4"/>
    <row r="15662" s="1" customFormat="1" ht="14.4"/>
    <row r="15663" s="1" customFormat="1" ht="14.4"/>
    <row r="15664" s="1" customFormat="1" ht="14.4"/>
    <row r="15665" s="1" customFormat="1" ht="14.4"/>
    <row r="15666" s="1" customFormat="1" ht="14.4"/>
    <row r="15667" s="1" customFormat="1" ht="14.4"/>
    <row r="15668" s="1" customFormat="1" ht="14.4"/>
    <row r="15669" s="1" customFormat="1" ht="14.4"/>
    <row r="15670" s="1" customFormat="1" ht="14.4"/>
    <row r="15671" s="1" customFormat="1" ht="14.4"/>
    <row r="15672" s="1" customFormat="1" ht="14.4"/>
    <row r="15673" s="1" customFormat="1" ht="14.4"/>
    <row r="15674" s="1" customFormat="1" ht="14.4"/>
    <row r="15675" s="1" customFormat="1" ht="14.4"/>
    <row r="15676" s="1" customFormat="1" ht="14.4"/>
    <row r="15677" s="1" customFormat="1" ht="14.4"/>
    <row r="15678" s="1" customFormat="1" ht="14.4"/>
    <row r="15679" s="1" customFormat="1" ht="14.4"/>
    <row r="15680" s="1" customFormat="1" ht="14.4"/>
    <row r="15681" s="1" customFormat="1" ht="14.4"/>
    <row r="15682" s="1" customFormat="1" ht="14.4"/>
    <row r="15683" s="1" customFormat="1" ht="14.4"/>
    <row r="15684" s="1" customFormat="1" ht="14.4"/>
    <row r="15685" s="1" customFormat="1" ht="14.4"/>
    <row r="15686" s="1" customFormat="1" ht="14.4"/>
    <row r="15687" s="1" customFormat="1" ht="14.4"/>
    <row r="15688" s="1" customFormat="1" ht="14.4"/>
    <row r="15689" s="1" customFormat="1" ht="14.4"/>
    <row r="15690" s="1" customFormat="1" ht="14.4"/>
    <row r="15691" s="1" customFormat="1" ht="14.4"/>
    <row r="15692" s="1" customFormat="1" ht="14.4"/>
    <row r="15693" s="1" customFormat="1" ht="14.4"/>
    <row r="15694" s="1" customFormat="1" ht="14.4"/>
    <row r="15695" s="1" customFormat="1" ht="14.4"/>
    <row r="15696" s="1" customFormat="1" ht="14.4"/>
    <row r="15697" s="1" customFormat="1" ht="14.4"/>
    <row r="15698" s="1" customFormat="1" ht="14.4"/>
    <row r="15699" s="1" customFormat="1" ht="14.4"/>
    <row r="15700" s="1" customFormat="1" ht="14.4"/>
    <row r="15701" s="1" customFormat="1" ht="14.4"/>
    <row r="15702" s="1" customFormat="1" ht="14.4"/>
    <row r="15703" s="1" customFormat="1" ht="14.4"/>
    <row r="15704" s="1" customFormat="1" ht="14.4"/>
    <row r="15705" s="1" customFormat="1" ht="14.4"/>
    <row r="15706" s="1" customFormat="1" ht="14.4"/>
    <row r="15707" s="1" customFormat="1" ht="14.4"/>
    <row r="15708" s="1" customFormat="1" ht="14.4"/>
    <row r="15709" s="1" customFormat="1" ht="14.4"/>
    <row r="15710" s="1" customFormat="1" ht="14.4"/>
    <row r="15711" s="1" customFormat="1" ht="14.4"/>
    <row r="15712" s="1" customFormat="1" ht="14.4"/>
    <row r="15713" s="1" customFormat="1" ht="14.4"/>
    <row r="15714" s="1" customFormat="1" ht="14.4"/>
    <row r="15715" s="1" customFormat="1" ht="14.4"/>
    <row r="15716" s="1" customFormat="1" ht="14.4"/>
    <row r="15717" s="1" customFormat="1" ht="14.4"/>
    <row r="15718" s="1" customFormat="1" ht="14.4"/>
    <row r="15719" s="1" customFormat="1" ht="14.4"/>
    <row r="15720" s="1" customFormat="1" ht="14.4"/>
    <row r="15721" s="1" customFormat="1" ht="14.4"/>
    <row r="15722" s="1" customFormat="1" ht="14.4"/>
    <row r="15723" s="1" customFormat="1" ht="14.4"/>
    <row r="15724" s="1" customFormat="1" ht="14.4"/>
    <row r="15725" s="1" customFormat="1" ht="14.4"/>
    <row r="15726" s="1" customFormat="1" ht="14.4"/>
    <row r="15727" s="1" customFormat="1" ht="14.4"/>
    <row r="15728" s="1" customFormat="1" ht="14.4"/>
    <row r="15729" s="1" customFormat="1" ht="14.4"/>
    <row r="15730" s="1" customFormat="1" ht="14.4"/>
    <row r="15731" s="1" customFormat="1" ht="14.4"/>
    <row r="15732" s="1" customFormat="1" ht="14.4"/>
    <row r="15733" s="1" customFormat="1" ht="14.4"/>
    <row r="15734" s="1" customFormat="1" ht="14.4"/>
    <row r="15735" s="1" customFormat="1" ht="14.4"/>
    <row r="15736" s="1" customFormat="1" ht="14.4"/>
    <row r="15737" s="1" customFormat="1" ht="14.4"/>
    <row r="15738" s="1" customFormat="1" ht="14.4"/>
    <row r="15739" s="1" customFormat="1" ht="14.4"/>
    <row r="15740" s="1" customFormat="1" ht="14.4"/>
    <row r="15741" s="1" customFormat="1" ht="14.4"/>
    <row r="15742" s="1" customFormat="1" ht="14.4"/>
    <row r="15743" s="1" customFormat="1" ht="14.4"/>
    <row r="15744" s="1" customFormat="1" ht="14.4"/>
    <row r="15745" s="1" customFormat="1" ht="14.4"/>
    <row r="15746" s="1" customFormat="1" ht="14.4"/>
    <row r="15747" s="1" customFormat="1" ht="14.4"/>
    <row r="15748" s="1" customFormat="1" ht="14.4"/>
    <row r="15749" s="1" customFormat="1" ht="14.4"/>
    <row r="15750" s="1" customFormat="1" ht="14.4"/>
    <row r="15751" s="1" customFormat="1" ht="14.4"/>
    <row r="15752" s="1" customFormat="1" ht="14.4"/>
    <row r="15753" s="1" customFormat="1" ht="14.4"/>
    <row r="15754" s="1" customFormat="1" ht="14.4"/>
    <row r="15755" s="1" customFormat="1" ht="14.4"/>
    <row r="15756" s="1" customFormat="1" ht="14.4"/>
    <row r="15757" s="1" customFormat="1" ht="14.4"/>
    <row r="15758" s="1" customFormat="1" ht="14.4"/>
    <row r="15759" s="1" customFormat="1" ht="14.4"/>
    <row r="15760" s="1" customFormat="1" ht="14.4"/>
    <row r="15761" s="1" customFormat="1" ht="14.4"/>
    <row r="15762" s="1" customFormat="1" ht="14.4"/>
    <row r="15763" s="1" customFormat="1" ht="14.4"/>
    <row r="15764" s="1" customFormat="1" ht="14.4"/>
    <row r="15765" s="1" customFormat="1" ht="14.4"/>
    <row r="15766" s="1" customFormat="1" ht="14.4"/>
    <row r="15767" s="1" customFormat="1" ht="14.4"/>
    <row r="15768" s="1" customFormat="1" ht="14.4"/>
    <row r="15769" s="1" customFormat="1" ht="14.4"/>
    <row r="15770" s="1" customFormat="1" ht="14.4"/>
    <row r="15771" s="1" customFormat="1" ht="14.4"/>
    <row r="15772" s="1" customFormat="1" ht="14.4"/>
    <row r="15773" s="1" customFormat="1" ht="14.4"/>
    <row r="15774" s="1" customFormat="1" ht="14.4"/>
    <row r="15775" s="1" customFormat="1" ht="14.4"/>
    <row r="15776" s="1" customFormat="1" ht="14.4"/>
    <row r="15777" s="1" customFormat="1" ht="14.4"/>
    <row r="15778" s="1" customFormat="1" ht="14.4"/>
    <row r="15779" s="1" customFormat="1" ht="14.4"/>
    <row r="15780" s="1" customFormat="1" ht="14.4"/>
    <row r="15781" s="1" customFormat="1" ht="14.4"/>
    <row r="15782" s="1" customFormat="1" ht="14.4"/>
    <row r="15783" s="1" customFormat="1" ht="14.4"/>
    <row r="15784" s="1" customFormat="1" ht="14.4"/>
    <row r="15785" s="1" customFormat="1" ht="14.4"/>
    <row r="15786" s="1" customFormat="1" ht="14.4"/>
    <row r="15787" s="1" customFormat="1" ht="14.4"/>
    <row r="15788" s="1" customFormat="1" ht="14.4"/>
    <row r="15789" s="1" customFormat="1" ht="14.4"/>
    <row r="15790" s="1" customFormat="1" ht="14.4"/>
    <row r="15791" s="1" customFormat="1" ht="14.4"/>
    <row r="15792" s="1" customFormat="1" ht="14.4"/>
    <row r="15793" s="1" customFormat="1" ht="14.4"/>
    <row r="15794" s="1" customFormat="1" ht="14.4"/>
    <row r="15795" s="1" customFormat="1" ht="14.4"/>
    <row r="15796" s="1" customFormat="1" ht="14.4"/>
    <row r="15797" s="1" customFormat="1" ht="14.4"/>
    <row r="15798" s="1" customFormat="1" ht="14.4"/>
    <row r="15799" s="1" customFormat="1" ht="14.4"/>
    <row r="15800" s="1" customFormat="1" ht="14.4"/>
    <row r="15801" s="1" customFormat="1" ht="14.4"/>
    <row r="15802" s="1" customFormat="1" ht="14.4"/>
    <row r="15803" s="1" customFormat="1" ht="14.4"/>
    <row r="15804" s="1" customFormat="1" ht="14.4"/>
    <row r="15805" s="1" customFormat="1" ht="14.4"/>
    <row r="15806" s="1" customFormat="1" ht="14.4"/>
    <row r="15807" s="1" customFormat="1" ht="14.4"/>
    <row r="15808" s="1" customFormat="1" ht="14.4"/>
    <row r="15809" s="1" customFormat="1" ht="14.4"/>
    <row r="15810" s="1" customFormat="1" ht="14.4"/>
    <row r="15811" s="1" customFormat="1" ht="14.4"/>
    <row r="15812" s="1" customFormat="1" ht="14.4"/>
    <row r="15813" s="1" customFormat="1" ht="14.4"/>
    <row r="15814" s="1" customFormat="1" ht="14.4"/>
    <row r="15815" s="1" customFormat="1" ht="14.4"/>
    <row r="15816" s="1" customFormat="1" ht="14.4"/>
    <row r="15817" s="1" customFormat="1" ht="14.4"/>
    <row r="15818" s="1" customFormat="1" ht="14.4"/>
    <row r="15819" s="1" customFormat="1" ht="14.4"/>
    <row r="15820" s="1" customFormat="1" ht="14.4"/>
    <row r="15821" s="1" customFormat="1" ht="14.4"/>
    <row r="15822" s="1" customFormat="1" ht="14.4"/>
    <row r="15823" s="1" customFormat="1" ht="14.4"/>
    <row r="15824" s="1" customFormat="1" ht="14.4"/>
    <row r="15825" s="1" customFormat="1" ht="14.4"/>
    <row r="15826" s="1" customFormat="1" ht="14.4"/>
    <row r="15827" s="1" customFormat="1" ht="14.4"/>
    <row r="15828" s="1" customFormat="1" ht="14.4"/>
    <row r="15829" s="1" customFormat="1" ht="14.4"/>
    <row r="15830" s="1" customFormat="1" ht="14.4"/>
    <row r="15831" s="1" customFormat="1" ht="14.4"/>
    <row r="15832" s="1" customFormat="1" ht="14.4"/>
    <row r="15833" s="1" customFormat="1" ht="14.4"/>
    <row r="15834" s="1" customFormat="1" ht="14.4"/>
    <row r="15835" s="1" customFormat="1" ht="14.4"/>
    <row r="15836" s="1" customFormat="1" ht="14.4"/>
    <row r="15837" s="1" customFormat="1" ht="14.4"/>
    <row r="15838" s="1" customFormat="1" ht="14.4"/>
    <row r="15839" s="1" customFormat="1" ht="14.4"/>
    <row r="15840" s="1" customFormat="1" ht="14.4"/>
    <row r="15841" s="1" customFormat="1" ht="14.4"/>
    <row r="15842" s="1" customFormat="1" ht="14.4"/>
    <row r="15843" s="1" customFormat="1" ht="14.4"/>
    <row r="15844" s="1" customFormat="1" ht="14.4"/>
    <row r="15845" s="1" customFormat="1" ht="14.4"/>
    <row r="15846" s="1" customFormat="1" ht="14.4"/>
    <row r="15847" s="1" customFormat="1" ht="14.4"/>
    <row r="15848" s="1" customFormat="1" ht="14.4"/>
    <row r="15849" s="1" customFormat="1" ht="14.4"/>
    <row r="15850" s="1" customFormat="1" ht="14.4"/>
    <row r="15851" s="1" customFormat="1" ht="14.4"/>
    <row r="15852" s="1" customFormat="1" ht="14.4"/>
    <row r="15853" s="1" customFormat="1" ht="14.4"/>
    <row r="15854" s="1" customFormat="1" ht="14.4"/>
    <row r="15855" s="1" customFormat="1" ht="14.4"/>
    <row r="15856" s="1" customFormat="1" ht="14.4"/>
    <row r="15857" s="1" customFormat="1" ht="14.4"/>
    <row r="15858" s="1" customFormat="1" ht="14.4"/>
    <row r="15859" s="1" customFormat="1" ht="14.4"/>
    <row r="15860" s="1" customFormat="1" ht="14.4"/>
    <row r="15861" s="1" customFormat="1" ht="14.4"/>
    <row r="15862" s="1" customFormat="1" ht="14.4"/>
    <row r="15863" s="1" customFormat="1" ht="14.4"/>
    <row r="15864" s="1" customFormat="1" ht="14.4"/>
    <row r="15865" s="1" customFormat="1" ht="14.4"/>
    <row r="15866" s="1" customFormat="1" ht="14.4"/>
    <row r="15867" s="1" customFormat="1" ht="14.4"/>
    <row r="15868" s="1" customFormat="1" ht="14.4"/>
    <row r="15869" s="1" customFormat="1" ht="14.4"/>
    <row r="15870" s="1" customFormat="1" ht="14.4"/>
    <row r="15871" s="1" customFormat="1" ht="14.4"/>
    <row r="15872" s="1" customFormat="1" ht="14.4"/>
    <row r="15873" s="1" customFormat="1" ht="14.4"/>
    <row r="15874" s="1" customFormat="1" ht="14.4"/>
    <row r="15875" s="1" customFormat="1" ht="14.4"/>
    <row r="15876" s="1" customFormat="1" ht="14.4"/>
    <row r="15877" s="1" customFormat="1" ht="14.4"/>
    <row r="15878" s="1" customFormat="1" ht="14.4"/>
    <row r="15879" s="1" customFormat="1" ht="14.4"/>
    <row r="15880" s="1" customFormat="1" ht="14.4"/>
    <row r="15881" s="1" customFormat="1" ht="14.4"/>
    <row r="15882" s="1" customFormat="1" ht="14.4"/>
    <row r="15883" s="1" customFormat="1" ht="14.4"/>
    <row r="15884" s="1" customFormat="1" ht="14.4"/>
    <row r="15885" s="1" customFormat="1" ht="14.4"/>
    <row r="15886" s="1" customFormat="1" ht="14.4"/>
    <row r="15887" s="1" customFormat="1" ht="14.4"/>
    <row r="15888" s="1" customFormat="1" ht="14.4"/>
    <row r="15889" s="1" customFormat="1" ht="14.4"/>
    <row r="15890" s="1" customFormat="1" ht="14.4"/>
    <row r="15891" s="1" customFormat="1" ht="14.4"/>
    <row r="15892" s="1" customFormat="1" ht="14.4"/>
    <row r="15893" s="1" customFormat="1" ht="14.4"/>
    <row r="15894" s="1" customFormat="1" ht="14.4"/>
    <row r="15895" s="1" customFormat="1" ht="14.4"/>
    <row r="15896" s="1" customFormat="1" ht="14.4"/>
    <row r="15897" s="1" customFormat="1" ht="14.4"/>
    <row r="15898" s="1" customFormat="1" ht="14.4"/>
    <row r="15899" s="1" customFormat="1" ht="14.4"/>
    <row r="15900" s="1" customFormat="1" ht="14.4"/>
    <row r="15901" s="1" customFormat="1" ht="14.4"/>
    <row r="15902" s="1" customFormat="1" ht="14.4"/>
    <row r="15903" s="1" customFormat="1" ht="14.4"/>
    <row r="15904" s="1" customFormat="1" ht="14.4"/>
    <row r="15905" s="1" customFormat="1" ht="14.4"/>
    <row r="15906" s="1" customFormat="1" ht="14.4"/>
    <row r="15907" s="1" customFormat="1" ht="14.4"/>
    <row r="15908" s="1" customFormat="1" ht="14.4"/>
    <row r="15909" s="1" customFormat="1" ht="14.4"/>
    <row r="15910" s="1" customFormat="1" ht="14.4"/>
    <row r="15911" s="1" customFormat="1" ht="14.4"/>
    <row r="15912" s="1" customFormat="1" ht="14.4"/>
    <row r="15913" s="1" customFormat="1" ht="14.4"/>
    <row r="15914" s="1" customFormat="1" ht="14.4"/>
    <row r="15915" s="1" customFormat="1" ht="14.4"/>
    <row r="15916" s="1" customFormat="1" ht="14.4"/>
    <row r="15917" s="1" customFormat="1" ht="14.4"/>
    <row r="15918" s="1" customFormat="1" ht="14.4"/>
    <row r="15919" s="1" customFormat="1" ht="14.4"/>
    <row r="15920" s="1" customFormat="1" ht="14.4"/>
    <row r="15921" s="1" customFormat="1" ht="14.4"/>
    <row r="15922" s="1" customFormat="1" ht="14.4"/>
    <row r="15923" s="1" customFormat="1" ht="14.4"/>
    <row r="15924" s="1" customFormat="1" ht="14.4"/>
    <row r="15925" s="1" customFormat="1" ht="14.4"/>
    <row r="15926" s="1" customFormat="1" ht="14.4"/>
    <row r="15927" s="1" customFormat="1" ht="14.4"/>
    <row r="15928" s="1" customFormat="1" ht="14.4"/>
    <row r="15929" s="1" customFormat="1" ht="14.4"/>
    <row r="15930" s="1" customFormat="1" ht="14.4"/>
    <row r="15931" s="1" customFormat="1" ht="14.4"/>
    <row r="15932" s="1" customFormat="1" ht="14.4"/>
    <row r="15933" s="1" customFormat="1" ht="14.4"/>
    <row r="15934" s="1" customFormat="1" ht="14.4"/>
    <row r="15935" s="1" customFormat="1" ht="14.4"/>
    <row r="15936" s="1" customFormat="1" ht="14.4"/>
    <row r="15937" s="1" customFormat="1" ht="14.4"/>
    <row r="15938" s="1" customFormat="1" ht="14.4"/>
    <row r="15939" s="1" customFormat="1" ht="14.4"/>
    <row r="15940" s="1" customFormat="1" ht="14.4"/>
    <row r="15941" s="1" customFormat="1" ht="14.4"/>
    <row r="15942" s="1" customFormat="1" ht="14.4"/>
    <row r="15943" s="1" customFormat="1" ht="14.4"/>
    <row r="15944" s="1" customFormat="1" ht="14.4"/>
    <row r="15945" s="1" customFormat="1" ht="14.4"/>
    <row r="15946" s="1" customFormat="1" ht="14.4"/>
    <row r="15947" s="1" customFormat="1" ht="14.4"/>
    <row r="15948" s="1" customFormat="1" ht="14.4"/>
    <row r="15949" s="1" customFormat="1" ht="14.4"/>
    <row r="15950" s="1" customFormat="1" ht="14.4"/>
    <row r="15951" s="1" customFormat="1" ht="14.4"/>
    <row r="15952" s="1" customFormat="1" ht="14.4"/>
    <row r="15953" s="1" customFormat="1" ht="14.4"/>
    <row r="15954" s="1" customFormat="1" ht="14.4"/>
    <row r="15955" s="1" customFormat="1" ht="14.4"/>
    <row r="15956" s="1" customFormat="1" ht="14.4"/>
    <row r="15957" s="1" customFormat="1" ht="14.4"/>
    <row r="15958" s="1" customFormat="1" ht="14.4"/>
    <row r="15959" s="1" customFormat="1" ht="14.4"/>
    <row r="15960" s="1" customFormat="1" ht="14.4"/>
    <row r="15961" s="1" customFormat="1" ht="14.4"/>
    <row r="15962" s="1" customFormat="1" ht="14.4"/>
    <row r="15963" s="1" customFormat="1" ht="14.4"/>
    <row r="15964" s="1" customFormat="1" ht="14.4"/>
    <row r="15965" s="1" customFormat="1" ht="14.4"/>
    <row r="15966" s="1" customFormat="1" ht="14.4"/>
    <row r="15967" s="1" customFormat="1" ht="14.4"/>
    <row r="15968" s="1" customFormat="1" ht="14.4"/>
    <row r="15969" s="1" customFormat="1" ht="14.4"/>
    <row r="15970" s="1" customFormat="1" ht="14.4"/>
    <row r="15971" s="1" customFormat="1" ht="14.4"/>
    <row r="15972" s="1" customFormat="1" ht="14.4"/>
    <row r="15973" s="1" customFormat="1" ht="14.4"/>
    <row r="15974" s="1" customFormat="1" ht="14.4"/>
    <row r="15975" s="1" customFormat="1" ht="14.4"/>
    <row r="15976" s="1" customFormat="1" ht="14.4"/>
    <row r="15977" s="1" customFormat="1" ht="14.4"/>
    <row r="15978" s="1" customFormat="1" ht="14.4"/>
    <row r="15979" s="1" customFormat="1" ht="14.4"/>
    <row r="15980" s="1" customFormat="1" ht="14.4"/>
    <row r="15981" s="1" customFormat="1" ht="14.4"/>
    <row r="15982" s="1" customFormat="1" ht="14.4"/>
    <row r="15983" s="1" customFormat="1" ht="14.4"/>
    <row r="15984" s="1" customFormat="1" ht="14.4"/>
    <row r="15985" s="1" customFormat="1" ht="14.4"/>
    <row r="15986" s="1" customFormat="1" ht="14.4"/>
    <row r="15987" s="1" customFormat="1" ht="14.4"/>
    <row r="15988" s="1" customFormat="1" ht="14.4"/>
    <row r="15989" s="1" customFormat="1" ht="14.4"/>
    <row r="15990" s="1" customFormat="1" ht="14.4"/>
    <row r="15991" s="1" customFormat="1" ht="14.4"/>
    <row r="15992" s="1" customFormat="1" ht="14.4"/>
    <row r="15993" s="1" customFormat="1" ht="14.4"/>
    <row r="15994" s="1" customFormat="1" ht="14.4"/>
    <row r="15995" s="1" customFormat="1" ht="14.4"/>
    <row r="15996" s="1" customFormat="1" ht="14.4"/>
    <row r="15997" s="1" customFormat="1" ht="14.4"/>
    <row r="15998" s="1" customFormat="1" ht="14.4"/>
    <row r="15999" s="1" customFormat="1" ht="14.4"/>
    <row r="16000" s="1" customFormat="1" ht="14.4"/>
    <row r="16001" s="1" customFormat="1" ht="14.4"/>
    <row r="16002" s="1" customFormat="1" ht="14.4"/>
    <row r="16003" s="1" customFormat="1" ht="14.4"/>
    <row r="16004" s="1" customFormat="1" ht="14.4"/>
    <row r="16005" s="1" customFormat="1" ht="14.4"/>
    <row r="16006" s="1" customFormat="1" ht="14.4"/>
    <row r="16007" s="1" customFormat="1" ht="14.4"/>
    <row r="16008" s="1" customFormat="1" ht="14.4"/>
    <row r="16009" s="1" customFormat="1" ht="14.4"/>
    <row r="16010" s="1" customFormat="1" ht="14.4"/>
    <row r="16011" s="1" customFormat="1" ht="14.4"/>
    <row r="16012" s="1" customFormat="1" ht="14.4"/>
    <row r="16013" s="1" customFormat="1" ht="14.4"/>
    <row r="16014" s="1" customFormat="1" ht="14.4"/>
    <row r="16015" s="1" customFormat="1" ht="14.4"/>
    <row r="16016" s="1" customFormat="1" ht="14.4"/>
    <row r="16017" s="1" customFormat="1" ht="14.4"/>
    <row r="16018" s="1" customFormat="1" ht="14.4"/>
    <row r="16019" s="1" customFormat="1" ht="14.4"/>
    <row r="16020" s="1" customFormat="1" ht="14.4"/>
    <row r="16021" s="1" customFormat="1" ht="14.4"/>
    <row r="16022" s="1" customFormat="1" ht="14.4"/>
    <row r="16023" s="1" customFormat="1" ht="14.4"/>
    <row r="16024" s="1" customFormat="1" ht="14.4"/>
    <row r="16025" s="1" customFormat="1" ht="14.4"/>
    <row r="16026" s="1" customFormat="1" ht="14.4"/>
    <row r="16027" s="1" customFormat="1" ht="14.4"/>
    <row r="16028" s="1" customFormat="1" ht="14.4"/>
    <row r="16029" s="1" customFormat="1" ht="14.4"/>
    <row r="16030" s="1" customFormat="1" ht="14.4"/>
    <row r="16031" s="1" customFormat="1" ht="14.4"/>
    <row r="16032" s="1" customFormat="1" ht="14.4"/>
    <row r="16033" s="1" customFormat="1" ht="14.4"/>
    <row r="16034" s="1" customFormat="1" ht="14.4"/>
    <row r="16035" s="1" customFormat="1" ht="14.4"/>
    <row r="16036" s="1" customFormat="1" ht="14.4"/>
    <row r="16037" s="1" customFormat="1" ht="14.4"/>
    <row r="16038" s="1" customFormat="1" ht="14.4"/>
    <row r="16039" s="1" customFormat="1" ht="14.4"/>
    <row r="16040" s="1" customFormat="1" ht="14.4"/>
    <row r="16041" s="1" customFormat="1" ht="14.4"/>
    <row r="16042" s="1" customFormat="1" ht="14.4"/>
    <row r="16043" s="1" customFormat="1" ht="14.4"/>
    <row r="16044" s="1" customFormat="1" ht="14.4"/>
    <row r="16045" s="1" customFormat="1" ht="14.4"/>
    <row r="16046" s="1" customFormat="1" ht="14.4"/>
    <row r="16047" s="1" customFormat="1" ht="14.4"/>
    <row r="16048" s="1" customFormat="1" ht="14.4"/>
    <row r="16049" s="1" customFormat="1" ht="14.4"/>
    <row r="16050" s="1" customFormat="1" ht="14.4"/>
    <row r="16051" s="1" customFormat="1" ht="14.4"/>
    <row r="16052" s="1" customFormat="1" ht="14.4"/>
    <row r="16053" s="1" customFormat="1" ht="14.4"/>
    <row r="16054" s="1" customFormat="1" ht="14.4"/>
    <row r="16055" s="1" customFormat="1" ht="14.4"/>
    <row r="16056" s="1" customFormat="1" ht="14.4"/>
    <row r="16057" s="1" customFormat="1" ht="14.4"/>
    <row r="16058" s="1" customFormat="1" ht="14.4"/>
    <row r="16059" s="1" customFormat="1" ht="14.4"/>
    <row r="16060" s="1" customFormat="1" ht="14.4"/>
    <row r="16061" s="1" customFormat="1" ht="14.4"/>
    <row r="16062" s="1" customFormat="1" ht="14.4"/>
    <row r="16063" s="1" customFormat="1" ht="14.4"/>
    <row r="16064" s="1" customFormat="1" ht="14.4"/>
    <row r="16065" s="1" customFormat="1" ht="14.4"/>
    <row r="16066" s="1" customFormat="1" ht="14.4"/>
    <row r="16067" s="1" customFormat="1" ht="14.4"/>
    <row r="16068" s="1" customFormat="1" ht="14.4"/>
    <row r="16069" s="1" customFormat="1" ht="14.4"/>
    <row r="16070" s="1" customFormat="1" ht="14.4"/>
    <row r="16071" s="1" customFormat="1" ht="14.4"/>
    <row r="16072" s="1" customFormat="1" ht="14.4"/>
    <row r="16073" s="1" customFormat="1" ht="14.4"/>
    <row r="16074" s="1" customFormat="1" ht="14.4"/>
    <row r="16075" s="1" customFormat="1" ht="14.4"/>
    <row r="16076" s="1" customFormat="1" ht="14.4"/>
    <row r="16077" s="1" customFormat="1" ht="14.4"/>
    <row r="16078" s="1" customFormat="1" ht="14.4"/>
    <row r="16079" s="1" customFormat="1" ht="14.4"/>
    <row r="16080" s="1" customFormat="1" ht="14.4"/>
    <row r="16081" s="1" customFormat="1" ht="14.4"/>
    <row r="16082" s="1" customFormat="1" ht="14.4"/>
    <row r="16083" s="1" customFormat="1" ht="14.4"/>
    <row r="16084" s="1" customFormat="1" ht="14.4"/>
    <row r="16085" s="1" customFormat="1" ht="14.4"/>
    <row r="16086" s="1" customFormat="1" ht="14.4"/>
    <row r="16087" s="1" customFormat="1" ht="14.4"/>
    <row r="16088" s="1" customFormat="1" ht="14.4"/>
    <row r="16089" s="1" customFormat="1" ht="14.4"/>
    <row r="16090" s="1" customFormat="1" ht="14.4"/>
    <row r="16091" s="1" customFormat="1" ht="14.4"/>
    <row r="16092" s="1" customFormat="1" ht="14.4"/>
    <row r="16093" s="1" customFormat="1" ht="14.4"/>
    <row r="16094" s="1" customFormat="1" ht="14.4"/>
    <row r="16095" s="1" customFormat="1" ht="14.4"/>
    <row r="16096" s="1" customFormat="1" ht="14.4"/>
    <row r="16097" s="1" customFormat="1" ht="14.4"/>
    <row r="16098" s="1" customFormat="1" ht="14.4"/>
    <row r="16099" s="1" customFormat="1" ht="14.4"/>
    <row r="16100" s="1" customFormat="1" ht="14.4"/>
    <row r="16101" s="1" customFormat="1" ht="14.4"/>
    <row r="16102" s="1" customFormat="1" ht="14.4"/>
    <row r="16103" s="1" customFormat="1" ht="14.4"/>
    <row r="16104" s="1" customFormat="1" ht="14.4"/>
    <row r="16105" s="1" customFormat="1" ht="14.4"/>
    <row r="16106" s="1" customFormat="1" ht="14.4"/>
    <row r="16107" s="1" customFormat="1" ht="14.4"/>
    <row r="16108" s="1" customFormat="1" ht="14.4"/>
    <row r="16109" s="1" customFormat="1" ht="14.4"/>
    <row r="16110" s="1" customFormat="1" ht="14.4"/>
    <row r="16111" s="1" customFormat="1" ht="14.4"/>
    <row r="16112" s="1" customFormat="1" ht="14.4"/>
    <row r="16113" s="1" customFormat="1" ht="14.4"/>
    <row r="16114" s="1" customFormat="1" ht="14.4"/>
    <row r="16115" s="1" customFormat="1" ht="14.4"/>
    <row r="16116" s="1" customFormat="1" ht="14.4"/>
    <row r="16117" s="1" customFormat="1" ht="14.4"/>
    <row r="16118" s="1" customFormat="1" ht="14.4"/>
    <row r="16119" s="1" customFormat="1" ht="14.4"/>
    <row r="16120" s="1" customFormat="1" ht="14.4"/>
    <row r="16121" s="1" customFormat="1" ht="14.4"/>
    <row r="16122" s="1" customFormat="1" ht="14.4"/>
    <row r="16123" s="1" customFormat="1" ht="14.4"/>
    <row r="16124" s="1" customFormat="1" ht="14.4"/>
    <row r="16125" s="1" customFormat="1" ht="14.4"/>
    <row r="16126" s="1" customFormat="1" ht="14.4"/>
    <row r="16127" s="1" customFormat="1" ht="14.4"/>
    <row r="16128" s="1" customFormat="1" ht="14.4"/>
    <row r="16129" s="1" customFormat="1" ht="14.4"/>
    <row r="16130" s="1" customFormat="1" ht="14.4"/>
    <row r="16131" s="1" customFormat="1" ht="14.4"/>
    <row r="16132" s="1" customFormat="1" ht="14.4"/>
    <row r="16133" s="1" customFormat="1" ht="14.4"/>
    <row r="16134" s="1" customFormat="1" ht="14.4"/>
    <row r="16135" s="1" customFormat="1" ht="14.4"/>
    <row r="16136" s="1" customFormat="1" ht="14.4"/>
    <row r="16137" s="1" customFormat="1" ht="14.4"/>
    <row r="16138" s="1" customFormat="1" ht="14.4"/>
    <row r="16139" s="1" customFormat="1" ht="14.4"/>
    <row r="16140" s="1" customFormat="1" ht="14.4"/>
    <row r="16141" s="1" customFormat="1" ht="14.4"/>
    <row r="16142" s="1" customFormat="1" ht="14.4"/>
    <row r="16143" s="1" customFormat="1" ht="14.4"/>
    <row r="16144" s="1" customFormat="1" ht="14.4"/>
    <row r="16145" s="1" customFormat="1" ht="14.4"/>
    <row r="16146" s="1" customFormat="1" ht="14.4"/>
    <row r="16147" s="1" customFormat="1" ht="14.4"/>
    <row r="16148" s="1" customFormat="1" ht="14.4"/>
    <row r="16149" s="1" customFormat="1" ht="14.4"/>
    <row r="16150" s="1" customFormat="1" ht="14.4"/>
    <row r="16151" s="1" customFormat="1" ht="14.4"/>
    <row r="16152" s="1" customFormat="1" ht="14.4"/>
    <row r="16153" s="1" customFormat="1" ht="14.4"/>
    <row r="16154" s="1" customFormat="1" ht="14.4"/>
    <row r="16155" s="1" customFormat="1" ht="14.4"/>
    <row r="16156" s="1" customFormat="1" ht="14.4"/>
    <row r="16157" s="1" customFormat="1" ht="14.4"/>
    <row r="16158" s="1" customFormat="1" ht="14.4"/>
    <row r="16159" s="1" customFormat="1" ht="14.4"/>
    <row r="16160" s="1" customFormat="1" ht="14.4"/>
    <row r="16161" s="1" customFormat="1" ht="14.4"/>
    <row r="16162" s="1" customFormat="1" ht="14.4"/>
    <row r="16163" s="1" customFormat="1" ht="14.4"/>
    <row r="16164" s="1" customFormat="1" ht="14.4"/>
    <row r="16165" s="1" customFormat="1" ht="14.4"/>
    <row r="16166" s="1" customFormat="1" ht="14.4"/>
    <row r="16167" s="1" customFormat="1" ht="14.4"/>
    <row r="16168" s="1" customFormat="1" ht="14.4"/>
    <row r="16169" s="1" customFormat="1" ht="14.4"/>
    <row r="16170" s="1" customFormat="1" ht="14.4"/>
    <row r="16171" s="1" customFormat="1" ht="14.4"/>
    <row r="16172" s="1" customFormat="1" ht="14.4"/>
    <row r="16173" s="1" customFormat="1" ht="14.4"/>
    <row r="16174" s="1" customFormat="1" ht="14.4"/>
    <row r="16175" s="1" customFormat="1" ht="14.4"/>
    <row r="16176" s="1" customFormat="1" ht="14.4"/>
    <row r="16177" s="1" customFormat="1" ht="14.4"/>
    <row r="16178" s="1" customFormat="1" ht="14.4"/>
    <row r="16179" s="1" customFormat="1" ht="14.4"/>
    <row r="16180" s="1" customFormat="1" ht="14.4"/>
    <row r="16181" s="1" customFormat="1" ht="14.4"/>
    <row r="16182" s="1" customFormat="1" ht="14.4"/>
    <row r="16183" s="1" customFormat="1" ht="14.4"/>
    <row r="16184" s="1" customFormat="1" ht="14.4"/>
    <row r="16185" s="1" customFormat="1" ht="14.4"/>
    <row r="16186" s="1" customFormat="1" ht="14.4"/>
    <row r="16187" s="1" customFormat="1" ht="14.4"/>
    <row r="16188" s="1" customFormat="1" ht="14.4"/>
    <row r="16189" s="1" customFormat="1" ht="14.4"/>
    <row r="16190" s="1" customFormat="1" ht="14.4"/>
    <row r="16191" s="1" customFormat="1" ht="14.4"/>
    <row r="16192" s="1" customFormat="1" ht="14.4"/>
    <row r="16193" s="1" customFormat="1" ht="14.4"/>
    <row r="16194" s="1" customFormat="1" ht="14.4"/>
    <row r="16195" s="1" customFormat="1" ht="14.4"/>
    <row r="16196" s="1" customFormat="1" ht="14.4"/>
    <row r="16197" s="1" customFormat="1" ht="14.4"/>
    <row r="16198" s="1" customFormat="1" ht="14.4"/>
    <row r="16199" s="1" customFormat="1" ht="14.4"/>
    <row r="16200" s="1" customFormat="1" ht="14.4"/>
    <row r="16201" s="1" customFormat="1" ht="14.4"/>
    <row r="16202" s="1" customFormat="1" ht="14.4"/>
    <row r="16203" s="1" customFormat="1" ht="14.4"/>
    <row r="16204" s="1" customFormat="1" ht="14.4"/>
    <row r="16205" s="1" customFormat="1" ht="14.4"/>
    <row r="16206" s="1" customFormat="1" ht="14.4"/>
    <row r="16207" s="1" customFormat="1" ht="14.4"/>
    <row r="16208" s="1" customFormat="1" ht="14.4"/>
    <row r="16209" s="1" customFormat="1" ht="14.4"/>
    <row r="16210" s="1" customFormat="1" ht="14.4"/>
    <row r="16211" s="1" customFormat="1" ht="14.4"/>
    <row r="16212" s="1" customFormat="1" ht="14.4"/>
    <row r="16213" s="1" customFormat="1" ht="14.4"/>
    <row r="16214" s="1" customFormat="1" ht="14.4"/>
    <row r="16215" s="1" customFormat="1" ht="14.4"/>
    <row r="16216" s="1" customFormat="1" ht="14.4"/>
    <row r="16217" s="1" customFormat="1" ht="14.4"/>
    <row r="16218" s="1" customFormat="1" ht="14.4"/>
    <row r="16219" s="1" customFormat="1" ht="14.4"/>
    <row r="16220" s="1" customFormat="1" ht="14.4"/>
    <row r="16221" s="1" customFormat="1" ht="14.4"/>
    <row r="16222" s="1" customFormat="1" ht="14.4"/>
    <row r="16223" s="1" customFormat="1" ht="14.4"/>
    <row r="16224" s="1" customFormat="1" ht="14.4"/>
    <row r="16225" s="1" customFormat="1" ht="14.4"/>
    <row r="16226" s="1" customFormat="1" ht="14.4"/>
    <row r="16227" s="1" customFormat="1" ht="14.4"/>
    <row r="16228" s="1" customFormat="1" ht="14.4"/>
    <row r="16229" s="1" customFormat="1" ht="14.4"/>
    <row r="16230" s="1" customFormat="1" ht="14.4"/>
    <row r="16231" s="1" customFormat="1" ht="14.4"/>
    <row r="16232" s="1" customFormat="1" ht="14.4"/>
    <row r="16233" s="1" customFormat="1" ht="14.4"/>
    <row r="16234" s="1" customFormat="1" ht="14.4"/>
    <row r="16235" s="1" customFormat="1" ht="14.4"/>
    <row r="16236" s="1" customFormat="1" ht="14.4"/>
    <row r="16237" s="1" customFormat="1" ht="14.4"/>
    <row r="16238" s="1" customFormat="1" ht="14.4"/>
    <row r="16239" s="1" customFormat="1" ht="14.4"/>
    <row r="16240" s="1" customFormat="1" ht="14.4"/>
    <row r="16241" s="1" customFormat="1" ht="14.4"/>
    <row r="16242" s="1" customFormat="1" ht="14.4"/>
    <row r="16243" s="1" customFormat="1" ht="14.4"/>
    <row r="16244" s="1" customFormat="1" ht="14.4"/>
    <row r="16245" s="1" customFormat="1" ht="14.4"/>
    <row r="16246" s="1" customFormat="1" ht="14.4"/>
    <row r="16247" s="1" customFormat="1" ht="14.4"/>
    <row r="16248" s="1" customFormat="1" ht="14.4"/>
    <row r="16249" s="1" customFormat="1" ht="14.4"/>
    <row r="16250" s="1" customFormat="1" ht="14.4"/>
    <row r="16251" s="1" customFormat="1" ht="14.4"/>
    <row r="16252" s="1" customFormat="1" ht="14.4"/>
    <row r="16253" s="1" customFormat="1" ht="14.4"/>
    <row r="16254" s="1" customFormat="1" ht="14.4"/>
    <row r="16255" s="1" customFormat="1" ht="14.4"/>
    <row r="16256" s="1" customFormat="1" ht="14.4"/>
    <row r="16257" s="1" customFormat="1" ht="14.4"/>
    <row r="16258" s="1" customFormat="1" ht="14.4"/>
    <row r="16259" s="1" customFormat="1" ht="14.4"/>
    <row r="16260" s="1" customFormat="1" ht="14.4"/>
    <row r="16261" s="1" customFormat="1" ht="14.4"/>
    <row r="16262" s="1" customFormat="1" ht="14.4"/>
    <row r="16263" s="1" customFormat="1" ht="14.4"/>
    <row r="16264" s="1" customFormat="1" ht="14.4"/>
    <row r="16265" s="1" customFormat="1" ht="14.4"/>
    <row r="16266" s="1" customFormat="1" ht="14.4"/>
    <row r="16267" s="1" customFormat="1" ht="14.4"/>
    <row r="16268" s="1" customFormat="1" ht="14.4"/>
    <row r="16269" s="1" customFormat="1" ht="14.4"/>
    <row r="16270" s="1" customFormat="1" ht="14.4"/>
    <row r="16271" s="1" customFormat="1" ht="14.4"/>
    <row r="16272" s="1" customFormat="1" ht="14.4"/>
    <row r="16273" s="1" customFormat="1" ht="14.4"/>
    <row r="16274" s="1" customFormat="1" ht="14.4"/>
    <row r="16275" s="1" customFormat="1" ht="14.4"/>
    <row r="16276" s="1" customFormat="1" ht="14.4"/>
    <row r="16277" s="1" customFormat="1" ht="14.4"/>
    <row r="16278" s="1" customFormat="1" ht="14.4"/>
    <row r="16279" s="1" customFormat="1" ht="14.4"/>
    <row r="16280" s="1" customFormat="1" ht="14.4"/>
    <row r="16281" s="1" customFormat="1" ht="14.4"/>
    <row r="16282" s="1" customFormat="1" ht="14.4"/>
    <row r="16283" s="1" customFormat="1" ht="14.4"/>
    <row r="16284" s="1" customFormat="1" ht="14.4"/>
    <row r="16285" s="1" customFormat="1" ht="14.4"/>
    <row r="16286" s="1" customFormat="1" ht="14.4"/>
    <row r="16287" s="1" customFormat="1" ht="14.4"/>
    <row r="16288" s="1" customFormat="1" ht="14.4"/>
    <row r="16289" s="1" customFormat="1" ht="14.4"/>
    <row r="16290" s="1" customFormat="1" ht="14.4"/>
    <row r="16291" s="1" customFormat="1" ht="14.4"/>
    <row r="16292" s="1" customFormat="1" ht="14.4"/>
    <row r="16293" s="1" customFormat="1" ht="14.4"/>
    <row r="16294" s="1" customFormat="1" ht="14.4"/>
    <row r="16295" s="1" customFormat="1" ht="14.4"/>
    <row r="16296" s="1" customFormat="1" ht="14.4"/>
    <row r="16297" s="1" customFormat="1" ht="14.4"/>
    <row r="16298" s="1" customFormat="1" ht="14.4"/>
    <row r="16299" s="1" customFormat="1" ht="14.4"/>
    <row r="16300" s="1" customFormat="1" ht="14.4"/>
    <row r="16301" s="1" customFormat="1" ht="14.4"/>
    <row r="16302" s="1" customFormat="1" ht="14.4"/>
    <row r="16303" s="1" customFormat="1" ht="14.4"/>
    <row r="16304" s="1" customFormat="1" ht="14.4"/>
    <row r="16305" s="1" customFormat="1" ht="14.4"/>
    <row r="16306" s="1" customFormat="1" ht="14.4"/>
    <row r="16307" s="1" customFormat="1" ht="14.4"/>
    <row r="16308" s="1" customFormat="1" ht="14.4"/>
    <row r="16309" s="1" customFormat="1" ht="14.4"/>
    <row r="16310" s="1" customFormat="1" ht="14.4"/>
    <row r="16311" s="1" customFormat="1" ht="14.4"/>
    <row r="16312" s="1" customFormat="1" ht="14.4"/>
    <row r="16313" s="1" customFormat="1" ht="14.4"/>
    <row r="16314" s="1" customFormat="1" ht="14.4"/>
    <row r="16315" s="1" customFormat="1" ht="14.4"/>
    <row r="16316" s="1" customFormat="1" ht="14.4"/>
    <row r="16317" s="1" customFormat="1" ht="14.4"/>
    <row r="16318" s="1" customFormat="1" ht="14.4"/>
    <row r="16319" s="1" customFormat="1" ht="14.4"/>
    <row r="16320" s="1" customFormat="1" ht="14.4"/>
    <row r="16321" s="1" customFormat="1" ht="14.4"/>
    <row r="16322" s="1" customFormat="1" ht="14.4"/>
    <row r="16323" s="1" customFormat="1" ht="14.4"/>
    <row r="16324" s="1" customFormat="1" ht="14.4"/>
    <row r="16325" s="1" customFormat="1" ht="14.4"/>
    <row r="16326" s="1" customFormat="1" ht="14.4"/>
    <row r="16327" s="1" customFormat="1" ht="14.4"/>
    <row r="16328" s="1" customFormat="1" ht="14.4"/>
    <row r="16329" s="1" customFormat="1" ht="14.4"/>
    <row r="16330" s="1" customFormat="1" ht="14.4"/>
    <row r="16331" s="1" customFormat="1" ht="14.4"/>
    <row r="16332" s="1" customFormat="1" ht="14.4"/>
    <row r="16333" s="1" customFormat="1" ht="14.4"/>
    <row r="16334" s="1" customFormat="1" ht="14.4"/>
    <row r="16335" s="1" customFormat="1" ht="14.4"/>
    <row r="16336" s="1" customFormat="1" ht="14.4"/>
    <row r="16337" s="1" customFormat="1" ht="14.4"/>
    <row r="16338" s="1" customFormat="1" ht="14.4"/>
    <row r="16339" s="1" customFormat="1" ht="14.4"/>
    <row r="16340" s="1" customFormat="1" ht="14.4"/>
    <row r="16341" s="1" customFormat="1" ht="14.4"/>
    <row r="16342" s="1" customFormat="1" ht="14.4"/>
    <row r="16343" s="1" customFormat="1" ht="14.4"/>
    <row r="16344" s="1" customFormat="1" ht="14.4"/>
    <row r="16345" s="1" customFormat="1" ht="14.4"/>
    <row r="16346" s="1" customFormat="1" ht="14.4"/>
    <row r="16347" s="1" customFormat="1" ht="14.4"/>
    <row r="16348" s="1" customFormat="1" ht="14.4"/>
    <row r="16349" s="1" customFormat="1" ht="14.4"/>
    <row r="16350" s="1" customFormat="1" ht="14.4"/>
    <row r="16351" s="1" customFormat="1" ht="14.4"/>
    <row r="16352" s="1" customFormat="1" ht="14.4"/>
    <row r="16353" s="1" customFormat="1" ht="14.4"/>
    <row r="16354" s="1" customFormat="1" ht="14.4"/>
    <row r="16355" s="1" customFormat="1" ht="14.4"/>
    <row r="16356" s="1" customFormat="1" ht="14.4"/>
    <row r="16357" s="1" customFormat="1" ht="14.4"/>
    <row r="16358" s="1" customFormat="1" ht="14.4"/>
    <row r="16359" s="1" customFormat="1" ht="14.4"/>
    <row r="16360" s="1" customFormat="1" ht="14.4"/>
    <row r="16361" s="1" customFormat="1" ht="14.4"/>
    <row r="16362" s="1" customFormat="1" ht="14.4"/>
    <row r="16363" s="1" customFormat="1" ht="14.4"/>
    <row r="16364" s="1" customFormat="1" ht="14.4"/>
    <row r="16365" s="1" customFormat="1" ht="14.4"/>
    <row r="16366" s="1" customFormat="1" ht="14.4"/>
    <row r="16367" s="1" customFormat="1" ht="14.4"/>
    <row r="16368" s="1" customFormat="1" ht="14.4"/>
    <row r="16369" s="1" customFormat="1" ht="14.4"/>
    <row r="16370" s="1" customFormat="1" ht="14.4"/>
    <row r="16371" s="1" customFormat="1" ht="14.4"/>
    <row r="16372" s="1" customFormat="1" ht="14.4"/>
    <row r="16373" s="1" customFormat="1" ht="14.4"/>
    <row r="16374" s="1" customFormat="1" ht="14.4"/>
    <row r="16375" s="1" customFormat="1" ht="14.4"/>
    <row r="16376" s="1" customFormat="1" ht="14.4"/>
    <row r="16377" s="1" customFormat="1" ht="14.4"/>
    <row r="16378" s="1" customFormat="1" ht="14.4"/>
    <row r="16379" s="1" customFormat="1" ht="14.4"/>
    <row r="16380" s="1" customFormat="1" ht="14.4"/>
    <row r="16381" s="1" customFormat="1" ht="14.4"/>
  </sheetData>
  <mergeCells count="11">
    <mergeCell ref="A1:I1"/>
    <mergeCell ref="H2:I2"/>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8"/>
  <sheetViews>
    <sheetView workbookViewId="0">
      <selection activeCell="K30" sqref="K30"/>
    </sheetView>
  </sheetViews>
  <sheetFormatPr defaultColWidth="9" defaultRowHeight="14.4" outlineLevelRow="7" outlineLevelCol="3"/>
  <cols>
    <col min="2" max="2" width="18.25" customWidth="1"/>
    <col min="3" max="3" width="21.1296296296296" customWidth="1"/>
    <col min="4" max="4" width="42.25" customWidth="1"/>
  </cols>
  <sheetData>
    <row r="1" ht="55.9" customHeight="1" spans="1:1">
      <c r="A1" t="s">
        <v>786</v>
      </c>
    </row>
    <row r="2" ht="37.5" customHeight="1" spans="1:4">
      <c r="A2" t="s">
        <v>787</v>
      </c>
      <c r="B2" t="s">
        <v>788</v>
      </c>
      <c r="C2" t="s">
        <v>789</v>
      </c>
      <c r="D2" t="s">
        <v>790</v>
      </c>
    </row>
    <row r="3" ht="21" customHeight="1" spans="1:4">
      <c r="A3">
        <v>1</v>
      </c>
      <c r="B3" t="s">
        <v>791</v>
      </c>
      <c r="C3" t="s">
        <v>792</v>
      </c>
      <c r="D3" t="s">
        <v>793</v>
      </c>
    </row>
    <row r="4" ht="21" customHeight="1" spans="1:4">
      <c r="A4">
        <v>2</v>
      </c>
      <c r="B4" t="s">
        <v>794</v>
      </c>
      <c r="C4" t="s">
        <v>792</v>
      </c>
      <c r="D4" t="s">
        <v>793</v>
      </c>
    </row>
    <row r="5" ht="21" customHeight="1" spans="1:4">
      <c r="A5">
        <v>3</v>
      </c>
      <c r="B5" t="s">
        <v>795</v>
      </c>
      <c r="C5" t="s">
        <v>792</v>
      </c>
      <c r="D5" t="s">
        <v>793</v>
      </c>
    </row>
    <row r="6" ht="21" customHeight="1" spans="1:4">
      <c r="A6">
        <v>4</v>
      </c>
      <c r="B6" t="s">
        <v>796</v>
      </c>
      <c r="C6" t="s">
        <v>792</v>
      </c>
      <c r="D6" t="s">
        <v>793</v>
      </c>
    </row>
    <row r="7" ht="21" customHeight="1" spans="1:4">
      <c r="A7">
        <v>5</v>
      </c>
      <c r="B7" t="s">
        <v>797</v>
      </c>
      <c r="C7" t="s">
        <v>792</v>
      </c>
      <c r="D7" t="s">
        <v>793</v>
      </c>
    </row>
    <row r="8" ht="21" customHeight="1" spans="1:3">
      <c r="A8">
        <v>6</v>
      </c>
      <c r="B8" t="s">
        <v>798</v>
      </c>
      <c r="C8" t="s">
        <v>792</v>
      </c>
    </row>
  </sheetData>
  <mergeCells count="1">
    <mergeCell ref="A1:D1"/>
  </mergeCells>
  <pageMargins left="0.699305555555556" right="0.699305555555556"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R19"/>
  <sheetViews>
    <sheetView workbookViewId="0">
      <selection activeCell="E2" sqref="E2:R19"/>
    </sheetView>
  </sheetViews>
  <sheetFormatPr defaultColWidth="8.75" defaultRowHeight="14.4"/>
  <cols>
    <col min="1" max="1" width="7.87037037037037" customWidth="1"/>
    <col min="2" max="3" width="7.37037037037037" customWidth="1"/>
    <col min="4" max="4" width="36.75" customWidth="1"/>
    <col min="5" max="5" width="9.37037037037037" customWidth="1"/>
    <col min="6" max="6" width="10.75" customWidth="1"/>
    <col min="7" max="7" width="8.62962962962963" customWidth="1"/>
    <col min="8" max="8" width="7.87037037037037" customWidth="1"/>
    <col min="9" max="11" width="7.75" customWidth="1"/>
    <col min="12" max="12" width="9" customWidth="1"/>
  </cols>
  <sheetData>
    <row r="1" ht="45.6" customHeight="1" spans="4:18">
      <c r="D1" t="s">
        <v>667</v>
      </c>
      <c r="E1" t="s">
        <v>684</v>
      </c>
      <c r="F1" t="s">
        <v>799</v>
      </c>
      <c r="G1" t="s">
        <v>800</v>
      </c>
      <c r="H1" t="s">
        <v>801</v>
      </c>
      <c r="I1" t="s">
        <v>802</v>
      </c>
      <c r="J1" t="s">
        <v>803</v>
      </c>
      <c r="K1" t="s">
        <v>804</v>
      </c>
      <c r="L1" t="s">
        <v>805</v>
      </c>
      <c r="M1" t="s">
        <v>806</v>
      </c>
      <c r="N1" t="s">
        <v>807</v>
      </c>
      <c r="O1" t="s">
        <v>808</v>
      </c>
      <c r="P1" t="s">
        <v>809</v>
      </c>
      <c r="Q1" t="s">
        <v>810</v>
      </c>
      <c r="R1" t="s">
        <v>811</v>
      </c>
    </row>
    <row r="2" ht="21" customHeight="1" spans="1:4">
      <c r="A2" t="s">
        <v>812</v>
      </c>
      <c r="B2" t="s">
        <v>813</v>
      </c>
      <c r="C2" t="s">
        <v>814</v>
      </c>
      <c r="D2" t="s">
        <v>815</v>
      </c>
    </row>
    <row r="3" ht="21" customHeight="1" spans="4:4">
      <c r="D3" t="s">
        <v>816</v>
      </c>
    </row>
    <row r="4" ht="21" customHeight="1" spans="4:4">
      <c r="D4" t="s">
        <v>817</v>
      </c>
    </row>
    <row r="5" ht="21" customHeight="1" spans="4:4">
      <c r="D5" t="s">
        <v>818</v>
      </c>
    </row>
    <row r="6" ht="21" customHeight="1" spans="4:4">
      <c r="D6" t="s">
        <v>819</v>
      </c>
    </row>
    <row r="7" ht="21" customHeight="1" spans="3:4">
      <c r="C7" t="s">
        <v>820</v>
      </c>
      <c r="D7" t="s">
        <v>821</v>
      </c>
    </row>
    <row r="8" ht="21" customHeight="1" spans="4:4">
      <c r="D8" t="s">
        <v>822</v>
      </c>
    </row>
    <row r="9" ht="21" customHeight="1" spans="4:4">
      <c r="D9" t="s">
        <v>823</v>
      </c>
    </row>
    <row r="10" ht="21" customHeight="1" spans="4:4">
      <c r="D10" t="s">
        <v>824</v>
      </c>
    </row>
    <row r="11" ht="21" customHeight="1" spans="2:4">
      <c r="B11" t="s">
        <v>825</v>
      </c>
      <c r="C11" t="s">
        <v>814</v>
      </c>
      <c r="D11" t="s">
        <v>815</v>
      </c>
    </row>
    <row r="12" ht="21" customHeight="1" spans="4:4">
      <c r="D12" t="s">
        <v>816</v>
      </c>
    </row>
    <row r="13" ht="21" customHeight="1" spans="4:4">
      <c r="D13" t="s">
        <v>817</v>
      </c>
    </row>
    <row r="14" ht="21" customHeight="1" spans="4:4">
      <c r="D14" t="s">
        <v>818</v>
      </c>
    </row>
    <row r="15" ht="21" customHeight="1" spans="4:4">
      <c r="D15" t="s">
        <v>819</v>
      </c>
    </row>
    <row r="16" ht="21" customHeight="1" spans="3:4">
      <c r="C16" t="s">
        <v>820</v>
      </c>
      <c r="D16" t="s">
        <v>821</v>
      </c>
    </row>
    <row r="17" ht="21" customHeight="1" spans="4:4">
      <c r="D17" t="s">
        <v>822</v>
      </c>
    </row>
    <row r="18" ht="21" customHeight="1" spans="4:4">
      <c r="D18" t="s">
        <v>823</v>
      </c>
    </row>
    <row r="19" ht="21" customHeight="1" spans="4:4">
      <c r="D19" t="s">
        <v>824</v>
      </c>
    </row>
  </sheetData>
  <mergeCells count="8">
    <mergeCell ref="A1:C1"/>
    <mergeCell ref="A2:A19"/>
    <mergeCell ref="B2:B10"/>
    <mergeCell ref="B11:B19"/>
    <mergeCell ref="C2:C6"/>
    <mergeCell ref="C7:C10"/>
    <mergeCell ref="C11:C15"/>
    <mergeCell ref="C16:C19"/>
  </mergeCells>
  <pageMargins left="0.699305555555556" right="0.699305555555556"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606"/>
  <sheetViews>
    <sheetView workbookViewId="0">
      <selection activeCell="E2" sqref="E2:R19"/>
    </sheetView>
  </sheetViews>
  <sheetFormatPr defaultColWidth="9" defaultRowHeight="14.4" outlineLevelCol="4"/>
  <cols>
    <col min="2" max="4" width="24.1296296296296" customWidth="1"/>
  </cols>
  <sheetData>
    <row r="1" spans="1:2">
      <c r="A1" t="s">
        <v>826</v>
      </c>
      <c r="B1" t="s">
        <v>49</v>
      </c>
    </row>
    <row r="2" spans="1:2">
      <c r="A2">
        <v>201</v>
      </c>
      <c r="B2">
        <f>SUMIF(本公预2!A:A,本公预1!A2,本公预2!L:L)</f>
        <v>130221.0096</v>
      </c>
    </row>
    <row r="3" spans="1:2">
      <c r="A3">
        <v>203</v>
      </c>
      <c r="B3">
        <f>SUMIF(本公预2!A:A,本公预1!A3,本公预2!L:L)</f>
        <v>1133.05</v>
      </c>
    </row>
    <row r="4" spans="1:2">
      <c r="A4">
        <v>204</v>
      </c>
      <c r="B4">
        <f>SUMIF(本公预2!A:A,本公预1!A4,本公预2!L:L)</f>
        <v>118292.4653</v>
      </c>
    </row>
    <row r="5" spans="1:2">
      <c r="A5">
        <v>205</v>
      </c>
      <c r="B5">
        <f>SUMIF(本公预2!A:A,本公预1!A5,本公预2!L:L)</f>
        <v>184837.741</v>
      </c>
    </row>
    <row r="6" spans="1:2">
      <c r="A6">
        <v>206</v>
      </c>
      <c r="B6">
        <f>SUMIF(本公预2!A:A,本公预1!A6,本公预2!L:L)</f>
        <v>23752.2612</v>
      </c>
    </row>
    <row r="7" spans="1:2">
      <c r="A7">
        <v>207</v>
      </c>
      <c r="B7">
        <f>SUMIF(本公预2!A:A,本公预1!A7,本公预2!L:L)</f>
        <v>33893.317</v>
      </c>
    </row>
    <row r="8" spans="1:2">
      <c r="A8">
        <v>208</v>
      </c>
      <c r="B8">
        <f>SUMIF(本公预2!A:A,本公预1!A8,本公预2!L:L)</f>
        <v>168215.2769</v>
      </c>
    </row>
    <row r="9" spans="1:2">
      <c r="A9">
        <v>210</v>
      </c>
      <c r="B9">
        <f>SUMIF(本公预2!A:A,本公预1!A9,本公预2!L:L)</f>
        <v>53360.4599</v>
      </c>
    </row>
    <row r="10" spans="1:2">
      <c r="A10">
        <v>211</v>
      </c>
      <c r="B10">
        <f>SUMIF(本公预2!A:A,本公预1!A10,本公预2!L:L)</f>
        <v>26925.9369</v>
      </c>
    </row>
    <row r="11" spans="1:2">
      <c r="A11">
        <v>212</v>
      </c>
      <c r="B11">
        <f>SUMIF(本公预2!A:A,本公预1!A11,本公预2!L:L)</f>
        <v>345372.6173</v>
      </c>
    </row>
    <row r="12" spans="1:2">
      <c r="A12">
        <v>213</v>
      </c>
      <c r="B12">
        <f>SUMIF(本公预2!A:A,本公预1!A12,本公预2!L:L)</f>
        <v>35296.4073</v>
      </c>
    </row>
    <row r="13" spans="1:2">
      <c r="A13">
        <v>214</v>
      </c>
      <c r="B13">
        <f>SUMIF(本公预2!A:A,本公预1!A13,本公预2!L:L)</f>
        <v>4739.3442</v>
      </c>
    </row>
    <row r="14" spans="1:2">
      <c r="A14">
        <v>215</v>
      </c>
      <c r="B14">
        <f>SUMIF(本公预2!A:A,本公预1!A14,本公预2!L:L)</f>
        <v>59199.5079</v>
      </c>
    </row>
    <row r="15" spans="1:2">
      <c r="A15">
        <v>216</v>
      </c>
      <c r="B15">
        <f>SUMIF(本公预2!A:A,本公预1!A15,本公预2!L:L)</f>
        <v>7254.7538</v>
      </c>
    </row>
    <row r="16" spans="1:2">
      <c r="A16">
        <v>217</v>
      </c>
      <c r="B16">
        <f>SUMIF(本公预2!A:A,本公预1!A16,本公预2!L:L)</f>
        <v>2320.9884</v>
      </c>
    </row>
    <row r="17" spans="1:2">
      <c r="A17">
        <v>220</v>
      </c>
      <c r="B17">
        <f>SUMIF(本公预2!A:A,本公预1!A17,本公预2!L:L)</f>
        <v>8804.1341</v>
      </c>
    </row>
    <row r="18" spans="1:2">
      <c r="A18">
        <v>221</v>
      </c>
      <c r="B18">
        <f>SUMIF(本公预2!A:A,本公预1!A18,本公预2!L:L)</f>
        <v>41666.4498</v>
      </c>
    </row>
    <row r="19" spans="1:2">
      <c r="A19">
        <v>222</v>
      </c>
      <c r="B19">
        <f>SUMIF(本公预2!A:A,本公预1!A19,本公预2!L:L)</f>
        <v>2270.8851</v>
      </c>
    </row>
    <row r="20" spans="1:2">
      <c r="A20">
        <v>224</v>
      </c>
      <c r="B20">
        <f>SUMIF(本公预2!A:A,本公预1!A20,本公预2!L:L)</f>
        <v>6833.5813</v>
      </c>
    </row>
    <row r="21" spans="1:2">
      <c r="A21">
        <v>227</v>
      </c>
      <c r="B21">
        <f>SUMIF(本公预2!A:A,本公预1!A21,本公预2!L:L)</f>
        <v>13500</v>
      </c>
    </row>
    <row r="22" spans="1:2">
      <c r="A22">
        <v>229</v>
      </c>
      <c r="B22">
        <f>SUMIF(本公预2!A:A,本公预1!A22,本公预2!L:L)</f>
        <v>18198.9</v>
      </c>
    </row>
    <row r="23" spans="1:2">
      <c r="A23">
        <v>20101</v>
      </c>
      <c r="B23">
        <f>SUMIF(本公预2!B:B,本公预1!A23,本公预2!L:L)</f>
        <v>2428.6266</v>
      </c>
    </row>
    <row r="24" spans="1:2">
      <c r="A24">
        <v>20102</v>
      </c>
      <c r="B24">
        <f>SUMIF(本公预2!B:B,本公预1!A24,本公预2!L:L)</f>
        <v>1993.4096</v>
      </c>
    </row>
    <row r="25" spans="1:2">
      <c r="A25">
        <v>20103</v>
      </c>
      <c r="B25">
        <f>SUMIF(本公预2!B:B,本公预1!A25,本公预2!L:L)</f>
        <v>14946.9236</v>
      </c>
    </row>
    <row r="26" spans="1:2">
      <c r="A26">
        <v>20104</v>
      </c>
      <c r="B26">
        <f>SUMIF(本公预2!B:B,本公预1!A26,本公预2!L:L)</f>
        <v>2816.6553</v>
      </c>
    </row>
    <row r="27" spans="1:2">
      <c r="A27">
        <v>20105</v>
      </c>
      <c r="B27">
        <f>SUMIF(本公预2!B:B,本公预1!A27,本公预2!L:L)</f>
        <v>872.7396</v>
      </c>
    </row>
    <row r="28" spans="1:2">
      <c r="A28">
        <v>20106</v>
      </c>
      <c r="B28">
        <f>SUMIF(本公预2!B:B,本公预1!A28,本公预2!L:L)</f>
        <v>4896.3688</v>
      </c>
    </row>
    <row r="29" spans="1:2">
      <c r="A29">
        <v>20107</v>
      </c>
      <c r="B29">
        <f>SUMIF(本公预2!B:B,本公预1!A29,本公预2!L:L)</f>
        <v>6000</v>
      </c>
    </row>
    <row r="30" spans="1:2">
      <c r="A30">
        <v>20108</v>
      </c>
      <c r="B30">
        <f>SUMIF(本公预2!B:B,本公预1!A30,本公预2!L:L)</f>
        <v>1650.8726</v>
      </c>
    </row>
    <row r="31" spans="1:2">
      <c r="A31">
        <v>20110</v>
      </c>
      <c r="B31">
        <f>SUMIF(本公预2!B:B,本公预1!A31,本公预2!L:L)</f>
        <v>16840.215</v>
      </c>
    </row>
    <row r="32" spans="1:2">
      <c r="A32">
        <v>20111</v>
      </c>
      <c r="B32">
        <f>SUMIF(本公预2!B:B,本公预1!A32,本公预2!L:L)</f>
        <v>4346.5296</v>
      </c>
    </row>
    <row r="33" spans="1:2">
      <c r="A33">
        <v>20113</v>
      </c>
      <c r="B33">
        <f>SUMIF(本公预2!B:B,本公预1!A33,本公预2!L:L)</f>
        <v>2336.9561</v>
      </c>
    </row>
    <row r="34" spans="1:2">
      <c r="A34">
        <v>20115</v>
      </c>
      <c r="B34">
        <f>SUMIF(本公预2!B:B,本公预1!A34,本公预2!L:L)</f>
        <v>0</v>
      </c>
    </row>
    <row r="35" spans="1:2">
      <c r="A35">
        <v>20117</v>
      </c>
      <c r="B35">
        <f>SUMIF(本公预2!B:B,本公预1!A35,本公预2!L:L)</f>
        <v>0</v>
      </c>
    </row>
    <row r="36" spans="1:2">
      <c r="A36">
        <v>20123</v>
      </c>
      <c r="B36">
        <f>SUMIF(本公预2!B:B,本公预1!A36,本公预2!L:L)</f>
        <v>827.7301</v>
      </c>
    </row>
    <row r="37" spans="1:2">
      <c r="A37">
        <v>20124</v>
      </c>
      <c r="B37">
        <f>SUMIF(本公预2!B:B,本公预1!A37,本公预2!L:L)</f>
        <v>0</v>
      </c>
    </row>
    <row r="38" spans="1:2">
      <c r="A38">
        <v>20125</v>
      </c>
      <c r="B38">
        <f>SUMIF(本公预2!B:B,本公预1!A38,本公预2!L:L)</f>
        <v>114.2654</v>
      </c>
    </row>
    <row r="39" spans="1:2">
      <c r="A39">
        <v>20126</v>
      </c>
      <c r="B39">
        <f>SUMIF(本公预2!B:B,本公预1!A39,本公预2!L:L)</f>
        <v>656.1637</v>
      </c>
    </row>
    <row r="40" spans="1:2">
      <c r="A40">
        <v>20128</v>
      </c>
      <c r="B40">
        <f>SUMIF(本公预2!B:B,本公预1!A40,本公预2!L:L)</f>
        <v>1111.5329</v>
      </c>
    </row>
    <row r="41" spans="1:2">
      <c r="A41">
        <v>20129</v>
      </c>
      <c r="B41">
        <f>SUMIF(本公预2!B:B,本公预1!A41,本公预2!L:L)</f>
        <v>2123.1069</v>
      </c>
    </row>
    <row r="42" spans="1:2">
      <c r="A42">
        <v>20131</v>
      </c>
      <c r="B42">
        <f>SUMIF(本公预2!B:B,本公预1!A42,本公预2!L:L)</f>
        <v>2821.8593</v>
      </c>
    </row>
    <row r="43" spans="1:2">
      <c r="A43">
        <v>20132</v>
      </c>
      <c r="B43">
        <f>SUMIF(本公预2!B:B,本公预1!A43,本公预2!L:L)</f>
        <v>3969.8156</v>
      </c>
    </row>
    <row r="44" spans="1:2">
      <c r="A44">
        <v>20133</v>
      </c>
      <c r="B44">
        <f>SUMIF(本公预2!B:B,本公预1!A44,本公预2!L:L)</f>
        <v>3166.5552</v>
      </c>
    </row>
    <row r="45" spans="1:2">
      <c r="A45">
        <v>20134</v>
      </c>
      <c r="B45">
        <f>SUMIF(本公预2!B:B,本公预1!A45,本公预2!L:L)</f>
        <v>897.111</v>
      </c>
    </row>
    <row r="46" spans="1:2">
      <c r="A46">
        <v>20135</v>
      </c>
      <c r="B46">
        <f>SUMIF(本公预2!B:B,本公预1!A46,本公预2!L:L)</f>
        <v>0</v>
      </c>
    </row>
    <row r="47" spans="1:2">
      <c r="A47">
        <v>20136</v>
      </c>
      <c r="B47">
        <f>SUMIF(本公预2!B:B,本公预1!A47,本公预2!L:L)</f>
        <v>3511.4984</v>
      </c>
    </row>
    <row r="48" spans="1:2">
      <c r="A48">
        <v>20137</v>
      </c>
      <c r="B48">
        <f>SUMIF(本公预2!B:B,本公预1!A48,本公预2!L:L)</f>
        <v>50</v>
      </c>
    </row>
    <row r="49" spans="1:2">
      <c r="A49">
        <v>20138</v>
      </c>
      <c r="B49">
        <f>SUMIF(本公预2!B:B,本公预1!A49,本公预2!L:L)</f>
        <v>12314.0743</v>
      </c>
    </row>
    <row r="50" spans="1:2">
      <c r="A50">
        <v>20199</v>
      </c>
      <c r="B50">
        <f>SUMIF(本公预2!B:B,本公预1!A50,本公预2!L:L)</f>
        <v>39528</v>
      </c>
    </row>
    <row r="51" spans="1:2">
      <c r="A51">
        <v>20306</v>
      </c>
      <c r="B51">
        <f>SUMIF(本公预2!B:B,本公预1!A51,本公预2!L:L)</f>
        <v>1133.05</v>
      </c>
    </row>
    <row r="52" spans="1:2">
      <c r="A52">
        <v>20401</v>
      </c>
      <c r="B52">
        <f>SUMIF(本公预2!B:B,本公预1!A52,本公预2!L:L)</f>
        <v>638.88</v>
      </c>
    </row>
    <row r="53" spans="1:2">
      <c r="A53">
        <v>20402</v>
      </c>
      <c r="B53">
        <f>SUMIF(本公预2!B:B,本公预1!A53,本公预2!L:L)</f>
        <v>93874.8761</v>
      </c>
    </row>
    <row r="54" spans="1:2">
      <c r="A54">
        <v>20404</v>
      </c>
      <c r="B54">
        <f>SUMIF(本公预2!B:B,本公预1!A54,本公预2!L:L)</f>
        <v>3677.7125</v>
      </c>
    </row>
    <row r="55" spans="1:2">
      <c r="A55">
        <v>20405</v>
      </c>
      <c r="B55">
        <f>SUMIF(本公预2!B:B,本公预1!A55,本公预2!L:L)</f>
        <v>4660.9734</v>
      </c>
    </row>
    <row r="56" spans="1:2">
      <c r="A56">
        <v>20406</v>
      </c>
      <c r="B56">
        <f>SUMIF(本公预2!B:B,本公预1!A56,本公预2!L:L)</f>
        <v>2137.8633</v>
      </c>
    </row>
    <row r="57" spans="1:2">
      <c r="A57">
        <v>20499</v>
      </c>
      <c r="B57">
        <f>SUMIF(本公预2!B:B,本公预1!A57,本公预2!L:L)</f>
        <v>13302.16</v>
      </c>
    </row>
    <row r="58" spans="1:2">
      <c r="A58">
        <v>20501</v>
      </c>
      <c r="B58">
        <f>SUMIF(本公预2!B:B,本公预1!A58,本公预2!L:L)</f>
        <v>72880.6275</v>
      </c>
    </row>
    <row r="59" spans="1:2">
      <c r="A59">
        <v>20502</v>
      </c>
      <c r="B59">
        <f>SUMIF(本公预2!B:B,本公预1!A59,本公预2!L:L)</f>
        <v>34592.9974</v>
      </c>
    </row>
    <row r="60" spans="1:2">
      <c r="A60">
        <v>20503</v>
      </c>
      <c r="B60">
        <f>SUMIF(本公预2!B:B,本公预1!A60,本公预2!L:L)</f>
        <v>23616.783</v>
      </c>
    </row>
    <row r="61" spans="1:2">
      <c r="A61">
        <v>20507</v>
      </c>
      <c r="B61">
        <f>SUMIF(本公预2!B:B,本公预1!A61,本公预2!L:L)</f>
        <v>946.0681</v>
      </c>
    </row>
    <row r="62" spans="1:2">
      <c r="A62">
        <v>20508</v>
      </c>
      <c r="B62">
        <f>SUMIF(本公预2!B:B,本公预1!A62,本公预2!L:L)</f>
        <v>1964.6875</v>
      </c>
    </row>
    <row r="63" spans="1:2">
      <c r="A63">
        <v>20509</v>
      </c>
      <c r="B63">
        <f>SUMIF(本公预2!B:B,本公预1!A63,本公预2!L:L)</f>
        <v>45000</v>
      </c>
    </row>
    <row r="64" spans="1:2">
      <c r="A64">
        <v>20599</v>
      </c>
      <c r="B64">
        <f>SUMIF(本公预2!B:B,本公预1!A64,本公预2!L:L)</f>
        <v>5836.5775</v>
      </c>
    </row>
    <row r="65" spans="1:2">
      <c r="A65">
        <v>20601</v>
      </c>
      <c r="B65">
        <f>SUMIF(本公预2!B:B,本公预1!A65,本公预2!L:L)</f>
        <v>765.5028</v>
      </c>
    </row>
    <row r="66" spans="1:2">
      <c r="A66">
        <v>20603</v>
      </c>
      <c r="B66">
        <f>SUMIF(本公预2!B:B,本公预1!A66,本公预2!L:L)</f>
        <v>595.9001</v>
      </c>
    </row>
    <row r="67" spans="1:2">
      <c r="A67">
        <v>20604</v>
      </c>
      <c r="B67">
        <f>SUMIF(本公预2!B:B,本公预1!A67,本公预2!L:L)</f>
        <v>20038.1</v>
      </c>
    </row>
    <row r="68" spans="1:2">
      <c r="A68">
        <v>20605</v>
      </c>
      <c r="B68">
        <f>SUMIF(本公预2!B:B,本公预1!A68,本公预2!L:L)</f>
        <v>460.2824</v>
      </c>
    </row>
    <row r="69" spans="1:2">
      <c r="A69">
        <v>20606</v>
      </c>
      <c r="B69">
        <f>SUMIF(本公预2!B:B,本公预1!A69,本公预2!L:L)</f>
        <v>555.9266</v>
      </c>
    </row>
    <row r="70" spans="1:2">
      <c r="A70">
        <v>20607</v>
      </c>
      <c r="B70">
        <f>SUMIF(本公预2!B:B,本公预1!A70,本公预2!L:L)</f>
        <v>874.0293</v>
      </c>
    </row>
    <row r="71" spans="1:2">
      <c r="A71">
        <v>20699</v>
      </c>
      <c r="B71">
        <f>SUMIF(本公预2!B:B,本公预1!A71,本公预2!L:L)</f>
        <v>462.52</v>
      </c>
    </row>
    <row r="72" spans="1:2">
      <c r="A72">
        <v>20701</v>
      </c>
      <c r="B72">
        <f>SUMIF(本公预2!B:B,本公预1!A72,本公预2!L:L)</f>
        <v>8885.6736</v>
      </c>
    </row>
    <row r="73" spans="1:2">
      <c r="A73">
        <v>20702</v>
      </c>
      <c r="B73">
        <f>SUMIF(本公预2!B:B,本公预1!A73,本公预2!L:L)</f>
        <v>2857.418</v>
      </c>
    </row>
    <row r="74" spans="1:2">
      <c r="A74">
        <v>20703</v>
      </c>
      <c r="B74">
        <f>SUMIF(本公预2!B:B,本公预1!A74,本公预2!L:L)</f>
        <v>7178.5089</v>
      </c>
    </row>
    <row r="75" spans="1:2">
      <c r="A75">
        <v>20704</v>
      </c>
      <c r="B75">
        <f>SUMIF(本公预2!B:B,本公预1!A75,本公预2!L:L)</f>
        <v>0</v>
      </c>
    </row>
    <row r="76" spans="1:2">
      <c r="A76">
        <v>20706</v>
      </c>
      <c r="B76">
        <f>SUMIF(本公预2!B:B,本公预1!A76,本公预2!L:L)</f>
        <v>7812.8</v>
      </c>
    </row>
    <row r="77" spans="1:2">
      <c r="A77">
        <v>20708</v>
      </c>
      <c r="B77">
        <f>SUMIF(本公预2!B:B,本公预1!A77,本公预2!L:L)</f>
        <v>120.3365</v>
      </c>
    </row>
    <row r="78" spans="1:2">
      <c r="A78">
        <v>20799</v>
      </c>
      <c r="B78">
        <f>SUMIF(本公预2!B:B,本公预1!A78,本公预2!L:L)</f>
        <v>7038.58</v>
      </c>
    </row>
    <row r="79" spans="1:2">
      <c r="A79">
        <v>20801</v>
      </c>
      <c r="B79">
        <f>SUMIF(本公预2!B:B,本公预1!A79,本公预2!L:L)</f>
        <v>9796.7612</v>
      </c>
    </row>
    <row r="80" spans="1:2">
      <c r="A80">
        <v>20802</v>
      </c>
      <c r="B80">
        <f>SUMIF(本公预2!B:B,本公预1!A80,本公预2!L:L)</f>
        <v>2765.4823</v>
      </c>
    </row>
    <row r="81" spans="1:2">
      <c r="A81">
        <v>20805</v>
      </c>
      <c r="B81">
        <f>SUMIF(本公预2!B:B,本公预1!A81,本公预2!L:L)</f>
        <v>83375.0487</v>
      </c>
    </row>
    <row r="82" spans="1:2">
      <c r="A82">
        <v>20806</v>
      </c>
      <c r="B82">
        <f>SUMIF(本公预2!B:B,本公预1!A82,本公预2!L:L)</f>
        <v>7816</v>
      </c>
    </row>
    <row r="83" spans="1:2">
      <c r="A83">
        <v>20807</v>
      </c>
      <c r="B83">
        <f>SUMIF(本公预2!B:B,本公预1!A83,本公预2!L:L)</f>
        <v>2514.1</v>
      </c>
    </row>
    <row r="84" spans="1:2">
      <c r="A84">
        <v>20808</v>
      </c>
      <c r="B84">
        <f>SUMIF(本公预2!B:B,本公预1!A84,本公预2!L:L)</f>
        <v>116.2</v>
      </c>
    </row>
    <row r="85" spans="1:2">
      <c r="A85">
        <v>20809</v>
      </c>
      <c r="B85">
        <f>SUMIF(本公预2!B:B,本公预1!A85,本公预2!L:L)</f>
        <v>1402.0703</v>
      </c>
    </row>
    <row r="86" spans="1:2">
      <c r="A86">
        <v>20810</v>
      </c>
      <c r="B86">
        <f>SUMIF(本公预2!B:B,本公预1!A86,本公预2!L:L)</f>
        <v>8787.5522</v>
      </c>
    </row>
    <row r="87" spans="1:2">
      <c r="A87">
        <v>20811</v>
      </c>
      <c r="B87">
        <f>SUMIF(本公预2!B:B,本公预1!A87,本公预2!L:L)</f>
        <v>5471.5237</v>
      </c>
    </row>
    <row r="88" spans="1:2">
      <c r="A88">
        <v>20815</v>
      </c>
      <c r="B88">
        <f>SUMIF(本公预2!B:B,本公预1!A88,本公预2!L:L)</f>
        <v>0</v>
      </c>
    </row>
    <row r="89" spans="1:2">
      <c r="A89">
        <v>20816</v>
      </c>
      <c r="B89">
        <f>SUMIF(本公预2!B:B,本公预1!A89,本公预2!L:L)</f>
        <v>451.1485</v>
      </c>
    </row>
    <row r="90" spans="1:2">
      <c r="A90">
        <v>20820</v>
      </c>
      <c r="B90">
        <f>SUMIF(本公预2!B:B,本公预1!A90,本公预2!L:L)</f>
        <v>196.38</v>
      </c>
    </row>
    <row r="91" spans="1:2">
      <c r="A91">
        <v>20825</v>
      </c>
      <c r="B91">
        <f>SUMIF(本公预2!B:B,本公预1!A91,本公预2!L:L)</f>
        <v>10.62</v>
      </c>
    </row>
    <row r="92" spans="1:2">
      <c r="A92">
        <v>20826</v>
      </c>
      <c r="B92">
        <f>SUMIF(本公预2!B:B,本公预1!A92,本公预2!L:L)</f>
        <v>30760</v>
      </c>
    </row>
    <row r="93" spans="1:2">
      <c r="A93">
        <v>20828</v>
      </c>
      <c r="B93">
        <f>SUMIF(本公预2!B:B,本公预1!A93,本公预2!L:L)</f>
        <v>665.82</v>
      </c>
    </row>
    <row r="94" spans="1:2">
      <c r="A94">
        <v>20899</v>
      </c>
      <c r="B94">
        <f>SUMIF(本公预2!B:B,本公预1!A94,本公预2!L:L)</f>
        <v>14086.57</v>
      </c>
    </row>
    <row r="95" spans="1:2">
      <c r="A95">
        <v>21001</v>
      </c>
      <c r="B95">
        <f>SUMIF(本公预2!B:B,本公预1!A95,本公预2!L:L)</f>
        <v>3131.17</v>
      </c>
    </row>
    <row r="96" spans="1:2">
      <c r="A96">
        <v>21002</v>
      </c>
      <c r="B96">
        <f>SUMIF(本公预2!B:B,本公预1!A96,本公预2!L:L)</f>
        <v>2781.6462</v>
      </c>
    </row>
    <row r="97" spans="1:2">
      <c r="A97">
        <v>21004</v>
      </c>
      <c r="B97">
        <f>SUMIF(本公预2!B:B,本公预1!A97,本公预2!L:L)</f>
        <v>7539.9686</v>
      </c>
    </row>
    <row r="98" spans="1:2">
      <c r="A98">
        <v>21006</v>
      </c>
      <c r="B98">
        <f>SUMIF(本公预2!B:B,本公预1!A98,本公预2!L:L)</f>
        <v>227</v>
      </c>
    </row>
    <row r="99" spans="1:2">
      <c r="A99">
        <v>21007</v>
      </c>
      <c r="B99">
        <f>SUMIF(本公预2!B:B,本公预1!A99,本公预2!L:L)</f>
        <v>7871.7681</v>
      </c>
    </row>
    <row r="100" spans="1:2">
      <c r="A100">
        <v>21010</v>
      </c>
      <c r="B100">
        <f>SUMIF(本公预2!B:B,本公预1!A100,本公预2!L:L)</f>
        <v>0</v>
      </c>
    </row>
    <row r="101" spans="1:2">
      <c r="A101">
        <v>21011</v>
      </c>
      <c r="B101">
        <f>SUMIF(本公预2!B:B,本公预1!A101,本公预2!L:L)</f>
        <v>19667.927</v>
      </c>
    </row>
    <row r="102" spans="1:2">
      <c r="A102">
        <v>21012</v>
      </c>
      <c r="B102">
        <f>SUMIF(本公预2!B:B,本公预1!A102,本公预2!L:L)</f>
        <v>1510</v>
      </c>
    </row>
    <row r="103" spans="1:2">
      <c r="A103">
        <v>21014</v>
      </c>
      <c r="B103">
        <f>SUMIF(本公预2!B:B,本公预1!A103,本公预2!L:L)</f>
        <v>100</v>
      </c>
    </row>
    <row r="104" spans="1:2">
      <c r="A104">
        <v>21016</v>
      </c>
      <c r="B104">
        <f>SUMIF(本公预2!B:B,本公预1!A104,本公预2!L:L)</f>
        <v>931.5</v>
      </c>
    </row>
    <row r="105" spans="1:2">
      <c r="A105">
        <v>21099</v>
      </c>
      <c r="B105">
        <f>SUMIF(本公预2!B:B,本公预1!A105,本公预2!L:L)</f>
        <v>9599.48</v>
      </c>
    </row>
    <row r="106" spans="1:2">
      <c r="A106">
        <v>21101</v>
      </c>
      <c r="B106">
        <f>SUMIF(本公预2!B:B,本公预1!A106,本公预2!L:L)</f>
        <v>2132.4267</v>
      </c>
    </row>
    <row r="107" spans="1:2">
      <c r="A107">
        <v>21102</v>
      </c>
      <c r="B107">
        <f>SUMIF(本公预2!B:B,本公预1!A107,本公预2!L:L)</f>
        <v>571.42</v>
      </c>
    </row>
    <row r="108" spans="1:2">
      <c r="A108">
        <v>21103</v>
      </c>
      <c r="B108">
        <f>SUMIF(本公预2!B:B,本公预1!A108,本公预2!L:L)</f>
        <v>1497.31</v>
      </c>
    </row>
    <row r="109" spans="1:2">
      <c r="A109">
        <v>21111</v>
      </c>
      <c r="B109">
        <f>SUMIF(本公预2!B:B,本公预1!A109,本公预2!L:L)</f>
        <v>292.7802</v>
      </c>
    </row>
    <row r="110" spans="1:2">
      <c r="A110">
        <v>21199</v>
      </c>
      <c r="B110">
        <f>SUMIF(本公预2!B:B,本公预1!A110,本公预2!L:L)</f>
        <v>22432</v>
      </c>
    </row>
    <row r="111" spans="1:2">
      <c r="A111">
        <v>21201</v>
      </c>
      <c r="B111">
        <f>SUMIF(本公预2!B:B,本公预1!A111,本公预2!L:L)</f>
        <v>11375.1262</v>
      </c>
    </row>
    <row r="112" spans="1:2">
      <c r="A112">
        <v>21202</v>
      </c>
      <c r="B112">
        <f>SUMIF(本公预2!B:B,本公预1!A112,本公预2!L:L)</f>
        <v>4291.6926</v>
      </c>
    </row>
    <row r="113" spans="1:2">
      <c r="A113">
        <v>21203</v>
      </c>
      <c r="B113">
        <f>SUMIF(本公预2!B:B,本公预1!A113,本公预2!L:L)</f>
        <v>233374.2554</v>
      </c>
    </row>
    <row r="114" spans="1:2">
      <c r="A114">
        <v>21205</v>
      </c>
      <c r="B114">
        <f>SUMIF(本公预2!B:B,本公预1!A114,本公预2!L:L)</f>
        <v>34401.4639</v>
      </c>
    </row>
    <row r="115" spans="1:2">
      <c r="A115">
        <v>21206</v>
      </c>
      <c r="B115">
        <f>SUMIF(本公预2!B:B,本公预1!A115,本公预2!L:L)</f>
        <v>3053.0192</v>
      </c>
    </row>
    <row r="116" spans="1:2">
      <c r="A116">
        <v>21299</v>
      </c>
      <c r="B116">
        <f>SUMIF(本公预2!B:B,本公预1!A116,本公预2!L:L)</f>
        <v>58877.06</v>
      </c>
    </row>
    <row r="117" spans="1:2">
      <c r="A117">
        <v>21301</v>
      </c>
      <c r="B117">
        <f>SUMIF(本公预2!B:B,本公预1!A117,本公预2!L:L)</f>
        <v>9951.8076</v>
      </c>
    </row>
    <row r="118" spans="1:2">
      <c r="A118">
        <v>21302</v>
      </c>
      <c r="B118">
        <f>SUMIF(本公预2!B:B,本公预1!A118,本公预2!L:L)</f>
        <v>3452.5563</v>
      </c>
    </row>
    <row r="119" spans="1:2">
      <c r="A119">
        <v>21303</v>
      </c>
      <c r="B119">
        <f>SUMIF(本公预2!B:B,本公预1!A119,本公预2!L:L)</f>
        <v>17162.7872</v>
      </c>
    </row>
    <row r="120" spans="1:2">
      <c r="A120">
        <v>21305</v>
      </c>
      <c r="B120">
        <f>SUMIF(本公预2!B:B,本公预1!A120,本公预2!L:L)</f>
        <v>740.6562</v>
      </c>
    </row>
    <row r="121" spans="1:2">
      <c r="A121">
        <v>21306</v>
      </c>
      <c r="B121">
        <f>SUMIF(本公预2!B:B,本公预1!A121,本公预2!L:L)</f>
        <v>441</v>
      </c>
    </row>
    <row r="122" spans="1:2">
      <c r="A122">
        <v>21307</v>
      </c>
      <c r="B122">
        <f>SUMIF(本公预2!B:B,本公预1!A122,本公预2!L:L)</f>
        <v>1690</v>
      </c>
    </row>
    <row r="123" spans="1:2">
      <c r="A123">
        <v>21399</v>
      </c>
      <c r="B123">
        <f>SUMIF(本公预2!B:B,本公预1!A123,本公预2!L:L)</f>
        <v>1857.6</v>
      </c>
    </row>
    <row r="124" spans="1:2">
      <c r="A124">
        <v>21401</v>
      </c>
      <c r="B124">
        <f>SUMIF(本公预2!B:B,本公预1!A124,本公预2!L:L)</f>
        <v>4588.3442</v>
      </c>
    </row>
    <row r="125" spans="1:2">
      <c r="A125">
        <v>21499</v>
      </c>
      <c r="B125">
        <f>SUMIF(本公预2!B:B,本公预1!A125,本公预2!L:L)</f>
        <v>151</v>
      </c>
    </row>
    <row r="126" spans="1:2">
      <c r="A126">
        <v>21502</v>
      </c>
      <c r="B126">
        <f>SUMIF(本公预2!B:B,本公预1!A126,本公预2!L:L)</f>
        <v>56230.9377</v>
      </c>
    </row>
    <row r="127" spans="1:2">
      <c r="A127">
        <v>21505</v>
      </c>
      <c r="B127">
        <f>SUMIF(本公预2!B:B,本公预1!A127,本公预2!L:L)</f>
        <v>1001.5491</v>
      </c>
    </row>
    <row r="128" spans="1:2">
      <c r="A128">
        <v>21506</v>
      </c>
      <c r="B128">
        <f>SUMIF(本公预2!B:B,本公预1!A128,本公预2!L:L)</f>
        <v>0</v>
      </c>
    </row>
    <row r="129" spans="1:2">
      <c r="A129">
        <v>21507</v>
      </c>
      <c r="B129">
        <f>SUMIF(本公预2!B:B,本公预1!A129,本公预2!L:L)</f>
        <v>1050.4828</v>
      </c>
    </row>
    <row r="130" spans="1:2">
      <c r="A130">
        <v>21508</v>
      </c>
      <c r="B130">
        <f>SUMIF(本公预2!B:B,本公预1!A130,本公预2!L:L)</f>
        <v>609.5383</v>
      </c>
    </row>
    <row r="131" spans="1:2">
      <c r="A131">
        <v>21599</v>
      </c>
      <c r="B131">
        <f>SUMIF(本公预2!B:B,本公预1!A131,本公预2!L:L)</f>
        <v>307</v>
      </c>
    </row>
    <row r="132" spans="1:2">
      <c r="A132">
        <v>21602</v>
      </c>
      <c r="B132">
        <f>SUMIF(本公预2!B:B,本公预1!A132,本公预2!L:L)</f>
        <v>6433.7538</v>
      </c>
    </row>
    <row r="133" spans="1:2">
      <c r="A133">
        <v>21605</v>
      </c>
      <c r="B133">
        <f>SUMIF(本公预2!B:B,本公预1!A133,本公预2!L:L)</f>
        <v>0</v>
      </c>
    </row>
    <row r="134" spans="1:2">
      <c r="A134">
        <v>21699</v>
      </c>
      <c r="B134">
        <f>SUMIF(本公预2!B:B,本公预1!A134,本公预2!L:L)</f>
        <v>821</v>
      </c>
    </row>
    <row r="135" spans="1:2">
      <c r="A135">
        <v>21701</v>
      </c>
      <c r="B135">
        <f>SUMIF(本公预2!B:B,本公预1!A135,本公预2!L:L)</f>
        <v>297.9884</v>
      </c>
    </row>
    <row r="136" spans="1:2">
      <c r="A136">
        <v>21703</v>
      </c>
      <c r="B136">
        <f>SUMIF(本公预2!B:B,本公预1!A136,本公预2!L:L)</f>
        <v>2000</v>
      </c>
    </row>
    <row r="137" spans="1:2">
      <c r="A137">
        <v>21799</v>
      </c>
      <c r="B137">
        <f>SUMIF(本公预2!B:B,本公预1!A137,本公预2!L:L)</f>
        <v>23</v>
      </c>
    </row>
    <row r="138" spans="1:2">
      <c r="A138">
        <v>22001</v>
      </c>
      <c r="B138">
        <f>SUMIF(本公预2!B:B,本公预1!A138,本公预2!L:L)</f>
        <v>7376.5941</v>
      </c>
    </row>
    <row r="139" spans="1:2">
      <c r="A139">
        <v>22004</v>
      </c>
      <c r="B139">
        <f>SUMIF(本公预2!B:B,本公预1!A139,本公预2!L:L)</f>
        <v>0</v>
      </c>
    </row>
    <row r="140" spans="1:2">
      <c r="A140">
        <v>22005</v>
      </c>
      <c r="B140">
        <f>SUMIF(本公预2!B:B,本公预1!A140,本公预2!L:L)</f>
        <v>872.54</v>
      </c>
    </row>
    <row r="141" spans="1:2">
      <c r="A141">
        <v>22099</v>
      </c>
      <c r="B141">
        <f>SUMIF(本公预2!B:B,本公预1!A141,本公预2!L:L)</f>
        <v>555</v>
      </c>
    </row>
    <row r="142" spans="1:2">
      <c r="A142">
        <v>22101</v>
      </c>
      <c r="B142">
        <f>SUMIF(本公预2!B:B,本公预1!A142,本公预2!L:L)</f>
        <v>17237.68</v>
      </c>
    </row>
    <row r="143" spans="1:2">
      <c r="A143">
        <v>22102</v>
      </c>
      <c r="B143">
        <f>SUMIF(本公预2!B:B,本公预1!A143,本公预2!L:L)</f>
        <v>20342.1976</v>
      </c>
    </row>
    <row r="144" spans="1:2">
      <c r="A144">
        <v>22103</v>
      </c>
      <c r="B144">
        <f>SUMIF(本公预2!B:B,本公预1!A144,本公预2!L:L)</f>
        <v>4086.5722</v>
      </c>
    </row>
    <row r="145" spans="1:2">
      <c r="A145">
        <v>22201</v>
      </c>
      <c r="B145">
        <f>SUMIF(本公预2!B:B,本公预1!A145,本公预2!L:L)</f>
        <v>2267.8851</v>
      </c>
    </row>
    <row r="146" spans="1:2">
      <c r="A146">
        <v>22202</v>
      </c>
      <c r="B146">
        <f>SUMIF(本公预2!B:B,本公预1!A146,本公预2!L:L)</f>
        <v>0</v>
      </c>
    </row>
    <row r="147" spans="1:5">
      <c r="A147">
        <v>22205</v>
      </c>
      <c r="B147">
        <f>SUMIF(本公预2!B:B,本公预1!A147,本公预2!L:L)</f>
        <v>3</v>
      </c>
      <c r="D147">
        <v>224</v>
      </c>
      <c r="E147">
        <v>1</v>
      </c>
    </row>
    <row r="148" spans="1:5">
      <c r="A148">
        <v>22401</v>
      </c>
      <c r="B148">
        <f>SUMIF(本公预2!B:B,本公预1!A148,本公预2!L:L)</f>
        <v>1316.8617</v>
      </c>
      <c r="D148">
        <v>22401</v>
      </c>
      <c r="E148">
        <v>100</v>
      </c>
    </row>
    <row r="149" spans="1:5">
      <c r="A149">
        <v>22402</v>
      </c>
      <c r="B149">
        <f>SUMIF(本公预2!B:B,本公预1!A149,本公预2!L:L)</f>
        <v>4674.17</v>
      </c>
      <c r="D149">
        <v>2240101</v>
      </c>
      <c r="E149">
        <v>101</v>
      </c>
    </row>
    <row r="150" spans="1:5">
      <c r="A150">
        <v>22405</v>
      </c>
      <c r="B150">
        <f>SUMIF(本公预2!B:B,本公预1!A150,本公预2!L:L)</f>
        <v>342.5496</v>
      </c>
      <c r="D150">
        <v>2240106</v>
      </c>
      <c r="E150">
        <v>102</v>
      </c>
    </row>
    <row r="151" spans="1:5">
      <c r="A151">
        <v>22407</v>
      </c>
      <c r="B151">
        <f>SUMIF(本公预2!B:B,本公预1!A151,本公预2!L:L)</f>
        <v>500</v>
      </c>
      <c r="D151">
        <v>2240150</v>
      </c>
      <c r="E151">
        <v>103</v>
      </c>
    </row>
    <row r="152" spans="1:5">
      <c r="A152">
        <v>22902</v>
      </c>
      <c r="B152">
        <f>SUMIF(本公预2!B:B,本公预1!A152,本公预2!L:L)</f>
        <v>2931.07</v>
      </c>
      <c r="D152">
        <v>22402</v>
      </c>
      <c r="E152">
        <v>200</v>
      </c>
    </row>
    <row r="153" spans="1:5">
      <c r="A153">
        <v>22999</v>
      </c>
      <c r="B153">
        <f>SUMIF(本公预2!B:B,本公预1!A153,本公预2!L:L)</f>
        <v>15267.83</v>
      </c>
      <c r="D153">
        <v>2240204</v>
      </c>
      <c r="E153">
        <v>201</v>
      </c>
    </row>
    <row r="154" spans="1:5">
      <c r="A154">
        <v>2010101</v>
      </c>
      <c r="B154">
        <f>SUMIF(本公预2!H:H,本公预1!A154,本公预2!L:L)</f>
        <v>1092.0052</v>
      </c>
      <c r="D154">
        <v>2240299</v>
      </c>
      <c r="E154">
        <v>202</v>
      </c>
    </row>
    <row r="155" spans="1:5">
      <c r="A155">
        <v>2010102</v>
      </c>
      <c r="B155">
        <f>SUMIF(本公预2!H:H,本公预1!A155,本公预2!L:L)</f>
        <v>484.97</v>
      </c>
      <c r="D155">
        <v>22405</v>
      </c>
      <c r="E155">
        <v>300</v>
      </c>
    </row>
    <row r="156" spans="1:5">
      <c r="A156">
        <v>2010103</v>
      </c>
      <c r="B156">
        <f>SUMIF(本公预2!H:H,本公预1!A156,本公预2!L:L)</f>
        <v>204.5514</v>
      </c>
      <c r="D156">
        <v>2240501</v>
      </c>
      <c r="E156">
        <v>301</v>
      </c>
    </row>
    <row r="157" spans="1:5">
      <c r="A157">
        <v>2010104</v>
      </c>
      <c r="B157">
        <f>SUMIF(本公预2!H:H,本公预1!A157,本公预2!L:L)</f>
        <v>144.9</v>
      </c>
      <c r="D157">
        <v>2240502</v>
      </c>
      <c r="E157">
        <v>302</v>
      </c>
    </row>
    <row r="158" spans="1:5">
      <c r="A158">
        <v>2010105</v>
      </c>
      <c r="B158">
        <f>SUMIF(本公预2!H:H,本公预1!A158,本公预2!L:L)</f>
        <v>63.25</v>
      </c>
      <c r="D158">
        <v>2240504</v>
      </c>
      <c r="E158">
        <v>303</v>
      </c>
    </row>
    <row r="159" spans="1:5">
      <c r="A159">
        <v>2010106</v>
      </c>
      <c r="B159">
        <f>SUMIF(本公预2!H:H,本公预1!A159,本公预2!L:L)</f>
        <v>129</v>
      </c>
      <c r="D159">
        <v>2240506</v>
      </c>
      <c r="E159">
        <v>304</v>
      </c>
    </row>
    <row r="160" spans="1:5">
      <c r="A160">
        <v>2010107</v>
      </c>
      <c r="B160">
        <f>SUMIF(本公预2!H:H,本公预1!A160,本公预2!L:L)</f>
        <v>80</v>
      </c>
      <c r="D160">
        <v>2240507</v>
      </c>
      <c r="E160">
        <v>305</v>
      </c>
    </row>
    <row r="161" spans="1:5">
      <c r="A161">
        <v>2010108</v>
      </c>
      <c r="B161">
        <f>SUMIF(本公预2!H:H,本公预1!A161,本公预2!L:L)</f>
        <v>219.95</v>
      </c>
      <c r="D161">
        <v>2240508</v>
      </c>
      <c r="E161">
        <v>306</v>
      </c>
    </row>
    <row r="162" spans="1:5">
      <c r="A162">
        <v>2010109</v>
      </c>
      <c r="B162">
        <f>SUMIF(本公预2!H:H,本公预1!A162,本公预2!L:L)</f>
        <v>10</v>
      </c>
      <c r="D162">
        <v>2240509</v>
      </c>
      <c r="E162">
        <v>307</v>
      </c>
    </row>
    <row r="163" spans="1:5">
      <c r="A163">
        <v>2010201</v>
      </c>
      <c r="B163">
        <f>SUMIF(本公预2!H:H,本公预1!A163,本公预2!L:L)</f>
        <v>940.8562</v>
      </c>
      <c r="D163">
        <v>2240510</v>
      </c>
      <c r="E163">
        <v>308</v>
      </c>
    </row>
    <row r="164" spans="1:5">
      <c r="A164">
        <v>2010202</v>
      </c>
      <c r="B164">
        <f>SUMIF(本公预2!H:H,本公预1!A164,本公预2!L:L)</f>
        <v>407.14</v>
      </c>
      <c r="D164">
        <v>2240599</v>
      </c>
      <c r="E164">
        <v>309</v>
      </c>
    </row>
    <row r="165" spans="1:5">
      <c r="A165">
        <v>2010203</v>
      </c>
      <c r="B165">
        <f>SUMIF(本公预2!H:H,本公预1!A165,本公预2!L:L)</f>
        <v>228.4134</v>
      </c>
      <c r="D165">
        <v>22407</v>
      </c>
      <c r="E165">
        <v>400</v>
      </c>
    </row>
    <row r="166" spans="1:5">
      <c r="A166">
        <v>2010204</v>
      </c>
      <c r="B166">
        <f>SUMIF(本公预2!H:H,本公预1!A166,本公预2!L:L)</f>
        <v>115</v>
      </c>
      <c r="D166">
        <v>2240702</v>
      </c>
      <c r="E166">
        <v>401</v>
      </c>
    </row>
    <row r="167" spans="1:2">
      <c r="A167">
        <v>2010205</v>
      </c>
      <c r="B167">
        <f>SUMIF(本公预2!H:H,本公预1!A167,本公预2!L:L)</f>
        <v>147</v>
      </c>
    </row>
    <row r="168" spans="1:2">
      <c r="A168">
        <v>2010206</v>
      </c>
      <c r="B168">
        <f>SUMIF(本公预2!H:H,本公预1!A168,本公预2!L:L)</f>
        <v>155</v>
      </c>
    </row>
    <row r="169" spans="1:2">
      <c r="A169">
        <v>2010301</v>
      </c>
      <c r="B169">
        <f>SUMIF(本公预2!H:H,本公预1!A169,本公预2!L:L)</f>
        <v>4498.9859</v>
      </c>
    </row>
    <row r="170" spans="1:2">
      <c r="A170">
        <v>2010302</v>
      </c>
      <c r="B170">
        <f>SUMIF(本公预2!H:H,本公预1!A170,本公预2!L:L)</f>
        <v>3064.2846</v>
      </c>
    </row>
    <row r="171" spans="1:2">
      <c r="A171">
        <v>2010303</v>
      </c>
      <c r="B171">
        <f>SUMIF(本公预2!H:H,本公预1!A171,本公预2!L:L)</f>
        <v>3447.4021</v>
      </c>
    </row>
    <row r="172" spans="1:2">
      <c r="A172">
        <v>2010305</v>
      </c>
      <c r="B172">
        <f>SUMIF(本公预2!H:H,本公预1!A172,本公预2!L:L)</f>
        <v>50</v>
      </c>
    </row>
    <row r="173" spans="1:2">
      <c r="A173">
        <v>2010306</v>
      </c>
      <c r="B173">
        <f>SUMIF(本公预2!H:H,本公预1!A173,本公预2!L:L)</f>
        <v>2328.9</v>
      </c>
    </row>
    <row r="174" spans="1:2">
      <c r="A174">
        <v>2010307</v>
      </c>
      <c r="B174">
        <f>SUMIF(本公预2!H:H,本公预1!A174,本公预2!L:L)</f>
        <v>0</v>
      </c>
    </row>
    <row r="175" spans="1:2">
      <c r="A175">
        <v>2010308</v>
      </c>
      <c r="B175">
        <f>SUMIF(本公预2!H:H,本公预1!A175,本公预2!L:L)</f>
        <v>90</v>
      </c>
    </row>
    <row r="176" spans="1:2">
      <c r="A176">
        <v>2010350</v>
      </c>
      <c r="B176">
        <f>SUMIF(本公预2!H:H,本公预1!A176,本公预2!L:L)</f>
        <v>904.7516</v>
      </c>
    </row>
    <row r="177" spans="1:2">
      <c r="A177">
        <v>2010399</v>
      </c>
      <c r="B177">
        <f>SUMIF(本公预2!H:H,本公预1!A177,本公预2!L:L)</f>
        <v>562.5994</v>
      </c>
    </row>
    <row r="178" spans="1:2">
      <c r="A178">
        <v>2010401</v>
      </c>
      <c r="B178">
        <f>SUMIF(本公预2!H:H,本公预1!A178,本公预2!L:L)</f>
        <v>1797.6053</v>
      </c>
    </row>
    <row r="179" spans="1:2">
      <c r="A179">
        <v>2010402</v>
      </c>
      <c r="B179">
        <f>SUMIF(本公预2!H:H,本公预1!A179,本公预2!L:L)</f>
        <v>239.21</v>
      </c>
    </row>
    <row r="180" spans="1:2">
      <c r="A180">
        <v>2010408</v>
      </c>
      <c r="B180">
        <f>SUMIF(本公预2!H:H,本公预1!A180,本公预2!L:L)</f>
        <v>342.12</v>
      </c>
    </row>
    <row r="181" spans="1:2">
      <c r="A181">
        <v>2010499</v>
      </c>
      <c r="B181">
        <f>SUMIF(本公预2!H:H,本公预1!A181,本公预2!L:L)</f>
        <v>437.72</v>
      </c>
    </row>
    <row r="182" spans="1:2">
      <c r="A182">
        <v>2010501</v>
      </c>
      <c r="B182">
        <f>SUMIF(本公预2!H:H,本公预1!A182,本公预2!L:L)</f>
        <v>565.5647</v>
      </c>
    </row>
    <row r="183" spans="1:2">
      <c r="A183">
        <v>2010505</v>
      </c>
      <c r="B183">
        <f>SUMIF(本公预2!H:H,本公预1!A183,本公预2!L:L)</f>
        <v>169.28</v>
      </c>
    </row>
    <row r="184" spans="1:2">
      <c r="A184">
        <v>2010507</v>
      </c>
      <c r="B184">
        <f>SUMIF(本公预2!H:H,本公预1!A184,本公预2!L:L)</f>
        <v>35.71</v>
      </c>
    </row>
    <row r="185" spans="1:2">
      <c r="A185">
        <v>2010508</v>
      </c>
      <c r="B185">
        <f>SUMIF(本公预2!H:H,本公预1!A185,本公预2!L:L)</f>
        <v>38.14</v>
      </c>
    </row>
    <row r="186" spans="1:2">
      <c r="A186">
        <v>2010550</v>
      </c>
      <c r="B186">
        <f>SUMIF(本公预2!H:H,本公预1!A186,本公预2!L:L)</f>
        <v>64.0449</v>
      </c>
    </row>
    <row r="187" spans="1:2">
      <c r="A187">
        <v>2010601</v>
      </c>
      <c r="B187">
        <f>SUMIF(本公预2!H:H,本公预1!A187,本公预2!L:L)</f>
        <v>2072.9063</v>
      </c>
    </row>
    <row r="188" spans="1:2">
      <c r="A188">
        <v>2010602</v>
      </c>
      <c r="B188">
        <f>SUMIF(本公预2!H:H,本公预1!A188,本公预2!L:L)</f>
        <v>957.94</v>
      </c>
    </row>
    <row r="189" spans="1:2">
      <c r="A189">
        <v>2010605</v>
      </c>
      <c r="B189">
        <f>SUMIF(本公预2!H:H,本公预1!A189,本公预2!L:L)</f>
        <v>907.9</v>
      </c>
    </row>
    <row r="190" spans="1:2">
      <c r="A190">
        <v>2010650</v>
      </c>
      <c r="B190">
        <f>SUMIF(本公预2!H:H,本公预1!A190,本公预2!L:L)</f>
        <v>250.8225</v>
      </c>
    </row>
    <row r="191" spans="1:2">
      <c r="A191">
        <v>2010699</v>
      </c>
      <c r="B191">
        <f>SUMIF(本公预2!H:H,本公预1!A191,本公预2!L:L)</f>
        <v>706.8</v>
      </c>
    </row>
    <row r="192" spans="1:2">
      <c r="A192">
        <v>2010799</v>
      </c>
      <c r="B192">
        <f>SUMIF(本公预2!H:H,本公预1!A192,本公预2!L:L)</f>
        <v>6000</v>
      </c>
    </row>
    <row r="193" spans="1:2">
      <c r="A193">
        <v>2010801</v>
      </c>
      <c r="B193">
        <f>SUMIF(本公预2!H:H,本公预1!A193,本公预2!L:L)</f>
        <v>1091.3126</v>
      </c>
    </row>
    <row r="194" spans="1:2">
      <c r="A194">
        <v>2010804</v>
      </c>
      <c r="B194">
        <f>SUMIF(本公预2!H:H,本公预1!A194,本公预2!L:L)</f>
        <v>489.16</v>
      </c>
    </row>
    <row r="195" spans="1:2">
      <c r="A195">
        <v>2010899</v>
      </c>
      <c r="B195">
        <f>SUMIF(本公预2!H:H,本公预1!A195,本公预2!L:L)</f>
        <v>25</v>
      </c>
    </row>
    <row r="196" spans="1:2">
      <c r="A196">
        <v>2011001</v>
      </c>
      <c r="B196">
        <f>SUMIF(本公预2!H:H,本公预1!A196,本公预2!L:L)</f>
        <v>637.705</v>
      </c>
    </row>
    <row r="197" spans="1:2">
      <c r="A197">
        <v>2011002</v>
      </c>
      <c r="B197">
        <f>SUMIF(本公预2!H:H,本公预1!A197,本公预2!L:L)</f>
        <v>15941.61</v>
      </c>
    </row>
    <row r="198" spans="1:2">
      <c r="A198">
        <v>2011006</v>
      </c>
      <c r="B198">
        <f>SUMIF(本公预2!H:H,本公预1!A198,本公预2!L:L)</f>
        <v>0</v>
      </c>
    </row>
    <row r="199" spans="1:2">
      <c r="A199">
        <v>2011099</v>
      </c>
      <c r="B199">
        <f>SUMIF(本公预2!H:H,本公预1!A199,本公预2!L:L)</f>
        <v>260.9</v>
      </c>
    </row>
    <row r="200" spans="1:2">
      <c r="A200">
        <v>2011101</v>
      </c>
      <c r="B200">
        <f>SUMIF(本公预2!H:H,本公预1!A200,本公预2!L:L)</f>
        <v>2343.4753</v>
      </c>
    </row>
    <row r="201" spans="1:2">
      <c r="A201">
        <v>2011102</v>
      </c>
      <c r="B201">
        <f>SUMIF(本公预2!H:H,本公预1!A201,本公预2!L:L)</f>
        <v>1227.07</v>
      </c>
    </row>
    <row r="202" spans="1:2">
      <c r="A202">
        <v>2011150</v>
      </c>
      <c r="B202">
        <f>SUMIF(本公预2!H:H,本公预1!A202,本公预2!L:L)</f>
        <v>208.7043</v>
      </c>
    </row>
    <row r="203" spans="1:2">
      <c r="A203">
        <v>2011199</v>
      </c>
      <c r="B203">
        <f>SUMIF(本公预2!H:H,本公预1!A203,本公预2!L:L)</f>
        <v>567.28</v>
      </c>
    </row>
    <row r="204" spans="1:2">
      <c r="A204">
        <v>2011301</v>
      </c>
      <c r="B204">
        <f>SUMIF(本公预2!H:H,本公预1!A204,本公预2!L:L)</f>
        <v>1150.5916</v>
      </c>
    </row>
    <row r="205" spans="1:2">
      <c r="A205">
        <v>2011302</v>
      </c>
      <c r="B205">
        <f>SUMIF(本公预2!H:H,本公预1!A205,本公预2!L:L)</f>
        <v>360.38</v>
      </c>
    </row>
    <row r="206" spans="1:2">
      <c r="A206">
        <v>2011308</v>
      </c>
      <c r="B206">
        <f>SUMIF(本公预2!H:H,本公预1!A206,本公预2!L:L)</f>
        <v>353.5</v>
      </c>
    </row>
    <row r="207" spans="1:2">
      <c r="A207">
        <v>2011350</v>
      </c>
      <c r="B207">
        <f>SUMIF(本公预2!H:H,本公预1!A207,本公预2!L:L)</f>
        <v>271.6645</v>
      </c>
    </row>
    <row r="208" spans="1:2">
      <c r="A208">
        <v>2011399</v>
      </c>
      <c r="B208">
        <f>SUMIF(本公预2!H:H,本公预1!A208,本公预2!L:L)</f>
        <v>200.82</v>
      </c>
    </row>
    <row r="209" spans="1:2">
      <c r="A209">
        <v>2011501</v>
      </c>
      <c r="B209">
        <f>SUMIF(本公预2!H:H,本公预1!A209,本公预2!L:L)</f>
        <v>0</v>
      </c>
    </row>
    <row r="210" spans="1:2">
      <c r="A210">
        <v>2011502</v>
      </c>
      <c r="B210">
        <f>SUMIF(本公预2!H:H,本公预1!A210,本公预2!L:L)</f>
        <v>0</v>
      </c>
    </row>
    <row r="211" spans="1:2">
      <c r="A211">
        <v>2011504</v>
      </c>
      <c r="B211">
        <f>SUMIF(本公预2!H:H,本公预1!A211,本公预2!L:L)</f>
        <v>0</v>
      </c>
    </row>
    <row r="212" spans="1:2">
      <c r="A212">
        <v>2011505</v>
      </c>
      <c r="B212">
        <f>SUMIF(本公预2!H:H,本公预1!A212,本公预2!L:L)</f>
        <v>0</v>
      </c>
    </row>
    <row r="213" spans="1:2">
      <c r="A213">
        <v>2011506</v>
      </c>
      <c r="B213">
        <f>SUMIF(本公预2!H:H,本公预1!A213,本公预2!L:L)</f>
        <v>0</v>
      </c>
    </row>
    <row r="214" spans="1:2">
      <c r="A214">
        <v>2011507</v>
      </c>
      <c r="B214">
        <f>SUMIF(本公预2!H:H,本公预1!A214,本公预2!L:L)</f>
        <v>0</v>
      </c>
    </row>
    <row r="215" spans="1:2">
      <c r="A215">
        <v>2011701</v>
      </c>
      <c r="B215">
        <f>SUMIF(本公预2!H:H,本公预1!A215,本公预2!L:L)</f>
        <v>0</v>
      </c>
    </row>
    <row r="216" spans="1:2">
      <c r="A216">
        <v>2011702</v>
      </c>
      <c r="B216">
        <f>SUMIF(本公预2!H:H,本公预1!A216,本公预2!L:L)</f>
        <v>0</v>
      </c>
    </row>
    <row r="217" spans="1:2">
      <c r="A217">
        <v>2011706</v>
      </c>
      <c r="B217">
        <f>SUMIF(本公预2!H:H,本公预1!A217,本公预2!L:L)</f>
        <v>0</v>
      </c>
    </row>
    <row r="218" spans="1:2">
      <c r="A218">
        <v>2011707</v>
      </c>
      <c r="B218">
        <f>SUMIF(本公预2!H:H,本公预1!A218,本公预2!L:L)</f>
        <v>0</v>
      </c>
    </row>
    <row r="219" spans="1:2">
      <c r="A219">
        <v>2011709</v>
      </c>
      <c r="B219">
        <f>SUMIF(本公预2!H:H,本公预1!A219,本公预2!L:L)</f>
        <v>0</v>
      </c>
    </row>
    <row r="220" spans="1:2">
      <c r="A220">
        <v>2011710</v>
      </c>
      <c r="B220">
        <f>SUMIF(本公预2!H:H,本公预1!A220,本公预2!L:L)</f>
        <v>0</v>
      </c>
    </row>
    <row r="221" spans="1:2">
      <c r="A221">
        <v>2011750</v>
      </c>
      <c r="B221">
        <f>SUMIF(本公预2!H:H,本公预1!A221,本公预2!L:L)</f>
        <v>0</v>
      </c>
    </row>
    <row r="222" spans="1:2">
      <c r="A222">
        <v>2011799</v>
      </c>
      <c r="B222">
        <f>SUMIF(本公预2!H:H,本公预1!A222,本公预2!L:L)</f>
        <v>0</v>
      </c>
    </row>
    <row r="223" spans="1:2">
      <c r="A223">
        <v>2012301</v>
      </c>
      <c r="B223">
        <f>SUMIF(本公预2!H:H,本公预1!A223,本公预2!L:L)</f>
        <v>281.4301</v>
      </c>
    </row>
    <row r="224" spans="1:2">
      <c r="A224">
        <v>2012302</v>
      </c>
      <c r="B224">
        <f>SUMIF(本公预2!H:H,本公预1!A224,本公预2!L:L)</f>
        <v>3</v>
      </c>
    </row>
    <row r="225" spans="1:2">
      <c r="A225">
        <v>2012304</v>
      </c>
      <c r="B225">
        <f>SUMIF(本公预2!H:H,本公预1!A225,本公预2!L:L)</f>
        <v>207.3</v>
      </c>
    </row>
    <row r="226" spans="1:2">
      <c r="A226">
        <v>2012399</v>
      </c>
      <c r="B226">
        <f>SUMIF(本公预2!H:H,本公预1!A226,本公预2!L:L)</f>
        <v>336</v>
      </c>
    </row>
    <row r="227" spans="1:2">
      <c r="A227">
        <v>2012404</v>
      </c>
      <c r="B227">
        <f>SUMIF(本公预2!H:H,本公预1!A227,本公预2!L:L)</f>
        <v>0</v>
      </c>
    </row>
    <row r="228" spans="1:2">
      <c r="A228">
        <v>2012501</v>
      </c>
      <c r="B228">
        <f>SUMIF(本公预2!H:H,本公预1!A228,本公预2!L:L)</f>
        <v>22.0354</v>
      </c>
    </row>
    <row r="229" spans="1:2">
      <c r="A229">
        <v>2012505</v>
      </c>
      <c r="B229">
        <f>SUMIF(本公预2!H:H,本公预1!A229,本公预2!L:L)</f>
        <v>92.23</v>
      </c>
    </row>
    <row r="230" spans="1:2">
      <c r="A230">
        <v>2012506</v>
      </c>
      <c r="B230">
        <f>SUMIF(本公预2!H:H,本公预1!A230,本公预2!L:L)</f>
        <v>0</v>
      </c>
    </row>
    <row r="231" spans="1:2">
      <c r="A231">
        <v>2012601</v>
      </c>
      <c r="B231">
        <f>SUMIF(本公预2!H:H,本公预1!A231,本公预2!L:L)</f>
        <v>291.5037</v>
      </c>
    </row>
    <row r="232" spans="1:2">
      <c r="A232">
        <v>2012604</v>
      </c>
      <c r="B232">
        <f>SUMIF(本公预2!H:H,本公预1!A232,本公预2!L:L)</f>
        <v>364.66</v>
      </c>
    </row>
    <row r="233" spans="1:2">
      <c r="A233">
        <v>2012801</v>
      </c>
      <c r="B233">
        <f>SUMIF(本公预2!H:H,本公预1!A233,本公预2!L:L)</f>
        <v>763.6929</v>
      </c>
    </row>
    <row r="234" spans="1:2">
      <c r="A234">
        <v>2012804</v>
      </c>
      <c r="B234">
        <f>SUMIF(本公预2!H:H,本公预1!A234,本公预2!L:L)</f>
        <v>299.9</v>
      </c>
    </row>
    <row r="235" spans="1:2">
      <c r="A235">
        <v>2012901</v>
      </c>
      <c r="B235">
        <f>SUMIF(本公预2!H:H,本公预1!A235,本公预2!L:L)</f>
        <v>370.0797</v>
      </c>
    </row>
    <row r="236" spans="1:2">
      <c r="A236">
        <v>2012902</v>
      </c>
      <c r="B236">
        <f>SUMIF(本公预2!H:H,本公预1!A236,本公预2!L:L)</f>
        <v>432.39</v>
      </c>
    </row>
    <row r="237" spans="1:2">
      <c r="A237">
        <v>2012950</v>
      </c>
      <c r="B237">
        <f>SUMIF(本公预2!H:H,本公预1!A237,本公预2!L:L)</f>
        <v>663.5672</v>
      </c>
    </row>
    <row r="238" spans="1:2">
      <c r="A238">
        <v>2012999</v>
      </c>
      <c r="B238">
        <f>SUMIF(本公预2!H:H,本公预1!A238,本公预2!L:L)</f>
        <v>657.07</v>
      </c>
    </row>
    <row r="239" spans="1:2">
      <c r="A239">
        <v>2013101</v>
      </c>
      <c r="B239">
        <f>SUMIF(本公预2!H:H,本公预1!A239,本公预2!L:L)</f>
        <v>1390.3293</v>
      </c>
    </row>
    <row r="240" spans="1:2">
      <c r="A240">
        <v>2013102</v>
      </c>
      <c r="B240">
        <f>SUMIF(本公预2!H:H,本公预1!A240,本公预2!L:L)</f>
        <v>69.1</v>
      </c>
    </row>
    <row r="241" spans="1:2">
      <c r="A241">
        <v>2013105</v>
      </c>
      <c r="B241">
        <f>SUMIF(本公预2!H:H,本公预1!A241,本公预2!L:L)</f>
        <v>1336.28</v>
      </c>
    </row>
    <row r="242" spans="1:2">
      <c r="A242">
        <v>2013199</v>
      </c>
      <c r="B242">
        <f>SUMIF(本公预2!H:H,本公预1!A242,本公预2!L:L)</f>
        <v>26.15</v>
      </c>
    </row>
    <row r="243" spans="1:2">
      <c r="A243">
        <v>2013201</v>
      </c>
      <c r="B243">
        <f>SUMIF(本公预2!H:H,本公预1!A243,本公预2!L:L)</f>
        <v>760.1412</v>
      </c>
    </row>
    <row r="244" spans="1:2">
      <c r="A244">
        <v>2013202</v>
      </c>
      <c r="B244">
        <f>SUMIF(本公预2!H:H,本公预1!A244,本公预2!L:L)</f>
        <v>2895.03</v>
      </c>
    </row>
    <row r="245" spans="1:2">
      <c r="A245">
        <v>2013299</v>
      </c>
      <c r="B245">
        <f>SUMIF(本公预2!H:H,本公预1!A245,本公预2!L:L)</f>
        <v>314.6444</v>
      </c>
    </row>
    <row r="246" spans="1:2">
      <c r="A246">
        <v>2013301</v>
      </c>
      <c r="B246">
        <f>SUMIF(本公预2!H:H,本公预1!A246,本公预2!L:L)</f>
        <v>677.8197</v>
      </c>
    </row>
    <row r="247" spans="1:2">
      <c r="A247">
        <v>2013302</v>
      </c>
      <c r="B247">
        <f>SUMIF(本公预2!H:H,本公预1!A247,本公预2!L:L)</f>
        <v>1045.29</v>
      </c>
    </row>
    <row r="248" spans="1:2">
      <c r="A248">
        <v>2013350</v>
      </c>
      <c r="B248">
        <f>SUMIF(本公预2!H:H,本公预1!A248,本公预2!L:L)</f>
        <v>136.6155</v>
      </c>
    </row>
    <row r="249" spans="1:2">
      <c r="A249">
        <v>2013399</v>
      </c>
      <c r="B249">
        <f>SUMIF(本公预2!H:H,本公预1!A249,本公预2!L:L)</f>
        <v>1306.83</v>
      </c>
    </row>
    <row r="250" spans="1:2">
      <c r="A250">
        <v>2013401</v>
      </c>
      <c r="B250">
        <f>SUMIF(本公预2!H:H,本公预1!A250,本公预2!L:L)</f>
        <v>308.8383</v>
      </c>
    </row>
    <row r="251" spans="1:2">
      <c r="A251">
        <v>2013402</v>
      </c>
      <c r="B251">
        <f>SUMIF(本公预2!H:H,本公预1!A251,本公预2!L:L)</f>
        <v>272.44</v>
      </c>
    </row>
    <row r="252" spans="1:2">
      <c r="A252">
        <v>2013404</v>
      </c>
      <c r="B252">
        <f>SUMIF(本公预2!H:H,本公预1!A252,本公预2!L:L)</f>
        <v>28</v>
      </c>
    </row>
    <row r="253" spans="1:2">
      <c r="A253">
        <v>2013405</v>
      </c>
      <c r="B253">
        <f>SUMIF(本公预2!H:H,本公预1!A253,本公预2!L:L)</f>
        <v>213.3404</v>
      </c>
    </row>
    <row r="254" spans="1:2">
      <c r="A254">
        <v>2013450</v>
      </c>
      <c r="B254">
        <f>SUMIF(本公预2!H:H,本公预1!A254,本公预2!L:L)</f>
        <v>46.4923</v>
      </c>
    </row>
    <row r="255" spans="1:2">
      <c r="A255">
        <v>2013499</v>
      </c>
      <c r="B255">
        <f>SUMIF(本公预2!H:H,本公预1!A255,本公预2!L:L)</f>
        <v>28</v>
      </c>
    </row>
    <row r="256" spans="1:2">
      <c r="A256">
        <v>2013599</v>
      </c>
      <c r="B256">
        <f>SUMIF(本公预2!H:H,本公预1!A256,本公预2!L:L)</f>
        <v>0</v>
      </c>
    </row>
    <row r="257" spans="1:2">
      <c r="A257">
        <v>2013601</v>
      </c>
      <c r="B257">
        <f>SUMIF(本公预2!H:H,本公预1!A257,本公预2!L:L)</f>
        <v>1443.0327</v>
      </c>
    </row>
    <row r="258" spans="1:2">
      <c r="A258">
        <v>2013602</v>
      </c>
      <c r="B258">
        <f>SUMIF(本公预2!H:H,本公预1!A258,本公预2!L:L)</f>
        <v>1373.58</v>
      </c>
    </row>
    <row r="259" spans="1:2">
      <c r="A259">
        <v>2013650</v>
      </c>
      <c r="B259">
        <f>SUMIF(本公预2!H:H,本公预1!A259,本公预2!L:L)</f>
        <v>71.1957</v>
      </c>
    </row>
    <row r="260" spans="1:2">
      <c r="A260">
        <v>2013699</v>
      </c>
      <c r="B260">
        <f>SUMIF(本公预2!H:H,本公预1!A260,本公预2!L:L)</f>
        <v>623.69</v>
      </c>
    </row>
    <row r="261" spans="1:2">
      <c r="A261">
        <v>2013702</v>
      </c>
      <c r="B261">
        <f>SUMIF(本公预2!H:H,本公预1!A261,本公预2!L:L)</f>
        <v>50</v>
      </c>
    </row>
    <row r="262" spans="1:2">
      <c r="A262">
        <v>2013801</v>
      </c>
      <c r="B262">
        <f>SUMIF(本公预2!H:H,本公预1!A262,本公预2!L:L)</f>
        <v>5740.6588</v>
      </c>
    </row>
    <row r="263" spans="1:2">
      <c r="A263">
        <v>2013802</v>
      </c>
      <c r="B263">
        <f>SUMIF(本公预2!H:H,本公预1!A263,本公预2!L:L)</f>
        <v>944.31</v>
      </c>
    </row>
    <row r="264" spans="1:2">
      <c r="A264">
        <v>2013804</v>
      </c>
      <c r="B264">
        <f>SUMIF(本公预2!H:H,本公预1!A264,本公预2!L:L)</f>
        <v>1106.05</v>
      </c>
    </row>
    <row r="265" spans="1:2">
      <c r="A265">
        <v>2013805</v>
      </c>
      <c r="B265">
        <f>SUMIF(本公预2!H:H,本公预1!A265,本公预2!L:L)</f>
        <v>172.79</v>
      </c>
    </row>
    <row r="266" spans="1:2">
      <c r="A266">
        <v>2013806</v>
      </c>
      <c r="B266">
        <f>SUMIF(本公预2!H:H,本公预1!A266,本公预2!L:L)</f>
        <v>33.81</v>
      </c>
    </row>
    <row r="267" spans="1:2">
      <c r="A267">
        <v>2013808</v>
      </c>
      <c r="B267">
        <f>SUMIF(本公预2!H:H,本公预1!A267,本公预2!L:L)</f>
        <v>67.38</v>
      </c>
    </row>
    <row r="268" spans="1:2">
      <c r="A268">
        <v>2013809</v>
      </c>
      <c r="B268">
        <f>SUMIF(本公预2!H:H,本公预1!A268,本公预2!L:L)</f>
        <v>679.29</v>
      </c>
    </row>
    <row r="269" spans="1:2">
      <c r="A269">
        <v>2013811</v>
      </c>
      <c r="B269">
        <f>SUMIF(本公预2!H:H,本公预1!A269,本公预2!L:L)</f>
        <v>39.15</v>
      </c>
    </row>
    <row r="270" spans="1:2">
      <c r="A270">
        <v>2013812</v>
      </c>
      <c r="B270">
        <f>SUMIF(本公预2!H:H,本公预1!A270,本公预2!L:L)</f>
        <v>63.47</v>
      </c>
    </row>
    <row r="271" spans="1:2">
      <c r="A271">
        <v>2013813</v>
      </c>
      <c r="B271">
        <f>SUMIF(本公预2!H:H,本公预1!A271,本公预2!L:L)</f>
        <v>3</v>
      </c>
    </row>
    <row r="272" spans="1:2">
      <c r="A272">
        <v>2013814</v>
      </c>
      <c r="B272">
        <f>SUMIF(本公预2!H:H,本公预1!A272,本公预2!L:L)</f>
        <v>20.5</v>
      </c>
    </row>
    <row r="273" spans="1:2">
      <c r="A273">
        <v>2013850</v>
      </c>
      <c r="B273">
        <f>SUMIF(本公预2!H:H,本公预1!A273,本公预2!L:L)</f>
        <v>2273.8455</v>
      </c>
    </row>
    <row r="274" spans="1:2">
      <c r="A274">
        <v>2013899</v>
      </c>
      <c r="B274">
        <f>SUMIF(本公预2!H:H,本公预1!A274,本公预2!L:L)</f>
        <v>1169.82</v>
      </c>
    </row>
    <row r="275" spans="1:2">
      <c r="A275">
        <v>2019901</v>
      </c>
      <c r="B275">
        <f>SUMIF(本公预2!H:H,本公预1!A275,本公预2!L:L)</f>
        <v>0</v>
      </c>
    </row>
    <row r="276" spans="1:2">
      <c r="A276">
        <v>2019999</v>
      </c>
      <c r="B276">
        <f>SUMIF(本公预2!H:H,本公预1!A276,本公预2!L:L)</f>
        <v>39528</v>
      </c>
    </row>
    <row r="277" spans="1:2">
      <c r="A277">
        <v>2030606</v>
      </c>
      <c r="B277">
        <f>SUMIF(本公预2!H:H,本公预1!A277,本公预2!L:L)</f>
        <v>271</v>
      </c>
    </row>
    <row r="278" spans="1:2">
      <c r="A278">
        <v>2030607</v>
      </c>
      <c r="B278">
        <f>SUMIF(本公预2!H:H,本公预1!A278,本公预2!L:L)</f>
        <v>862.05</v>
      </c>
    </row>
    <row r="279" spans="1:2">
      <c r="A279">
        <v>2040101</v>
      </c>
      <c r="B279">
        <f>SUMIF(本公预2!H:H,本公预1!A279,本公预2!L:L)</f>
        <v>638.88</v>
      </c>
    </row>
    <row r="280" spans="1:2">
      <c r="A280">
        <v>2040102</v>
      </c>
      <c r="B280">
        <f>SUMIF(本公预2!H:H,本公预1!A280,本公预2!L:L)</f>
        <v>0</v>
      </c>
    </row>
    <row r="281" spans="1:2">
      <c r="A281">
        <v>2040103</v>
      </c>
      <c r="B281">
        <f>SUMIF(本公预2!H:H,本公预1!A281,本公预2!L:L)</f>
        <v>0</v>
      </c>
    </row>
    <row r="282" spans="1:2">
      <c r="A282">
        <v>2040201</v>
      </c>
      <c r="B282">
        <f>SUMIF(本公预2!H:H,本公预1!A282,本公预2!L:L)</f>
        <v>45458.4635</v>
      </c>
    </row>
    <row r="283" spans="1:2">
      <c r="A283">
        <v>2040202</v>
      </c>
      <c r="B283">
        <f>SUMIF(本公预2!H:H,本公预1!A283,本公预2!L:L)</f>
        <v>15463.36</v>
      </c>
    </row>
    <row r="284" spans="1:2">
      <c r="A284">
        <v>2040203</v>
      </c>
      <c r="B284">
        <f>SUMIF(本公预2!H:H,本公预1!A284,本公预2!L:L)</f>
        <v>820</v>
      </c>
    </row>
    <row r="285" spans="1:2">
      <c r="A285">
        <v>2040204</v>
      </c>
      <c r="B285">
        <f>SUMIF(本公预2!H:H,本公预1!A285,本公预2!L:L)</f>
        <v>0</v>
      </c>
    </row>
    <row r="286" spans="1:2">
      <c r="A286">
        <v>2040205</v>
      </c>
      <c r="B286">
        <f>SUMIF(本公预2!H:H,本公预1!A286,本公预2!L:L)</f>
        <v>0</v>
      </c>
    </row>
    <row r="287" spans="1:2">
      <c r="A287">
        <v>2040206</v>
      </c>
      <c r="B287">
        <f>SUMIF(本公预2!H:H,本公预1!A287,本公预2!L:L)</f>
        <v>0</v>
      </c>
    </row>
    <row r="288" spans="1:2">
      <c r="A288">
        <v>2040208</v>
      </c>
      <c r="B288">
        <f>SUMIF(本公预2!H:H,本公预1!A288,本公预2!L:L)</f>
        <v>0</v>
      </c>
    </row>
    <row r="289" spans="1:2">
      <c r="A289">
        <v>2040210</v>
      </c>
      <c r="B289">
        <f>SUMIF(本公预2!H:H,本公预1!A289,本公预2!L:L)</f>
        <v>0</v>
      </c>
    </row>
    <row r="290" spans="1:2">
      <c r="A290">
        <v>2040211</v>
      </c>
      <c r="B290">
        <f>SUMIF(本公预2!H:H,本公预1!A290,本公预2!L:L)</f>
        <v>0</v>
      </c>
    </row>
    <row r="291" spans="1:2">
      <c r="A291">
        <v>2040212</v>
      </c>
      <c r="B291">
        <f>SUMIF(本公预2!H:H,本公预1!A291,本公预2!L:L)</f>
        <v>0</v>
      </c>
    </row>
    <row r="292" spans="1:2">
      <c r="A292">
        <v>2040213</v>
      </c>
      <c r="B292">
        <f>SUMIF(本公预2!H:H,本公预1!A292,本公预2!L:L)</f>
        <v>0</v>
      </c>
    </row>
    <row r="293" spans="1:2">
      <c r="A293">
        <v>2040214</v>
      </c>
      <c r="B293">
        <f>SUMIF(本公预2!H:H,本公预1!A293,本公预2!L:L)</f>
        <v>0</v>
      </c>
    </row>
    <row r="294" spans="1:2">
      <c r="A294">
        <v>2040215</v>
      </c>
      <c r="B294">
        <f>SUMIF(本公预2!H:H,本公预1!A294,本公预2!L:L)</f>
        <v>0</v>
      </c>
    </row>
    <row r="295" spans="1:2">
      <c r="A295">
        <v>2040216</v>
      </c>
      <c r="B295">
        <f>SUMIF(本公预2!H:H,本公预1!A295,本公预2!L:L)</f>
        <v>0</v>
      </c>
    </row>
    <row r="296" spans="1:2">
      <c r="A296">
        <v>2040217</v>
      </c>
      <c r="B296">
        <f>SUMIF(本公预2!H:H,本公预1!A296,本公预2!L:L)</f>
        <v>0</v>
      </c>
    </row>
    <row r="297" spans="1:2">
      <c r="A297">
        <v>2040220</v>
      </c>
      <c r="B297">
        <f>SUMIF(本公预2!H:H,本公预1!A297,本公预2!L:L)</f>
        <v>24354.68</v>
      </c>
    </row>
    <row r="298" spans="1:2">
      <c r="A298">
        <v>2040221</v>
      </c>
      <c r="B298">
        <f>SUMIF(本公预2!H:H,本公预1!A298,本公预2!L:L)</f>
        <v>956.76</v>
      </c>
    </row>
    <row r="299" spans="1:2">
      <c r="A299">
        <v>2040250</v>
      </c>
      <c r="B299">
        <f>SUMIF(本公预2!H:H,本公预1!A299,本公预2!L:L)</f>
        <v>252.4426</v>
      </c>
    </row>
    <row r="300" spans="1:2">
      <c r="A300">
        <v>2040299</v>
      </c>
      <c r="B300">
        <f>SUMIF(本公预2!H:H,本公预1!A300,本公预2!L:L)</f>
        <v>5106.95</v>
      </c>
    </row>
    <row r="301" spans="1:2">
      <c r="A301">
        <v>2040401</v>
      </c>
      <c r="B301">
        <f>SUMIF(本公预2!H:H,本公预1!A301,本公预2!L:L)</f>
        <v>2490.1825</v>
      </c>
    </row>
    <row r="302" spans="1:2">
      <c r="A302">
        <v>2040402</v>
      </c>
      <c r="B302">
        <f>SUMIF(本公预2!H:H,本公预1!A302,本公预2!L:L)</f>
        <v>958.36</v>
      </c>
    </row>
    <row r="303" spans="1:2">
      <c r="A303">
        <v>2040499</v>
      </c>
      <c r="B303">
        <f>SUMIF(本公预2!H:H,本公预1!A303,本公预2!L:L)</f>
        <v>229.17</v>
      </c>
    </row>
    <row r="304" spans="1:2">
      <c r="A304">
        <v>2040501</v>
      </c>
      <c r="B304">
        <f>SUMIF(本公预2!H:H,本公预1!A304,本公预2!L:L)</f>
        <v>2940.6834</v>
      </c>
    </row>
    <row r="305" spans="1:2">
      <c r="A305">
        <v>2040599</v>
      </c>
      <c r="B305">
        <f>SUMIF(本公预2!H:H,本公预1!A305,本公预2!L:L)</f>
        <v>1374.32</v>
      </c>
    </row>
    <row r="306" spans="1:2">
      <c r="A306">
        <v>2040601</v>
      </c>
      <c r="B306">
        <f>SUMIF(本公预2!H:H,本公预1!A306,本公预2!L:L)</f>
        <v>1127.5533</v>
      </c>
    </row>
    <row r="307" spans="1:2">
      <c r="A307">
        <v>2040604</v>
      </c>
      <c r="B307">
        <f>SUMIF(本公预2!H:H,本公预1!A307,本公预2!L:L)</f>
        <v>86</v>
      </c>
    </row>
    <row r="308" spans="1:2">
      <c r="A308">
        <v>2040605</v>
      </c>
      <c r="B308">
        <f>SUMIF(本公预2!H:H,本公预1!A308,本公预2!L:L)</f>
        <v>156</v>
      </c>
    </row>
    <row r="309" spans="1:2">
      <c r="A309">
        <v>2040607</v>
      </c>
      <c r="B309">
        <f>SUMIF(本公预2!H:H,本公预1!A309,本公预2!L:L)</f>
        <v>38</v>
      </c>
    </row>
    <row r="310" spans="1:2">
      <c r="A310">
        <v>2040610</v>
      </c>
      <c r="B310">
        <f>SUMIF(本公预2!H:H,本公预1!A310,本公预2!L:L)</f>
        <v>13</v>
      </c>
    </row>
    <row r="311" spans="1:2">
      <c r="A311">
        <v>2040612</v>
      </c>
      <c r="B311">
        <f>SUMIF(本公预2!H:H,本公预1!A311,本公预2!L:L)</f>
        <v>132.9</v>
      </c>
    </row>
    <row r="312" spans="1:2">
      <c r="A312">
        <v>2040699</v>
      </c>
      <c r="B312">
        <f>SUMIF(本公预2!H:H,本公预1!A312,本公预2!L:L)</f>
        <v>398.5</v>
      </c>
    </row>
    <row r="313" spans="1:2">
      <c r="A313">
        <v>2049901</v>
      </c>
      <c r="B313">
        <f>SUMIF(本公预2!H:H,本公预1!A313,本公预2!L:L)</f>
        <v>13302.16</v>
      </c>
    </row>
    <row r="314" spans="1:2">
      <c r="A314">
        <v>2050101</v>
      </c>
      <c r="B314">
        <f>SUMIF(本公预2!H:H,本公预1!A314,本公预2!L:L)</f>
        <v>634.3675</v>
      </c>
    </row>
    <row r="315" spans="1:2">
      <c r="A315">
        <v>2050199</v>
      </c>
      <c r="B315">
        <f>SUMIF(本公预2!H:H,本公预1!A315,本公预2!L:L)</f>
        <v>72246.26</v>
      </c>
    </row>
    <row r="316" spans="1:2">
      <c r="A316">
        <v>2050204</v>
      </c>
      <c r="B316">
        <f>SUMIF(本公预2!H:H,本公预1!A316,本公预2!L:L)</f>
        <v>33479.4974</v>
      </c>
    </row>
    <row r="317" spans="1:2">
      <c r="A317">
        <v>2050299</v>
      </c>
      <c r="B317">
        <f>SUMIF(本公预2!H:H,本公预1!A317,本公预2!L:L)</f>
        <v>1113.5</v>
      </c>
    </row>
    <row r="318" spans="1:2">
      <c r="A318">
        <v>2050302</v>
      </c>
      <c r="B318">
        <f>SUMIF(本公预2!H:H,本公预1!A318,本公预2!L:L)</f>
        <v>1504.002</v>
      </c>
    </row>
    <row r="319" spans="1:2">
      <c r="A319">
        <v>2050303</v>
      </c>
      <c r="B319">
        <f>SUMIF(本公预2!H:H,本公预1!A319,本公预2!L:L)</f>
        <v>1199.1305</v>
      </c>
    </row>
    <row r="320" spans="1:2">
      <c r="A320">
        <v>2050304</v>
      </c>
      <c r="B320">
        <f>SUMIF(本公预2!H:H,本公预1!A320,本公预2!L:L)</f>
        <v>6016.1283</v>
      </c>
    </row>
    <row r="321" spans="1:2">
      <c r="A321">
        <v>2050305</v>
      </c>
      <c r="B321">
        <f>SUMIF(本公预2!H:H,本公预1!A321,本公预2!L:L)</f>
        <v>13826.0222</v>
      </c>
    </row>
    <row r="322" spans="1:2">
      <c r="A322">
        <v>2050399</v>
      </c>
      <c r="B322">
        <f>SUMIF(本公预2!H:H,本公预1!A322,本公预2!L:L)</f>
        <v>1071.5</v>
      </c>
    </row>
    <row r="323" spans="1:2">
      <c r="A323">
        <v>2050701</v>
      </c>
      <c r="B323">
        <f>SUMIF(本公预2!H:H,本公预1!A323,本公预2!L:L)</f>
        <v>946.0681</v>
      </c>
    </row>
    <row r="324" spans="1:2">
      <c r="A324">
        <v>2050802</v>
      </c>
      <c r="B324">
        <f>SUMIF(本公预2!H:H,本公预1!A324,本公预2!L:L)</f>
        <v>1964.6875</v>
      </c>
    </row>
    <row r="325" spans="1:2">
      <c r="A325">
        <v>2050999</v>
      </c>
      <c r="B325">
        <f>SUMIF(本公预2!H:H,本公预1!A325,本公预2!L:L)</f>
        <v>45000</v>
      </c>
    </row>
    <row r="326" spans="1:2">
      <c r="A326">
        <v>2059999</v>
      </c>
      <c r="B326">
        <f>SUMIF(本公预2!H:H,本公预1!A326,本公预2!L:L)</f>
        <v>5836.5775</v>
      </c>
    </row>
    <row r="327" spans="1:2">
      <c r="A327">
        <v>2060101</v>
      </c>
      <c r="B327">
        <f>SUMIF(本公预2!H:H,本公预1!A327,本公预2!L:L)</f>
        <v>616.9028</v>
      </c>
    </row>
    <row r="328" spans="1:2">
      <c r="A328">
        <v>2060102</v>
      </c>
      <c r="B328">
        <f>SUMIF(本公预2!H:H,本公预1!A328,本公预2!L:L)</f>
        <v>68.1</v>
      </c>
    </row>
    <row r="329" spans="1:2">
      <c r="A329">
        <v>2060199</v>
      </c>
      <c r="B329">
        <f>SUMIF(本公预2!H:H,本公预1!A329,本公预2!L:L)</f>
        <v>80.5</v>
      </c>
    </row>
    <row r="330" spans="1:2">
      <c r="A330">
        <v>2060301</v>
      </c>
      <c r="B330">
        <f>SUMIF(本公预2!H:H,本公预1!A330,本公预2!L:L)</f>
        <v>236.5601</v>
      </c>
    </row>
    <row r="331" spans="1:2">
      <c r="A331">
        <v>2060399</v>
      </c>
      <c r="B331">
        <f>SUMIF(本公预2!H:H,本公预1!A331,本公预2!L:L)</f>
        <v>359.34</v>
      </c>
    </row>
    <row r="332" spans="1:2">
      <c r="A332">
        <v>2060401</v>
      </c>
      <c r="B332">
        <f>SUMIF(本公预2!H:H,本公预1!A332,本公预2!L:L)</f>
        <v>0</v>
      </c>
    </row>
    <row r="333" spans="1:2">
      <c r="A333">
        <v>2060402</v>
      </c>
      <c r="B333">
        <f>SUMIF(本公预2!H:H,本公预1!A333,本公预2!L:L)</f>
        <v>20000</v>
      </c>
    </row>
    <row r="334" spans="1:2">
      <c r="A334">
        <v>2060499</v>
      </c>
      <c r="B334">
        <f>SUMIF(本公预2!H:H,本公预1!A334,本公预2!L:L)</f>
        <v>38.1</v>
      </c>
    </row>
    <row r="335" spans="1:2">
      <c r="A335">
        <v>2060501</v>
      </c>
      <c r="B335">
        <f>SUMIF(本公预2!H:H,本公预1!A335,本公预2!L:L)</f>
        <v>347.4124</v>
      </c>
    </row>
    <row r="336" spans="1:2">
      <c r="A336">
        <v>2060502</v>
      </c>
      <c r="B336">
        <f>SUMIF(本公预2!H:H,本公预1!A336,本公预2!L:L)</f>
        <v>112.87</v>
      </c>
    </row>
    <row r="337" spans="1:2">
      <c r="A337">
        <v>2060601</v>
      </c>
      <c r="B337">
        <f>SUMIF(本公预2!H:H,本公预1!A337,本公预2!L:L)</f>
        <v>329.5866</v>
      </c>
    </row>
    <row r="338" spans="1:2">
      <c r="A338">
        <v>2060602</v>
      </c>
      <c r="B338">
        <f>SUMIF(本公预2!H:H,本公预1!A338,本公预2!L:L)</f>
        <v>82.6</v>
      </c>
    </row>
    <row r="339" spans="1:2">
      <c r="A339">
        <v>2060699</v>
      </c>
      <c r="B339">
        <f>SUMIF(本公预2!H:H,本公预1!A339,本公预2!L:L)</f>
        <v>143.74</v>
      </c>
    </row>
    <row r="340" spans="1:2">
      <c r="A340">
        <v>2060701</v>
      </c>
      <c r="B340">
        <f>SUMIF(本公预2!H:H,本公预1!A340,本公预2!L:L)</f>
        <v>0</v>
      </c>
    </row>
    <row r="341" spans="1:2">
      <c r="A341">
        <v>2060702</v>
      </c>
      <c r="B341">
        <f>SUMIF(本公预2!H:H,本公预1!A341,本公预2!L:L)</f>
        <v>440</v>
      </c>
    </row>
    <row r="342" spans="1:2">
      <c r="A342">
        <v>2060703</v>
      </c>
      <c r="B342">
        <f>SUMIF(本公预2!H:H,本公预1!A342,本公预2!L:L)</f>
        <v>56</v>
      </c>
    </row>
    <row r="343" spans="1:2">
      <c r="A343">
        <v>2060704</v>
      </c>
      <c r="B343">
        <f>SUMIF(本公预2!H:H,本公预1!A343,本公预2!L:L)</f>
        <v>123.5</v>
      </c>
    </row>
    <row r="344" spans="1:2">
      <c r="A344">
        <v>2060705</v>
      </c>
      <c r="B344">
        <f>SUMIF(本公预2!H:H,本公预1!A344,本公预2!L:L)</f>
        <v>241.8793</v>
      </c>
    </row>
    <row r="345" spans="1:2">
      <c r="A345">
        <v>2060799</v>
      </c>
      <c r="B345">
        <f>SUMIF(本公预2!H:H,本公预1!A345,本公预2!L:L)</f>
        <v>12.65</v>
      </c>
    </row>
    <row r="346" spans="1:2">
      <c r="A346">
        <v>2069999</v>
      </c>
      <c r="B346">
        <f>SUMIF(本公预2!H:H,本公预1!A346,本公预2!L:L)</f>
        <v>462.52</v>
      </c>
    </row>
    <row r="347" spans="1:2">
      <c r="A347">
        <v>2070101</v>
      </c>
      <c r="B347">
        <f>SUMIF(本公预2!H:H,本公预1!A347,本公预2!L:L)</f>
        <v>1224.2519</v>
      </c>
    </row>
    <row r="348" spans="1:2">
      <c r="A348">
        <v>2070102</v>
      </c>
      <c r="B348">
        <f>SUMIF(本公预2!H:H,本公预1!A348,本公预2!L:L)</f>
        <v>305</v>
      </c>
    </row>
    <row r="349" spans="1:2">
      <c r="A349">
        <v>2070104</v>
      </c>
      <c r="B349">
        <f>SUMIF(本公预2!H:H,本公预1!A349,本公预2!L:L)</f>
        <v>1301.3425</v>
      </c>
    </row>
    <row r="350" spans="1:2">
      <c r="A350">
        <v>2070107</v>
      </c>
      <c r="B350">
        <f>SUMIF(本公预2!H:H,本公预1!A350,本公预2!L:L)</f>
        <v>1850.2521</v>
      </c>
    </row>
    <row r="351" spans="1:2">
      <c r="A351">
        <v>2070108</v>
      </c>
      <c r="B351">
        <f>SUMIF(本公预2!H:H,本公预1!A351,本公预2!L:L)</f>
        <v>118</v>
      </c>
    </row>
    <row r="352" spans="1:2">
      <c r="A352">
        <v>2070109</v>
      </c>
      <c r="B352">
        <f>SUMIF(本公预2!H:H,本公预1!A352,本公预2!L:L)</f>
        <v>736.0497</v>
      </c>
    </row>
    <row r="353" spans="1:2">
      <c r="A353">
        <v>2070111</v>
      </c>
      <c r="B353">
        <f>SUMIF(本公预2!H:H,本公预1!A353,本公预2!L:L)</f>
        <v>52.13</v>
      </c>
    </row>
    <row r="354" spans="1:2">
      <c r="A354">
        <v>2070112</v>
      </c>
      <c r="B354">
        <f>SUMIF(本公预2!H:H,本公预1!A354,本公预2!L:L)</f>
        <v>126.58</v>
      </c>
    </row>
    <row r="355" spans="1:2">
      <c r="A355">
        <v>2070114</v>
      </c>
      <c r="B355">
        <f>SUMIF(本公预2!H:H,本公预1!A355,本公预2!L:L)</f>
        <v>8</v>
      </c>
    </row>
    <row r="356" spans="1:2">
      <c r="A356">
        <v>2070199</v>
      </c>
      <c r="B356">
        <f>SUMIF(本公预2!H:H,本公预1!A356,本公预2!L:L)</f>
        <v>3164.0674</v>
      </c>
    </row>
    <row r="357" spans="1:2">
      <c r="A357">
        <v>2070204</v>
      </c>
      <c r="B357">
        <f>SUMIF(本公预2!H:H,本公预1!A357,本公预2!L:L)</f>
        <v>456.8515</v>
      </c>
    </row>
    <row r="358" spans="1:2">
      <c r="A358">
        <v>2070205</v>
      </c>
      <c r="B358">
        <f>SUMIF(本公预2!H:H,本公预1!A358,本公预2!L:L)</f>
        <v>2396.6772</v>
      </c>
    </row>
    <row r="359" spans="1:2">
      <c r="A359">
        <v>2070299</v>
      </c>
      <c r="B359">
        <f>SUMIF(本公预2!H:H,本公预1!A359,本公预2!L:L)</f>
        <v>3.8893</v>
      </c>
    </row>
    <row r="360" spans="1:2">
      <c r="A360">
        <v>2070301</v>
      </c>
      <c r="B360">
        <f>SUMIF(本公预2!H:H,本公预1!A360,本公预2!L:L)</f>
        <v>196.9622</v>
      </c>
    </row>
    <row r="361" spans="1:2">
      <c r="A361">
        <v>2070302</v>
      </c>
      <c r="B361">
        <f>SUMIF(本公预2!H:H,本公预1!A361,本公预2!L:L)</f>
        <v>18</v>
      </c>
    </row>
    <row r="362" spans="1:2">
      <c r="A362">
        <v>2070305</v>
      </c>
      <c r="B362">
        <f>SUMIF(本公预2!H:H,本公预1!A362,本公预2!L:L)</f>
        <v>3401</v>
      </c>
    </row>
    <row r="363" spans="1:2">
      <c r="A363">
        <v>2070306</v>
      </c>
      <c r="B363">
        <f>SUMIF(本公预2!H:H,本公预1!A363,本公预2!L:L)</f>
        <v>5</v>
      </c>
    </row>
    <row r="364" spans="1:2">
      <c r="A364">
        <v>2070307</v>
      </c>
      <c r="B364">
        <f>SUMIF(本公预2!H:H,本公预1!A364,本公预2!L:L)</f>
        <v>1119.8846</v>
      </c>
    </row>
    <row r="365" spans="1:2">
      <c r="A365">
        <v>2070308</v>
      </c>
      <c r="B365">
        <f>SUMIF(本公预2!H:H,本公预1!A365,本公预2!L:L)</f>
        <v>2212.6321</v>
      </c>
    </row>
    <row r="366" spans="1:2">
      <c r="A366">
        <v>2070309</v>
      </c>
      <c r="B366">
        <f>SUMIF(本公预2!H:H,本公预1!A366,本公预2!L:L)</f>
        <v>2.7</v>
      </c>
    </row>
    <row r="367" spans="1:2">
      <c r="A367">
        <v>2070399</v>
      </c>
      <c r="B367">
        <f>SUMIF(本公预2!H:H,本公预1!A367,本公预2!L:L)</f>
        <v>222.33</v>
      </c>
    </row>
    <row r="368" spans="1:2">
      <c r="A368">
        <v>2070402</v>
      </c>
      <c r="B368">
        <f>SUMIF(本公预2!H:H,本公预1!A368,本公预2!L:L)</f>
        <v>0</v>
      </c>
    </row>
    <row r="369" spans="1:2">
      <c r="A369">
        <v>2070406</v>
      </c>
      <c r="B369">
        <f>SUMIF(本公预2!H:H,本公预1!A369,本公预2!L:L)</f>
        <v>0</v>
      </c>
    </row>
    <row r="370" spans="1:2">
      <c r="A370">
        <v>2070499</v>
      </c>
      <c r="B370">
        <f>SUMIF(本公预2!H:H,本公预1!A370,本公预2!L:L)</f>
        <v>0</v>
      </c>
    </row>
    <row r="371" spans="1:2">
      <c r="A371">
        <v>2070607</v>
      </c>
      <c r="B371">
        <f>SUMIF(本公预2!H:H,本公预1!A371,本公预2!L:L)</f>
        <v>112.8</v>
      </c>
    </row>
    <row r="372" spans="1:2">
      <c r="A372">
        <v>2070699</v>
      </c>
      <c r="B372">
        <f>SUMIF(本公预2!H:H,本公预1!A372,本公预2!L:L)</f>
        <v>7700</v>
      </c>
    </row>
    <row r="373" spans="1:2">
      <c r="A373">
        <v>2070801</v>
      </c>
      <c r="B373">
        <f>SUMIF(本公预2!H:H,本公预1!A373,本公预2!L:L)</f>
        <v>105.3365</v>
      </c>
    </row>
    <row r="374" spans="1:2">
      <c r="A374">
        <v>2070802</v>
      </c>
      <c r="B374">
        <f>SUMIF(本公预2!H:H,本公预1!A374,本公预2!L:L)</f>
        <v>15</v>
      </c>
    </row>
    <row r="375" spans="1:2">
      <c r="A375">
        <v>2079903</v>
      </c>
      <c r="B375">
        <f>SUMIF(本公预2!H:H,本公预1!A375,本公预2!L:L)</f>
        <v>0</v>
      </c>
    </row>
    <row r="376" spans="1:2">
      <c r="A376">
        <v>2079999</v>
      </c>
      <c r="B376">
        <f>SUMIF(本公预2!H:H,本公预1!A376,本公预2!L:L)</f>
        <v>7038.58</v>
      </c>
    </row>
    <row r="377" spans="1:2">
      <c r="A377">
        <v>2080101</v>
      </c>
      <c r="B377">
        <f>SUMIF(本公预2!H:H,本公预1!A377,本公预2!L:L)</f>
        <v>3504.0924</v>
      </c>
    </row>
    <row r="378" spans="1:2">
      <c r="A378">
        <v>2080102</v>
      </c>
      <c r="B378">
        <f>SUMIF(本公预2!H:H,本公预1!A378,本公预2!L:L)</f>
        <v>18.21</v>
      </c>
    </row>
    <row r="379" spans="1:2">
      <c r="A379">
        <v>2080104</v>
      </c>
      <c r="B379">
        <f>SUMIF(本公预2!H:H,本公预1!A379,本公预2!L:L)</f>
        <v>91.68</v>
      </c>
    </row>
    <row r="380" spans="1:2">
      <c r="A380">
        <v>2080105</v>
      </c>
      <c r="B380">
        <f>SUMIF(本公预2!H:H,本公预1!A380,本公预2!L:L)</f>
        <v>165.58</v>
      </c>
    </row>
    <row r="381" spans="1:2">
      <c r="A381">
        <v>2080109</v>
      </c>
      <c r="B381">
        <f>SUMIF(本公预2!H:H,本公预1!A381,本公预2!L:L)</f>
        <v>3202.39</v>
      </c>
    </row>
    <row r="382" spans="1:2">
      <c r="A382">
        <v>2080110</v>
      </c>
      <c r="B382">
        <f>SUMIF(本公预2!H:H,本公预1!A382,本公预2!L:L)</f>
        <v>255.0659</v>
      </c>
    </row>
    <row r="383" spans="1:2">
      <c r="A383">
        <v>2080111</v>
      </c>
      <c r="B383">
        <f>SUMIF(本公预2!H:H,本公预1!A383,本公预2!L:L)</f>
        <v>484.8229</v>
      </c>
    </row>
    <row r="384" spans="1:2">
      <c r="A384">
        <v>2080199</v>
      </c>
      <c r="B384">
        <f>SUMIF(本公预2!H:H,本公预1!A384,本公预2!L:L)</f>
        <v>2074.92</v>
      </c>
    </row>
    <row r="385" spans="1:2">
      <c r="A385">
        <v>2080201</v>
      </c>
      <c r="B385">
        <f>SUMIF(本公预2!H:H,本公预1!A385,本公预2!L:L)</f>
        <v>1526.4641</v>
      </c>
    </row>
    <row r="386" spans="1:2">
      <c r="A386">
        <v>2080202</v>
      </c>
      <c r="B386">
        <f>SUMIF(本公预2!H:H,本公预1!A386,本公预2!L:L)</f>
        <v>241.87</v>
      </c>
    </row>
    <row r="387" spans="1:2">
      <c r="A387">
        <v>2080204</v>
      </c>
      <c r="B387">
        <f>SUMIF(本公预2!H:H,本公预1!A387,本公预2!L:L)</f>
        <v>0</v>
      </c>
    </row>
    <row r="388" spans="1:2">
      <c r="A388">
        <v>2080205</v>
      </c>
      <c r="B388">
        <f>SUMIF(本公预2!H:H,本公预1!A388,本公预2!L:L)</f>
        <v>0</v>
      </c>
    </row>
    <row r="389" spans="1:2">
      <c r="A389">
        <v>2080206</v>
      </c>
      <c r="B389">
        <f>SUMIF(本公预2!H:H,本公预1!A389,本公预2!L:L)</f>
        <v>30</v>
      </c>
    </row>
    <row r="390" spans="1:2">
      <c r="A390">
        <v>2080207</v>
      </c>
      <c r="B390">
        <f>SUMIF(本公预2!H:H,本公预1!A390,本公预2!L:L)</f>
        <v>156</v>
      </c>
    </row>
    <row r="391" spans="1:2">
      <c r="A391">
        <v>2080208</v>
      </c>
      <c r="B391">
        <f>SUMIF(本公预2!H:H,本公预1!A391,本公预2!L:L)</f>
        <v>461.43</v>
      </c>
    </row>
    <row r="392" spans="1:2">
      <c r="A392">
        <v>2080209</v>
      </c>
      <c r="B392">
        <f>SUMIF(本公预2!H:H,本公预1!A392,本公预2!L:L)</f>
        <v>0</v>
      </c>
    </row>
    <row r="393" spans="1:2">
      <c r="A393">
        <v>2080299</v>
      </c>
      <c r="B393">
        <f>SUMIF(本公预2!H:H,本公预1!A393,本公预2!L:L)</f>
        <v>349.7182</v>
      </c>
    </row>
    <row r="394" spans="1:2">
      <c r="A394">
        <v>2080501</v>
      </c>
      <c r="B394">
        <f>SUMIF(本公预2!H:H,本公预1!A394,本公预2!L:L)</f>
        <v>5138.5229</v>
      </c>
    </row>
    <row r="395" spans="1:2">
      <c r="A395">
        <v>2080502</v>
      </c>
      <c r="B395">
        <f>SUMIF(本公预2!H:H,本公预1!A395,本公预2!L:L)</f>
        <v>4381.6922</v>
      </c>
    </row>
    <row r="396" spans="1:2">
      <c r="A396">
        <v>2080505</v>
      </c>
      <c r="B396">
        <f>SUMIF(本公预2!H:H,本公预1!A396,本公预2!L:L)</f>
        <v>32759.4365</v>
      </c>
    </row>
    <row r="397" spans="1:2">
      <c r="A397">
        <v>2080506</v>
      </c>
      <c r="B397">
        <f>SUMIF(本公预2!H:H,本公预1!A397,本公预2!L:L)</f>
        <v>630.1571</v>
      </c>
    </row>
    <row r="398" spans="1:2">
      <c r="A398">
        <v>2080507</v>
      </c>
      <c r="B398">
        <f>SUMIF(本公预2!H:H,本公预1!A398,本公预2!L:L)</f>
        <v>38367</v>
      </c>
    </row>
    <row r="399" spans="1:2">
      <c r="A399">
        <v>2080599</v>
      </c>
      <c r="B399">
        <f>SUMIF(本公预2!H:H,本公预1!A399,本公预2!L:L)</f>
        <v>2098.24</v>
      </c>
    </row>
    <row r="400" spans="1:2">
      <c r="A400">
        <v>2080699</v>
      </c>
      <c r="B400">
        <f>SUMIF(本公预2!H:H,本公预1!A400,本公预2!L:L)</f>
        <v>7816</v>
      </c>
    </row>
    <row r="401" spans="1:2">
      <c r="A401">
        <v>2080705</v>
      </c>
      <c r="B401">
        <f>SUMIF(本公预2!H:H,本公预1!A401,本公预2!L:L)</f>
        <v>714.1</v>
      </c>
    </row>
    <row r="402" spans="1:2">
      <c r="A402">
        <v>2080799</v>
      </c>
      <c r="B402">
        <f>SUMIF(本公预2!H:H,本公预1!A402,本公预2!L:L)</f>
        <v>1800</v>
      </c>
    </row>
    <row r="403" spans="1:2">
      <c r="A403">
        <v>2080801</v>
      </c>
      <c r="B403">
        <f>SUMIF(本公预2!H:H,本公预1!A403,本公预2!L:L)</f>
        <v>100</v>
      </c>
    </row>
    <row r="404" spans="1:2">
      <c r="A404">
        <v>2080802</v>
      </c>
      <c r="B404">
        <f>SUMIF(本公预2!H:H,本公预1!A404,本公预2!L:L)</f>
        <v>16.2</v>
      </c>
    </row>
    <row r="405" spans="1:2">
      <c r="A405">
        <v>2080901</v>
      </c>
      <c r="B405">
        <f>SUMIF(本公预2!H:H,本公预1!A405,本公预2!L:L)</f>
        <v>407.8</v>
      </c>
    </row>
    <row r="406" spans="1:2">
      <c r="A406">
        <v>2080902</v>
      </c>
      <c r="B406">
        <f>SUMIF(本公预2!H:H,本公预1!A406,本公预2!L:L)</f>
        <v>866.5664</v>
      </c>
    </row>
    <row r="407" spans="1:2">
      <c r="A407">
        <v>2080903</v>
      </c>
      <c r="B407">
        <f>SUMIF(本公预2!H:H,本公预1!A407,本公预2!L:L)</f>
        <v>119.6039</v>
      </c>
    </row>
    <row r="408" spans="1:2">
      <c r="A408">
        <v>2080905</v>
      </c>
      <c r="B408">
        <f>SUMIF(本公预2!H:H,本公预1!A408,本公预2!L:L)</f>
        <v>8.1</v>
      </c>
    </row>
    <row r="409" spans="1:2">
      <c r="A409">
        <v>2081001</v>
      </c>
      <c r="B409">
        <f>SUMIF(本公预2!H:H,本公预1!A409,本公预2!L:L)</f>
        <v>1624.2201</v>
      </c>
    </row>
    <row r="410" spans="1:2">
      <c r="A410">
        <v>2081002</v>
      </c>
      <c r="B410">
        <f>SUMIF(本公预2!H:H,本公预1!A410,本公预2!L:L)</f>
        <v>1138.831</v>
      </c>
    </row>
    <row r="411" spans="1:2">
      <c r="A411">
        <v>2081004</v>
      </c>
      <c r="B411">
        <f>SUMIF(本公预2!H:H,本公预1!A411,本公预2!L:L)</f>
        <v>4691.5666</v>
      </c>
    </row>
    <row r="412" spans="1:2">
      <c r="A412">
        <v>2081005</v>
      </c>
      <c r="B412">
        <f>SUMIF(本公预2!H:H,本公预1!A412,本公预2!L:L)</f>
        <v>1332.9345</v>
      </c>
    </row>
    <row r="413" spans="1:2">
      <c r="A413">
        <v>2081101</v>
      </c>
      <c r="B413">
        <f>SUMIF(本公预2!H:H,本公预1!A413,本公预2!L:L)</f>
        <v>193.304</v>
      </c>
    </row>
    <row r="414" spans="1:2">
      <c r="A414">
        <v>2081104</v>
      </c>
      <c r="B414">
        <f>SUMIF(本公预2!H:H,本公预1!A414,本公预2!L:L)</f>
        <v>2710.338</v>
      </c>
    </row>
    <row r="415" spans="1:2">
      <c r="A415">
        <v>2081105</v>
      </c>
      <c r="B415">
        <f>SUMIF(本公预2!H:H,本公预1!A415,本公预2!L:L)</f>
        <v>120</v>
      </c>
    </row>
    <row r="416" spans="1:2">
      <c r="A416">
        <v>2081106</v>
      </c>
      <c r="B416">
        <f>SUMIF(本公预2!H:H,本公预1!A416,本公预2!L:L)</f>
        <v>59.96</v>
      </c>
    </row>
    <row r="417" spans="1:2">
      <c r="A417">
        <v>2081199</v>
      </c>
      <c r="B417">
        <f>SUMIF(本公预2!H:H,本公预1!A417,本公预2!L:L)</f>
        <v>2387.9217</v>
      </c>
    </row>
    <row r="418" spans="1:2">
      <c r="A418">
        <v>2081502</v>
      </c>
      <c r="B418">
        <f>SUMIF(本公预2!H:H,本公预1!A418,本公预2!L:L)</f>
        <v>0</v>
      </c>
    </row>
    <row r="419" spans="1:2">
      <c r="A419">
        <v>2081601</v>
      </c>
      <c r="B419">
        <f>SUMIF(本公预2!H:H,本公预1!A419,本公预2!L:L)</f>
        <v>107.1885</v>
      </c>
    </row>
    <row r="420" spans="1:2">
      <c r="A420">
        <v>2081602</v>
      </c>
      <c r="B420">
        <f>SUMIF(本公预2!H:H,本公预1!A420,本公预2!L:L)</f>
        <v>136.25</v>
      </c>
    </row>
    <row r="421" spans="1:2">
      <c r="A421">
        <v>2081699</v>
      </c>
      <c r="B421">
        <f>SUMIF(本公预2!H:H,本公预1!A421,本公预2!L:L)</f>
        <v>207.71</v>
      </c>
    </row>
    <row r="422" spans="1:2">
      <c r="A422">
        <v>2082002</v>
      </c>
      <c r="B422">
        <f>SUMIF(本公预2!H:H,本公预1!A422,本公预2!L:L)</f>
        <v>196.38</v>
      </c>
    </row>
    <row r="423" spans="1:2">
      <c r="A423">
        <v>2082502</v>
      </c>
      <c r="B423">
        <f>SUMIF(本公预2!H:H,本公预1!A423,本公预2!L:L)</f>
        <v>10.62</v>
      </c>
    </row>
    <row r="424" spans="1:2">
      <c r="A424">
        <v>2082601</v>
      </c>
      <c r="B424">
        <f>SUMIF(本公预2!H:H,本公预1!A424,本公预2!L:L)</f>
        <v>30760</v>
      </c>
    </row>
    <row r="425" spans="1:2">
      <c r="A425">
        <v>2082699</v>
      </c>
      <c r="B425">
        <f>SUMIF(本公预2!H:H,本公预1!A425,本公预2!L:L)</f>
        <v>0</v>
      </c>
    </row>
    <row r="426" spans="1:2">
      <c r="A426">
        <v>2082804</v>
      </c>
      <c r="B426">
        <f>SUMIF(本公预2!H:H,本公预1!A426,本公预2!L:L)</f>
        <v>490</v>
      </c>
    </row>
    <row r="427" spans="1:2">
      <c r="A427">
        <v>2082805</v>
      </c>
      <c r="B427">
        <f>SUMIF(本公预2!H:H,本公预1!A427,本公预2!L:L)</f>
        <v>175.82</v>
      </c>
    </row>
    <row r="428" spans="1:2">
      <c r="A428">
        <v>2089901</v>
      </c>
      <c r="B428">
        <f>SUMIF(本公预2!H:H,本公预1!A428,本公预2!L:L)</f>
        <v>14086.57</v>
      </c>
    </row>
    <row r="429" spans="1:2">
      <c r="A429">
        <v>2100101</v>
      </c>
      <c r="B429">
        <f>SUMIF(本公预2!H:H,本公预1!A429,本公预2!L:L)</f>
        <v>1544.1419</v>
      </c>
    </row>
    <row r="430" spans="1:2">
      <c r="A430">
        <v>2100102</v>
      </c>
      <c r="B430">
        <f>SUMIF(本公预2!H:H,本公预1!A430,本公预2!L:L)</f>
        <v>356.67</v>
      </c>
    </row>
    <row r="431" spans="1:2">
      <c r="A431">
        <v>2100199</v>
      </c>
      <c r="B431">
        <f>SUMIF(本公预2!H:H,本公预1!A431,本公预2!L:L)</f>
        <v>1230.3581</v>
      </c>
    </row>
    <row r="432" spans="1:2">
      <c r="A432">
        <v>2100201</v>
      </c>
      <c r="B432">
        <f>SUMIF(本公预2!H:H,本公预1!A432,本公预2!L:L)</f>
        <v>2546.21</v>
      </c>
    </row>
    <row r="433" spans="1:2">
      <c r="A433">
        <v>2100202</v>
      </c>
      <c r="B433">
        <f>SUMIF(本公预2!H:H,本公预1!A433,本公预2!L:L)</f>
        <v>19.72</v>
      </c>
    </row>
    <row r="434" spans="1:2">
      <c r="A434">
        <v>2100206</v>
      </c>
      <c r="B434">
        <f>SUMIF(本公预2!H:H,本公预1!A434,本公预2!L:L)</f>
        <v>165.7162</v>
      </c>
    </row>
    <row r="435" spans="1:2">
      <c r="A435">
        <v>2100211</v>
      </c>
      <c r="B435">
        <f>SUMIF(本公预2!H:H,本公预1!A435,本公预2!L:L)</f>
        <v>50</v>
      </c>
    </row>
    <row r="436" spans="1:2">
      <c r="A436">
        <v>2100401</v>
      </c>
      <c r="B436">
        <f>SUMIF(本公预2!H:H,本公预1!A436,本公预2!L:L)</f>
        <v>6180.4186</v>
      </c>
    </row>
    <row r="437" spans="1:2">
      <c r="A437">
        <v>2100402</v>
      </c>
      <c r="B437">
        <f>SUMIF(本公预2!H:H,本公预1!A437,本公预2!L:L)</f>
        <v>94.98</v>
      </c>
    </row>
    <row r="438" spans="1:2">
      <c r="A438">
        <v>2100408</v>
      </c>
      <c r="B438">
        <f>SUMIF(本公预2!H:H,本公预1!A438,本公预2!L:L)</f>
        <v>68</v>
      </c>
    </row>
    <row r="439" spans="1:2">
      <c r="A439">
        <v>2100409</v>
      </c>
      <c r="B439">
        <f>SUMIF(本公预2!H:H,本公预1!A439,本公预2!L:L)</f>
        <v>1009.26</v>
      </c>
    </row>
    <row r="440" spans="1:2">
      <c r="A440">
        <v>2100410</v>
      </c>
      <c r="B440">
        <f>SUMIF(本公预2!H:H,本公预1!A440,本公预2!L:L)</f>
        <v>18</v>
      </c>
    </row>
    <row r="441" spans="1:2">
      <c r="A441">
        <v>2100499</v>
      </c>
      <c r="B441">
        <f>SUMIF(本公预2!H:H,本公预1!A441,本公预2!L:L)</f>
        <v>169.31</v>
      </c>
    </row>
    <row r="442" spans="1:2">
      <c r="A442">
        <v>2100601</v>
      </c>
      <c r="B442">
        <f>SUMIF(本公预2!H:H,本公预1!A442,本公预2!L:L)</f>
        <v>227</v>
      </c>
    </row>
    <row r="443" spans="1:2">
      <c r="A443">
        <v>2100716</v>
      </c>
      <c r="B443">
        <f>SUMIF(本公预2!H:H,本公预1!A443,本公预2!L:L)</f>
        <v>54.5681</v>
      </c>
    </row>
    <row r="444" spans="1:2">
      <c r="A444">
        <v>2100799</v>
      </c>
      <c r="B444">
        <f>SUMIF(本公预2!H:H,本公预1!A444,本公预2!L:L)</f>
        <v>7817.2</v>
      </c>
    </row>
    <row r="445" spans="1:2">
      <c r="A445">
        <v>2101001</v>
      </c>
      <c r="B445">
        <f>SUMIF(本公预2!H:H,本公预1!A445,本公预2!L:L)</f>
        <v>0</v>
      </c>
    </row>
    <row r="446" spans="1:2">
      <c r="A446">
        <v>2101002</v>
      </c>
      <c r="B446">
        <f>SUMIF(本公预2!H:H,本公预1!A446,本公预2!L:L)</f>
        <v>0</v>
      </c>
    </row>
    <row r="447" spans="1:2">
      <c r="A447">
        <v>2101012</v>
      </c>
      <c r="B447">
        <f>SUMIF(本公预2!H:H,本公预1!A447,本公预2!L:L)</f>
        <v>0</v>
      </c>
    </row>
    <row r="448" spans="1:2">
      <c r="A448">
        <v>2101014</v>
      </c>
      <c r="B448">
        <f>SUMIF(本公预2!H:H,本公预1!A448,本公预2!L:L)</f>
        <v>0</v>
      </c>
    </row>
    <row r="449" spans="1:2">
      <c r="A449">
        <v>2101015</v>
      </c>
      <c r="B449">
        <f>SUMIF(本公预2!H:H,本公预1!A449,本公预2!L:L)</f>
        <v>0</v>
      </c>
    </row>
    <row r="450" spans="1:2">
      <c r="A450">
        <v>2101016</v>
      </c>
      <c r="B450">
        <f>SUMIF(本公预2!H:H,本公预1!A450,本公预2!L:L)</f>
        <v>0</v>
      </c>
    </row>
    <row r="451" spans="1:2">
      <c r="A451">
        <v>2101050</v>
      </c>
      <c r="B451">
        <f>SUMIF(本公预2!H:H,本公预1!A451,本公预2!L:L)</f>
        <v>0</v>
      </c>
    </row>
    <row r="452" spans="1:2">
      <c r="A452">
        <v>2101099</v>
      </c>
      <c r="B452">
        <f>SUMIF(本公预2!H:H,本公预1!A452,本公预2!L:L)</f>
        <v>0</v>
      </c>
    </row>
    <row r="453" spans="1:2">
      <c r="A453">
        <v>2101101</v>
      </c>
      <c r="B453">
        <f>SUMIF(本公预2!H:H,本公预1!A453,本公预2!L:L)</f>
        <v>7581.3168</v>
      </c>
    </row>
    <row r="454" spans="1:2">
      <c r="A454">
        <v>2101102</v>
      </c>
      <c r="B454">
        <f>SUMIF(本公预2!H:H,本公预1!A454,本公预2!L:L)</f>
        <v>4897.2144</v>
      </c>
    </row>
    <row r="455" spans="1:2">
      <c r="A455">
        <v>2101103</v>
      </c>
      <c r="B455">
        <f>SUMIF(本公预2!H:H,本公预1!A455,本公预2!L:L)</f>
        <v>7189.3958</v>
      </c>
    </row>
    <row r="456" spans="1:2">
      <c r="A456">
        <v>2101202</v>
      </c>
      <c r="B456">
        <f>SUMIF(本公预2!H:H,本公预1!A456,本公预2!L:L)</f>
        <v>1510</v>
      </c>
    </row>
    <row r="457" spans="1:2">
      <c r="A457">
        <v>2101401</v>
      </c>
      <c r="B457">
        <f>SUMIF(本公预2!H:H,本公预1!A457,本公预2!L:L)</f>
        <v>100</v>
      </c>
    </row>
    <row r="458" spans="1:2">
      <c r="A458">
        <v>2101601</v>
      </c>
      <c r="B458">
        <f>SUMIF(本公预2!H:H,本公预1!A458,本公预2!L:L)</f>
        <v>931.5</v>
      </c>
    </row>
    <row r="459" spans="1:2">
      <c r="A459">
        <v>2109901</v>
      </c>
      <c r="B459">
        <f>SUMIF(本公预2!H:H,本公预1!A459,本公预2!L:L)</f>
        <v>9599.48</v>
      </c>
    </row>
    <row r="460" spans="1:2">
      <c r="A460">
        <v>2110101</v>
      </c>
      <c r="B460">
        <f>SUMIF(本公预2!H:H,本公预1!A460,本公预2!L:L)</f>
        <v>1673.5767</v>
      </c>
    </row>
    <row r="461" spans="1:2">
      <c r="A461">
        <v>2110102</v>
      </c>
      <c r="B461">
        <f>SUMIF(本公预2!H:H,本公预1!A461,本公预2!L:L)</f>
        <v>174.3</v>
      </c>
    </row>
    <row r="462" spans="1:2">
      <c r="A462">
        <v>2110104</v>
      </c>
      <c r="B462">
        <f>SUMIF(本公预2!H:H,本公预1!A462,本公预2!L:L)</f>
        <v>63</v>
      </c>
    </row>
    <row r="463" spans="1:2">
      <c r="A463">
        <v>2110105</v>
      </c>
      <c r="B463">
        <f>SUMIF(本公预2!H:H,本公预1!A463,本公预2!L:L)</f>
        <v>30</v>
      </c>
    </row>
    <row r="464" spans="1:2">
      <c r="A464">
        <v>2110199</v>
      </c>
      <c r="B464">
        <f>SUMIF(本公预2!H:H,本公预1!A464,本公预2!L:L)</f>
        <v>191.55</v>
      </c>
    </row>
    <row r="465" spans="1:2">
      <c r="A465">
        <v>2110203</v>
      </c>
      <c r="B465">
        <f>SUMIF(本公预2!H:H,本公预1!A465,本公预2!L:L)</f>
        <v>10.34</v>
      </c>
    </row>
    <row r="466" spans="1:2">
      <c r="A466">
        <v>2110299</v>
      </c>
      <c r="B466">
        <f>SUMIF(本公预2!H:H,本公预1!A466,本公预2!L:L)</f>
        <v>561.08</v>
      </c>
    </row>
    <row r="467" spans="1:2">
      <c r="A467">
        <v>2110301</v>
      </c>
      <c r="B467">
        <f>SUMIF(本公预2!H:H,本公预1!A467,本公预2!L:L)</f>
        <v>60</v>
      </c>
    </row>
    <row r="468" spans="1:2">
      <c r="A468">
        <v>2110305</v>
      </c>
      <c r="B468">
        <f>SUMIF(本公预2!H:H,本公预1!A468,本公预2!L:L)</f>
        <v>11.88</v>
      </c>
    </row>
    <row r="469" spans="1:2">
      <c r="A469">
        <v>2110399</v>
      </c>
      <c r="B469">
        <f>SUMIF(本公预2!H:H,本公预1!A469,本公预2!L:L)</f>
        <v>1425.43</v>
      </c>
    </row>
    <row r="470" spans="1:2">
      <c r="A470">
        <v>2111101</v>
      </c>
      <c r="B470">
        <f>SUMIF(本公预2!H:H,本公预1!A470,本公预2!L:L)</f>
        <v>145.2802</v>
      </c>
    </row>
    <row r="471" spans="1:2">
      <c r="A471">
        <v>2111102</v>
      </c>
      <c r="B471">
        <f>SUMIF(本公预2!H:H,本公预1!A471,本公预2!L:L)</f>
        <v>142.5</v>
      </c>
    </row>
    <row r="472" spans="1:2">
      <c r="A472">
        <v>2111104</v>
      </c>
      <c r="B472">
        <f>SUMIF(本公预2!H:H,本公预1!A472,本公预2!L:L)</f>
        <v>5</v>
      </c>
    </row>
    <row r="473" spans="1:2">
      <c r="A473">
        <v>2119901</v>
      </c>
      <c r="B473">
        <f>SUMIF(本公预2!H:H,本公预1!A473,本公预2!L:L)</f>
        <v>22432</v>
      </c>
    </row>
    <row r="474" spans="1:2">
      <c r="A474">
        <v>2120101</v>
      </c>
      <c r="B474">
        <f>SUMIF(本公预2!H:H,本公预1!A474,本公预2!L:L)</f>
        <v>3483.0469</v>
      </c>
    </row>
    <row r="475" spans="1:2">
      <c r="A475">
        <v>2120102</v>
      </c>
      <c r="B475">
        <f>SUMIF(本公预2!H:H,本公预1!A475,本公预2!L:L)</f>
        <v>632.65</v>
      </c>
    </row>
    <row r="476" spans="1:2">
      <c r="A476">
        <v>2120104</v>
      </c>
      <c r="B476">
        <f>SUMIF(本公预2!H:H,本公预1!A476,本公预2!L:L)</f>
        <v>4263.15</v>
      </c>
    </row>
    <row r="477" spans="1:2">
      <c r="A477">
        <v>2120199</v>
      </c>
      <c r="B477">
        <f>SUMIF(本公预2!H:H,本公预1!A477,本公预2!L:L)</f>
        <v>2996.2793</v>
      </c>
    </row>
    <row r="478" spans="1:2">
      <c r="A478">
        <v>2120201</v>
      </c>
      <c r="B478">
        <f>SUMIF(本公预2!H:H,本公预1!A478,本公预2!L:L)</f>
        <v>4291.6926</v>
      </c>
    </row>
    <row r="479" spans="1:2">
      <c r="A479">
        <v>2120399</v>
      </c>
      <c r="B479">
        <f>SUMIF(本公预2!H:H,本公预1!A479,本公预2!L:L)</f>
        <v>233374.2554</v>
      </c>
    </row>
    <row r="480" spans="1:2">
      <c r="A480">
        <v>2120501</v>
      </c>
      <c r="B480">
        <f>SUMIF(本公预2!H:H,本公预1!A480,本公预2!L:L)</f>
        <v>34401.4639</v>
      </c>
    </row>
    <row r="481" spans="1:2">
      <c r="A481">
        <v>2120601</v>
      </c>
      <c r="B481">
        <f>SUMIF(本公预2!H:H,本公预1!A481,本公预2!L:L)</f>
        <v>3053.0192</v>
      </c>
    </row>
    <row r="482" spans="1:2">
      <c r="A482">
        <v>2129901</v>
      </c>
      <c r="B482">
        <f>SUMIF(本公预2!H:H,本公预1!A482,本公预2!L:L)</f>
        <v>58877.06</v>
      </c>
    </row>
    <row r="483" spans="1:2">
      <c r="A483">
        <v>2129999</v>
      </c>
      <c r="B483">
        <f>SUMIF(本公预2!H:H,本公预1!A483,本公预2!L:L)</f>
        <v>0</v>
      </c>
    </row>
    <row r="484" spans="1:2">
      <c r="A484">
        <v>2130101</v>
      </c>
      <c r="B484">
        <f>SUMIF(本公预2!H:H,本公预1!A484,本公预2!L:L)</f>
        <v>2921.9776</v>
      </c>
    </row>
    <row r="485" spans="1:2">
      <c r="A485">
        <v>2130102</v>
      </c>
      <c r="B485">
        <f>SUMIF(本公预2!H:H,本公预1!A485,本公预2!L:L)</f>
        <v>37.6</v>
      </c>
    </row>
    <row r="486" spans="1:2">
      <c r="A486">
        <v>2130104</v>
      </c>
      <c r="B486">
        <f>SUMIF(本公预2!H:H,本公预1!A486,本公预2!L:L)</f>
        <v>1360.81</v>
      </c>
    </row>
    <row r="487" spans="1:2">
      <c r="A487">
        <v>2130106</v>
      </c>
      <c r="B487">
        <f>SUMIF(本公预2!H:H,本公预1!A487,本公预2!L:L)</f>
        <v>18.5</v>
      </c>
    </row>
    <row r="488" spans="1:2">
      <c r="A488">
        <v>2130108</v>
      </c>
      <c r="B488">
        <f>SUMIF(本公预2!H:H,本公预1!A488,本公预2!L:L)</f>
        <v>9</v>
      </c>
    </row>
    <row r="489" spans="1:2">
      <c r="A489">
        <v>2130109</v>
      </c>
      <c r="B489">
        <f>SUMIF(本公预2!H:H,本公预1!A489,本公预2!L:L)</f>
        <v>20</v>
      </c>
    </row>
    <row r="490" spans="1:2">
      <c r="A490">
        <v>2130110</v>
      </c>
      <c r="B490">
        <f>SUMIF(本公预2!H:H,本公预1!A490,本公预2!L:L)</f>
        <v>13.92</v>
      </c>
    </row>
    <row r="491" spans="1:2">
      <c r="A491">
        <v>2130126</v>
      </c>
      <c r="B491">
        <f>SUMIF(本公预2!H:H,本公预1!A491,本公预2!L:L)</f>
        <v>20</v>
      </c>
    </row>
    <row r="492" spans="1:2">
      <c r="A492">
        <v>2130199</v>
      </c>
      <c r="B492">
        <f>SUMIF(本公预2!H:H,本公预1!A492,本公预2!L:L)</f>
        <v>5550</v>
      </c>
    </row>
    <row r="493" spans="1:2">
      <c r="A493">
        <v>2130201</v>
      </c>
      <c r="B493">
        <f>SUMIF(本公预2!H:H,本公预1!A493,本公预2!L:L)</f>
        <v>447.4481</v>
      </c>
    </row>
    <row r="494" spans="1:2">
      <c r="A494">
        <v>2130202</v>
      </c>
      <c r="B494">
        <f>SUMIF(本公预2!H:H,本公预1!A494,本公预2!L:L)</f>
        <v>21.75</v>
      </c>
    </row>
    <row r="495" spans="1:2">
      <c r="A495">
        <v>2130204</v>
      </c>
      <c r="B495">
        <f>SUMIF(本公预2!H:H,本公预1!A495,本公预2!L:L)</f>
        <v>838.3082</v>
      </c>
    </row>
    <row r="496" spans="1:2">
      <c r="A496">
        <v>2130205</v>
      </c>
      <c r="B496">
        <f>SUMIF(本公预2!H:H,本公预1!A496,本公预2!L:L)</f>
        <v>187</v>
      </c>
    </row>
    <row r="497" spans="1:2">
      <c r="A497">
        <v>2130206</v>
      </c>
      <c r="B497">
        <f>SUMIF(本公预2!H:H,本公预1!A497,本公预2!L:L)</f>
        <v>23</v>
      </c>
    </row>
    <row r="498" spans="1:2">
      <c r="A498">
        <v>2130207</v>
      </c>
      <c r="B498">
        <f>SUMIF(本公预2!H:H,本公预1!A498,本公预2!L:L)</f>
        <v>56</v>
      </c>
    </row>
    <row r="499" spans="1:2">
      <c r="A499">
        <v>2130211</v>
      </c>
      <c r="B499">
        <f>SUMIF(本公预2!H:H,本公预1!A499,本公预2!L:L)</f>
        <v>9</v>
      </c>
    </row>
    <row r="500" spans="1:2">
      <c r="A500">
        <v>2130212</v>
      </c>
      <c r="B500">
        <f>SUMIF(本公预2!H:H,本公预1!A500,本公预2!L:L)</f>
        <v>9</v>
      </c>
    </row>
    <row r="501" spans="1:2">
      <c r="A501">
        <v>2130213</v>
      </c>
      <c r="B501">
        <f>SUMIF(本公预2!H:H,本公预1!A501,本公预2!L:L)</f>
        <v>58</v>
      </c>
    </row>
    <row r="502" spans="1:2">
      <c r="A502">
        <v>2130221</v>
      </c>
      <c r="B502">
        <f>SUMIF(本公预2!H:H,本公预1!A502,本公预2!L:L)</f>
        <v>0</v>
      </c>
    </row>
    <row r="503" spans="1:2">
      <c r="A503">
        <v>2130234</v>
      </c>
      <c r="B503">
        <f>SUMIF(本公预2!H:H,本公预1!A503,本公预2!L:L)</f>
        <v>218.9</v>
      </c>
    </row>
    <row r="504" spans="1:2">
      <c r="A504">
        <v>2130299</v>
      </c>
      <c r="B504">
        <f>SUMIF(本公预2!H:H,本公预1!A504,本公预2!L:L)</f>
        <v>1584.15</v>
      </c>
    </row>
    <row r="505" spans="1:2">
      <c r="A505">
        <v>2130301</v>
      </c>
      <c r="B505">
        <f>SUMIF(本公预2!H:H,本公预1!A505,本公预2!L:L)</f>
        <v>1390.5396</v>
      </c>
    </row>
    <row r="506" spans="1:2">
      <c r="A506">
        <v>2130302</v>
      </c>
      <c r="B506">
        <f>SUMIF(本公预2!H:H,本公预1!A506,本公预2!L:L)</f>
        <v>51.1</v>
      </c>
    </row>
    <row r="507" spans="1:2">
      <c r="A507">
        <v>2130304</v>
      </c>
      <c r="B507">
        <f>SUMIF(本公预2!H:H,本公预1!A507,本公预2!L:L)</f>
        <v>105.3</v>
      </c>
    </row>
    <row r="508" spans="1:2">
      <c r="A508">
        <v>2130305</v>
      </c>
      <c r="B508">
        <f>SUMIF(本公预2!H:H,本公预1!A508,本公预2!L:L)</f>
        <v>10553</v>
      </c>
    </row>
    <row r="509" spans="1:2">
      <c r="A509">
        <v>2130306</v>
      </c>
      <c r="B509">
        <f>SUMIF(本公预2!H:H,本公预1!A509,本公预2!L:L)</f>
        <v>2766.5976</v>
      </c>
    </row>
    <row r="510" spans="1:2">
      <c r="A510">
        <v>2130308</v>
      </c>
      <c r="B510">
        <f>SUMIF(本公预2!H:H,本公预1!A510,本公预2!L:L)</f>
        <v>140</v>
      </c>
    </row>
    <row r="511" spans="1:2">
      <c r="A511">
        <v>2130309</v>
      </c>
      <c r="B511">
        <f>SUMIF(本公预2!H:H,本公预1!A511,本公预2!L:L)</f>
        <v>4</v>
      </c>
    </row>
    <row r="512" spans="1:2">
      <c r="A512">
        <v>2130310</v>
      </c>
      <c r="B512">
        <f>SUMIF(本公预2!H:H,本公预1!A512,本公预2!L:L)</f>
        <v>10</v>
      </c>
    </row>
    <row r="513" spans="1:2">
      <c r="A513">
        <v>2130311</v>
      </c>
      <c r="B513">
        <f>SUMIF(本公预2!H:H,本公预1!A513,本公预2!L:L)</f>
        <v>245</v>
      </c>
    </row>
    <row r="514" spans="1:2">
      <c r="A514">
        <v>2130314</v>
      </c>
      <c r="B514">
        <f>SUMIF(本公预2!H:H,本公预1!A514,本公预2!L:L)</f>
        <v>435.76</v>
      </c>
    </row>
    <row r="515" spans="1:2">
      <c r="A515">
        <v>2130316</v>
      </c>
      <c r="B515">
        <f>SUMIF(本公预2!H:H,本公预1!A515,本公预2!L:L)</f>
        <v>505</v>
      </c>
    </row>
    <row r="516" spans="1:2">
      <c r="A516">
        <v>2130319</v>
      </c>
      <c r="B516">
        <f>SUMIF(本公预2!H:H,本公预1!A516,本公预2!L:L)</f>
        <v>31</v>
      </c>
    </row>
    <row r="517" spans="1:2">
      <c r="A517">
        <v>2130322</v>
      </c>
      <c r="B517">
        <f>SUMIF(本公预2!H:H,本公预1!A517,本公预2!L:L)</f>
        <v>2</v>
      </c>
    </row>
    <row r="518" spans="1:2">
      <c r="A518">
        <v>2130334</v>
      </c>
      <c r="B518">
        <f>SUMIF(本公预2!H:H,本公预1!A518,本公预2!L:L)</f>
        <v>194.15</v>
      </c>
    </row>
    <row r="519" spans="1:2">
      <c r="A519">
        <v>2130399</v>
      </c>
      <c r="B519">
        <f>SUMIF(本公预2!H:H,本公预1!A519,本公预2!L:L)</f>
        <v>729.34</v>
      </c>
    </row>
    <row r="520" spans="1:2">
      <c r="A520">
        <v>2130501</v>
      </c>
      <c r="B520">
        <f>SUMIF(本公预2!H:H,本公预1!A520,本公预2!L:L)</f>
        <v>231.783</v>
      </c>
    </row>
    <row r="521" spans="1:2">
      <c r="A521">
        <v>2130502</v>
      </c>
      <c r="B521">
        <f>SUMIF(本公预2!H:H,本公预1!A521,本公预2!L:L)</f>
        <v>165.77</v>
      </c>
    </row>
    <row r="522" spans="1:2">
      <c r="A522">
        <v>2130550</v>
      </c>
      <c r="B522">
        <f>SUMIF(本公预2!H:H,本公预1!A522,本公预2!L:L)</f>
        <v>134.1032</v>
      </c>
    </row>
    <row r="523" spans="1:2">
      <c r="A523">
        <v>2130599</v>
      </c>
      <c r="B523">
        <f>SUMIF(本公预2!H:H,本公预1!A523,本公预2!L:L)</f>
        <v>209</v>
      </c>
    </row>
    <row r="524" spans="1:2">
      <c r="A524">
        <v>2130603</v>
      </c>
      <c r="B524">
        <f>SUMIF(本公预2!H:H,本公预1!A524,本公预2!L:L)</f>
        <v>400</v>
      </c>
    </row>
    <row r="525" spans="1:2">
      <c r="A525">
        <v>2130699</v>
      </c>
      <c r="B525">
        <f>SUMIF(本公预2!H:H,本公预1!A525,本公预2!L:L)</f>
        <v>41</v>
      </c>
    </row>
    <row r="526" spans="1:2">
      <c r="A526">
        <v>2130701</v>
      </c>
      <c r="B526">
        <f>SUMIF(本公预2!H:H,本公预1!A526,本公预2!L:L)</f>
        <v>1670</v>
      </c>
    </row>
    <row r="527" spans="1:2">
      <c r="A527">
        <v>2130799</v>
      </c>
      <c r="B527">
        <f>SUMIF(本公预2!H:H,本公预1!A527,本公预2!L:L)</f>
        <v>20</v>
      </c>
    </row>
    <row r="528" spans="1:2">
      <c r="A528">
        <v>2139999</v>
      </c>
      <c r="B528">
        <f>SUMIF(本公预2!H:H,本公预1!A528,本公预2!L:L)</f>
        <v>1857.6</v>
      </c>
    </row>
    <row r="529" spans="1:2">
      <c r="A529">
        <v>2140101</v>
      </c>
      <c r="B529">
        <f>SUMIF(本公预2!H:H,本公预1!A529,本公预2!L:L)</f>
        <v>373.7074</v>
      </c>
    </row>
    <row r="530" spans="1:2">
      <c r="A530">
        <v>2140102</v>
      </c>
      <c r="B530">
        <f>SUMIF(本公预2!H:H,本公预1!A530,本公预2!L:L)</f>
        <v>233.04</v>
      </c>
    </row>
    <row r="531" spans="1:2">
      <c r="A531">
        <v>2140110</v>
      </c>
      <c r="B531">
        <f>SUMIF(本公预2!H:H,本公预1!A531,本公预2!L:L)</f>
        <v>108.7842</v>
      </c>
    </row>
    <row r="532" spans="1:2">
      <c r="A532">
        <v>2140112</v>
      </c>
      <c r="B532">
        <f>SUMIF(本公预2!H:H,本公预1!A532,本公预2!L:L)</f>
        <v>1235.2154</v>
      </c>
    </row>
    <row r="533" spans="1:2">
      <c r="A533">
        <v>2140139</v>
      </c>
      <c r="B533">
        <f>SUMIF(本公预2!H:H,本公预1!A533,本公预2!L:L)</f>
        <v>2592.2972</v>
      </c>
    </row>
    <row r="534" spans="1:2">
      <c r="A534">
        <v>2140199</v>
      </c>
      <c r="B534">
        <f>SUMIF(本公预2!H:H,本公预1!A534,本公预2!L:L)</f>
        <v>45.3</v>
      </c>
    </row>
    <row r="535" spans="1:2">
      <c r="A535">
        <v>2149999</v>
      </c>
      <c r="B535">
        <f>SUMIF(本公预2!H:H,本公预1!A535,本公预2!L:L)</f>
        <v>151</v>
      </c>
    </row>
    <row r="536" spans="1:2">
      <c r="A536">
        <v>2150201</v>
      </c>
      <c r="B536">
        <f>SUMIF(本公预2!H:H,本公预1!A536,本公预2!L:L)</f>
        <v>229.3791</v>
      </c>
    </row>
    <row r="537" spans="1:2">
      <c r="A537">
        <v>2150202</v>
      </c>
      <c r="B537">
        <f>SUMIF(本公预2!H:H,本公预1!A537,本公预2!L:L)</f>
        <v>33.1</v>
      </c>
    </row>
    <row r="538" spans="1:2">
      <c r="A538">
        <v>2150299</v>
      </c>
      <c r="B538">
        <f>SUMIF(本公预2!H:H,本公预1!A538,本公预2!L:L)</f>
        <v>55968.4586</v>
      </c>
    </row>
    <row r="539" spans="1:2">
      <c r="A539">
        <v>2150501</v>
      </c>
      <c r="B539">
        <f>SUMIF(本公预2!H:H,本公预1!A539,本公预2!L:L)</f>
        <v>803.54</v>
      </c>
    </row>
    <row r="540" spans="1:2">
      <c r="A540">
        <v>2150502</v>
      </c>
      <c r="B540">
        <f>SUMIF(本公预2!H:H,本公预1!A540,本公预2!L:L)</f>
        <v>124.99</v>
      </c>
    </row>
    <row r="541" spans="1:2">
      <c r="A541">
        <v>2150599</v>
      </c>
      <c r="B541">
        <f>SUMIF(本公预2!H:H,本公预1!A541,本公预2!L:L)</f>
        <v>73.0191</v>
      </c>
    </row>
    <row r="542" spans="1:2">
      <c r="A542">
        <v>2150601</v>
      </c>
      <c r="B542">
        <f>SUMIF(本公预2!H:H,本公预1!A542,本公预2!L:L)</f>
        <v>0</v>
      </c>
    </row>
    <row r="543" spans="1:2">
      <c r="A543">
        <v>2150605</v>
      </c>
      <c r="B543">
        <f>SUMIF(本公预2!H:H,本公预1!A543,本公预2!L:L)</f>
        <v>0</v>
      </c>
    </row>
    <row r="544" spans="1:2">
      <c r="A544">
        <v>2150701</v>
      </c>
      <c r="B544">
        <f>SUMIF(本公预2!H:H,本公预1!A544,本公预2!L:L)</f>
        <v>531.665</v>
      </c>
    </row>
    <row r="545" spans="1:2">
      <c r="A545">
        <v>2150702</v>
      </c>
      <c r="B545">
        <f>SUMIF(本公预2!H:H,本公预1!A545,本公预2!L:L)</f>
        <v>198.21</v>
      </c>
    </row>
    <row r="546" spans="1:2">
      <c r="A546">
        <v>2150704</v>
      </c>
      <c r="B546">
        <f>SUMIF(本公预2!H:H,本公预1!A546,本公预2!L:L)</f>
        <v>0</v>
      </c>
    </row>
    <row r="547" spans="1:2">
      <c r="A547">
        <v>2150799</v>
      </c>
      <c r="B547">
        <f>SUMIF(本公预2!H:H,本公预1!A547,本公预2!L:L)</f>
        <v>320.6078</v>
      </c>
    </row>
    <row r="548" spans="1:2">
      <c r="A548">
        <v>2150899</v>
      </c>
      <c r="B548">
        <f>SUMIF(本公预2!H:H,本公预1!A548,本公预2!L:L)</f>
        <v>609.5383</v>
      </c>
    </row>
    <row r="549" spans="1:2">
      <c r="A549">
        <v>2159999</v>
      </c>
      <c r="B549">
        <f>SUMIF(本公预2!H:H,本公预1!A549,本公预2!L:L)</f>
        <v>307</v>
      </c>
    </row>
    <row r="550" spans="1:2">
      <c r="A550">
        <v>2160201</v>
      </c>
      <c r="B550">
        <f>SUMIF(本公预2!H:H,本公预1!A550,本公预2!L:L)</f>
        <v>356.5424</v>
      </c>
    </row>
    <row r="551" spans="1:2">
      <c r="A551">
        <v>2160202</v>
      </c>
      <c r="B551">
        <f>SUMIF(本公预2!H:H,本公预1!A551,本公预2!L:L)</f>
        <v>65.14</v>
      </c>
    </row>
    <row r="552" spans="1:2">
      <c r="A552">
        <v>2160299</v>
      </c>
      <c r="B552">
        <f>SUMIF(本公预2!H:H,本公预1!A552,本公预2!L:L)</f>
        <v>6012.0714</v>
      </c>
    </row>
    <row r="553" spans="1:2">
      <c r="A553">
        <v>2160501</v>
      </c>
      <c r="B553">
        <f>SUMIF(本公预2!H:H,本公预1!A553,本公预2!L:L)</f>
        <v>0</v>
      </c>
    </row>
    <row r="554" spans="1:2">
      <c r="A554">
        <v>2160502</v>
      </c>
      <c r="B554">
        <f>SUMIF(本公预2!H:H,本公预1!A554,本公预2!L:L)</f>
        <v>0</v>
      </c>
    </row>
    <row r="555" spans="1:2">
      <c r="A555">
        <v>2160505</v>
      </c>
      <c r="B555">
        <f>SUMIF(本公预2!H:H,本公预1!A555,本公预2!L:L)</f>
        <v>0</v>
      </c>
    </row>
    <row r="556" spans="1:2">
      <c r="A556">
        <v>2160599</v>
      </c>
      <c r="B556">
        <f>SUMIF(本公预2!H:H,本公预1!A556,本公预2!L:L)</f>
        <v>0</v>
      </c>
    </row>
    <row r="557" spans="1:2">
      <c r="A557">
        <v>2169999</v>
      </c>
      <c r="B557">
        <f>SUMIF(本公预2!H:H,本公预1!A557,本公预2!L:L)</f>
        <v>821</v>
      </c>
    </row>
    <row r="558" spans="1:2">
      <c r="A558">
        <v>2170101</v>
      </c>
      <c r="B558">
        <f>SUMIF(本公预2!H:H,本公预1!A558,本公预2!L:L)</f>
        <v>134.6684</v>
      </c>
    </row>
    <row r="559" spans="1:2">
      <c r="A559">
        <v>2170102</v>
      </c>
      <c r="B559">
        <f>SUMIF(本公预2!H:H,本公预1!A559,本公预2!L:L)</f>
        <v>163.32</v>
      </c>
    </row>
    <row r="560" spans="1:2">
      <c r="A560">
        <v>2170303</v>
      </c>
      <c r="B560">
        <f>SUMIF(本公预2!H:H,本公预1!A560,本公预2!L:L)</f>
        <v>2000</v>
      </c>
    </row>
    <row r="561" spans="1:2">
      <c r="A561">
        <v>2179901</v>
      </c>
      <c r="B561">
        <f>SUMIF(本公预2!H:H,本公预1!A561,本公预2!L:L)</f>
        <v>23</v>
      </c>
    </row>
    <row r="562" spans="1:2">
      <c r="A562">
        <v>2200101</v>
      </c>
      <c r="B562">
        <f>SUMIF(本公预2!H:H,本公预1!A562,本公预2!L:L)</f>
        <v>2233.4446</v>
      </c>
    </row>
    <row r="563" spans="1:2">
      <c r="A563">
        <v>2200102</v>
      </c>
      <c r="B563">
        <f>SUMIF(本公预2!H:H,本公预1!A563,本公预2!L:L)</f>
        <v>43</v>
      </c>
    </row>
    <row r="564" spans="1:2">
      <c r="A564">
        <v>2200112</v>
      </c>
      <c r="B564">
        <f>SUMIF(本公预2!H:H,本公预1!A564,本公预2!L:L)</f>
        <v>641.23</v>
      </c>
    </row>
    <row r="565" spans="1:2">
      <c r="A565">
        <v>2200114</v>
      </c>
      <c r="B565">
        <f>SUMIF(本公预2!H:H,本公预1!A565,本公预2!L:L)</f>
        <v>229.5</v>
      </c>
    </row>
    <row r="566" spans="1:2">
      <c r="A566">
        <v>2200150</v>
      </c>
      <c r="B566">
        <f>SUMIF(本公预2!H:H,本公预1!A566,本公预2!L:L)</f>
        <v>1144.5885</v>
      </c>
    </row>
    <row r="567" spans="1:2">
      <c r="A567">
        <v>2200199</v>
      </c>
      <c r="B567">
        <f>SUMIF(本公预2!H:H,本公预1!A567,本公预2!L:L)</f>
        <v>3084.831</v>
      </c>
    </row>
    <row r="568" spans="1:2">
      <c r="A568">
        <v>2200401</v>
      </c>
      <c r="B568">
        <f>SUMIF(本公预2!H:H,本公预1!A568,本公预2!L:L)</f>
        <v>0</v>
      </c>
    </row>
    <row r="569" spans="1:2">
      <c r="A569">
        <v>2200402</v>
      </c>
      <c r="B569">
        <f>SUMIF(本公预2!H:H,本公预1!A569,本公预2!L:L)</f>
        <v>0</v>
      </c>
    </row>
    <row r="570" spans="1:2">
      <c r="A570">
        <v>2200404</v>
      </c>
      <c r="B570">
        <f>SUMIF(本公预2!H:H,本公预1!A570,本公预2!L:L)</f>
        <v>0</v>
      </c>
    </row>
    <row r="571" spans="1:2">
      <c r="A571">
        <v>2200406</v>
      </c>
      <c r="B571">
        <f>SUMIF(本公预2!H:H,本公预1!A571,本公预2!L:L)</f>
        <v>0</v>
      </c>
    </row>
    <row r="572" spans="1:2">
      <c r="A572">
        <v>2200408</v>
      </c>
      <c r="B572">
        <f>SUMIF(本公预2!H:H,本公预1!A572,本公预2!L:L)</f>
        <v>0</v>
      </c>
    </row>
    <row r="573" spans="1:2">
      <c r="A573">
        <v>2200409</v>
      </c>
      <c r="B573">
        <f>SUMIF(本公预2!H:H,本公预1!A573,本公预2!L:L)</f>
        <v>0</v>
      </c>
    </row>
    <row r="574" spans="1:2">
      <c r="A574">
        <v>2200410</v>
      </c>
      <c r="B574">
        <f>SUMIF(本公预2!H:H,本公预1!A574,本公预2!L:L)</f>
        <v>0</v>
      </c>
    </row>
    <row r="575" spans="1:2">
      <c r="A575">
        <v>2200499</v>
      </c>
      <c r="B575">
        <f>SUMIF(本公预2!H:H,本公预1!A575,本公预2!L:L)</f>
        <v>0</v>
      </c>
    </row>
    <row r="576" spans="1:2">
      <c r="A576">
        <v>2200509</v>
      </c>
      <c r="B576">
        <f>SUMIF(本公预2!H:H,本公预1!A576,本公预2!L:L)</f>
        <v>872.54</v>
      </c>
    </row>
    <row r="577" spans="1:2">
      <c r="A577">
        <v>2209901</v>
      </c>
      <c r="B577">
        <f>SUMIF(本公预2!H:H,本公预1!A577,本公预2!L:L)</f>
        <v>555</v>
      </c>
    </row>
    <row r="578" spans="1:2">
      <c r="A578">
        <v>2210106</v>
      </c>
      <c r="B578">
        <f>SUMIF(本公预2!H:H,本公预1!A578,本公预2!L:L)</f>
        <v>17237.68</v>
      </c>
    </row>
    <row r="579" spans="1:2">
      <c r="A579">
        <v>2210201</v>
      </c>
      <c r="B579">
        <f>SUMIF(本公预2!H:H,本公预1!A579,本公预2!L:L)</f>
        <v>19742.1976</v>
      </c>
    </row>
    <row r="580" spans="1:2">
      <c r="A580">
        <v>2210203</v>
      </c>
      <c r="B580">
        <f>SUMIF(本公预2!H:H,本公预1!A580,本公预2!L:L)</f>
        <v>600</v>
      </c>
    </row>
    <row r="581" spans="1:2">
      <c r="A581">
        <v>2210301</v>
      </c>
      <c r="B581">
        <f>SUMIF(本公预2!H:H,本公预1!A581,本公预2!L:L)</f>
        <v>1075.7534</v>
      </c>
    </row>
    <row r="582" spans="1:2">
      <c r="A582">
        <v>2210302</v>
      </c>
      <c r="B582">
        <f>SUMIF(本公预2!H:H,本公预1!A582,本公预2!L:L)</f>
        <v>2871.9124</v>
      </c>
    </row>
    <row r="583" spans="1:2">
      <c r="A583">
        <v>2210399</v>
      </c>
      <c r="B583">
        <f>SUMIF(本公预2!H:H,本公预1!A583,本公预2!L:L)</f>
        <v>138.9064</v>
      </c>
    </row>
    <row r="584" spans="1:2">
      <c r="A584">
        <v>2220101</v>
      </c>
      <c r="B584">
        <f>SUMIF(本公预2!H:H,本公预1!A584,本公预2!L:L)</f>
        <v>393.7851</v>
      </c>
    </row>
    <row r="585" spans="1:2">
      <c r="A585">
        <v>2220102</v>
      </c>
      <c r="B585">
        <f>SUMIF(本公预2!H:H,本公预1!A585,本公预2!L:L)</f>
        <v>78.5</v>
      </c>
    </row>
    <row r="586" spans="1:2">
      <c r="A586">
        <v>2220106</v>
      </c>
      <c r="B586">
        <f>SUMIF(本公预2!H:H,本公预1!A586,本公预2!L:L)</f>
        <v>66</v>
      </c>
    </row>
    <row r="587" spans="1:2">
      <c r="A587">
        <v>2220150</v>
      </c>
      <c r="B587">
        <f>SUMIF(本公预2!H:H,本公预1!A587,本公预2!L:L)</f>
        <v>0</v>
      </c>
    </row>
    <row r="588" spans="1:2">
      <c r="A588">
        <v>2220199</v>
      </c>
      <c r="B588">
        <f>SUMIF(本公预2!H:H,本公预1!A588,本公预2!L:L)</f>
        <v>1729.6</v>
      </c>
    </row>
    <row r="589" spans="1:2">
      <c r="A589">
        <v>2220202</v>
      </c>
      <c r="B589">
        <f>SUMIF(本公预2!H:H,本公预1!A589,本公预2!L:L)</f>
        <v>0</v>
      </c>
    </row>
    <row r="590" spans="1:2">
      <c r="A590">
        <v>2220504</v>
      </c>
      <c r="B590">
        <f>SUMIF(本公预2!H:H,本公预1!A590,本公预2!L:L)</f>
        <v>3</v>
      </c>
    </row>
    <row r="591" spans="1:2">
      <c r="A591">
        <v>2240101</v>
      </c>
      <c r="B591">
        <f>SUMIF(本公预2!H:H,本公预1!A591,本公预2!L:L)</f>
        <v>503.1327</v>
      </c>
    </row>
    <row r="592" spans="1:2">
      <c r="A592">
        <v>2240106</v>
      </c>
      <c r="B592">
        <f>SUMIF(本公预2!H:H,本公预1!A592,本公预2!L:L)</f>
        <v>787</v>
      </c>
    </row>
    <row r="593" spans="1:2">
      <c r="A593">
        <v>2240150</v>
      </c>
      <c r="B593">
        <f>SUMIF(本公预2!H:H,本公预1!A593,本公预2!L:L)</f>
        <v>26.729</v>
      </c>
    </row>
    <row r="594" spans="1:2">
      <c r="A594">
        <v>2240204</v>
      </c>
      <c r="B594">
        <f>SUMIF(本公预2!H:H,本公预1!A594,本公预2!L:L)</f>
        <v>4585.31</v>
      </c>
    </row>
    <row r="595" spans="1:2">
      <c r="A595">
        <v>2240299</v>
      </c>
      <c r="B595">
        <f>SUMIF(本公预2!H:H,本公预1!A595,本公预2!L:L)</f>
        <v>88.86</v>
      </c>
    </row>
    <row r="596" spans="1:2">
      <c r="A596">
        <v>2240501</v>
      </c>
      <c r="B596">
        <f>SUMIF(本公预2!H:H,本公预1!A596,本公预2!L:L)</f>
        <v>209.5496</v>
      </c>
    </row>
    <row r="597" spans="1:2">
      <c r="A597">
        <v>2240502</v>
      </c>
      <c r="B597">
        <f>SUMIF(本公预2!H:H,本公预1!A597,本公预2!L:L)</f>
        <v>17.7</v>
      </c>
    </row>
    <row r="598" spans="1:2">
      <c r="A598">
        <v>2240504</v>
      </c>
      <c r="B598">
        <f>SUMIF(本公预2!H:H,本公预1!A598,本公预2!L:L)</f>
        <v>24.73</v>
      </c>
    </row>
    <row r="599" spans="1:2">
      <c r="A599">
        <v>2240506</v>
      </c>
      <c r="B599">
        <f>SUMIF(本公预2!H:H,本公预1!A599,本公预2!L:L)</f>
        <v>7.56</v>
      </c>
    </row>
    <row r="600" spans="1:2">
      <c r="A600">
        <v>2240507</v>
      </c>
      <c r="B600">
        <f>SUMIF(本公预2!H:H,本公预1!A600,本公预2!L:L)</f>
        <v>2</v>
      </c>
    </row>
    <row r="601" spans="1:2">
      <c r="A601">
        <v>2240508</v>
      </c>
      <c r="B601">
        <f>SUMIF(本公预2!H:H,本公预1!A601,本公预2!L:L)</f>
        <v>11.02</v>
      </c>
    </row>
    <row r="602" spans="1:2">
      <c r="A602">
        <v>2240509</v>
      </c>
      <c r="B602">
        <f>SUMIF(本公预2!H:H,本公预1!A602,本公预2!L:L)</f>
        <v>26.74</v>
      </c>
    </row>
    <row r="603" spans="1:2">
      <c r="A603">
        <v>2240510</v>
      </c>
      <c r="B603">
        <f>SUMIF(本公预2!H:H,本公预1!A603,本公预2!L:L)</f>
        <v>7.75</v>
      </c>
    </row>
    <row r="604" spans="1:2">
      <c r="A604">
        <v>2240599</v>
      </c>
      <c r="B604">
        <f>SUMIF(本公预2!H:H,本公预1!A604,本公预2!L:L)</f>
        <v>35.5</v>
      </c>
    </row>
    <row r="605" spans="1:2">
      <c r="A605">
        <v>2240702</v>
      </c>
      <c r="B605">
        <f>SUMIF(本公预2!H:H,本公预1!A605,本公预2!L:L)</f>
        <v>500</v>
      </c>
    </row>
    <row r="606" spans="1:2">
      <c r="A606">
        <v>2299901</v>
      </c>
      <c r="B606">
        <f>SUMIF(本公预2!H:H,本公预1!A606,本公预2!L:L)</f>
        <v>15267.83</v>
      </c>
    </row>
  </sheetData>
  <sortState ref="D147:E166">
    <sortCondition ref="E147:E166"/>
  </sortState>
  <pageMargins left="0.699305555555556" right="0.699305555555556"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Z2887"/>
  <sheetViews>
    <sheetView workbookViewId="0">
      <selection activeCell="E2" sqref="E1:R19"/>
    </sheetView>
  </sheetViews>
  <sheetFormatPr defaultColWidth="8.75" defaultRowHeight="14.4"/>
  <cols>
    <col min="1" max="2" width="8.87037037037037" customWidth="1"/>
    <col min="3" max="3" width="13.1296296296296" customWidth="1"/>
    <col min="7" max="7" width="14.8703703703704" customWidth="1"/>
    <col min="8" max="8" width="8.87037037037037" customWidth="1"/>
    <col min="9" max="9" width="14.3703703703704" customWidth="1"/>
    <col min="11" max="12" width="9.5" customWidth="1"/>
    <col min="13" max="13" width="10.3703703703704" customWidth="1"/>
    <col min="14" max="14" width="9.5" customWidth="1"/>
    <col min="17" max="17" width="8.87037037037037" customWidth="1"/>
    <col min="18" max="18" width="10.3703703703704" customWidth="1"/>
    <col min="19" max="19" width="8.87037037037037" customWidth="1"/>
  </cols>
  <sheetData>
    <row r="1" spans="1:14">
      <c r="A1" t="s">
        <v>827</v>
      </c>
      <c r="B1" t="s">
        <v>828</v>
      </c>
      <c r="C1" t="s">
        <v>829</v>
      </c>
      <c r="D1" t="s">
        <v>830</v>
      </c>
      <c r="E1" t="s">
        <v>831</v>
      </c>
      <c r="F1" t="s">
        <v>832</v>
      </c>
      <c r="G1" t="s">
        <v>833</v>
      </c>
      <c r="H1" t="s">
        <v>834</v>
      </c>
      <c r="I1" t="s">
        <v>835</v>
      </c>
      <c r="J1" t="s">
        <v>836</v>
      </c>
      <c r="K1" t="s">
        <v>837</v>
      </c>
      <c r="L1" t="s">
        <v>838</v>
      </c>
      <c r="M1" t="s">
        <v>839</v>
      </c>
      <c r="N1" t="s">
        <v>840</v>
      </c>
    </row>
    <row r="4" spans="1:22">
      <c r="A4">
        <v>201</v>
      </c>
      <c r="B4">
        <v>20101</v>
      </c>
      <c r="C4" t="s">
        <v>841</v>
      </c>
      <c r="D4" t="s">
        <v>842</v>
      </c>
      <c r="E4" t="s">
        <v>843</v>
      </c>
      <c r="F4" t="s">
        <v>844</v>
      </c>
      <c r="G4" t="s">
        <v>843</v>
      </c>
      <c r="H4">
        <v>2010101</v>
      </c>
      <c r="I4" t="s">
        <v>845</v>
      </c>
      <c r="J4" t="s">
        <v>846</v>
      </c>
      <c r="K4">
        <v>954.71</v>
      </c>
      <c r="L4">
        <v>1092.0052</v>
      </c>
      <c r="M4">
        <v>137.2952</v>
      </c>
      <c r="N4">
        <v>0.143808276858941</v>
      </c>
      <c r="P4" t="s">
        <v>847</v>
      </c>
      <c r="V4" t="s">
        <v>848</v>
      </c>
    </row>
    <row r="5" spans="1:26">
      <c r="A5">
        <v>201</v>
      </c>
      <c r="B5">
        <v>20101</v>
      </c>
      <c r="C5" t="s">
        <v>849</v>
      </c>
      <c r="D5" t="s">
        <v>850</v>
      </c>
      <c r="E5" t="s">
        <v>851</v>
      </c>
      <c r="F5" t="s">
        <v>852</v>
      </c>
      <c r="G5" t="s">
        <v>853</v>
      </c>
      <c r="H5">
        <v>2010101</v>
      </c>
      <c r="I5" t="s">
        <v>845</v>
      </c>
      <c r="J5" t="s">
        <v>846</v>
      </c>
      <c r="K5">
        <v>0</v>
      </c>
      <c r="L5">
        <v>0</v>
      </c>
      <c r="M5">
        <v>0</v>
      </c>
      <c r="N5">
        <v>0</v>
      </c>
      <c r="Q5" t="s">
        <v>854</v>
      </c>
      <c r="R5" t="s">
        <v>855</v>
      </c>
      <c r="S5" t="s">
        <v>839</v>
      </c>
      <c r="T5" t="s">
        <v>856</v>
      </c>
      <c r="W5" t="s">
        <v>854</v>
      </c>
      <c r="X5" t="s">
        <v>855</v>
      </c>
      <c r="Y5" t="s">
        <v>839</v>
      </c>
      <c r="Z5" t="s">
        <v>856</v>
      </c>
    </row>
    <row r="6" spans="1:26">
      <c r="A6">
        <v>201</v>
      </c>
      <c r="B6">
        <v>20101</v>
      </c>
      <c r="C6" t="s">
        <v>841</v>
      </c>
      <c r="D6" t="s">
        <v>842</v>
      </c>
      <c r="E6" t="s">
        <v>843</v>
      </c>
      <c r="F6" t="s">
        <v>844</v>
      </c>
      <c r="G6" t="s">
        <v>843</v>
      </c>
      <c r="H6">
        <v>2010102</v>
      </c>
      <c r="I6" t="s">
        <v>857</v>
      </c>
      <c r="J6" t="s">
        <v>846</v>
      </c>
      <c r="K6">
        <v>913.42</v>
      </c>
      <c r="L6">
        <v>484.97</v>
      </c>
      <c r="M6">
        <v>-428.45</v>
      </c>
      <c r="N6">
        <v>-0.469061329946793</v>
      </c>
      <c r="P6" t="s">
        <v>684</v>
      </c>
      <c r="Q6">
        <f>SUM(Q7:Q14)</f>
        <v>972470.38</v>
      </c>
      <c r="R6">
        <f>SUM(R7:R14)</f>
        <v>1050977.7681</v>
      </c>
      <c r="S6">
        <f>R6-Q6</f>
        <v>78507.3881</v>
      </c>
      <c r="T6">
        <f>IF(Q6&lt;&gt;0,(R6/Q6-1)*100,0)</f>
        <v>8.07298501986251</v>
      </c>
      <c r="V6" t="s">
        <v>684</v>
      </c>
      <c r="W6">
        <f>SUM(W7:W20)</f>
        <v>906094.14</v>
      </c>
      <c r="X6">
        <f>SUM(X7:X20)</f>
        <v>943223.1658</v>
      </c>
      <c r="Y6">
        <f>X6-W6</f>
        <v>37129.0257999999</v>
      </c>
      <c r="Z6">
        <f>IF(W6&lt;&gt;0,(X6/W6-1)*100,0)</f>
        <v>4.09770068703899</v>
      </c>
    </row>
    <row r="7" spans="1:26">
      <c r="A7">
        <v>201</v>
      </c>
      <c r="B7">
        <v>20101</v>
      </c>
      <c r="C7" t="s">
        <v>841</v>
      </c>
      <c r="D7" t="s">
        <v>842</v>
      </c>
      <c r="E7" t="s">
        <v>843</v>
      </c>
      <c r="F7" t="s">
        <v>858</v>
      </c>
      <c r="G7" t="s">
        <v>859</v>
      </c>
      <c r="H7">
        <v>2010103</v>
      </c>
      <c r="I7" t="s">
        <v>860</v>
      </c>
      <c r="J7" t="s">
        <v>846</v>
      </c>
      <c r="K7">
        <v>184.53</v>
      </c>
      <c r="L7">
        <v>204.5514</v>
      </c>
      <c r="M7">
        <v>20.0214</v>
      </c>
      <c r="N7">
        <v>0.108499430986831</v>
      </c>
      <c r="P7">
        <v>201</v>
      </c>
      <c r="Q7">
        <f t="shared" ref="Q7:Q14" si="0">SUMIF(A:A,P7,K:K)</f>
        <v>114637.38</v>
      </c>
      <c r="R7">
        <f t="shared" ref="R7:R14" si="1">SUMIF(A:A,P7,L:L)</f>
        <v>130221.0096</v>
      </c>
      <c r="S7">
        <f t="shared" ref="S7:S14" si="2">R7-Q7</f>
        <v>15583.6296</v>
      </c>
      <c r="T7">
        <f t="shared" ref="T7:T14" si="3">IF(Q7&lt;&gt;0,(R7/Q7-1)*100,0)</f>
        <v>13.5938466144289</v>
      </c>
      <c r="V7">
        <v>205</v>
      </c>
      <c r="W7">
        <f t="shared" ref="W7:W20" si="4">SUMIF(A:A,V7,K:K)</f>
        <v>177116</v>
      </c>
      <c r="X7">
        <f t="shared" ref="X7:X20" si="5">SUMIF(A:A,V7,L:L)</f>
        <v>184837.741</v>
      </c>
      <c r="Y7">
        <f t="shared" ref="Y7:Y20" si="6">X7-W7</f>
        <v>7721.74100000001</v>
      </c>
      <c r="Z7">
        <f t="shared" ref="Z7:Z20" si="7">IF(W7&lt;&gt;0,(X7/W7-1)*100,0)</f>
        <v>4.35970832674633</v>
      </c>
    </row>
    <row r="8" spans="1:26">
      <c r="A8">
        <v>201</v>
      </c>
      <c r="B8">
        <v>20101</v>
      </c>
      <c r="C8" t="s">
        <v>841</v>
      </c>
      <c r="D8" t="s">
        <v>842</v>
      </c>
      <c r="E8" t="s">
        <v>843</v>
      </c>
      <c r="F8" t="s">
        <v>844</v>
      </c>
      <c r="G8" t="s">
        <v>843</v>
      </c>
      <c r="H8">
        <v>2010104</v>
      </c>
      <c r="I8" t="s">
        <v>861</v>
      </c>
      <c r="J8" t="s">
        <v>846</v>
      </c>
      <c r="K8">
        <v>115.73</v>
      </c>
      <c r="L8">
        <v>144.9</v>
      </c>
      <c r="M8">
        <v>29.17</v>
      </c>
      <c r="N8">
        <v>0.252052190443273</v>
      </c>
      <c r="P8">
        <v>204</v>
      </c>
      <c r="Q8">
        <f t="shared" si="0"/>
        <v>107634.96</v>
      </c>
      <c r="R8">
        <f t="shared" si="1"/>
        <v>118292.4653</v>
      </c>
      <c r="S8">
        <f t="shared" si="2"/>
        <v>10657.5053</v>
      </c>
      <c r="T8">
        <f t="shared" si="3"/>
        <v>9.90152762633998</v>
      </c>
      <c r="V8">
        <v>206</v>
      </c>
      <c r="W8">
        <f t="shared" si="4"/>
        <v>16879.26</v>
      </c>
      <c r="X8">
        <f t="shared" si="5"/>
        <v>23752.2612</v>
      </c>
      <c r="Y8">
        <f t="shared" si="6"/>
        <v>6873.0012</v>
      </c>
      <c r="Z8">
        <f t="shared" si="7"/>
        <v>40.7186168114005</v>
      </c>
    </row>
    <row r="9" spans="1:26">
      <c r="A9">
        <v>201</v>
      </c>
      <c r="B9">
        <v>20101</v>
      </c>
      <c r="C9" t="s">
        <v>841</v>
      </c>
      <c r="D9" t="s">
        <v>842</v>
      </c>
      <c r="E9" t="s">
        <v>843</v>
      </c>
      <c r="F9" t="s">
        <v>844</v>
      </c>
      <c r="G9" t="s">
        <v>843</v>
      </c>
      <c r="H9">
        <v>2010105</v>
      </c>
      <c r="I9" t="s">
        <v>862</v>
      </c>
      <c r="J9" t="s">
        <v>846</v>
      </c>
      <c r="K9">
        <v>0</v>
      </c>
      <c r="L9">
        <v>63.25</v>
      </c>
      <c r="M9">
        <v>63.25</v>
      </c>
      <c r="N9">
        <v>0</v>
      </c>
      <c r="P9">
        <v>205</v>
      </c>
      <c r="Q9">
        <f t="shared" si="0"/>
        <v>177116</v>
      </c>
      <c r="R9">
        <f t="shared" si="1"/>
        <v>184837.741</v>
      </c>
      <c r="S9">
        <f t="shared" si="2"/>
        <v>7721.74100000001</v>
      </c>
      <c r="T9">
        <f t="shared" si="3"/>
        <v>4.35970832674633</v>
      </c>
      <c r="V9">
        <v>207</v>
      </c>
      <c r="W9">
        <f t="shared" si="4"/>
        <v>26035.86</v>
      </c>
      <c r="X9">
        <f t="shared" si="5"/>
        <v>33893.317</v>
      </c>
      <c r="Y9">
        <f t="shared" si="6"/>
        <v>7857.45700000001</v>
      </c>
      <c r="Z9">
        <f t="shared" si="7"/>
        <v>30.1793641539016</v>
      </c>
    </row>
    <row r="10" spans="1:26">
      <c r="A10">
        <v>201</v>
      </c>
      <c r="B10">
        <v>20101</v>
      </c>
      <c r="C10" t="s">
        <v>841</v>
      </c>
      <c r="D10" t="s">
        <v>842</v>
      </c>
      <c r="E10" t="s">
        <v>843</v>
      </c>
      <c r="F10" t="s">
        <v>844</v>
      </c>
      <c r="G10" t="s">
        <v>843</v>
      </c>
      <c r="H10">
        <v>2010106</v>
      </c>
      <c r="I10" t="s">
        <v>863</v>
      </c>
      <c r="J10" t="s">
        <v>846</v>
      </c>
      <c r="K10">
        <v>0</v>
      </c>
      <c r="L10">
        <v>129</v>
      </c>
      <c r="M10">
        <v>129</v>
      </c>
      <c r="N10">
        <v>0</v>
      </c>
      <c r="P10">
        <v>206</v>
      </c>
      <c r="Q10">
        <f t="shared" si="0"/>
        <v>16879.26</v>
      </c>
      <c r="R10">
        <f t="shared" si="1"/>
        <v>23752.2612</v>
      </c>
      <c r="S10">
        <f t="shared" si="2"/>
        <v>6873.0012</v>
      </c>
      <c r="T10">
        <f t="shared" si="3"/>
        <v>40.7186168114005</v>
      </c>
      <c r="V10">
        <v>208</v>
      </c>
      <c r="W10">
        <f t="shared" si="4"/>
        <v>140255.35</v>
      </c>
      <c r="X10">
        <f t="shared" si="5"/>
        <v>168215.2769</v>
      </c>
      <c r="Y10">
        <f t="shared" si="6"/>
        <v>27959.9269000001</v>
      </c>
      <c r="Z10">
        <f t="shared" si="7"/>
        <v>19.9350163113208</v>
      </c>
    </row>
    <row r="11" spans="1:26">
      <c r="A11">
        <v>201</v>
      </c>
      <c r="B11">
        <v>20101</v>
      </c>
      <c r="C11" t="s">
        <v>841</v>
      </c>
      <c r="D11" t="s">
        <v>842</v>
      </c>
      <c r="E11" t="s">
        <v>843</v>
      </c>
      <c r="F11" t="s">
        <v>844</v>
      </c>
      <c r="G11" t="s">
        <v>843</v>
      </c>
      <c r="H11">
        <v>2010107</v>
      </c>
      <c r="I11" t="s">
        <v>864</v>
      </c>
      <c r="J11" t="s">
        <v>846</v>
      </c>
      <c r="K11">
        <v>0</v>
      </c>
      <c r="L11">
        <v>80</v>
      </c>
      <c r="M11">
        <v>80</v>
      </c>
      <c r="N11">
        <v>0</v>
      </c>
      <c r="P11">
        <v>208</v>
      </c>
      <c r="Q11">
        <f t="shared" si="0"/>
        <v>140255.35</v>
      </c>
      <c r="R11">
        <f t="shared" si="1"/>
        <v>168215.2769</v>
      </c>
      <c r="S11">
        <f t="shared" si="2"/>
        <v>27959.9269000001</v>
      </c>
      <c r="T11">
        <f t="shared" si="3"/>
        <v>19.9350163113208</v>
      </c>
      <c r="V11">
        <v>210</v>
      </c>
      <c r="W11">
        <f t="shared" si="4"/>
        <v>48281.61</v>
      </c>
      <c r="X11">
        <f t="shared" si="5"/>
        <v>53360.4599</v>
      </c>
      <c r="Y11">
        <f t="shared" si="6"/>
        <v>5078.8499</v>
      </c>
      <c r="Z11">
        <f t="shared" si="7"/>
        <v>10.5192223291643</v>
      </c>
    </row>
    <row r="12" spans="1:26">
      <c r="A12">
        <v>201</v>
      </c>
      <c r="B12">
        <v>20101</v>
      </c>
      <c r="C12" t="s">
        <v>841</v>
      </c>
      <c r="D12" t="s">
        <v>842</v>
      </c>
      <c r="E12" t="s">
        <v>843</v>
      </c>
      <c r="F12" t="s">
        <v>844</v>
      </c>
      <c r="G12" t="s">
        <v>843</v>
      </c>
      <c r="H12">
        <v>2010108</v>
      </c>
      <c r="I12" t="s">
        <v>865</v>
      </c>
      <c r="J12" t="s">
        <v>846</v>
      </c>
      <c r="K12">
        <v>0</v>
      </c>
      <c r="L12">
        <v>219.95</v>
      </c>
      <c r="M12">
        <v>219.95</v>
      </c>
      <c r="N12">
        <v>0</v>
      </c>
      <c r="P12">
        <v>210</v>
      </c>
      <c r="Q12">
        <f t="shared" si="0"/>
        <v>48281.61</v>
      </c>
      <c r="R12">
        <f t="shared" si="1"/>
        <v>53360.4599</v>
      </c>
      <c r="S12">
        <f t="shared" si="2"/>
        <v>5078.8499</v>
      </c>
      <c r="T12">
        <f t="shared" si="3"/>
        <v>10.5192223291643</v>
      </c>
      <c r="V12">
        <v>211</v>
      </c>
      <c r="W12">
        <f t="shared" si="4"/>
        <v>26376.8</v>
      </c>
      <c r="X12">
        <f t="shared" si="5"/>
        <v>26925.9369</v>
      </c>
      <c r="Y12">
        <f t="shared" si="6"/>
        <v>549.136900000001</v>
      </c>
      <c r="Z12">
        <f t="shared" si="7"/>
        <v>2.08189355797519</v>
      </c>
    </row>
    <row r="13" spans="1:26">
      <c r="A13">
        <v>201</v>
      </c>
      <c r="B13">
        <v>20101</v>
      </c>
      <c r="C13" t="s">
        <v>841</v>
      </c>
      <c r="D13" t="s">
        <v>842</v>
      </c>
      <c r="E13" t="s">
        <v>843</v>
      </c>
      <c r="F13" t="s">
        <v>844</v>
      </c>
      <c r="G13" t="s">
        <v>843</v>
      </c>
      <c r="H13">
        <v>2010109</v>
      </c>
      <c r="I13" t="s">
        <v>866</v>
      </c>
      <c r="J13" t="s">
        <v>846</v>
      </c>
      <c r="K13">
        <v>0</v>
      </c>
      <c r="L13">
        <v>10</v>
      </c>
      <c r="M13">
        <v>10</v>
      </c>
      <c r="N13">
        <v>0</v>
      </c>
      <c r="P13">
        <v>211</v>
      </c>
      <c r="Q13">
        <f t="shared" si="0"/>
        <v>26376.8</v>
      </c>
      <c r="R13">
        <f t="shared" si="1"/>
        <v>26925.9369</v>
      </c>
      <c r="S13">
        <f t="shared" si="2"/>
        <v>549.136900000001</v>
      </c>
      <c r="T13">
        <f t="shared" si="3"/>
        <v>2.08189355797519</v>
      </c>
      <c r="V13">
        <v>212</v>
      </c>
      <c r="W13">
        <f t="shared" si="4"/>
        <v>341289.02</v>
      </c>
      <c r="X13">
        <f t="shared" si="5"/>
        <v>345372.6173</v>
      </c>
      <c r="Y13">
        <f t="shared" si="6"/>
        <v>4083.59730000002</v>
      </c>
      <c r="Z13">
        <f t="shared" si="7"/>
        <v>1.19652173398372</v>
      </c>
    </row>
    <row r="14" spans="1:26">
      <c r="A14">
        <v>201</v>
      </c>
      <c r="B14">
        <v>20102</v>
      </c>
      <c r="C14" t="s">
        <v>841</v>
      </c>
      <c r="D14" t="s">
        <v>867</v>
      </c>
      <c r="E14" t="s">
        <v>868</v>
      </c>
      <c r="F14" t="s">
        <v>869</v>
      </c>
      <c r="G14" t="s">
        <v>868</v>
      </c>
      <c r="H14">
        <v>2010201</v>
      </c>
      <c r="I14" t="s">
        <v>870</v>
      </c>
      <c r="J14" t="s">
        <v>846</v>
      </c>
      <c r="K14">
        <v>808.12</v>
      </c>
      <c r="L14">
        <v>940.8562</v>
      </c>
      <c r="M14">
        <v>132.7362</v>
      </c>
      <c r="N14">
        <v>0.16425308122556</v>
      </c>
      <c r="P14">
        <v>212</v>
      </c>
      <c r="Q14">
        <f t="shared" si="0"/>
        <v>341289.02</v>
      </c>
      <c r="R14">
        <f t="shared" si="1"/>
        <v>345372.6173</v>
      </c>
      <c r="S14">
        <f t="shared" si="2"/>
        <v>4083.59730000002</v>
      </c>
      <c r="T14">
        <f t="shared" si="3"/>
        <v>1.19652173398372</v>
      </c>
      <c r="V14">
        <v>213</v>
      </c>
      <c r="W14">
        <f t="shared" si="4"/>
        <v>67814.51</v>
      </c>
      <c r="X14">
        <f t="shared" si="5"/>
        <v>35296.4073</v>
      </c>
      <c r="Y14">
        <f t="shared" si="6"/>
        <v>-32518.1027</v>
      </c>
      <c r="Z14">
        <f t="shared" si="7"/>
        <v>-47.9515411967144</v>
      </c>
    </row>
    <row r="15" spans="1:26">
      <c r="A15">
        <v>201</v>
      </c>
      <c r="B15">
        <v>20102</v>
      </c>
      <c r="C15" t="s">
        <v>841</v>
      </c>
      <c r="D15" t="s">
        <v>867</v>
      </c>
      <c r="E15" t="s">
        <v>868</v>
      </c>
      <c r="F15" t="s">
        <v>869</v>
      </c>
      <c r="G15" t="s">
        <v>868</v>
      </c>
      <c r="H15">
        <v>2010202</v>
      </c>
      <c r="I15" t="s">
        <v>871</v>
      </c>
      <c r="J15" t="s">
        <v>846</v>
      </c>
      <c r="K15">
        <v>482.1</v>
      </c>
      <c r="L15">
        <v>407.14</v>
      </c>
      <c r="M15">
        <v>-74.96</v>
      </c>
      <c r="N15">
        <v>-0.155486413607136</v>
      </c>
      <c r="V15">
        <v>214</v>
      </c>
      <c r="W15">
        <f t="shared" si="4"/>
        <v>4675.74</v>
      </c>
      <c r="X15">
        <f t="shared" si="5"/>
        <v>4739.3442</v>
      </c>
      <c r="Y15">
        <f t="shared" si="6"/>
        <v>63.6041999999998</v>
      </c>
      <c r="Z15">
        <f t="shared" si="7"/>
        <v>1.36030232647666</v>
      </c>
    </row>
    <row r="16" spans="1:26">
      <c r="A16">
        <v>201</v>
      </c>
      <c r="B16">
        <v>20102</v>
      </c>
      <c r="C16" t="s">
        <v>841</v>
      </c>
      <c r="D16" t="s">
        <v>867</v>
      </c>
      <c r="E16" t="s">
        <v>868</v>
      </c>
      <c r="F16" t="s">
        <v>872</v>
      </c>
      <c r="G16" t="s">
        <v>873</v>
      </c>
      <c r="H16">
        <v>2010203</v>
      </c>
      <c r="I16" t="s">
        <v>874</v>
      </c>
      <c r="J16" t="s">
        <v>846</v>
      </c>
      <c r="K16">
        <v>171.55</v>
      </c>
      <c r="L16">
        <v>228.4134</v>
      </c>
      <c r="M16">
        <v>56.8634</v>
      </c>
      <c r="N16">
        <v>0.331468376566599</v>
      </c>
      <c r="V16">
        <v>216</v>
      </c>
      <c r="W16">
        <f t="shared" si="4"/>
        <v>7091.91</v>
      </c>
      <c r="X16">
        <f t="shared" si="5"/>
        <v>7254.7538</v>
      </c>
      <c r="Y16">
        <f t="shared" si="6"/>
        <v>162.843800000001</v>
      </c>
      <c r="Z16">
        <f t="shared" si="7"/>
        <v>2.29619101201228</v>
      </c>
    </row>
    <row r="17" spans="1:26">
      <c r="A17">
        <v>201</v>
      </c>
      <c r="B17">
        <v>20102</v>
      </c>
      <c r="C17" t="s">
        <v>841</v>
      </c>
      <c r="D17" t="s">
        <v>867</v>
      </c>
      <c r="E17" t="s">
        <v>868</v>
      </c>
      <c r="F17" t="s">
        <v>869</v>
      </c>
      <c r="G17" t="s">
        <v>868</v>
      </c>
      <c r="H17">
        <v>2010204</v>
      </c>
      <c r="I17" t="s">
        <v>875</v>
      </c>
      <c r="J17" t="s">
        <v>846</v>
      </c>
      <c r="K17">
        <v>102</v>
      </c>
      <c r="L17">
        <v>115</v>
      </c>
      <c r="M17">
        <v>13</v>
      </c>
      <c r="N17">
        <v>0.127450980392157</v>
      </c>
      <c r="V17">
        <v>220</v>
      </c>
      <c r="W17">
        <f t="shared" si="4"/>
        <v>8754.15</v>
      </c>
      <c r="X17">
        <f t="shared" si="5"/>
        <v>8804.1341</v>
      </c>
      <c r="Y17">
        <f t="shared" si="6"/>
        <v>49.9841000000015</v>
      </c>
      <c r="Z17">
        <f t="shared" si="7"/>
        <v>0.570976051358518</v>
      </c>
    </row>
    <row r="18" spans="1:26">
      <c r="A18">
        <v>201</v>
      </c>
      <c r="B18">
        <v>20102</v>
      </c>
      <c r="C18" t="s">
        <v>841</v>
      </c>
      <c r="D18" t="s">
        <v>867</v>
      </c>
      <c r="E18" t="s">
        <v>868</v>
      </c>
      <c r="F18" t="s">
        <v>869</v>
      </c>
      <c r="G18" t="s">
        <v>868</v>
      </c>
      <c r="H18">
        <v>2010205</v>
      </c>
      <c r="I18" t="s">
        <v>876</v>
      </c>
      <c r="J18" t="s">
        <v>846</v>
      </c>
      <c r="K18">
        <v>90</v>
      </c>
      <c r="L18">
        <v>147</v>
      </c>
      <c r="M18">
        <v>57</v>
      </c>
      <c r="N18">
        <v>0.633333333333333</v>
      </c>
      <c r="V18">
        <v>221</v>
      </c>
      <c r="W18">
        <f t="shared" si="4"/>
        <v>39341.93</v>
      </c>
      <c r="X18">
        <f t="shared" si="5"/>
        <v>41666.4498</v>
      </c>
      <c r="Y18">
        <f t="shared" si="6"/>
        <v>2324.51979999992</v>
      </c>
      <c r="Z18">
        <f t="shared" si="7"/>
        <v>5.90850474290388</v>
      </c>
    </row>
    <row r="19" spans="1:26">
      <c r="A19">
        <v>201</v>
      </c>
      <c r="B19">
        <v>20102</v>
      </c>
      <c r="C19" t="s">
        <v>841</v>
      </c>
      <c r="D19" t="s">
        <v>867</v>
      </c>
      <c r="E19" t="s">
        <v>868</v>
      </c>
      <c r="F19" t="s">
        <v>869</v>
      </c>
      <c r="G19" t="s">
        <v>868</v>
      </c>
      <c r="H19">
        <v>2010206</v>
      </c>
      <c r="I19" t="s">
        <v>877</v>
      </c>
      <c r="J19" t="s">
        <v>846</v>
      </c>
      <c r="K19">
        <v>75</v>
      </c>
      <c r="L19">
        <v>155</v>
      </c>
      <c r="M19">
        <v>80</v>
      </c>
      <c r="N19">
        <v>1.06666666666667</v>
      </c>
      <c r="V19">
        <v>222</v>
      </c>
      <c r="W19">
        <f t="shared" si="4"/>
        <v>2182</v>
      </c>
      <c r="X19">
        <f t="shared" si="5"/>
        <v>2270.8851</v>
      </c>
      <c r="Y19">
        <f t="shared" si="6"/>
        <v>88.8851</v>
      </c>
      <c r="Z19">
        <f t="shared" si="7"/>
        <v>4.07356095325389</v>
      </c>
    </row>
    <row r="20" spans="1:26">
      <c r="A20">
        <v>201</v>
      </c>
      <c r="B20">
        <v>20103</v>
      </c>
      <c r="C20" t="s">
        <v>841</v>
      </c>
      <c r="D20" t="s">
        <v>878</v>
      </c>
      <c r="E20" t="s">
        <v>879</v>
      </c>
      <c r="F20" t="s">
        <v>880</v>
      </c>
      <c r="G20" t="s">
        <v>879</v>
      </c>
      <c r="H20">
        <v>2010301</v>
      </c>
      <c r="I20" t="s">
        <v>881</v>
      </c>
      <c r="J20" t="s">
        <v>846</v>
      </c>
      <c r="K20">
        <v>33.16</v>
      </c>
      <c r="L20">
        <v>34.0938</v>
      </c>
      <c r="M20">
        <v>0.933800000000005</v>
      </c>
      <c r="N20">
        <v>0.0281604342581425</v>
      </c>
      <c r="V20">
        <v>224</v>
      </c>
      <c r="W20">
        <f t="shared" si="4"/>
        <v>0</v>
      </c>
      <c r="X20">
        <f t="shared" si="5"/>
        <v>6833.5813</v>
      </c>
      <c r="Y20">
        <f t="shared" si="6"/>
        <v>6833.5813</v>
      </c>
      <c r="Z20">
        <f t="shared" si="7"/>
        <v>0</v>
      </c>
    </row>
    <row r="21" spans="1:14">
      <c r="A21">
        <v>201</v>
      </c>
      <c r="B21">
        <v>20103</v>
      </c>
      <c r="C21" t="s">
        <v>841</v>
      </c>
      <c r="D21" t="s">
        <v>882</v>
      </c>
      <c r="E21" t="s">
        <v>883</v>
      </c>
      <c r="F21" t="s">
        <v>884</v>
      </c>
      <c r="G21" t="s">
        <v>883</v>
      </c>
      <c r="H21">
        <v>2010301</v>
      </c>
      <c r="I21" t="s">
        <v>881</v>
      </c>
      <c r="J21" t="s">
        <v>846</v>
      </c>
      <c r="K21">
        <v>886.73</v>
      </c>
      <c r="L21">
        <v>992.5223</v>
      </c>
      <c r="M21">
        <v>105.7923</v>
      </c>
      <c r="N21">
        <v>0.119306102195708</v>
      </c>
    </row>
    <row r="22" spans="1:14">
      <c r="A22">
        <v>201</v>
      </c>
      <c r="B22">
        <v>20103</v>
      </c>
      <c r="C22" t="s">
        <v>841</v>
      </c>
      <c r="D22" t="s">
        <v>882</v>
      </c>
      <c r="E22" t="s">
        <v>883</v>
      </c>
      <c r="F22" t="s">
        <v>885</v>
      </c>
      <c r="G22" t="s">
        <v>886</v>
      </c>
      <c r="H22">
        <v>2010301</v>
      </c>
      <c r="I22" t="s">
        <v>881</v>
      </c>
      <c r="J22" t="s">
        <v>846</v>
      </c>
      <c r="K22">
        <v>32.35</v>
      </c>
      <c r="L22">
        <v>40.4126</v>
      </c>
      <c r="M22">
        <v>8.0626</v>
      </c>
      <c r="N22">
        <v>0.24923029366306</v>
      </c>
    </row>
    <row r="23" spans="1:14">
      <c r="A23">
        <v>201</v>
      </c>
      <c r="B23">
        <v>20103</v>
      </c>
      <c r="C23" t="s">
        <v>841</v>
      </c>
      <c r="D23" t="s">
        <v>882</v>
      </c>
      <c r="E23" t="s">
        <v>883</v>
      </c>
      <c r="F23" t="s">
        <v>887</v>
      </c>
      <c r="G23" t="s">
        <v>888</v>
      </c>
      <c r="H23">
        <v>2010301</v>
      </c>
      <c r="I23" t="s">
        <v>881</v>
      </c>
      <c r="J23" t="s">
        <v>846</v>
      </c>
      <c r="K23">
        <v>35.68</v>
      </c>
      <c r="L23">
        <v>45.6861</v>
      </c>
      <c r="M23">
        <v>10.0061</v>
      </c>
      <c r="N23">
        <v>0.280440022421525</v>
      </c>
    </row>
    <row r="24" spans="1:14">
      <c r="A24">
        <v>201</v>
      </c>
      <c r="B24">
        <v>20103</v>
      </c>
      <c r="C24" t="s">
        <v>841</v>
      </c>
      <c r="D24" t="s">
        <v>882</v>
      </c>
      <c r="E24" t="s">
        <v>883</v>
      </c>
      <c r="F24" t="s">
        <v>889</v>
      </c>
      <c r="G24" t="s">
        <v>890</v>
      </c>
      <c r="H24">
        <v>2010301</v>
      </c>
      <c r="I24" t="s">
        <v>881</v>
      </c>
      <c r="J24" t="s">
        <v>846</v>
      </c>
      <c r="K24">
        <v>51.39</v>
      </c>
      <c r="L24">
        <v>62.4155</v>
      </c>
      <c r="M24">
        <v>11.0255</v>
      </c>
      <c r="N24">
        <v>0.214545631445807</v>
      </c>
    </row>
    <row r="25" spans="1:14">
      <c r="A25">
        <v>201</v>
      </c>
      <c r="B25">
        <v>20103</v>
      </c>
      <c r="C25" t="s">
        <v>841</v>
      </c>
      <c r="D25" t="s">
        <v>882</v>
      </c>
      <c r="E25" t="s">
        <v>883</v>
      </c>
      <c r="F25" t="s">
        <v>891</v>
      </c>
      <c r="G25" t="s">
        <v>892</v>
      </c>
      <c r="H25">
        <v>2010301</v>
      </c>
      <c r="I25" t="s">
        <v>881</v>
      </c>
      <c r="J25" t="s">
        <v>846</v>
      </c>
      <c r="K25">
        <v>84.32</v>
      </c>
      <c r="L25">
        <v>105.8739</v>
      </c>
      <c r="M25">
        <v>21.5539</v>
      </c>
      <c r="N25">
        <v>0.255620256166983</v>
      </c>
    </row>
    <row r="26" spans="1:14">
      <c r="A26">
        <v>201</v>
      </c>
      <c r="B26">
        <v>20103</v>
      </c>
      <c r="C26" t="s">
        <v>841</v>
      </c>
      <c r="D26" t="s">
        <v>882</v>
      </c>
      <c r="E26" t="s">
        <v>883</v>
      </c>
      <c r="F26" t="s">
        <v>893</v>
      </c>
      <c r="G26" t="s">
        <v>894</v>
      </c>
      <c r="H26">
        <v>2010301</v>
      </c>
      <c r="I26" t="s">
        <v>881</v>
      </c>
      <c r="J26" t="s">
        <v>846</v>
      </c>
      <c r="K26">
        <v>49.34</v>
      </c>
      <c r="L26">
        <v>64.3037</v>
      </c>
      <c r="M26">
        <v>14.9637</v>
      </c>
      <c r="N26">
        <v>0.303277259829753</v>
      </c>
    </row>
    <row r="27" spans="1:14">
      <c r="A27">
        <v>201</v>
      </c>
      <c r="B27">
        <v>20103</v>
      </c>
      <c r="C27" t="s">
        <v>841</v>
      </c>
      <c r="D27" t="s">
        <v>895</v>
      </c>
      <c r="E27" t="s">
        <v>896</v>
      </c>
      <c r="F27" t="s">
        <v>897</v>
      </c>
      <c r="G27" t="s">
        <v>896</v>
      </c>
      <c r="H27">
        <v>2010301</v>
      </c>
      <c r="I27" t="s">
        <v>881</v>
      </c>
      <c r="J27" t="s">
        <v>846</v>
      </c>
      <c r="K27">
        <v>246.92</v>
      </c>
      <c r="L27">
        <v>281.9289</v>
      </c>
      <c r="M27">
        <v>35.0089</v>
      </c>
      <c r="N27">
        <v>0.141782358658675</v>
      </c>
    </row>
    <row r="28" spans="1:14">
      <c r="A28">
        <v>201</v>
      </c>
      <c r="B28">
        <v>20103</v>
      </c>
      <c r="C28" t="s">
        <v>841</v>
      </c>
      <c r="D28" t="s">
        <v>898</v>
      </c>
      <c r="E28" t="s">
        <v>899</v>
      </c>
      <c r="F28" t="s">
        <v>900</v>
      </c>
      <c r="G28" t="s">
        <v>899</v>
      </c>
      <c r="H28">
        <v>2010301</v>
      </c>
      <c r="I28" t="s">
        <v>881</v>
      </c>
      <c r="J28" t="s">
        <v>846</v>
      </c>
      <c r="K28">
        <v>438.74</v>
      </c>
      <c r="L28">
        <v>485.7754</v>
      </c>
      <c r="M28">
        <v>47.0354</v>
      </c>
      <c r="N28">
        <v>0.107205634316452</v>
      </c>
    </row>
    <row r="29" spans="1:14">
      <c r="A29">
        <v>201</v>
      </c>
      <c r="B29">
        <v>20103</v>
      </c>
      <c r="C29" t="s">
        <v>841</v>
      </c>
      <c r="D29" t="s">
        <v>901</v>
      </c>
      <c r="E29" t="s">
        <v>902</v>
      </c>
      <c r="F29" t="s">
        <v>903</v>
      </c>
      <c r="G29" t="s">
        <v>904</v>
      </c>
      <c r="H29">
        <v>2010301</v>
      </c>
      <c r="I29" t="s">
        <v>881</v>
      </c>
      <c r="J29" t="s">
        <v>846</v>
      </c>
      <c r="K29">
        <v>193.19</v>
      </c>
      <c r="L29">
        <v>240.1943</v>
      </c>
      <c r="M29">
        <v>47.0043</v>
      </c>
      <c r="N29">
        <v>0.243306071742844</v>
      </c>
    </row>
    <row r="30" spans="1:14">
      <c r="A30">
        <v>201</v>
      </c>
      <c r="B30">
        <v>20103</v>
      </c>
      <c r="C30" t="s">
        <v>841</v>
      </c>
      <c r="D30" t="s">
        <v>905</v>
      </c>
      <c r="E30" t="s">
        <v>906</v>
      </c>
      <c r="F30" t="s">
        <v>907</v>
      </c>
      <c r="G30" t="s">
        <v>906</v>
      </c>
      <c r="H30">
        <v>2010301</v>
      </c>
      <c r="I30" t="s">
        <v>881</v>
      </c>
      <c r="J30" t="s">
        <v>846</v>
      </c>
      <c r="K30">
        <v>242.14</v>
      </c>
      <c r="L30">
        <v>307.3797</v>
      </c>
      <c r="M30">
        <v>65.2397</v>
      </c>
      <c r="N30">
        <v>0.269429668786652</v>
      </c>
    </row>
    <row r="31" spans="1:14">
      <c r="A31">
        <v>201</v>
      </c>
      <c r="B31">
        <v>20103</v>
      </c>
      <c r="C31" t="s">
        <v>841</v>
      </c>
      <c r="D31" t="s">
        <v>905</v>
      </c>
      <c r="E31" t="s">
        <v>906</v>
      </c>
      <c r="F31" t="s">
        <v>908</v>
      </c>
      <c r="G31" t="s">
        <v>909</v>
      </c>
      <c r="H31">
        <v>2010301</v>
      </c>
      <c r="I31" t="s">
        <v>881</v>
      </c>
      <c r="J31" t="s">
        <v>846</v>
      </c>
      <c r="K31">
        <v>163.64</v>
      </c>
      <c r="L31">
        <v>188.0925</v>
      </c>
      <c r="M31">
        <v>24.4525</v>
      </c>
      <c r="N31">
        <v>0.14942862380836</v>
      </c>
    </row>
    <row r="32" spans="1:14">
      <c r="A32">
        <v>201</v>
      </c>
      <c r="B32">
        <v>20103</v>
      </c>
      <c r="C32" t="s">
        <v>841</v>
      </c>
      <c r="D32" t="s">
        <v>910</v>
      </c>
      <c r="E32" t="s">
        <v>911</v>
      </c>
      <c r="F32" t="s">
        <v>912</v>
      </c>
      <c r="G32" t="s">
        <v>911</v>
      </c>
      <c r="H32">
        <v>2010301</v>
      </c>
      <c r="I32" t="s">
        <v>881</v>
      </c>
      <c r="J32" t="s">
        <v>846</v>
      </c>
      <c r="K32">
        <v>261.7</v>
      </c>
      <c r="L32">
        <v>317.3877</v>
      </c>
      <c r="M32">
        <v>55.6877</v>
      </c>
      <c r="N32">
        <v>0.212792128391288</v>
      </c>
    </row>
    <row r="33" spans="1:14">
      <c r="A33">
        <v>201</v>
      </c>
      <c r="B33">
        <v>20103</v>
      </c>
      <c r="C33" t="s">
        <v>841</v>
      </c>
      <c r="D33" t="s">
        <v>910</v>
      </c>
      <c r="E33" t="s">
        <v>911</v>
      </c>
      <c r="F33" t="s">
        <v>913</v>
      </c>
      <c r="G33" t="s">
        <v>914</v>
      </c>
      <c r="H33">
        <v>2010301</v>
      </c>
      <c r="I33" t="s">
        <v>881</v>
      </c>
      <c r="J33" t="s">
        <v>846</v>
      </c>
      <c r="K33">
        <v>124.24</v>
      </c>
      <c r="L33">
        <v>131.3754</v>
      </c>
      <c r="M33">
        <v>7.13540000000002</v>
      </c>
      <c r="N33">
        <v>0.0574323889246621</v>
      </c>
    </row>
    <row r="34" spans="1:14">
      <c r="A34">
        <v>201</v>
      </c>
      <c r="B34">
        <v>20103</v>
      </c>
      <c r="C34" t="s">
        <v>841</v>
      </c>
      <c r="D34" t="s">
        <v>915</v>
      </c>
      <c r="E34" t="s">
        <v>916</v>
      </c>
      <c r="F34" t="s">
        <v>917</v>
      </c>
      <c r="G34" t="s">
        <v>916</v>
      </c>
      <c r="H34">
        <v>2010301</v>
      </c>
      <c r="I34" t="s">
        <v>881</v>
      </c>
      <c r="J34" t="s">
        <v>846</v>
      </c>
      <c r="K34">
        <v>632.02</v>
      </c>
      <c r="L34">
        <v>798.5217</v>
      </c>
      <c r="M34">
        <v>166.5017</v>
      </c>
      <c r="N34">
        <v>0.263443720135439</v>
      </c>
    </row>
    <row r="35" spans="1:14">
      <c r="A35">
        <v>201</v>
      </c>
      <c r="B35">
        <v>20103</v>
      </c>
      <c r="C35" t="s">
        <v>841</v>
      </c>
      <c r="D35" t="s">
        <v>918</v>
      </c>
      <c r="E35" t="s">
        <v>919</v>
      </c>
      <c r="F35" t="s">
        <v>920</v>
      </c>
      <c r="G35" t="s">
        <v>919</v>
      </c>
      <c r="H35">
        <v>2010301</v>
      </c>
      <c r="I35" t="s">
        <v>881</v>
      </c>
      <c r="J35" t="s">
        <v>846</v>
      </c>
      <c r="K35">
        <v>225.72</v>
      </c>
      <c r="L35">
        <v>277.7201</v>
      </c>
      <c r="M35">
        <v>52.0001</v>
      </c>
      <c r="N35">
        <v>0.2303743576112</v>
      </c>
    </row>
    <row r="36" spans="1:14">
      <c r="A36">
        <v>201</v>
      </c>
      <c r="B36">
        <v>20103</v>
      </c>
      <c r="C36" t="s">
        <v>849</v>
      </c>
      <c r="D36" t="s">
        <v>921</v>
      </c>
      <c r="E36" t="s">
        <v>922</v>
      </c>
      <c r="F36" t="s">
        <v>923</v>
      </c>
      <c r="G36" t="s">
        <v>924</v>
      </c>
      <c r="H36">
        <v>2010301</v>
      </c>
      <c r="I36" t="s">
        <v>881</v>
      </c>
      <c r="J36" t="s">
        <v>846</v>
      </c>
      <c r="K36">
        <v>100.67</v>
      </c>
      <c r="L36">
        <v>125.3023</v>
      </c>
      <c r="M36">
        <v>24.6323</v>
      </c>
      <c r="N36">
        <v>0.24468361974769</v>
      </c>
    </row>
    <row r="37" spans="1:14">
      <c r="A37">
        <v>201</v>
      </c>
      <c r="B37">
        <v>20103</v>
      </c>
      <c r="C37" t="s">
        <v>841</v>
      </c>
      <c r="D37" t="s">
        <v>878</v>
      </c>
      <c r="E37" t="s">
        <v>879</v>
      </c>
      <c r="F37" t="s">
        <v>880</v>
      </c>
      <c r="G37" t="s">
        <v>879</v>
      </c>
      <c r="H37">
        <v>2010302</v>
      </c>
      <c r="I37" t="s">
        <v>925</v>
      </c>
      <c r="J37" t="s">
        <v>846</v>
      </c>
      <c r="K37">
        <v>109</v>
      </c>
      <c r="L37">
        <v>126.2</v>
      </c>
      <c r="M37">
        <v>17.2</v>
      </c>
      <c r="N37">
        <v>0.157798165137615</v>
      </c>
    </row>
    <row r="38" spans="1:14">
      <c r="A38">
        <v>201</v>
      </c>
      <c r="B38">
        <v>20103</v>
      </c>
      <c r="C38" t="s">
        <v>841</v>
      </c>
      <c r="D38" t="s">
        <v>882</v>
      </c>
      <c r="E38" t="s">
        <v>883</v>
      </c>
      <c r="F38" t="s">
        <v>884</v>
      </c>
      <c r="G38" t="s">
        <v>883</v>
      </c>
      <c r="H38">
        <v>2010302</v>
      </c>
      <c r="I38" t="s">
        <v>925</v>
      </c>
      <c r="J38" t="s">
        <v>846</v>
      </c>
      <c r="K38">
        <v>512.6</v>
      </c>
      <c r="L38">
        <v>529</v>
      </c>
      <c r="M38">
        <v>16.4</v>
      </c>
      <c r="N38">
        <v>0.0319937573156457</v>
      </c>
    </row>
    <row r="39" spans="1:14">
      <c r="A39">
        <v>201</v>
      </c>
      <c r="B39">
        <v>20103</v>
      </c>
      <c r="C39" t="s">
        <v>841</v>
      </c>
      <c r="D39" t="s">
        <v>882</v>
      </c>
      <c r="E39" t="s">
        <v>883</v>
      </c>
      <c r="F39" t="s">
        <v>885</v>
      </c>
      <c r="G39" t="s">
        <v>886</v>
      </c>
      <c r="H39">
        <v>2010302</v>
      </c>
      <c r="I39" t="s">
        <v>925</v>
      </c>
      <c r="J39" t="s">
        <v>846</v>
      </c>
      <c r="K39">
        <v>52.93</v>
      </c>
      <c r="L39">
        <v>52.93</v>
      </c>
      <c r="M39">
        <v>0</v>
      </c>
      <c r="N39">
        <v>0</v>
      </c>
    </row>
    <row r="40" spans="1:14">
      <c r="A40">
        <v>201</v>
      </c>
      <c r="B40">
        <v>20103</v>
      </c>
      <c r="C40" t="s">
        <v>841</v>
      </c>
      <c r="D40" t="s">
        <v>882</v>
      </c>
      <c r="E40" t="s">
        <v>883</v>
      </c>
      <c r="F40" t="s">
        <v>887</v>
      </c>
      <c r="G40" t="s">
        <v>888</v>
      </c>
      <c r="H40">
        <v>2010302</v>
      </c>
      <c r="I40" t="s">
        <v>925</v>
      </c>
      <c r="J40" t="s">
        <v>846</v>
      </c>
      <c r="K40">
        <v>67.44</v>
      </c>
      <c r="L40">
        <v>67.44</v>
      </c>
      <c r="M40">
        <v>0</v>
      </c>
      <c r="N40">
        <v>0</v>
      </c>
    </row>
    <row r="41" spans="1:14">
      <c r="A41">
        <v>201</v>
      </c>
      <c r="B41">
        <v>20103</v>
      </c>
      <c r="C41" t="s">
        <v>841</v>
      </c>
      <c r="D41" t="s">
        <v>882</v>
      </c>
      <c r="E41" t="s">
        <v>883</v>
      </c>
      <c r="F41" t="s">
        <v>889</v>
      </c>
      <c r="G41" t="s">
        <v>890</v>
      </c>
      <c r="H41">
        <v>2010302</v>
      </c>
      <c r="I41" t="s">
        <v>925</v>
      </c>
      <c r="J41" t="s">
        <v>846</v>
      </c>
      <c r="K41">
        <v>59.84</v>
      </c>
      <c r="L41">
        <v>98.31</v>
      </c>
      <c r="M41">
        <v>38.47</v>
      </c>
      <c r="N41">
        <v>0.642881016042781</v>
      </c>
    </row>
    <row r="42" spans="1:14">
      <c r="A42">
        <v>201</v>
      </c>
      <c r="B42">
        <v>20103</v>
      </c>
      <c r="C42" t="s">
        <v>841</v>
      </c>
      <c r="D42" t="s">
        <v>882</v>
      </c>
      <c r="E42" t="s">
        <v>883</v>
      </c>
      <c r="F42" t="s">
        <v>891</v>
      </c>
      <c r="G42" t="s">
        <v>892</v>
      </c>
      <c r="H42">
        <v>2010302</v>
      </c>
      <c r="I42" t="s">
        <v>925</v>
      </c>
      <c r="J42" t="s">
        <v>846</v>
      </c>
      <c r="K42">
        <v>32.98</v>
      </c>
      <c r="L42">
        <v>32.98</v>
      </c>
      <c r="M42">
        <v>0</v>
      </c>
      <c r="N42">
        <v>0</v>
      </c>
    </row>
    <row r="43" spans="1:14">
      <c r="A43">
        <v>201</v>
      </c>
      <c r="B43">
        <v>20103</v>
      </c>
      <c r="C43" t="s">
        <v>841</v>
      </c>
      <c r="D43" t="s">
        <v>882</v>
      </c>
      <c r="E43" t="s">
        <v>883</v>
      </c>
      <c r="F43" t="s">
        <v>893</v>
      </c>
      <c r="G43" t="s">
        <v>894</v>
      </c>
      <c r="H43">
        <v>2010302</v>
      </c>
      <c r="I43" t="s">
        <v>925</v>
      </c>
      <c r="J43" t="s">
        <v>846</v>
      </c>
      <c r="K43">
        <v>54.28</v>
      </c>
      <c r="L43">
        <v>54.28</v>
      </c>
      <c r="M43">
        <v>0</v>
      </c>
      <c r="N43">
        <v>0</v>
      </c>
    </row>
    <row r="44" spans="1:14">
      <c r="A44">
        <v>201</v>
      </c>
      <c r="B44">
        <v>20103</v>
      </c>
      <c r="C44" t="s">
        <v>841</v>
      </c>
      <c r="D44" t="s">
        <v>882</v>
      </c>
      <c r="E44" t="s">
        <v>883</v>
      </c>
      <c r="F44" t="s">
        <v>926</v>
      </c>
      <c r="G44" t="s">
        <v>927</v>
      </c>
      <c r="H44">
        <v>2010302</v>
      </c>
      <c r="I44" t="s">
        <v>925</v>
      </c>
      <c r="J44" t="s">
        <v>846</v>
      </c>
      <c r="K44">
        <v>459.4</v>
      </c>
      <c r="L44">
        <v>235.35</v>
      </c>
      <c r="M44">
        <v>-224.05</v>
      </c>
      <c r="N44">
        <v>-0.487701349586417</v>
      </c>
    </row>
    <row r="45" spans="1:14">
      <c r="A45">
        <v>201</v>
      </c>
      <c r="B45">
        <v>20103</v>
      </c>
      <c r="C45" t="s">
        <v>841</v>
      </c>
      <c r="D45" t="s">
        <v>898</v>
      </c>
      <c r="E45" t="s">
        <v>899</v>
      </c>
      <c r="F45" t="s">
        <v>900</v>
      </c>
      <c r="G45" t="s">
        <v>899</v>
      </c>
      <c r="H45">
        <v>2010302</v>
      </c>
      <c r="I45" t="s">
        <v>925</v>
      </c>
      <c r="J45" t="s">
        <v>846</v>
      </c>
      <c r="K45">
        <v>1089.13</v>
      </c>
      <c r="L45">
        <v>1415.77</v>
      </c>
      <c r="M45">
        <v>326.64</v>
      </c>
      <c r="N45">
        <v>0.29990910176012</v>
      </c>
    </row>
    <row r="46" spans="1:14">
      <c r="A46">
        <v>201</v>
      </c>
      <c r="B46">
        <v>20103</v>
      </c>
      <c r="C46" t="s">
        <v>841</v>
      </c>
      <c r="D46" t="s">
        <v>898</v>
      </c>
      <c r="E46" t="s">
        <v>899</v>
      </c>
      <c r="F46" t="s">
        <v>900</v>
      </c>
      <c r="G46" t="s">
        <v>899</v>
      </c>
      <c r="H46">
        <v>2010302</v>
      </c>
      <c r="I46" t="s">
        <v>925</v>
      </c>
      <c r="J46" t="s">
        <v>928</v>
      </c>
      <c r="K46">
        <v>8</v>
      </c>
      <c r="L46">
        <v>0</v>
      </c>
      <c r="M46">
        <v>-8</v>
      </c>
      <c r="N46">
        <v>-1</v>
      </c>
    </row>
    <row r="47" spans="1:14">
      <c r="A47">
        <v>201</v>
      </c>
      <c r="B47">
        <v>20103</v>
      </c>
      <c r="C47" t="s">
        <v>841</v>
      </c>
      <c r="D47" t="s">
        <v>898</v>
      </c>
      <c r="E47" t="s">
        <v>899</v>
      </c>
      <c r="F47" t="s">
        <v>929</v>
      </c>
      <c r="G47" t="s">
        <v>930</v>
      </c>
      <c r="H47">
        <v>2010302</v>
      </c>
      <c r="I47" t="s">
        <v>925</v>
      </c>
      <c r="J47" t="s">
        <v>928</v>
      </c>
      <c r="K47">
        <v>0</v>
      </c>
      <c r="L47">
        <v>8</v>
      </c>
      <c r="M47">
        <v>8</v>
      </c>
      <c r="N47">
        <v>0</v>
      </c>
    </row>
    <row r="48" spans="1:14">
      <c r="A48">
        <v>201</v>
      </c>
      <c r="B48">
        <v>20103</v>
      </c>
      <c r="C48" t="s">
        <v>841</v>
      </c>
      <c r="D48" t="s">
        <v>901</v>
      </c>
      <c r="E48" t="s">
        <v>902</v>
      </c>
      <c r="F48" t="s">
        <v>903</v>
      </c>
      <c r="G48" t="s">
        <v>904</v>
      </c>
      <c r="H48">
        <v>2010302</v>
      </c>
      <c r="I48" t="s">
        <v>925</v>
      </c>
      <c r="J48" t="s">
        <v>846</v>
      </c>
      <c r="K48">
        <v>103.35</v>
      </c>
      <c r="L48">
        <v>103.35</v>
      </c>
      <c r="M48">
        <v>0</v>
      </c>
      <c r="N48">
        <v>0</v>
      </c>
    </row>
    <row r="49" spans="1:14">
      <c r="A49">
        <v>201</v>
      </c>
      <c r="B49">
        <v>20103</v>
      </c>
      <c r="C49" t="s">
        <v>841</v>
      </c>
      <c r="D49" t="s">
        <v>905</v>
      </c>
      <c r="E49" t="s">
        <v>906</v>
      </c>
      <c r="F49" t="s">
        <v>908</v>
      </c>
      <c r="G49" t="s">
        <v>909</v>
      </c>
      <c r="H49">
        <v>2010302</v>
      </c>
      <c r="I49" t="s">
        <v>925</v>
      </c>
      <c r="J49" t="s">
        <v>846</v>
      </c>
      <c r="K49">
        <v>0</v>
      </c>
      <c r="L49">
        <v>50.22</v>
      </c>
      <c r="M49">
        <v>50.22</v>
      </c>
      <c r="N49">
        <v>0</v>
      </c>
    </row>
    <row r="50" spans="1:14">
      <c r="A50">
        <v>201</v>
      </c>
      <c r="B50">
        <v>20103</v>
      </c>
      <c r="C50" t="s">
        <v>841</v>
      </c>
      <c r="D50" t="s">
        <v>910</v>
      </c>
      <c r="E50" t="s">
        <v>911</v>
      </c>
      <c r="F50" t="s">
        <v>912</v>
      </c>
      <c r="G50" t="s">
        <v>911</v>
      </c>
      <c r="H50">
        <v>2010302</v>
      </c>
      <c r="I50" t="s">
        <v>925</v>
      </c>
      <c r="J50" t="s">
        <v>846</v>
      </c>
      <c r="K50">
        <v>57.8</v>
      </c>
      <c r="L50">
        <v>51</v>
      </c>
      <c r="M50">
        <v>-6.8</v>
      </c>
      <c r="N50">
        <v>-0.117647058823529</v>
      </c>
    </row>
    <row r="51" spans="1:14">
      <c r="A51">
        <v>201</v>
      </c>
      <c r="B51">
        <v>20103</v>
      </c>
      <c r="C51" t="s">
        <v>841</v>
      </c>
      <c r="D51" t="s">
        <v>910</v>
      </c>
      <c r="E51" t="s">
        <v>911</v>
      </c>
      <c r="F51" t="s">
        <v>913</v>
      </c>
      <c r="G51" t="s">
        <v>914</v>
      </c>
      <c r="H51">
        <v>2010302</v>
      </c>
      <c r="I51" t="s">
        <v>925</v>
      </c>
      <c r="J51" t="s">
        <v>846</v>
      </c>
      <c r="K51">
        <v>18</v>
      </c>
      <c r="L51">
        <v>18</v>
      </c>
      <c r="M51">
        <v>0</v>
      </c>
      <c r="N51">
        <v>0</v>
      </c>
    </row>
    <row r="52" spans="1:14">
      <c r="A52">
        <v>201</v>
      </c>
      <c r="B52">
        <v>20103</v>
      </c>
      <c r="C52" t="s">
        <v>841</v>
      </c>
      <c r="D52" t="s">
        <v>918</v>
      </c>
      <c r="E52" t="s">
        <v>919</v>
      </c>
      <c r="F52" t="s">
        <v>920</v>
      </c>
      <c r="G52" t="s">
        <v>919</v>
      </c>
      <c r="H52">
        <v>2010302</v>
      </c>
      <c r="I52" t="s">
        <v>925</v>
      </c>
      <c r="J52" t="s">
        <v>846</v>
      </c>
      <c r="K52">
        <v>101.91</v>
      </c>
      <c r="L52">
        <v>91.85</v>
      </c>
      <c r="M52">
        <v>-10.06</v>
      </c>
      <c r="N52">
        <v>-0.0987145520557355</v>
      </c>
    </row>
    <row r="53" spans="1:14">
      <c r="A53">
        <v>201</v>
      </c>
      <c r="B53">
        <v>20103</v>
      </c>
      <c r="C53" t="s">
        <v>849</v>
      </c>
      <c r="D53" t="s">
        <v>921</v>
      </c>
      <c r="E53" t="s">
        <v>922</v>
      </c>
      <c r="F53" t="s">
        <v>923</v>
      </c>
      <c r="G53" t="s">
        <v>924</v>
      </c>
      <c r="H53">
        <v>2010302</v>
      </c>
      <c r="I53" t="s">
        <v>925</v>
      </c>
      <c r="J53" t="s">
        <v>846</v>
      </c>
      <c r="K53">
        <v>10.81</v>
      </c>
      <c r="L53">
        <v>43</v>
      </c>
      <c r="M53">
        <v>32.19</v>
      </c>
      <c r="N53">
        <v>2.97779833487511</v>
      </c>
    </row>
    <row r="54" spans="1:14">
      <c r="A54">
        <v>201</v>
      </c>
      <c r="B54">
        <v>20103</v>
      </c>
      <c r="C54" t="s">
        <v>849</v>
      </c>
      <c r="D54" t="s">
        <v>921</v>
      </c>
      <c r="E54" t="s">
        <v>922</v>
      </c>
      <c r="F54" t="s">
        <v>931</v>
      </c>
      <c r="G54" t="s">
        <v>932</v>
      </c>
      <c r="H54">
        <v>2010302</v>
      </c>
      <c r="I54" t="s">
        <v>925</v>
      </c>
      <c r="J54" t="s">
        <v>846</v>
      </c>
      <c r="K54">
        <v>32.7</v>
      </c>
      <c r="L54">
        <v>86.6046</v>
      </c>
      <c r="M54">
        <v>53.9046</v>
      </c>
      <c r="N54">
        <v>1.64845871559633</v>
      </c>
    </row>
    <row r="55" spans="1:14">
      <c r="A55">
        <v>201</v>
      </c>
      <c r="B55">
        <v>20103</v>
      </c>
      <c r="C55" t="s">
        <v>841</v>
      </c>
      <c r="D55" t="s">
        <v>882</v>
      </c>
      <c r="E55" t="s">
        <v>883</v>
      </c>
      <c r="F55" t="s">
        <v>933</v>
      </c>
      <c r="G55" t="s">
        <v>934</v>
      </c>
      <c r="H55">
        <v>2010303</v>
      </c>
      <c r="I55" t="s">
        <v>935</v>
      </c>
      <c r="J55" t="s">
        <v>846</v>
      </c>
      <c r="K55">
        <v>159.62</v>
      </c>
      <c r="L55">
        <v>188.7045</v>
      </c>
      <c r="M55">
        <v>29.0845</v>
      </c>
      <c r="N55">
        <v>0.182210875830096</v>
      </c>
    </row>
    <row r="56" spans="1:14">
      <c r="A56">
        <v>201</v>
      </c>
      <c r="B56">
        <v>20103</v>
      </c>
      <c r="C56" t="s">
        <v>841</v>
      </c>
      <c r="D56" t="s">
        <v>898</v>
      </c>
      <c r="E56" t="s">
        <v>899</v>
      </c>
      <c r="F56" t="s">
        <v>936</v>
      </c>
      <c r="G56" t="s">
        <v>937</v>
      </c>
      <c r="H56">
        <v>2010303</v>
      </c>
      <c r="I56" t="s">
        <v>935</v>
      </c>
      <c r="J56" t="s">
        <v>846</v>
      </c>
      <c r="K56">
        <v>2634.68</v>
      </c>
      <c r="L56">
        <v>2723.9175</v>
      </c>
      <c r="M56">
        <v>89.2375000000002</v>
      </c>
      <c r="N56">
        <v>0.0338703371946499</v>
      </c>
    </row>
    <row r="57" spans="1:14">
      <c r="A57">
        <v>201</v>
      </c>
      <c r="B57">
        <v>20103</v>
      </c>
      <c r="C57" t="s">
        <v>841</v>
      </c>
      <c r="D57" t="s">
        <v>898</v>
      </c>
      <c r="E57" t="s">
        <v>899</v>
      </c>
      <c r="F57" t="s">
        <v>936</v>
      </c>
      <c r="G57" t="s">
        <v>937</v>
      </c>
      <c r="H57">
        <v>2010303</v>
      </c>
      <c r="I57" t="s">
        <v>935</v>
      </c>
      <c r="J57" t="s">
        <v>938</v>
      </c>
      <c r="K57">
        <v>342.42</v>
      </c>
      <c r="L57">
        <v>287.55</v>
      </c>
      <c r="M57">
        <v>-54.87</v>
      </c>
      <c r="N57">
        <v>-0.16024180830559</v>
      </c>
    </row>
    <row r="58" spans="1:14">
      <c r="A58">
        <v>201</v>
      </c>
      <c r="B58">
        <v>20103</v>
      </c>
      <c r="C58" t="s">
        <v>841</v>
      </c>
      <c r="D58" t="s">
        <v>898</v>
      </c>
      <c r="E58" t="s">
        <v>899</v>
      </c>
      <c r="F58" t="s">
        <v>939</v>
      </c>
      <c r="G58" t="s">
        <v>940</v>
      </c>
      <c r="H58">
        <v>2010303</v>
      </c>
      <c r="I58" t="s">
        <v>935</v>
      </c>
      <c r="J58" t="s">
        <v>846</v>
      </c>
      <c r="K58">
        <v>233.44</v>
      </c>
      <c r="L58">
        <v>160.0988</v>
      </c>
      <c r="M58">
        <v>-73.3412</v>
      </c>
      <c r="N58">
        <v>-0.314175805346127</v>
      </c>
    </row>
    <row r="59" spans="1:14">
      <c r="A59">
        <v>201</v>
      </c>
      <c r="B59">
        <v>20103</v>
      </c>
      <c r="C59" t="s">
        <v>841</v>
      </c>
      <c r="D59" t="s">
        <v>898</v>
      </c>
      <c r="E59" t="s">
        <v>899</v>
      </c>
      <c r="F59" t="s">
        <v>929</v>
      </c>
      <c r="G59" t="s">
        <v>930</v>
      </c>
      <c r="H59">
        <v>2010303</v>
      </c>
      <c r="I59" t="s">
        <v>935</v>
      </c>
      <c r="J59" t="s">
        <v>846</v>
      </c>
      <c r="K59">
        <v>65.81</v>
      </c>
      <c r="L59">
        <v>87.1313</v>
      </c>
      <c r="M59">
        <v>21.3213</v>
      </c>
      <c r="N59">
        <v>0.32398267740465</v>
      </c>
    </row>
    <row r="60" spans="1:14">
      <c r="A60">
        <v>201</v>
      </c>
      <c r="B60">
        <v>20103</v>
      </c>
      <c r="C60" t="s">
        <v>841</v>
      </c>
      <c r="D60" t="s">
        <v>882</v>
      </c>
      <c r="E60" t="s">
        <v>883</v>
      </c>
      <c r="F60" t="s">
        <v>884</v>
      </c>
      <c r="G60" t="s">
        <v>883</v>
      </c>
      <c r="H60">
        <v>2010305</v>
      </c>
      <c r="I60" t="s">
        <v>941</v>
      </c>
      <c r="J60" t="s">
        <v>846</v>
      </c>
      <c r="K60">
        <v>50</v>
      </c>
      <c r="L60">
        <v>50</v>
      </c>
      <c r="M60">
        <v>0</v>
      </c>
      <c r="N60">
        <v>0</v>
      </c>
    </row>
    <row r="61" spans="1:14">
      <c r="A61">
        <v>201</v>
      </c>
      <c r="B61">
        <v>20103</v>
      </c>
      <c r="C61" t="s">
        <v>849</v>
      </c>
      <c r="D61" t="s">
        <v>921</v>
      </c>
      <c r="E61" t="s">
        <v>922</v>
      </c>
      <c r="F61" t="s">
        <v>923</v>
      </c>
      <c r="G61" t="s">
        <v>924</v>
      </c>
      <c r="H61">
        <v>2010305</v>
      </c>
      <c r="I61" t="s">
        <v>941</v>
      </c>
      <c r="J61" t="s">
        <v>846</v>
      </c>
      <c r="K61">
        <v>30.2</v>
      </c>
      <c r="L61">
        <v>0</v>
      </c>
      <c r="M61">
        <v>-30.2</v>
      </c>
      <c r="N61">
        <v>-1</v>
      </c>
    </row>
    <row r="62" spans="1:14">
      <c r="A62">
        <v>201</v>
      </c>
      <c r="B62">
        <v>20103</v>
      </c>
      <c r="C62" t="s">
        <v>841</v>
      </c>
      <c r="D62" t="s">
        <v>915</v>
      </c>
      <c r="E62" t="s">
        <v>916</v>
      </c>
      <c r="F62" t="s">
        <v>917</v>
      </c>
      <c r="G62" t="s">
        <v>916</v>
      </c>
      <c r="H62">
        <v>2010306</v>
      </c>
      <c r="I62" t="s">
        <v>942</v>
      </c>
      <c r="J62" t="s">
        <v>846</v>
      </c>
      <c r="K62">
        <v>807.55</v>
      </c>
      <c r="L62">
        <v>790.55</v>
      </c>
      <c r="M62">
        <v>-17</v>
      </c>
      <c r="N62">
        <v>-0.0210513280911399</v>
      </c>
    </row>
    <row r="63" spans="1:14">
      <c r="A63">
        <v>201</v>
      </c>
      <c r="B63">
        <v>20103</v>
      </c>
      <c r="C63" t="s">
        <v>841</v>
      </c>
      <c r="D63" t="s">
        <v>915</v>
      </c>
      <c r="E63" t="s">
        <v>916</v>
      </c>
      <c r="F63" t="s">
        <v>917</v>
      </c>
      <c r="G63" t="s">
        <v>916</v>
      </c>
      <c r="H63">
        <v>2010306</v>
      </c>
      <c r="I63" t="s">
        <v>942</v>
      </c>
      <c r="J63" t="s">
        <v>928</v>
      </c>
      <c r="K63">
        <v>7.6</v>
      </c>
      <c r="L63">
        <v>0</v>
      </c>
      <c r="M63">
        <v>-7.6</v>
      </c>
      <c r="N63">
        <v>-1</v>
      </c>
    </row>
    <row r="64" spans="1:14">
      <c r="A64">
        <v>201</v>
      </c>
      <c r="B64">
        <v>20103</v>
      </c>
      <c r="C64" t="s">
        <v>841</v>
      </c>
      <c r="D64" t="s">
        <v>915</v>
      </c>
      <c r="E64" t="s">
        <v>916</v>
      </c>
      <c r="F64" t="s">
        <v>943</v>
      </c>
      <c r="G64" t="s">
        <v>944</v>
      </c>
      <c r="H64">
        <v>2010306</v>
      </c>
      <c r="I64" t="s">
        <v>942</v>
      </c>
      <c r="J64" t="s">
        <v>846</v>
      </c>
      <c r="K64">
        <v>1088.15</v>
      </c>
      <c r="L64">
        <v>1091.92</v>
      </c>
      <c r="M64">
        <v>3.76999999999998</v>
      </c>
      <c r="N64">
        <v>0.00346459587373063</v>
      </c>
    </row>
    <row r="65" spans="1:14">
      <c r="A65">
        <v>201</v>
      </c>
      <c r="B65">
        <v>20103</v>
      </c>
      <c r="C65" t="s">
        <v>841</v>
      </c>
      <c r="D65" t="s">
        <v>915</v>
      </c>
      <c r="E65" t="s">
        <v>916</v>
      </c>
      <c r="F65" t="s">
        <v>943</v>
      </c>
      <c r="G65" t="s">
        <v>944</v>
      </c>
      <c r="H65">
        <v>2010306</v>
      </c>
      <c r="I65" t="s">
        <v>942</v>
      </c>
      <c r="J65" t="s">
        <v>938</v>
      </c>
      <c r="K65">
        <v>458.25</v>
      </c>
      <c r="L65">
        <v>97.32</v>
      </c>
      <c r="M65">
        <v>-360.93</v>
      </c>
      <c r="N65">
        <v>-0.787626841243863</v>
      </c>
    </row>
    <row r="66" spans="1:14">
      <c r="A66">
        <v>201</v>
      </c>
      <c r="B66">
        <v>20103</v>
      </c>
      <c r="C66" t="s">
        <v>841</v>
      </c>
      <c r="D66" t="s">
        <v>915</v>
      </c>
      <c r="E66" t="s">
        <v>916</v>
      </c>
      <c r="F66" t="s">
        <v>945</v>
      </c>
      <c r="G66" t="s">
        <v>946</v>
      </c>
      <c r="H66">
        <v>2010306</v>
      </c>
      <c r="I66" t="s">
        <v>942</v>
      </c>
      <c r="J66" t="s">
        <v>846</v>
      </c>
      <c r="K66">
        <v>342.44</v>
      </c>
      <c r="L66">
        <v>349.11</v>
      </c>
      <c r="M66">
        <v>6.67000000000002</v>
      </c>
      <c r="N66">
        <v>0.0194778647354281</v>
      </c>
    </row>
    <row r="67" spans="1:14">
      <c r="A67">
        <v>201</v>
      </c>
      <c r="B67">
        <v>20103</v>
      </c>
      <c r="C67" t="s">
        <v>841</v>
      </c>
      <c r="D67" t="s">
        <v>895</v>
      </c>
      <c r="E67" t="s">
        <v>896</v>
      </c>
      <c r="F67" t="s">
        <v>897</v>
      </c>
      <c r="G67" t="s">
        <v>896</v>
      </c>
      <c r="H67">
        <v>2010307</v>
      </c>
      <c r="I67" t="s">
        <v>947</v>
      </c>
      <c r="J67" t="s">
        <v>846</v>
      </c>
      <c r="K67">
        <v>112</v>
      </c>
      <c r="L67">
        <v>0</v>
      </c>
      <c r="M67">
        <v>-112</v>
      </c>
      <c r="N67">
        <v>-1</v>
      </c>
    </row>
    <row r="68" spans="1:14">
      <c r="A68">
        <v>201</v>
      </c>
      <c r="B68">
        <v>20103</v>
      </c>
      <c r="C68" t="s">
        <v>841</v>
      </c>
      <c r="D68" t="s">
        <v>882</v>
      </c>
      <c r="E68" t="s">
        <v>883</v>
      </c>
      <c r="F68" t="s">
        <v>884</v>
      </c>
      <c r="G68" t="s">
        <v>883</v>
      </c>
      <c r="H68">
        <v>2010308</v>
      </c>
      <c r="I68" t="s">
        <v>948</v>
      </c>
      <c r="J68" t="s">
        <v>846</v>
      </c>
      <c r="K68">
        <v>90</v>
      </c>
      <c r="L68">
        <v>90</v>
      </c>
      <c r="M68">
        <v>0</v>
      </c>
      <c r="N68">
        <v>0</v>
      </c>
    </row>
    <row r="69" spans="1:14">
      <c r="A69">
        <v>201</v>
      </c>
      <c r="B69">
        <v>20103</v>
      </c>
      <c r="C69" t="s">
        <v>841</v>
      </c>
      <c r="D69" t="s">
        <v>895</v>
      </c>
      <c r="E69" t="s">
        <v>896</v>
      </c>
      <c r="F69" t="s">
        <v>949</v>
      </c>
      <c r="G69" t="s">
        <v>950</v>
      </c>
      <c r="H69">
        <v>2010350</v>
      </c>
      <c r="I69" t="s">
        <v>951</v>
      </c>
      <c r="J69" t="s">
        <v>928</v>
      </c>
      <c r="K69">
        <v>50.69</v>
      </c>
      <c r="L69">
        <v>26.8322</v>
      </c>
      <c r="M69">
        <v>-23.8578</v>
      </c>
      <c r="N69">
        <v>-0.47066087985796</v>
      </c>
    </row>
    <row r="70" spans="1:14">
      <c r="A70">
        <v>201</v>
      </c>
      <c r="B70">
        <v>20103</v>
      </c>
      <c r="C70" t="s">
        <v>841</v>
      </c>
      <c r="D70" t="s">
        <v>915</v>
      </c>
      <c r="E70" t="s">
        <v>916</v>
      </c>
      <c r="F70" t="s">
        <v>943</v>
      </c>
      <c r="G70" t="s">
        <v>944</v>
      </c>
      <c r="H70">
        <v>2010350</v>
      </c>
      <c r="I70" t="s">
        <v>951</v>
      </c>
      <c r="J70" t="s">
        <v>846</v>
      </c>
      <c r="K70">
        <v>115.56</v>
      </c>
      <c r="L70">
        <v>187.2134</v>
      </c>
      <c r="M70">
        <v>71.6534</v>
      </c>
      <c r="N70">
        <v>0.620053651782624</v>
      </c>
    </row>
    <row r="71" spans="1:14">
      <c r="A71">
        <v>201</v>
      </c>
      <c r="B71">
        <v>20103</v>
      </c>
      <c r="C71" t="s">
        <v>841</v>
      </c>
      <c r="D71" t="s">
        <v>915</v>
      </c>
      <c r="E71" t="s">
        <v>916</v>
      </c>
      <c r="F71" t="s">
        <v>945</v>
      </c>
      <c r="G71" t="s">
        <v>946</v>
      </c>
      <c r="H71">
        <v>2010350</v>
      </c>
      <c r="I71" t="s">
        <v>951</v>
      </c>
      <c r="J71" t="s">
        <v>846</v>
      </c>
      <c r="K71">
        <v>508.41</v>
      </c>
      <c r="L71">
        <v>690.706</v>
      </c>
      <c r="M71">
        <v>182.296</v>
      </c>
      <c r="N71">
        <v>0.358561003914164</v>
      </c>
    </row>
    <row r="72" spans="1:14">
      <c r="A72">
        <v>201</v>
      </c>
      <c r="B72">
        <v>20103</v>
      </c>
      <c r="C72" t="s">
        <v>841</v>
      </c>
      <c r="D72" t="s">
        <v>882</v>
      </c>
      <c r="E72" t="s">
        <v>883</v>
      </c>
      <c r="F72" t="s">
        <v>926</v>
      </c>
      <c r="G72" t="s">
        <v>927</v>
      </c>
      <c r="H72">
        <v>2010399</v>
      </c>
      <c r="I72" t="s">
        <v>952</v>
      </c>
      <c r="J72" t="s">
        <v>846</v>
      </c>
      <c r="K72">
        <v>64.02</v>
      </c>
      <c r="L72">
        <v>356.5294</v>
      </c>
      <c r="M72">
        <v>292.5094</v>
      </c>
      <c r="N72">
        <v>4.5690315526398</v>
      </c>
    </row>
    <row r="73" spans="1:14">
      <c r="A73">
        <v>201</v>
      </c>
      <c r="B73">
        <v>20103</v>
      </c>
      <c r="C73" t="s">
        <v>841</v>
      </c>
      <c r="D73" t="s">
        <v>895</v>
      </c>
      <c r="E73" t="s">
        <v>896</v>
      </c>
      <c r="F73" t="s">
        <v>949</v>
      </c>
      <c r="G73" t="s">
        <v>950</v>
      </c>
      <c r="H73">
        <v>2010399</v>
      </c>
      <c r="I73" t="s">
        <v>952</v>
      </c>
      <c r="J73" t="s">
        <v>928</v>
      </c>
      <c r="K73">
        <v>38.5</v>
      </c>
      <c r="L73">
        <v>0</v>
      </c>
      <c r="M73">
        <v>-38.5</v>
      </c>
      <c r="N73">
        <v>-1</v>
      </c>
    </row>
    <row r="74" spans="1:14">
      <c r="A74">
        <v>201</v>
      </c>
      <c r="B74">
        <v>20103</v>
      </c>
      <c r="C74" t="s">
        <v>841</v>
      </c>
      <c r="D74" t="s">
        <v>898</v>
      </c>
      <c r="E74" t="s">
        <v>899</v>
      </c>
      <c r="F74" t="s">
        <v>936</v>
      </c>
      <c r="G74" t="s">
        <v>937</v>
      </c>
      <c r="H74">
        <v>2010399</v>
      </c>
      <c r="I74" t="s">
        <v>952</v>
      </c>
      <c r="J74" t="s">
        <v>846</v>
      </c>
      <c r="K74">
        <v>0</v>
      </c>
      <c r="L74">
        <v>1.5</v>
      </c>
      <c r="M74">
        <v>1.5</v>
      </c>
      <c r="N74">
        <v>0</v>
      </c>
    </row>
    <row r="75" spans="1:14">
      <c r="A75">
        <v>201</v>
      </c>
      <c r="B75">
        <v>20103</v>
      </c>
      <c r="C75" t="s">
        <v>841</v>
      </c>
      <c r="D75" t="s">
        <v>898</v>
      </c>
      <c r="E75" t="s">
        <v>899</v>
      </c>
      <c r="F75" t="s">
        <v>939</v>
      </c>
      <c r="G75" t="s">
        <v>940</v>
      </c>
      <c r="H75">
        <v>2010399</v>
      </c>
      <c r="I75" t="s">
        <v>952</v>
      </c>
      <c r="J75" t="s">
        <v>846</v>
      </c>
      <c r="K75">
        <v>0</v>
      </c>
      <c r="L75">
        <v>145.21</v>
      </c>
      <c r="M75">
        <v>145.21</v>
      </c>
      <c r="N75">
        <v>0</v>
      </c>
    </row>
    <row r="76" spans="1:14">
      <c r="A76">
        <v>201</v>
      </c>
      <c r="B76">
        <v>20103</v>
      </c>
      <c r="C76" t="s">
        <v>849</v>
      </c>
      <c r="D76" t="s">
        <v>921</v>
      </c>
      <c r="E76" t="s">
        <v>922</v>
      </c>
      <c r="F76" t="s">
        <v>923</v>
      </c>
      <c r="G76" t="s">
        <v>924</v>
      </c>
      <c r="H76">
        <v>2010399</v>
      </c>
      <c r="I76" t="s">
        <v>952</v>
      </c>
      <c r="J76" t="s">
        <v>846</v>
      </c>
      <c r="K76">
        <v>14.81</v>
      </c>
      <c r="L76">
        <v>57.36</v>
      </c>
      <c r="M76">
        <v>42.55</v>
      </c>
      <c r="N76">
        <v>2.87305874409183</v>
      </c>
    </row>
    <row r="77" spans="1:14">
      <c r="A77">
        <v>201</v>
      </c>
      <c r="B77">
        <v>20103</v>
      </c>
      <c r="C77" t="s">
        <v>849</v>
      </c>
      <c r="D77" t="s">
        <v>921</v>
      </c>
      <c r="E77" t="s">
        <v>922</v>
      </c>
      <c r="F77" t="s">
        <v>931</v>
      </c>
      <c r="G77" t="s">
        <v>932</v>
      </c>
      <c r="H77">
        <v>2010399</v>
      </c>
      <c r="I77" t="s">
        <v>952</v>
      </c>
      <c r="J77" t="s">
        <v>846</v>
      </c>
      <c r="K77">
        <v>0</v>
      </c>
      <c r="L77">
        <v>2</v>
      </c>
      <c r="M77">
        <v>2</v>
      </c>
      <c r="N77">
        <v>0</v>
      </c>
    </row>
    <row r="78" spans="1:14">
      <c r="A78">
        <v>201</v>
      </c>
      <c r="B78">
        <v>20104</v>
      </c>
      <c r="C78" t="s">
        <v>849</v>
      </c>
      <c r="D78" t="s">
        <v>953</v>
      </c>
      <c r="E78" t="s">
        <v>954</v>
      </c>
      <c r="F78" t="s">
        <v>955</v>
      </c>
      <c r="G78" t="s">
        <v>954</v>
      </c>
      <c r="H78">
        <v>2010401</v>
      </c>
      <c r="I78" t="s">
        <v>956</v>
      </c>
      <c r="J78" t="s">
        <v>846</v>
      </c>
      <c r="K78">
        <v>609.75</v>
      </c>
      <c r="L78">
        <v>728.8798</v>
      </c>
      <c r="M78">
        <v>119.1298</v>
      </c>
      <c r="N78">
        <v>0.195374825748258</v>
      </c>
    </row>
    <row r="79" spans="1:14">
      <c r="A79">
        <v>201</v>
      </c>
      <c r="B79">
        <v>20104</v>
      </c>
      <c r="C79" t="s">
        <v>849</v>
      </c>
      <c r="D79" t="s">
        <v>953</v>
      </c>
      <c r="E79" t="s">
        <v>954</v>
      </c>
      <c r="F79" t="s">
        <v>957</v>
      </c>
      <c r="G79" t="s">
        <v>958</v>
      </c>
      <c r="H79">
        <v>2010401</v>
      </c>
      <c r="I79" t="s">
        <v>956</v>
      </c>
      <c r="J79" t="s">
        <v>846</v>
      </c>
      <c r="K79">
        <v>162.58</v>
      </c>
      <c r="L79">
        <v>211.2888</v>
      </c>
      <c r="M79">
        <v>48.7088</v>
      </c>
      <c r="N79">
        <v>0.299598966662566</v>
      </c>
    </row>
    <row r="80" spans="1:14">
      <c r="A80">
        <v>201</v>
      </c>
      <c r="B80">
        <v>20104</v>
      </c>
      <c r="C80" t="s">
        <v>849</v>
      </c>
      <c r="D80" t="s">
        <v>953</v>
      </c>
      <c r="E80" t="s">
        <v>954</v>
      </c>
      <c r="F80" t="s">
        <v>959</v>
      </c>
      <c r="G80" t="s">
        <v>960</v>
      </c>
      <c r="H80">
        <v>2010401</v>
      </c>
      <c r="I80" t="s">
        <v>956</v>
      </c>
      <c r="J80" t="s">
        <v>846</v>
      </c>
      <c r="K80">
        <v>310.4</v>
      </c>
      <c r="L80">
        <v>381.163</v>
      </c>
      <c r="M80">
        <v>70.763</v>
      </c>
      <c r="N80">
        <v>0.227973582474227</v>
      </c>
    </row>
    <row r="81" spans="1:14">
      <c r="A81">
        <v>201</v>
      </c>
      <c r="B81">
        <v>20104</v>
      </c>
      <c r="C81" t="s">
        <v>849</v>
      </c>
      <c r="D81" t="s">
        <v>961</v>
      </c>
      <c r="E81" t="s">
        <v>962</v>
      </c>
      <c r="F81" t="s">
        <v>963</v>
      </c>
      <c r="G81" t="s">
        <v>962</v>
      </c>
      <c r="H81">
        <v>2010401</v>
      </c>
      <c r="I81" t="s">
        <v>956</v>
      </c>
      <c r="J81" t="s">
        <v>846</v>
      </c>
      <c r="K81">
        <v>215.8</v>
      </c>
      <c r="L81">
        <v>262.4885</v>
      </c>
      <c r="M81">
        <v>46.6885</v>
      </c>
      <c r="N81">
        <v>0.21635078776645</v>
      </c>
    </row>
    <row r="82" spans="1:14">
      <c r="A82">
        <v>201</v>
      </c>
      <c r="B82">
        <v>20104</v>
      </c>
      <c r="C82" t="s">
        <v>849</v>
      </c>
      <c r="D82" t="s">
        <v>961</v>
      </c>
      <c r="E82" t="s">
        <v>962</v>
      </c>
      <c r="F82" t="s">
        <v>964</v>
      </c>
      <c r="G82" t="s">
        <v>965</v>
      </c>
      <c r="H82">
        <v>2010401</v>
      </c>
      <c r="I82" t="s">
        <v>956</v>
      </c>
      <c r="J82" t="s">
        <v>846</v>
      </c>
      <c r="K82">
        <v>78.27</v>
      </c>
      <c r="L82">
        <v>95.7738</v>
      </c>
      <c r="M82">
        <v>17.5038</v>
      </c>
      <c r="N82">
        <v>0.22363357608279</v>
      </c>
    </row>
    <row r="83" spans="1:14">
      <c r="A83">
        <v>201</v>
      </c>
      <c r="B83">
        <v>20104</v>
      </c>
      <c r="C83" t="s">
        <v>849</v>
      </c>
      <c r="D83" t="s">
        <v>961</v>
      </c>
      <c r="E83" t="s">
        <v>962</v>
      </c>
      <c r="F83" t="s">
        <v>966</v>
      </c>
      <c r="G83" t="s">
        <v>967</v>
      </c>
      <c r="H83">
        <v>2010401</v>
      </c>
      <c r="I83" t="s">
        <v>956</v>
      </c>
      <c r="J83" t="s">
        <v>846</v>
      </c>
      <c r="K83">
        <v>69.25</v>
      </c>
      <c r="L83">
        <v>84.7903</v>
      </c>
      <c r="M83">
        <v>15.5403</v>
      </c>
      <c r="N83">
        <v>0.224408664259928</v>
      </c>
    </row>
    <row r="84" spans="1:14">
      <c r="A84">
        <v>201</v>
      </c>
      <c r="B84">
        <v>20104</v>
      </c>
      <c r="C84" t="s">
        <v>849</v>
      </c>
      <c r="D84" t="s">
        <v>961</v>
      </c>
      <c r="E84" t="s">
        <v>962</v>
      </c>
      <c r="F84" t="s">
        <v>968</v>
      </c>
      <c r="G84" t="s">
        <v>969</v>
      </c>
      <c r="H84">
        <v>2010401</v>
      </c>
      <c r="I84" t="s">
        <v>956</v>
      </c>
      <c r="J84" t="s">
        <v>846</v>
      </c>
      <c r="K84">
        <v>27.02</v>
      </c>
      <c r="L84">
        <v>33.2211</v>
      </c>
      <c r="M84">
        <v>6.2011</v>
      </c>
      <c r="N84">
        <v>0.229500370096225</v>
      </c>
    </row>
    <row r="85" spans="1:14">
      <c r="A85">
        <v>201</v>
      </c>
      <c r="B85">
        <v>20104</v>
      </c>
      <c r="C85" t="s">
        <v>849</v>
      </c>
      <c r="D85" t="s">
        <v>953</v>
      </c>
      <c r="E85" t="s">
        <v>954</v>
      </c>
      <c r="F85" t="s">
        <v>970</v>
      </c>
      <c r="G85" t="s">
        <v>971</v>
      </c>
      <c r="H85">
        <v>2010402</v>
      </c>
      <c r="I85" t="s">
        <v>972</v>
      </c>
      <c r="J85" t="s">
        <v>846</v>
      </c>
      <c r="K85">
        <v>60</v>
      </c>
      <c r="L85">
        <v>60</v>
      </c>
      <c r="M85">
        <v>0</v>
      </c>
      <c r="N85">
        <v>0</v>
      </c>
    </row>
    <row r="86" spans="1:14">
      <c r="A86">
        <v>201</v>
      </c>
      <c r="B86">
        <v>20104</v>
      </c>
      <c r="C86" t="s">
        <v>849</v>
      </c>
      <c r="D86" t="s">
        <v>953</v>
      </c>
      <c r="E86" t="s">
        <v>954</v>
      </c>
      <c r="F86" t="s">
        <v>955</v>
      </c>
      <c r="G86" t="s">
        <v>954</v>
      </c>
      <c r="H86">
        <v>2010402</v>
      </c>
      <c r="I86" t="s">
        <v>972</v>
      </c>
      <c r="J86" t="s">
        <v>846</v>
      </c>
      <c r="K86">
        <v>95.8</v>
      </c>
      <c r="L86">
        <v>165.1</v>
      </c>
      <c r="M86">
        <v>69.3</v>
      </c>
      <c r="N86">
        <v>0.723382045929019</v>
      </c>
    </row>
    <row r="87" spans="1:14">
      <c r="A87">
        <v>201</v>
      </c>
      <c r="B87">
        <v>20104</v>
      </c>
      <c r="C87" t="s">
        <v>849</v>
      </c>
      <c r="D87" t="s">
        <v>953</v>
      </c>
      <c r="E87" t="s">
        <v>954</v>
      </c>
      <c r="F87" t="s">
        <v>957</v>
      </c>
      <c r="G87" t="s">
        <v>958</v>
      </c>
      <c r="H87">
        <v>2010402</v>
      </c>
      <c r="I87" t="s">
        <v>972</v>
      </c>
      <c r="J87" t="s">
        <v>846</v>
      </c>
      <c r="K87">
        <v>1.5</v>
      </c>
      <c r="L87">
        <v>5.11</v>
      </c>
      <c r="M87">
        <v>3.61</v>
      </c>
      <c r="N87">
        <v>2.40666666666667</v>
      </c>
    </row>
    <row r="88" spans="1:14">
      <c r="A88">
        <v>201</v>
      </c>
      <c r="B88">
        <v>20104</v>
      </c>
      <c r="C88" t="s">
        <v>849</v>
      </c>
      <c r="D88" t="s">
        <v>961</v>
      </c>
      <c r="E88" t="s">
        <v>962</v>
      </c>
      <c r="F88" t="s">
        <v>963</v>
      </c>
      <c r="G88" t="s">
        <v>962</v>
      </c>
      <c r="H88">
        <v>2010402</v>
      </c>
      <c r="I88" t="s">
        <v>972</v>
      </c>
      <c r="J88" t="s">
        <v>846</v>
      </c>
      <c r="K88">
        <v>9</v>
      </c>
      <c r="L88">
        <v>9</v>
      </c>
      <c r="M88">
        <v>0</v>
      </c>
      <c r="N88">
        <v>0</v>
      </c>
    </row>
    <row r="89" spans="1:14">
      <c r="A89">
        <v>201</v>
      </c>
      <c r="B89">
        <v>20104</v>
      </c>
      <c r="C89" t="s">
        <v>849</v>
      </c>
      <c r="D89" t="s">
        <v>961</v>
      </c>
      <c r="E89" t="s">
        <v>962</v>
      </c>
      <c r="F89" t="s">
        <v>963</v>
      </c>
      <c r="G89" t="s">
        <v>962</v>
      </c>
      <c r="H89">
        <v>2010408</v>
      </c>
      <c r="I89" t="s">
        <v>973</v>
      </c>
      <c r="J89" t="s">
        <v>846</v>
      </c>
      <c r="K89">
        <v>60.34</v>
      </c>
      <c r="L89">
        <v>62.44</v>
      </c>
      <c r="M89">
        <v>2.09999999999999</v>
      </c>
      <c r="N89">
        <v>0.0348027842227377</v>
      </c>
    </row>
    <row r="90" spans="1:14">
      <c r="A90">
        <v>201</v>
      </c>
      <c r="B90">
        <v>20104</v>
      </c>
      <c r="C90" t="s">
        <v>849</v>
      </c>
      <c r="D90" t="s">
        <v>961</v>
      </c>
      <c r="E90" t="s">
        <v>962</v>
      </c>
      <c r="F90" t="s">
        <v>964</v>
      </c>
      <c r="G90" t="s">
        <v>965</v>
      </c>
      <c r="H90">
        <v>2010408</v>
      </c>
      <c r="I90" t="s">
        <v>973</v>
      </c>
      <c r="J90" t="s">
        <v>846</v>
      </c>
      <c r="K90">
        <v>194.1</v>
      </c>
      <c r="L90">
        <v>203.77</v>
      </c>
      <c r="M90">
        <v>9.67000000000002</v>
      </c>
      <c r="N90">
        <v>0.0498196805770222</v>
      </c>
    </row>
    <row r="91" spans="1:14">
      <c r="A91">
        <v>201</v>
      </c>
      <c r="B91">
        <v>20104</v>
      </c>
      <c r="C91" t="s">
        <v>849</v>
      </c>
      <c r="D91" t="s">
        <v>961</v>
      </c>
      <c r="E91" t="s">
        <v>962</v>
      </c>
      <c r="F91" t="s">
        <v>966</v>
      </c>
      <c r="G91" t="s">
        <v>967</v>
      </c>
      <c r="H91">
        <v>2010408</v>
      </c>
      <c r="I91" t="s">
        <v>973</v>
      </c>
      <c r="J91" t="s">
        <v>974</v>
      </c>
      <c r="K91">
        <v>66.91</v>
      </c>
      <c r="L91">
        <v>66.91</v>
      </c>
      <c r="M91">
        <v>0</v>
      </c>
      <c r="N91">
        <v>0</v>
      </c>
    </row>
    <row r="92" spans="1:14">
      <c r="A92">
        <v>201</v>
      </c>
      <c r="B92">
        <v>20104</v>
      </c>
      <c r="C92" t="s">
        <v>849</v>
      </c>
      <c r="D92" t="s">
        <v>961</v>
      </c>
      <c r="E92" t="s">
        <v>962</v>
      </c>
      <c r="F92" t="s">
        <v>968</v>
      </c>
      <c r="G92" t="s">
        <v>969</v>
      </c>
      <c r="H92">
        <v>2010408</v>
      </c>
      <c r="I92" t="s">
        <v>973</v>
      </c>
      <c r="J92" t="s">
        <v>846</v>
      </c>
      <c r="K92">
        <v>9</v>
      </c>
      <c r="L92">
        <v>9</v>
      </c>
      <c r="M92">
        <v>0</v>
      </c>
      <c r="N92">
        <v>0</v>
      </c>
    </row>
    <row r="93" spans="1:14">
      <c r="A93">
        <v>201</v>
      </c>
      <c r="B93">
        <v>20104</v>
      </c>
      <c r="C93" t="s">
        <v>849</v>
      </c>
      <c r="D93" t="s">
        <v>953</v>
      </c>
      <c r="E93" t="s">
        <v>954</v>
      </c>
      <c r="F93" t="s">
        <v>957</v>
      </c>
      <c r="G93" t="s">
        <v>958</v>
      </c>
      <c r="H93">
        <v>2010499</v>
      </c>
      <c r="I93" t="s">
        <v>975</v>
      </c>
      <c r="J93" t="s">
        <v>846</v>
      </c>
      <c r="K93">
        <v>5.11</v>
      </c>
      <c r="L93">
        <v>0</v>
      </c>
      <c r="M93">
        <v>-5.11</v>
      </c>
      <c r="N93">
        <v>-1</v>
      </c>
    </row>
    <row r="94" spans="1:14">
      <c r="A94">
        <v>201</v>
      </c>
      <c r="B94">
        <v>20104</v>
      </c>
      <c r="C94" t="s">
        <v>849</v>
      </c>
      <c r="D94" t="s">
        <v>953</v>
      </c>
      <c r="E94" t="s">
        <v>954</v>
      </c>
      <c r="F94" t="s">
        <v>959</v>
      </c>
      <c r="G94" t="s">
        <v>960</v>
      </c>
      <c r="H94">
        <v>2010499</v>
      </c>
      <c r="I94" t="s">
        <v>975</v>
      </c>
      <c r="J94" t="s">
        <v>846</v>
      </c>
      <c r="K94">
        <v>460.82</v>
      </c>
      <c r="L94">
        <v>437.72</v>
      </c>
      <c r="M94">
        <v>-23.1</v>
      </c>
      <c r="N94">
        <v>-0.0501280326374723</v>
      </c>
    </row>
    <row r="95" spans="1:14">
      <c r="A95">
        <v>201</v>
      </c>
      <c r="B95">
        <v>20105</v>
      </c>
      <c r="C95" t="s">
        <v>841</v>
      </c>
      <c r="D95" t="s">
        <v>976</v>
      </c>
      <c r="E95" t="s">
        <v>977</v>
      </c>
      <c r="F95" t="s">
        <v>978</v>
      </c>
      <c r="G95" t="s">
        <v>977</v>
      </c>
      <c r="H95">
        <v>2010501</v>
      </c>
      <c r="I95" t="s">
        <v>979</v>
      </c>
      <c r="J95" t="s">
        <v>846</v>
      </c>
      <c r="K95">
        <v>312.49</v>
      </c>
      <c r="L95">
        <v>394.9306</v>
      </c>
      <c r="M95">
        <v>82.4406</v>
      </c>
      <c r="N95">
        <v>0.26381836218759</v>
      </c>
    </row>
    <row r="96" spans="1:14">
      <c r="A96">
        <v>201</v>
      </c>
      <c r="B96">
        <v>20105</v>
      </c>
      <c r="C96" t="s">
        <v>841</v>
      </c>
      <c r="D96" t="s">
        <v>976</v>
      </c>
      <c r="E96" t="s">
        <v>977</v>
      </c>
      <c r="F96" t="s">
        <v>980</v>
      </c>
      <c r="G96" t="s">
        <v>981</v>
      </c>
      <c r="H96">
        <v>2010501</v>
      </c>
      <c r="I96" t="s">
        <v>979</v>
      </c>
      <c r="J96" t="s">
        <v>846</v>
      </c>
      <c r="K96">
        <v>77.35</v>
      </c>
      <c r="L96">
        <v>115.3747</v>
      </c>
      <c r="M96">
        <v>38.0247</v>
      </c>
      <c r="N96">
        <v>0.491592760180996</v>
      </c>
    </row>
    <row r="97" spans="1:14">
      <c r="A97">
        <v>201</v>
      </c>
      <c r="B97">
        <v>20105</v>
      </c>
      <c r="C97" t="s">
        <v>841</v>
      </c>
      <c r="D97" t="s">
        <v>976</v>
      </c>
      <c r="E97" t="s">
        <v>977</v>
      </c>
      <c r="F97" t="s">
        <v>982</v>
      </c>
      <c r="G97" t="s">
        <v>983</v>
      </c>
      <c r="H97">
        <v>2010501</v>
      </c>
      <c r="I97" t="s">
        <v>979</v>
      </c>
      <c r="J97" t="s">
        <v>846</v>
      </c>
      <c r="K97">
        <v>44.52</v>
      </c>
      <c r="L97">
        <v>55.2594</v>
      </c>
      <c r="M97">
        <v>10.7394</v>
      </c>
      <c r="N97">
        <v>0.24122641509434</v>
      </c>
    </row>
    <row r="98" spans="1:14">
      <c r="A98">
        <v>201</v>
      </c>
      <c r="B98">
        <v>20105</v>
      </c>
      <c r="C98" t="s">
        <v>841</v>
      </c>
      <c r="D98" t="s">
        <v>976</v>
      </c>
      <c r="E98" t="s">
        <v>977</v>
      </c>
      <c r="F98" t="s">
        <v>978</v>
      </c>
      <c r="G98" t="s">
        <v>977</v>
      </c>
      <c r="H98">
        <v>2010505</v>
      </c>
      <c r="I98" t="s">
        <v>984</v>
      </c>
      <c r="J98" t="s">
        <v>846</v>
      </c>
      <c r="K98">
        <v>138.99</v>
      </c>
      <c r="L98">
        <v>169.28</v>
      </c>
      <c r="M98">
        <v>30.29</v>
      </c>
      <c r="N98">
        <v>0.217929347435067</v>
      </c>
    </row>
    <row r="99" spans="1:14">
      <c r="A99">
        <v>201</v>
      </c>
      <c r="B99">
        <v>20105</v>
      </c>
      <c r="C99" t="s">
        <v>841</v>
      </c>
      <c r="D99" t="s">
        <v>976</v>
      </c>
      <c r="E99" t="s">
        <v>977</v>
      </c>
      <c r="F99" t="s">
        <v>978</v>
      </c>
      <c r="G99" t="s">
        <v>977</v>
      </c>
      <c r="H99">
        <v>2010507</v>
      </c>
      <c r="I99" t="s">
        <v>985</v>
      </c>
      <c r="J99" t="s">
        <v>846</v>
      </c>
      <c r="K99">
        <v>97.84</v>
      </c>
      <c r="L99">
        <v>35.71</v>
      </c>
      <c r="M99">
        <v>-62.13</v>
      </c>
      <c r="N99">
        <v>-0.635016353229763</v>
      </c>
    </row>
    <row r="100" spans="1:14">
      <c r="A100">
        <v>201</v>
      </c>
      <c r="B100">
        <v>20105</v>
      </c>
      <c r="C100" t="s">
        <v>841</v>
      </c>
      <c r="D100" t="s">
        <v>976</v>
      </c>
      <c r="E100" t="s">
        <v>977</v>
      </c>
      <c r="F100" t="s">
        <v>986</v>
      </c>
      <c r="G100" t="s">
        <v>987</v>
      </c>
      <c r="H100">
        <v>2010508</v>
      </c>
      <c r="I100" t="s">
        <v>988</v>
      </c>
      <c r="J100" t="s">
        <v>846</v>
      </c>
      <c r="K100">
        <v>4.3</v>
      </c>
      <c r="L100">
        <v>4.3</v>
      </c>
      <c r="M100">
        <v>0</v>
      </c>
      <c r="N100">
        <v>0</v>
      </c>
    </row>
    <row r="101" spans="1:14">
      <c r="A101">
        <v>201</v>
      </c>
      <c r="B101">
        <v>20105</v>
      </c>
      <c r="C101" t="s">
        <v>841</v>
      </c>
      <c r="D101" t="s">
        <v>976</v>
      </c>
      <c r="E101" t="s">
        <v>977</v>
      </c>
      <c r="F101" t="s">
        <v>980</v>
      </c>
      <c r="G101" t="s">
        <v>981</v>
      </c>
      <c r="H101">
        <v>2010508</v>
      </c>
      <c r="I101" t="s">
        <v>988</v>
      </c>
      <c r="J101" t="s">
        <v>846</v>
      </c>
      <c r="K101">
        <v>13.83</v>
      </c>
      <c r="L101">
        <v>13.84</v>
      </c>
      <c r="M101">
        <v>0.00999999999999979</v>
      </c>
      <c r="N101">
        <v>0.000723065798987692</v>
      </c>
    </row>
    <row r="102" spans="1:14">
      <c r="A102">
        <v>201</v>
      </c>
      <c r="B102">
        <v>20105</v>
      </c>
      <c r="C102" t="s">
        <v>841</v>
      </c>
      <c r="D102" t="s">
        <v>976</v>
      </c>
      <c r="E102" t="s">
        <v>977</v>
      </c>
      <c r="F102" t="s">
        <v>989</v>
      </c>
      <c r="G102" t="s">
        <v>990</v>
      </c>
      <c r="H102">
        <v>2010508</v>
      </c>
      <c r="I102" t="s">
        <v>988</v>
      </c>
      <c r="J102" t="s">
        <v>846</v>
      </c>
      <c r="K102">
        <v>20</v>
      </c>
      <c r="L102">
        <v>20</v>
      </c>
      <c r="M102">
        <v>0</v>
      </c>
      <c r="N102">
        <v>0</v>
      </c>
    </row>
    <row r="103" spans="1:14">
      <c r="A103">
        <v>201</v>
      </c>
      <c r="B103">
        <v>20105</v>
      </c>
      <c r="C103" t="s">
        <v>841</v>
      </c>
      <c r="D103" t="s">
        <v>976</v>
      </c>
      <c r="E103" t="s">
        <v>977</v>
      </c>
      <c r="F103" t="s">
        <v>986</v>
      </c>
      <c r="G103" t="s">
        <v>987</v>
      </c>
      <c r="H103">
        <v>2010550</v>
      </c>
      <c r="I103" t="s">
        <v>991</v>
      </c>
      <c r="J103" t="s">
        <v>846</v>
      </c>
      <c r="K103">
        <v>47.4</v>
      </c>
      <c r="L103">
        <v>64.0449</v>
      </c>
      <c r="M103">
        <v>16.6449</v>
      </c>
      <c r="N103">
        <v>0.351158227848101</v>
      </c>
    </row>
    <row r="104" spans="1:14">
      <c r="A104">
        <v>201</v>
      </c>
      <c r="B104">
        <v>20106</v>
      </c>
      <c r="C104" t="s">
        <v>841</v>
      </c>
      <c r="D104" t="s">
        <v>992</v>
      </c>
      <c r="E104" t="s">
        <v>993</v>
      </c>
      <c r="F104" t="s">
        <v>994</v>
      </c>
      <c r="G104" t="s">
        <v>993</v>
      </c>
      <c r="H104">
        <v>2010601</v>
      </c>
      <c r="I104" t="s">
        <v>995</v>
      </c>
      <c r="J104" t="s">
        <v>846</v>
      </c>
      <c r="K104">
        <v>1051.08</v>
      </c>
      <c r="L104">
        <v>1162.0732</v>
      </c>
      <c r="M104">
        <v>110.9932</v>
      </c>
      <c r="N104">
        <v>0.105599193210793</v>
      </c>
    </row>
    <row r="105" spans="1:14">
      <c r="A105">
        <v>201</v>
      </c>
      <c r="B105">
        <v>20106</v>
      </c>
      <c r="C105" t="s">
        <v>841</v>
      </c>
      <c r="D105" t="s">
        <v>992</v>
      </c>
      <c r="E105" t="s">
        <v>993</v>
      </c>
      <c r="F105" t="s">
        <v>996</v>
      </c>
      <c r="G105" t="s">
        <v>997</v>
      </c>
      <c r="H105">
        <v>2010601</v>
      </c>
      <c r="I105" t="s">
        <v>995</v>
      </c>
      <c r="J105" t="s">
        <v>846</v>
      </c>
      <c r="K105">
        <v>263.67</v>
      </c>
      <c r="L105">
        <v>326.1067</v>
      </c>
      <c r="M105">
        <v>62.4367</v>
      </c>
      <c r="N105">
        <v>0.236798649827436</v>
      </c>
    </row>
    <row r="106" spans="1:14">
      <c r="A106">
        <v>201</v>
      </c>
      <c r="B106">
        <v>20106</v>
      </c>
      <c r="C106" t="s">
        <v>841</v>
      </c>
      <c r="D106" t="s">
        <v>992</v>
      </c>
      <c r="E106" t="s">
        <v>993</v>
      </c>
      <c r="F106" t="s">
        <v>998</v>
      </c>
      <c r="G106" t="s">
        <v>999</v>
      </c>
      <c r="H106">
        <v>2010601</v>
      </c>
      <c r="I106" t="s">
        <v>995</v>
      </c>
      <c r="J106" t="s">
        <v>846</v>
      </c>
      <c r="K106">
        <v>118.29</v>
      </c>
      <c r="L106">
        <v>150.9153</v>
      </c>
      <c r="M106">
        <v>32.6253</v>
      </c>
      <c r="N106">
        <v>0.275807760588384</v>
      </c>
    </row>
    <row r="107" spans="1:14">
      <c r="A107">
        <v>201</v>
      </c>
      <c r="B107">
        <v>20106</v>
      </c>
      <c r="C107" t="s">
        <v>841</v>
      </c>
      <c r="D107" t="s">
        <v>992</v>
      </c>
      <c r="E107" t="s">
        <v>993</v>
      </c>
      <c r="F107" t="s">
        <v>1000</v>
      </c>
      <c r="G107" t="s">
        <v>1001</v>
      </c>
      <c r="H107">
        <v>2010601</v>
      </c>
      <c r="I107" t="s">
        <v>995</v>
      </c>
      <c r="J107" t="s">
        <v>846</v>
      </c>
      <c r="K107">
        <v>182.23</v>
      </c>
      <c r="L107">
        <v>215.8455</v>
      </c>
      <c r="M107">
        <v>33.6155</v>
      </c>
      <c r="N107">
        <v>0.184467431268178</v>
      </c>
    </row>
    <row r="108" spans="1:14">
      <c r="A108">
        <v>201</v>
      </c>
      <c r="B108">
        <v>20106</v>
      </c>
      <c r="C108" t="s">
        <v>841</v>
      </c>
      <c r="D108" t="s">
        <v>992</v>
      </c>
      <c r="E108" t="s">
        <v>993</v>
      </c>
      <c r="F108" t="s">
        <v>1002</v>
      </c>
      <c r="G108" t="s">
        <v>1003</v>
      </c>
      <c r="H108">
        <v>2010601</v>
      </c>
      <c r="I108" t="s">
        <v>995</v>
      </c>
      <c r="J108" t="s">
        <v>846</v>
      </c>
      <c r="K108">
        <v>142.82</v>
      </c>
      <c r="L108">
        <v>160.2405</v>
      </c>
      <c r="M108">
        <v>17.4205</v>
      </c>
      <c r="N108">
        <v>0.121975213555524</v>
      </c>
    </row>
    <row r="109" spans="1:14">
      <c r="A109">
        <v>201</v>
      </c>
      <c r="B109">
        <v>20106</v>
      </c>
      <c r="C109" t="s">
        <v>841</v>
      </c>
      <c r="D109" t="s">
        <v>992</v>
      </c>
      <c r="E109" t="s">
        <v>993</v>
      </c>
      <c r="F109" t="s">
        <v>1004</v>
      </c>
      <c r="G109" t="s">
        <v>1005</v>
      </c>
      <c r="H109">
        <v>2010601</v>
      </c>
      <c r="I109" t="s">
        <v>995</v>
      </c>
      <c r="J109" t="s">
        <v>846</v>
      </c>
      <c r="K109">
        <v>41.15</v>
      </c>
      <c r="L109">
        <v>57.7251</v>
      </c>
      <c r="M109">
        <v>16.5751</v>
      </c>
      <c r="N109">
        <v>0.402797083839611</v>
      </c>
    </row>
    <row r="110" spans="1:14">
      <c r="A110">
        <v>201</v>
      </c>
      <c r="B110">
        <v>20106</v>
      </c>
      <c r="C110" t="s">
        <v>841</v>
      </c>
      <c r="D110" t="s">
        <v>992</v>
      </c>
      <c r="E110" t="s">
        <v>993</v>
      </c>
      <c r="F110" t="s">
        <v>994</v>
      </c>
      <c r="G110" t="s">
        <v>993</v>
      </c>
      <c r="H110">
        <v>2010602</v>
      </c>
      <c r="I110" t="s">
        <v>1006</v>
      </c>
      <c r="J110" t="s">
        <v>846</v>
      </c>
      <c r="K110">
        <v>596.34</v>
      </c>
      <c r="L110">
        <v>779.33</v>
      </c>
      <c r="M110">
        <v>182.99</v>
      </c>
      <c r="N110">
        <v>0.306855149746789</v>
      </c>
    </row>
    <row r="111" spans="1:14">
      <c r="A111">
        <v>201</v>
      </c>
      <c r="B111">
        <v>20106</v>
      </c>
      <c r="C111" t="s">
        <v>841</v>
      </c>
      <c r="D111" t="s">
        <v>992</v>
      </c>
      <c r="E111" t="s">
        <v>993</v>
      </c>
      <c r="F111" t="s">
        <v>996</v>
      </c>
      <c r="G111" t="s">
        <v>997</v>
      </c>
      <c r="H111">
        <v>2010602</v>
      </c>
      <c r="I111" t="s">
        <v>1006</v>
      </c>
      <c r="J111" t="s">
        <v>846</v>
      </c>
      <c r="K111">
        <v>55.2</v>
      </c>
      <c r="L111">
        <v>89.7</v>
      </c>
      <c r="M111">
        <v>34.5</v>
      </c>
      <c r="N111">
        <v>0.625</v>
      </c>
    </row>
    <row r="112" spans="1:14">
      <c r="A112">
        <v>201</v>
      </c>
      <c r="B112">
        <v>20106</v>
      </c>
      <c r="C112" t="s">
        <v>841</v>
      </c>
      <c r="D112" t="s">
        <v>992</v>
      </c>
      <c r="E112" t="s">
        <v>993</v>
      </c>
      <c r="F112" t="s">
        <v>996</v>
      </c>
      <c r="G112" t="s">
        <v>997</v>
      </c>
      <c r="H112">
        <v>2010602</v>
      </c>
      <c r="I112" t="s">
        <v>1006</v>
      </c>
      <c r="J112" t="s">
        <v>938</v>
      </c>
      <c r="K112">
        <v>34.5</v>
      </c>
      <c r="L112">
        <v>0</v>
      </c>
      <c r="M112">
        <v>-34.5</v>
      </c>
      <c r="N112">
        <v>-1</v>
      </c>
    </row>
    <row r="113" spans="1:14">
      <c r="A113">
        <v>201</v>
      </c>
      <c r="B113">
        <v>20106</v>
      </c>
      <c r="C113" t="s">
        <v>841</v>
      </c>
      <c r="D113" t="s">
        <v>992</v>
      </c>
      <c r="E113" t="s">
        <v>993</v>
      </c>
      <c r="F113" t="s">
        <v>998</v>
      </c>
      <c r="G113" t="s">
        <v>999</v>
      </c>
      <c r="H113">
        <v>2010602</v>
      </c>
      <c r="I113" t="s">
        <v>1006</v>
      </c>
      <c r="J113" t="s">
        <v>846</v>
      </c>
      <c r="K113">
        <v>33.91</v>
      </c>
      <c r="L113">
        <v>33.91</v>
      </c>
      <c r="M113">
        <v>0</v>
      </c>
      <c r="N113">
        <v>0</v>
      </c>
    </row>
    <row r="114" spans="1:14">
      <c r="A114">
        <v>201</v>
      </c>
      <c r="B114">
        <v>20106</v>
      </c>
      <c r="C114" t="s">
        <v>841</v>
      </c>
      <c r="D114" t="s">
        <v>992</v>
      </c>
      <c r="E114" t="s">
        <v>993</v>
      </c>
      <c r="F114" t="s">
        <v>1000</v>
      </c>
      <c r="G114" t="s">
        <v>1001</v>
      </c>
      <c r="H114">
        <v>2010602</v>
      </c>
      <c r="I114" t="s">
        <v>1006</v>
      </c>
      <c r="J114" t="s">
        <v>846</v>
      </c>
      <c r="K114">
        <v>50</v>
      </c>
      <c r="L114">
        <v>50</v>
      </c>
      <c r="M114">
        <v>0</v>
      </c>
      <c r="N114">
        <v>0</v>
      </c>
    </row>
    <row r="115" spans="1:14">
      <c r="A115">
        <v>201</v>
      </c>
      <c r="B115">
        <v>20106</v>
      </c>
      <c r="C115" t="s">
        <v>841</v>
      </c>
      <c r="D115" t="s">
        <v>992</v>
      </c>
      <c r="E115" t="s">
        <v>993</v>
      </c>
      <c r="F115" t="s">
        <v>1004</v>
      </c>
      <c r="G115" t="s">
        <v>1005</v>
      </c>
      <c r="H115">
        <v>2010602</v>
      </c>
      <c r="I115" t="s">
        <v>1006</v>
      </c>
      <c r="J115" t="s">
        <v>846</v>
      </c>
      <c r="K115">
        <v>0</v>
      </c>
      <c r="L115">
        <v>5</v>
      </c>
      <c r="M115">
        <v>5</v>
      </c>
      <c r="N115">
        <v>0</v>
      </c>
    </row>
    <row r="116" spans="1:14">
      <c r="A116">
        <v>201</v>
      </c>
      <c r="B116">
        <v>20106</v>
      </c>
      <c r="C116" t="s">
        <v>841</v>
      </c>
      <c r="D116" t="s">
        <v>992</v>
      </c>
      <c r="E116" t="s">
        <v>993</v>
      </c>
      <c r="F116" t="s">
        <v>1002</v>
      </c>
      <c r="G116" t="s">
        <v>1003</v>
      </c>
      <c r="H116">
        <v>2010605</v>
      </c>
      <c r="I116" t="s">
        <v>1007</v>
      </c>
      <c r="J116" t="s">
        <v>846</v>
      </c>
      <c r="K116">
        <v>906</v>
      </c>
      <c r="L116">
        <v>907.9</v>
      </c>
      <c r="M116">
        <v>1.89999999999998</v>
      </c>
      <c r="N116">
        <v>0.00209713024282558</v>
      </c>
    </row>
    <row r="117" spans="1:14">
      <c r="A117">
        <v>201</v>
      </c>
      <c r="B117">
        <v>20106</v>
      </c>
      <c r="C117" t="s">
        <v>841</v>
      </c>
      <c r="D117" t="s">
        <v>992</v>
      </c>
      <c r="E117" t="s">
        <v>993</v>
      </c>
      <c r="F117" t="s">
        <v>1008</v>
      </c>
      <c r="G117" t="s">
        <v>1009</v>
      </c>
      <c r="H117">
        <v>2010650</v>
      </c>
      <c r="I117" t="s">
        <v>1010</v>
      </c>
      <c r="J117" t="s">
        <v>846</v>
      </c>
      <c r="K117">
        <v>18.77</v>
      </c>
      <c r="L117">
        <v>32.5925</v>
      </c>
      <c r="M117">
        <v>13.8225</v>
      </c>
      <c r="N117">
        <v>0.736414491209377</v>
      </c>
    </row>
    <row r="118" spans="1:14">
      <c r="A118">
        <v>201</v>
      </c>
      <c r="B118">
        <v>20106</v>
      </c>
      <c r="C118" t="s">
        <v>841</v>
      </c>
      <c r="D118" t="s">
        <v>992</v>
      </c>
      <c r="E118" t="s">
        <v>993</v>
      </c>
      <c r="F118" t="s">
        <v>1011</v>
      </c>
      <c r="G118" t="s">
        <v>1012</v>
      </c>
      <c r="H118">
        <v>2010650</v>
      </c>
      <c r="I118" t="s">
        <v>1010</v>
      </c>
      <c r="J118" t="s">
        <v>846</v>
      </c>
      <c r="K118">
        <v>229.69</v>
      </c>
      <c r="L118">
        <v>218.23</v>
      </c>
      <c r="M118">
        <v>-11.46</v>
      </c>
      <c r="N118">
        <v>-0.0498933344943185</v>
      </c>
    </row>
    <row r="119" spans="1:14">
      <c r="A119">
        <v>201</v>
      </c>
      <c r="B119">
        <v>20106</v>
      </c>
      <c r="C119" t="s">
        <v>841</v>
      </c>
      <c r="D119" t="s">
        <v>992</v>
      </c>
      <c r="E119" t="s">
        <v>993</v>
      </c>
      <c r="F119" t="s">
        <v>996</v>
      </c>
      <c r="G119" t="s">
        <v>997</v>
      </c>
      <c r="H119">
        <v>2010650</v>
      </c>
      <c r="I119" t="s">
        <v>1010</v>
      </c>
      <c r="J119" t="s">
        <v>928</v>
      </c>
      <c r="K119">
        <v>420</v>
      </c>
      <c r="L119">
        <v>0</v>
      </c>
      <c r="M119">
        <v>-420</v>
      </c>
      <c r="N119">
        <v>-1</v>
      </c>
    </row>
    <row r="120" spans="1:14">
      <c r="A120">
        <v>201</v>
      </c>
      <c r="B120">
        <v>20106</v>
      </c>
      <c r="C120" t="s">
        <v>841</v>
      </c>
      <c r="D120" t="s">
        <v>992</v>
      </c>
      <c r="E120" t="s">
        <v>993</v>
      </c>
      <c r="F120" t="s">
        <v>1008</v>
      </c>
      <c r="G120" t="s">
        <v>1009</v>
      </c>
      <c r="H120">
        <v>2010699</v>
      </c>
      <c r="I120" t="s">
        <v>1013</v>
      </c>
      <c r="J120" t="s">
        <v>846</v>
      </c>
      <c r="K120">
        <v>42</v>
      </c>
      <c r="L120">
        <v>16.8</v>
      </c>
      <c r="M120">
        <v>-25.2</v>
      </c>
      <c r="N120">
        <v>-0.6</v>
      </c>
    </row>
    <row r="121" spans="1:14">
      <c r="A121">
        <v>201</v>
      </c>
      <c r="B121">
        <v>20106</v>
      </c>
      <c r="C121" t="s">
        <v>841</v>
      </c>
      <c r="D121" t="s">
        <v>992</v>
      </c>
      <c r="E121" t="s">
        <v>993</v>
      </c>
      <c r="F121" t="s">
        <v>1008</v>
      </c>
      <c r="G121" t="s">
        <v>1009</v>
      </c>
      <c r="H121">
        <v>2010699</v>
      </c>
      <c r="I121" t="s">
        <v>1013</v>
      </c>
      <c r="J121" t="s">
        <v>928</v>
      </c>
      <c r="K121">
        <v>220.29</v>
      </c>
      <c r="L121">
        <v>220.29</v>
      </c>
      <c r="M121">
        <v>0</v>
      </c>
      <c r="N121">
        <v>0</v>
      </c>
    </row>
    <row r="122" spans="1:14">
      <c r="A122">
        <v>201</v>
      </c>
      <c r="B122">
        <v>20106</v>
      </c>
      <c r="C122" t="s">
        <v>841</v>
      </c>
      <c r="D122" t="s">
        <v>992</v>
      </c>
      <c r="E122" t="s">
        <v>993</v>
      </c>
      <c r="F122" t="s">
        <v>1011</v>
      </c>
      <c r="G122" t="s">
        <v>1012</v>
      </c>
      <c r="H122">
        <v>2010699</v>
      </c>
      <c r="I122" t="s">
        <v>1013</v>
      </c>
      <c r="J122" t="s">
        <v>846</v>
      </c>
      <c r="K122">
        <v>0</v>
      </c>
      <c r="L122">
        <v>69.71</v>
      </c>
      <c r="M122">
        <v>69.71</v>
      </c>
      <c r="N122">
        <v>0</v>
      </c>
    </row>
    <row r="123" spans="1:14">
      <c r="A123">
        <v>201</v>
      </c>
      <c r="B123">
        <v>20106</v>
      </c>
      <c r="C123" t="s">
        <v>841</v>
      </c>
      <c r="D123" t="s">
        <v>992</v>
      </c>
      <c r="E123" t="s">
        <v>993</v>
      </c>
      <c r="F123" t="s">
        <v>996</v>
      </c>
      <c r="G123" t="s">
        <v>997</v>
      </c>
      <c r="H123">
        <v>2010699</v>
      </c>
      <c r="I123" t="s">
        <v>1013</v>
      </c>
      <c r="J123" t="s">
        <v>928</v>
      </c>
      <c r="K123">
        <v>0</v>
      </c>
      <c r="L123">
        <v>400</v>
      </c>
      <c r="M123">
        <v>400</v>
      </c>
      <c r="N123">
        <v>0</v>
      </c>
    </row>
    <row r="124" spans="1:14">
      <c r="A124">
        <v>201</v>
      </c>
      <c r="B124">
        <v>20106</v>
      </c>
      <c r="C124" t="s">
        <v>841</v>
      </c>
      <c r="D124" t="s">
        <v>992</v>
      </c>
      <c r="E124" t="s">
        <v>993</v>
      </c>
      <c r="F124" t="s">
        <v>1004</v>
      </c>
      <c r="G124" t="s">
        <v>1005</v>
      </c>
      <c r="H124">
        <v>2010699</v>
      </c>
      <c r="I124" t="s">
        <v>1013</v>
      </c>
      <c r="J124" t="s">
        <v>846</v>
      </c>
      <c r="K124">
        <v>10</v>
      </c>
      <c r="L124">
        <v>0</v>
      </c>
      <c r="M124">
        <v>-10</v>
      </c>
      <c r="N124">
        <v>-1</v>
      </c>
    </row>
    <row r="125" spans="1:14">
      <c r="A125">
        <v>201</v>
      </c>
      <c r="B125">
        <v>20107</v>
      </c>
      <c r="C125" t="s">
        <v>792</v>
      </c>
      <c r="D125" t="s">
        <v>1014</v>
      </c>
      <c r="E125" t="s">
        <v>1015</v>
      </c>
      <c r="F125" t="s">
        <v>1016</v>
      </c>
      <c r="G125" t="s">
        <v>1017</v>
      </c>
      <c r="H125">
        <v>2010799</v>
      </c>
      <c r="I125" t="s">
        <v>1018</v>
      </c>
      <c r="J125" t="s">
        <v>846</v>
      </c>
      <c r="K125">
        <v>5000</v>
      </c>
      <c r="L125">
        <v>6000</v>
      </c>
      <c r="M125">
        <v>1000</v>
      </c>
      <c r="N125">
        <v>0.2</v>
      </c>
    </row>
    <row r="126" spans="1:14">
      <c r="A126">
        <v>201</v>
      </c>
      <c r="B126">
        <v>20108</v>
      </c>
      <c r="C126" t="s">
        <v>841</v>
      </c>
      <c r="D126" t="s">
        <v>1019</v>
      </c>
      <c r="E126" t="s">
        <v>1020</v>
      </c>
      <c r="F126" t="s">
        <v>1021</v>
      </c>
      <c r="G126" t="s">
        <v>1020</v>
      </c>
      <c r="H126">
        <v>2010801</v>
      </c>
      <c r="I126" t="s">
        <v>1022</v>
      </c>
      <c r="J126" t="s">
        <v>846</v>
      </c>
      <c r="K126">
        <v>753.87</v>
      </c>
      <c r="L126">
        <v>859.2124</v>
      </c>
      <c r="M126">
        <v>105.3424</v>
      </c>
      <c r="N126">
        <v>0.139735498162813</v>
      </c>
    </row>
    <row r="127" spans="1:14">
      <c r="A127">
        <v>201</v>
      </c>
      <c r="B127">
        <v>20108</v>
      </c>
      <c r="C127" t="s">
        <v>841</v>
      </c>
      <c r="D127" t="s">
        <v>1019</v>
      </c>
      <c r="E127" t="s">
        <v>1020</v>
      </c>
      <c r="F127" t="s">
        <v>1023</v>
      </c>
      <c r="G127" t="s">
        <v>1024</v>
      </c>
      <c r="H127">
        <v>2010801</v>
      </c>
      <c r="I127" t="s">
        <v>1022</v>
      </c>
      <c r="J127" t="s">
        <v>846</v>
      </c>
      <c r="K127">
        <v>190.1</v>
      </c>
      <c r="L127">
        <v>232.1002</v>
      </c>
      <c r="M127">
        <v>42.0002</v>
      </c>
      <c r="N127">
        <v>0.220937401367701</v>
      </c>
    </row>
    <row r="128" spans="1:14">
      <c r="A128">
        <v>201</v>
      </c>
      <c r="B128">
        <v>20108</v>
      </c>
      <c r="C128" t="s">
        <v>841</v>
      </c>
      <c r="D128" t="s">
        <v>1019</v>
      </c>
      <c r="E128" t="s">
        <v>1020</v>
      </c>
      <c r="F128" t="s">
        <v>1021</v>
      </c>
      <c r="G128" t="s">
        <v>1020</v>
      </c>
      <c r="H128">
        <v>2010804</v>
      </c>
      <c r="I128" t="s">
        <v>1025</v>
      </c>
      <c r="J128" t="s">
        <v>846</v>
      </c>
      <c r="K128">
        <v>314.54</v>
      </c>
      <c r="L128">
        <v>269.04</v>
      </c>
      <c r="M128">
        <v>-45.5</v>
      </c>
      <c r="N128">
        <v>-0.144655687670884</v>
      </c>
    </row>
    <row r="129" spans="1:14">
      <c r="A129">
        <v>201</v>
      </c>
      <c r="B129">
        <v>20108</v>
      </c>
      <c r="C129" t="s">
        <v>841</v>
      </c>
      <c r="D129" t="s">
        <v>1019</v>
      </c>
      <c r="E129" t="s">
        <v>1020</v>
      </c>
      <c r="F129" t="s">
        <v>1021</v>
      </c>
      <c r="G129" t="s">
        <v>1020</v>
      </c>
      <c r="H129">
        <v>2010804</v>
      </c>
      <c r="I129" t="s">
        <v>1025</v>
      </c>
      <c r="J129" t="s">
        <v>974</v>
      </c>
      <c r="K129">
        <v>220</v>
      </c>
      <c r="L129">
        <v>193.04</v>
      </c>
      <c r="M129">
        <v>-26.96</v>
      </c>
      <c r="N129">
        <v>-0.122545454545455</v>
      </c>
    </row>
    <row r="130" spans="1:14">
      <c r="A130">
        <v>201</v>
      </c>
      <c r="B130">
        <v>20108</v>
      </c>
      <c r="C130" t="s">
        <v>841</v>
      </c>
      <c r="D130" t="s">
        <v>1019</v>
      </c>
      <c r="E130" t="s">
        <v>1020</v>
      </c>
      <c r="F130" t="s">
        <v>1023</v>
      </c>
      <c r="G130" t="s">
        <v>1024</v>
      </c>
      <c r="H130">
        <v>2010804</v>
      </c>
      <c r="I130" t="s">
        <v>1025</v>
      </c>
      <c r="J130" t="s">
        <v>846</v>
      </c>
      <c r="K130">
        <v>32.65</v>
      </c>
      <c r="L130">
        <v>27.08</v>
      </c>
      <c r="M130">
        <v>-5.57</v>
      </c>
      <c r="N130">
        <v>-0.170597243491577</v>
      </c>
    </row>
    <row r="131" spans="1:14">
      <c r="A131">
        <v>201</v>
      </c>
      <c r="B131">
        <v>20108</v>
      </c>
      <c r="C131" t="s">
        <v>841</v>
      </c>
      <c r="D131" t="s">
        <v>1019</v>
      </c>
      <c r="E131" t="s">
        <v>1020</v>
      </c>
      <c r="F131" t="s">
        <v>1021</v>
      </c>
      <c r="G131" t="s">
        <v>1020</v>
      </c>
      <c r="H131">
        <v>2010805</v>
      </c>
      <c r="I131" t="s">
        <v>1026</v>
      </c>
      <c r="J131" t="s">
        <v>846</v>
      </c>
      <c r="K131">
        <v>0</v>
      </c>
      <c r="L131">
        <v>31</v>
      </c>
      <c r="M131">
        <v>31</v>
      </c>
      <c r="N131">
        <v>0</v>
      </c>
    </row>
    <row r="132" spans="1:14">
      <c r="A132">
        <v>201</v>
      </c>
      <c r="B132">
        <v>20108</v>
      </c>
      <c r="C132" t="s">
        <v>841</v>
      </c>
      <c r="D132" t="s">
        <v>1019</v>
      </c>
      <c r="E132" t="s">
        <v>1020</v>
      </c>
      <c r="F132" t="s">
        <v>1023</v>
      </c>
      <c r="G132" t="s">
        <v>1024</v>
      </c>
      <c r="H132">
        <v>2010805</v>
      </c>
      <c r="I132" t="s">
        <v>1026</v>
      </c>
      <c r="J132" t="s">
        <v>846</v>
      </c>
      <c r="K132">
        <v>0</v>
      </c>
      <c r="L132">
        <v>8.4</v>
      </c>
      <c r="M132">
        <v>8.4</v>
      </c>
      <c r="N132">
        <v>0</v>
      </c>
    </row>
    <row r="133" spans="1:14">
      <c r="A133">
        <v>201</v>
      </c>
      <c r="B133">
        <v>20108</v>
      </c>
      <c r="C133" t="s">
        <v>841</v>
      </c>
      <c r="D133" t="s">
        <v>1019</v>
      </c>
      <c r="E133" t="s">
        <v>1020</v>
      </c>
      <c r="F133" t="s">
        <v>1021</v>
      </c>
      <c r="G133" t="s">
        <v>1020</v>
      </c>
      <c r="H133">
        <v>2010806</v>
      </c>
      <c r="I133" t="s">
        <v>1027</v>
      </c>
      <c r="J133" t="s">
        <v>846</v>
      </c>
      <c r="K133">
        <v>0</v>
      </c>
      <c r="L133">
        <v>6</v>
      </c>
      <c r="M133">
        <v>6</v>
      </c>
      <c r="N133">
        <v>0</v>
      </c>
    </row>
    <row r="134" spans="1:14">
      <c r="A134">
        <v>201</v>
      </c>
      <c r="B134">
        <v>20108</v>
      </c>
      <c r="C134" t="s">
        <v>841</v>
      </c>
      <c r="D134" t="s">
        <v>1019</v>
      </c>
      <c r="E134" t="s">
        <v>1020</v>
      </c>
      <c r="F134" t="s">
        <v>1021</v>
      </c>
      <c r="G134" t="s">
        <v>1020</v>
      </c>
      <c r="H134">
        <v>2010899</v>
      </c>
      <c r="I134" t="s">
        <v>1028</v>
      </c>
      <c r="J134" t="s">
        <v>846</v>
      </c>
      <c r="K134">
        <v>1.5</v>
      </c>
      <c r="L134">
        <v>10</v>
      </c>
      <c r="M134">
        <v>8.5</v>
      </c>
      <c r="N134">
        <v>5.66666666666667</v>
      </c>
    </row>
    <row r="135" spans="1:14">
      <c r="A135">
        <v>201</v>
      </c>
      <c r="B135">
        <v>20108</v>
      </c>
      <c r="C135" t="s">
        <v>841</v>
      </c>
      <c r="D135" t="s">
        <v>1019</v>
      </c>
      <c r="E135" t="s">
        <v>1020</v>
      </c>
      <c r="F135" t="s">
        <v>1021</v>
      </c>
      <c r="G135" t="s">
        <v>1020</v>
      </c>
      <c r="H135">
        <v>2010899</v>
      </c>
      <c r="I135" t="s">
        <v>1028</v>
      </c>
      <c r="J135" t="s">
        <v>974</v>
      </c>
      <c r="K135">
        <v>0</v>
      </c>
      <c r="L135">
        <v>14</v>
      </c>
      <c r="M135">
        <v>14</v>
      </c>
      <c r="N135">
        <v>0</v>
      </c>
    </row>
    <row r="136" spans="1:14">
      <c r="A136">
        <v>201</v>
      </c>
      <c r="B136">
        <v>20108</v>
      </c>
      <c r="C136" t="s">
        <v>841</v>
      </c>
      <c r="D136" t="s">
        <v>1019</v>
      </c>
      <c r="E136" t="s">
        <v>1020</v>
      </c>
      <c r="F136" t="s">
        <v>1021</v>
      </c>
      <c r="G136" t="s">
        <v>1020</v>
      </c>
      <c r="H136">
        <v>2010899</v>
      </c>
      <c r="I136" t="s">
        <v>1028</v>
      </c>
      <c r="J136" t="s">
        <v>938</v>
      </c>
      <c r="K136">
        <v>1</v>
      </c>
      <c r="L136">
        <v>1</v>
      </c>
      <c r="M136">
        <v>0</v>
      </c>
      <c r="N136">
        <v>0</v>
      </c>
    </row>
    <row r="137" spans="1:14">
      <c r="A137">
        <v>201</v>
      </c>
      <c r="B137">
        <v>20108</v>
      </c>
      <c r="C137" t="s">
        <v>841</v>
      </c>
      <c r="D137" t="s">
        <v>1019</v>
      </c>
      <c r="E137" t="s">
        <v>1020</v>
      </c>
      <c r="F137" t="s">
        <v>1029</v>
      </c>
      <c r="G137" t="s">
        <v>1030</v>
      </c>
      <c r="H137">
        <v>2010899</v>
      </c>
      <c r="I137" t="s">
        <v>1028</v>
      </c>
      <c r="J137" t="s">
        <v>846</v>
      </c>
      <c r="K137">
        <v>100</v>
      </c>
      <c r="L137">
        <v>0</v>
      </c>
      <c r="M137">
        <v>-100</v>
      </c>
      <c r="N137">
        <v>-1</v>
      </c>
    </row>
    <row r="138" spans="1:14">
      <c r="A138">
        <v>201</v>
      </c>
      <c r="B138">
        <v>20110</v>
      </c>
      <c r="C138" t="s">
        <v>1031</v>
      </c>
      <c r="D138" t="s">
        <v>1032</v>
      </c>
      <c r="E138" t="s">
        <v>1033</v>
      </c>
      <c r="F138" t="s">
        <v>1034</v>
      </c>
      <c r="G138" t="s">
        <v>1035</v>
      </c>
      <c r="H138">
        <v>2011001</v>
      </c>
      <c r="I138" t="s">
        <v>1036</v>
      </c>
      <c r="J138" t="s">
        <v>846</v>
      </c>
      <c r="K138">
        <v>101.58</v>
      </c>
      <c r="L138">
        <v>126.2048</v>
      </c>
      <c r="M138">
        <v>24.6248</v>
      </c>
      <c r="N138">
        <v>0.242417798779287</v>
      </c>
    </row>
    <row r="139" spans="1:14">
      <c r="A139">
        <v>201</v>
      </c>
      <c r="B139">
        <v>20110</v>
      </c>
      <c r="C139" t="s">
        <v>1031</v>
      </c>
      <c r="D139" t="s">
        <v>1032</v>
      </c>
      <c r="E139" t="s">
        <v>1033</v>
      </c>
      <c r="F139" t="s">
        <v>1037</v>
      </c>
      <c r="G139" t="s">
        <v>1038</v>
      </c>
      <c r="H139">
        <v>2011001</v>
      </c>
      <c r="I139" t="s">
        <v>1036</v>
      </c>
      <c r="J139" t="s">
        <v>846</v>
      </c>
      <c r="K139">
        <v>189.24</v>
      </c>
      <c r="L139">
        <v>218.6126</v>
      </c>
      <c r="M139">
        <v>29.3726</v>
      </c>
      <c r="N139">
        <v>0.155213485521031</v>
      </c>
    </row>
    <row r="140" spans="1:14">
      <c r="A140">
        <v>201</v>
      </c>
      <c r="B140">
        <v>20110</v>
      </c>
      <c r="C140" t="s">
        <v>841</v>
      </c>
      <c r="D140" t="s">
        <v>1039</v>
      </c>
      <c r="E140" t="s">
        <v>1040</v>
      </c>
      <c r="F140" t="s">
        <v>1041</v>
      </c>
      <c r="G140" t="s">
        <v>1040</v>
      </c>
      <c r="H140">
        <v>2011001</v>
      </c>
      <c r="I140" t="s">
        <v>1036</v>
      </c>
      <c r="J140" t="s">
        <v>846</v>
      </c>
      <c r="K140">
        <v>179.52</v>
      </c>
      <c r="L140">
        <v>202.6486</v>
      </c>
      <c r="M140">
        <v>23.1286</v>
      </c>
      <c r="N140">
        <v>0.128835784313725</v>
      </c>
    </row>
    <row r="141" spans="1:14">
      <c r="A141">
        <v>201</v>
      </c>
      <c r="B141">
        <v>20110</v>
      </c>
      <c r="C141" t="s">
        <v>841</v>
      </c>
      <c r="D141" t="s">
        <v>1039</v>
      </c>
      <c r="E141" t="s">
        <v>1040</v>
      </c>
      <c r="F141" t="s">
        <v>1042</v>
      </c>
      <c r="G141" t="s">
        <v>1043</v>
      </c>
      <c r="H141">
        <v>2011001</v>
      </c>
      <c r="I141" t="s">
        <v>1036</v>
      </c>
      <c r="J141" t="s">
        <v>846</v>
      </c>
      <c r="K141">
        <v>65.49</v>
      </c>
      <c r="L141">
        <v>90.239</v>
      </c>
      <c r="M141">
        <v>24.749</v>
      </c>
      <c r="N141">
        <v>0.377905023667736</v>
      </c>
    </row>
    <row r="142" spans="1:14">
      <c r="A142">
        <v>201</v>
      </c>
      <c r="B142">
        <v>20110</v>
      </c>
      <c r="C142" t="s">
        <v>1031</v>
      </c>
      <c r="D142" t="s">
        <v>1032</v>
      </c>
      <c r="E142" t="s">
        <v>1033</v>
      </c>
      <c r="F142" t="s">
        <v>1044</v>
      </c>
      <c r="G142" t="s">
        <v>1033</v>
      </c>
      <c r="H142">
        <v>2011002</v>
      </c>
      <c r="I142" t="s">
        <v>1045</v>
      </c>
      <c r="J142" t="s">
        <v>846</v>
      </c>
      <c r="K142">
        <v>3944.76</v>
      </c>
      <c r="L142">
        <v>15900.38</v>
      </c>
      <c r="M142">
        <v>11955.62</v>
      </c>
      <c r="N142">
        <v>3.03075979273771</v>
      </c>
    </row>
    <row r="143" spans="1:14">
      <c r="A143">
        <v>201</v>
      </c>
      <c r="B143">
        <v>20110</v>
      </c>
      <c r="C143" t="s">
        <v>1031</v>
      </c>
      <c r="D143" t="s">
        <v>1032</v>
      </c>
      <c r="E143" t="s">
        <v>1033</v>
      </c>
      <c r="F143" t="s">
        <v>1044</v>
      </c>
      <c r="G143" t="s">
        <v>1033</v>
      </c>
      <c r="H143">
        <v>2011002</v>
      </c>
      <c r="I143" t="s">
        <v>1045</v>
      </c>
      <c r="J143" t="s">
        <v>928</v>
      </c>
      <c r="K143">
        <v>91</v>
      </c>
      <c r="L143">
        <v>0</v>
      </c>
      <c r="M143">
        <v>-91</v>
      </c>
      <c r="N143">
        <v>-1</v>
      </c>
    </row>
    <row r="144" spans="1:14">
      <c r="A144">
        <v>201</v>
      </c>
      <c r="B144">
        <v>20110</v>
      </c>
      <c r="C144" t="s">
        <v>841</v>
      </c>
      <c r="D144" t="s">
        <v>1039</v>
      </c>
      <c r="E144" t="s">
        <v>1040</v>
      </c>
      <c r="F144" t="s">
        <v>1041</v>
      </c>
      <c r="G144" t="s">
        <v>1040</v>
      </c>
      <c r="H144">
        <v>2011002</v>
      </c>
      <c r="I144" t="s">
        <v>1045</v>
      </c>
      <c r="J144" t="s">
        <v>846</v>
      </c>
      <c r="K144">
        <v>71.3</v>
      </c>
      <c r="L144">
        <v>41.23</v>
      </c>
      <c r="M144">
        <v>-30.07</v>
      </c>
      <c r="N144">
        <v>-0.421739130434783</v>
      </c>
    </row>
    <row r="145" spans="1:14">
      <c r="A145">
        <v>201</v>
      </c>
      <c r="B145">
        <v>20110</v>
      </c>
      <c r="C145" t="s">
        <v>1031</v>
      </c>
      <c r="D145" t="s">
        <v>1032</v>
      </c>
      <c r="E145" t="s">
        <v>1033</v>
      </c>
      <c r="F145" t="s">
        <v>1037</v>
      </c>
      <c r="G145" t="s">
        <v>1038</v>
      </c>
      <c r="H145">
        <v>2011006</v>
      </c>
      <c r="I145" t="s">
        <v>947</v>
      </c>
      <c r="J145" t="s">
        <v>846</v>
      </c>
      <c r="K145">
        <v>51.59</v>
      </c>
      <c r="L145">
        <v>0</v>
      </c>
      <c r="M145">
        <v>-51.59</v>
      </c>
      <c r="N145">
        <v>-1</v>
      </c>
    </row>
    <row r="146" spans="1:14">
      <c r="A146">
        <v>201</v>
      </c>
      <c r="B146">
        <v>20110</v>
      </c>
      <c r="C146" t="s">
        <v>1031</v>
      </c>
      <c r="D146" t="s">
        <v>1032</v>
      </c>
      <c r="E146" t="s">
        <v>1033</v>
      </c>
      <c r="F146" t="s">
        <v>1037</v>
      </c>
      <c r="G146" t="s">
        <v>1038</v>
      </c>
      <c r="H146">
        <v>2011006</v>
      </c>
      <c r="I146" t="s">
        <v>947</v>
      </c>
      <c r="J146" t="s">
        <v>928</v>
      </c>
      <c r="K146">
        <v>155.28</v>
      </c>
      <c r="L146">
        <v>0</v>
      </c>
      <c r="M146">
        <v>-155.28</v>
      </c>
      <c r="N146">
        <v>-1</v>
      </c>
    </row>
    <row r="147" spans="1:14">
      <c r="A147">
        <v>201</v>
      </c>
      <c r="B147">
        <v>20110</v>
      </c>
      <c r="C147" t="s">
        <v>1031</v>
      </c>
      <c r="D147" t="s">
        <v>1032</v>
      </c>
      <c r="E147" t="s">
        <v>1033</v>
      </c>
      <c r="F147" t="s">
        <v>1034</v>
      </c>
      <c r="G147" t="s">
        <v>1035</v>
      </c>
      <c r="H147">
        <v>2011099</v>
      </c>
      <c r="I147" t="s">
        <v>1046</v>
      </c>
      <c r="J147" t="s">
        <v>846</v>
      </c>
      <c r="K147">
        <v>227.86</v>
      </c>
      <c r="L147">
        <v>242.9</v>
      </c>
      <c r="M147">
        <v>15.04</v>
      </c>
      <c r="N147">
        <v>0.0660054419380321</v>
      </c>
    </row>
    <row r="148" spans="1:14">
      <c r="A148">
        <v>201</v>
      </c>
      <c r="B148">
        <v>20110</v>
      </c>
      <c r="C148" t="s">
        <v>1031</v>
      </c>
      <c r="D148" t="s">
        <v>1032</v>
      </c>
      <c r="E148" t="s">
        <v>1033</v>
      </c>
      <c r="F148" t="s">
        <v>1044</v>
      </c>
      <c r="G148" t="s">
        <v>1033</v>
      </c>
      <c r="H148">
        <v>2011099</v>
      </c>
      <c r="I148" t="s">
        <v>1046</v>
      </c>
      <c r="J148" t="s">
        <v>846</v>
      </c>
      <c r="K148">
        <v>0</v>
      </c>
      <c r="L148">
        <v>10</v>
      </c>
      <c r="M148">
        <v>10</v>
      </c>
      <c r="N148">
        <v>0</v>
      </c>
    </row>
    <row r="149" spans="1:14">
      <c r="A149">
        <v>201</v>
      </c>
      <c r="B149">
        <v>20110</v>
      </c>
      <c r="C149" t="s">
        <v>1031</v>
      </c>
      <c r="D149" t="s">
        <v>1032</v>
      </c>
      <c r="E149" t="s">
        <v>1033</v>
      </c>
      <c r="F149" t="s">
        <v>1044</v>
      </c>
      <c r="G149" t="s">
        <v>1033</v>
      </c>
      <c r="H149">
        <v>2011099</v>
      </c>
      <c r="I149" t="s">
        <v>1046</v>
      </c>
      <c r="J149" t="s">
        <v>928</v>
      </c>
      <c r="K149">
        <v>54.04</v>
      </c>
      <c r="L149">
        <v>0</v>
      </c>
      <c r="M149">
        <v>-54.04</v>
      </c>
      <c r="N149">
        <v>-1</v>
      </c>
    </row>
    <row r="150" spans="1:14">
      <c r="A150">
        <v>201</v>
      </c>
      <c r="B150">
        <v>20110</v>
      </c>
      <c r="C150" t="s">
        <v>841</v>
      </c>
      <c r="D150" t="s">
        <v>1039</v>
      </c>
      <c r="E150" t="s">
        <v>1040</v>
      </c>
      <c r="F150" t="s">
        <v>1042</v>
      </c>
      <c r="G150" t="s">
        <v>1043</v>
      </c>
      <c r="H150">
        <v>2011099</v>
      </c>
      <c r="I150" t="s">
        <v>1046</v>
      </c>
      <c r="J150" t="s">
        <v>846</v>
      </c>
      <c r="K150">
        <v>16</v>
      </c>
      <c r="L150">
        <v>8</v>
      </c>
      <c r="M150">
        <v>-8</v>
      </c>
      <c r="N150">
        <v>-0.5</v>
      </c>
    </row>
    <row r="151" spans="1:14">
      <c r="A151">
        <v>201</v>
      </c>
      <c r="B151">
        <v>20111</v>
      </c>
      <c r="C151" t="s">
        <v>841</v>
      </c>
      <c r="D151" t="s">
        <v>1047</v>
      </c>
      <c r="E151" t="s">
        <v>1048</v>
      </c>
      <c r="F151" t="s">
        <v>1049</v>
      </c>
      <c r="G151" t="s">
        <v>1048</v>
      </c>
      <c r="H151">
        <v>2011101</v>
      </c>
      <c r="I151" t="s">
        <v>1050</v>
      </c>
      <c r="J151" t="s">
        <v>846</v>
      </c>
      <c r="K151">
        <v>790.37</v>
      </c>
      <c r="L151">
        <v>1083.871</v>
      </c>
      <c r="M151">
        <v>293.501</v>
      </c>
      <c r="N151">
        <v>0.37134633146501</v>
      </c>
    </row>
    <row r="152" spans="1:14">
      <c r="A152">
        <v>201</v>
      </c>
      <c r="B152">
        <v>20111</v>
      </c>
      <c r="C152" t="s">
        <v>841</v>
      </c>
      <c r="D152" t="s">
        <v>1051</v>
      </c>
      <c r="E152" t="s">
        <v>1052</v>
      </c>
      <c r="F152" t="s">
        <v>1053</v>
      </c>
      <c r="G152" t="s">
        <v>1052</v>
      </c>
      <c r="H152">
        <v>2011101</v>
      </c>
      <c r="I152" t="s">
        <v>1050</v>
      </c>
      <c r="J152" t="s">
        <v>846</v>
      </c>
      <c r="K152">
        <v>0</v>
      </c>
      <c r="L152">
        <v>1259.6043</v>
      </c>
      <c r="M152">
        <v>1259.6043</v>
      </c>
      <c r="N152">
        <v>0</v>
      </c>
    </row>
    <row r="153" spans="1:14">
      <c r="A153">
        <v>201</v>
      </c>
      <c r="B153">
        <v>20111</v>
      </c>
      <c r="C153" t="s">
        <v>841</v>
      </c>
      <c r="D153" t="s">
        <v>1047</v>
      </c>
      <c r="E153" t="s">
        <v>1048</v>
      </c>
      <c r="F153" t="s">
        <v>1049</v>
      </c>
      <c r="G153" t="s">
        <v>1048</v>
      </c>
      <c r="H153">
        <v>2011102</v>
      </c>
      <c r="I153" t="s">
        <v>1054</v>
      </c>
      <c r="J153" t="s">
        <v>846</v>
      </c>
      <c r="K153">
        <v>605.07</v>
      </c>
      <c r="L153">
        <v>627.32</v>
      </c>
      <c r="M153">
        <v>22.25</v>
      </c>
      <c r="N153">
        <v>0.0367726048225825</v>
      </c>
    </row>
    <row r="154" spans="1:14">
      <c r="A154">
        <v>201</v>
      </c>
      <c r="B154">
        <v>20111</v>
      </c>
      <c r="C154" t="s">
        <v>841</v>
      </c>
      <c r="D154" t="s">
        <v>1051</v>
      </c>
      <c r="E154" t="s">
        <v>1052</v>
      </c>
      <c r="F154" t="s">
        <v>1053</v>
      </c>
      <c r="G154" t="s">
        <v>1052</v>
      </c>
      <c r="H154">
        <v>2011102</v>
      </c>
      <c r="I154" t="s">
        <v>1054</v>
      </c>
      <c r="J154" t="s">
        <v>846</v>
      </c>
      <c r="K154">
        <v>0</v>
      </c>
      <c r="L154">
        <v>599.75</v>
      </c>
      <c r="M154">
        <v>599.75</v>
      </c>
      <c r="N154">
        <v>0</v>
      </c>
    </row>
    <row r="155" spans="1:14">
      <c r="A155">
        <v>201</v>
      </c>
      <c r="B155">
        <v>20111</v>
      </c>
      <c r="C155" t="s">
        <v>841</v>
      </c>
      <c r="D155" t="s">
        <v>1047</v>
      </c>
      <c r="E155" t="s">
        <v>1048</v>
      </c>
      <c r="F155" t="s">
        <v>1055</v>
      </c>
      <c r="G155" t="s">
        <v>1056</v>
      </c>
      <c r="H155">
        <v>2011150</v>
      </c>
      <c r="I155" t="s">
        <v>1057</v>
      </c>
      <c r="J155" t="s">
        <v>846</v>
      </c>
      <c r="K155">
        <v>108.27</v>
      </c>
      <c r="L155">
        <v>171.2125</v>
      </c>
      <c r="M155">
        <v>62.9425</v>
      </c>
      <c r="N155">
        <v>0.581347557033343</v>
      </c>
    </row>
    <row r="156" spans="1:14">
      <c r="A156">
        <v>201</v>
      </c>
      <c r="B156">
        <v>20111</v>
      </c>
      <c r="C156" t="s">
        <v>841</v>
      </c>
      <c r="D156" t="s">
        <v>1047</v>
      </c>
      <c r="E156" t="s">
        <v>1048</v>
      </c>
      <c r="F156" t="s">
        <v>1058</v>
      </c>
      <c r="G156" t="s">
        <v>1059</v>
      </c>
      <c r="H156">
        <v>2011150</v>
      </c>
      <c r="I156" t="s">
        <v>1057</v>
      </c>
      <c r="J156" t="s">
        <v>846</v>
      </c>
      <c r="K156">
        <v>23.74</v>
      </c>
      <c r="L156">
        <v>37.4918</v>
      </c>
      <c r="M156">
        <v>13.7518</v>
      </c>
      <c r="N156">
        <v>0.579267059814659</v>
      </c>
    </row>
    <row r="157" spans="1:14">
      <c r="A157">
        <v>201</v>
      </c>
      <c r="B157">
        <v>20111</v>
      </c>
      <c r="C157" t="s">
        <v>841</v>
      </c>
      <c r="D157" t="s">
        <v>1047</v>
      </c>
      <c r="E157" t="s">
        <v>1048</v>
      </c>
      <c r="F157" t="s">
        <v>1049</v>
      </c>
      <c r="G157" t="s">
        <v>1048</v>
      </c>
      <c r="H157">
        <v>2011199</v>
      </c>
      <c r="I157" t="s">
        <v>1060</v>
      </c>
      <c r="J157" t="s">
        <v>846</v>
      </c>
      <c r="K157">
        <v>0</v>
      </c>
      <c r="L157">
        <v>53.26</v>
      </c>
      <c r="M157">
        <v>53.26</v>
      </c>
      <c r="N157">
        <v>0</v>
      </c>
    </row>
    <row r="158" spans="1:14">
      <c r="A158">
        <v>201</v>
      </c>
      <c r="B158">
        <v>20111</v>
      </c>
      <c r="C158" t="s">
        <v>841</v>
      </c>
      <c r="D158" t="s">
        <v>1047</v>
      </c>
      <c r="E158" t="s">
        <v>1048</v>
      </c>
      <c r="F158" t="s">
        <v>1049</v>
      </c>
      <c r="G158" t="s">
        <v>1048</v>
      </c>
      <c r="H158">
        <v>2011199</v>
      </c>
      <c r="I158" t="s">
        <v>1060</v>
      </c>
      <c r="J158" t="s">
        <v>974</v>
      </c>
      <c r="K158">
        <v>197</v>
      </c>
      <c r="L158">
        <v>197</v>
      </c>
      <c r="M158">
        <v>0</v>
      </c>
      <c r="N158">
        <v>0</v>
      </c>
    </row>
    <row r="159" spans="1:14">
      <c r="A159">
        <v>201</v>
      </c>
      <c r="B159">
        <v>20111</v>
      </c>
      <c r="C159" t="s">
        <v>841</v>
      </c>
      <c r="D159" t="s">
        <v>1047</v>
      </c>
      <c r="E159" t="s">
        <v>1048</v>
      </c>
      <c r="F159" t="s">
        <v>1055</v>
      </c>
      <c r="G159" t="s">
        <v>1056</v>
      </c>
      <c r="H159">
        <v>2011199</v>
      </c>
      <c r="I159" t="s">
        <v>1060</v>
      </c>
      <c r="J159" t="s">
        <v>846</v>
      </c>
      <c r="K159">
        <v>208</v>
      </c>
      <c r="L159">
        <v>238.76</v>
      </c>
      <c r="M159">
        <v>30.76</v>
      </c>
      <c r="N159">
        <v>0.147884615384615</v>
      </c>
    </row>
    <row r="160" spans="1:14">
      <c r="A160">
        <v>201</v>
      </c>
      <c r="B160">
        <v>20111</v>
      </c>
      <c r="C160" t="s">
        <v>841</v>
      </c>
      <c r="D160" t="s">
        <v>1047</v>
      </c>
      <c r="E160" t="s">
        <v>1048</v>
      </c>
      <c r="F160" t="s">
        <v>1058</v>
      </c>
      <c r="G160" t="s">
        <v>1059</v>
      </c>
      <c r="H160">
        <v>2011199</v>
      </c>
      <c r="I160" t="s">
        <v>1060</v>
      </c>
      <c r="J160" t="s">
        <v>846</v>
      </c>
      <c r="K160">
        <v>76.8</v>
      </c>
      <c r="L160">
        <v>78.26</v>
      </c>
      <c r="M160">
        <v>1.46000000000001</v>
      </c>
      <c r="N160">
        <v>0.0190104166666668</v>
      </c>
    </row>
    <row r="161" spans="1:14">
      <c r="A161">
        <v>201</v>
      </c>
      <c r="B161">
        <v>20113</v>
      </c>
      <c r="C161" t="s">
        <v>1061</v>
      </c>
      <c r="D161" t="s">
        <v>1062</v>
      </c>
      <c r="E161" t="s">
        <v>1063</v>
      </c>
      <c r="F161" t="s">
        <v>1064</v>
      </c>
      <c r="G161" t="s">
        <v>1065</v>
      </c>
      <c r="H161">
        <v>2011301</v>
      </c>
      <c r="I161" t="s">
        <v>1066</v>
      </c>
      <c r="J161" t="s">
        <v>846</v>
      </c>
      <c r="K161">
        <v>200.41</v>
      </c>
      <c r="L161">
        <v>82.1337</v>
      </c>
      <c r="M161">
        <v>-118.2763</v>
      </c>
      <c r="N161">
        <v>-0.590171648121351</v>
      </c>
    </row>
    <row r="162" spans="1:14">
      <c r="A162">
        <v>201</v>
      </c>
      <c r="B162">
        <v>20113</v>
      </c>
      <c r="C162" t="s">
        <v>849</v>
      </c>
      <c r="D162" t="s">
        <v>1067</v>
      </c>
      <c r="E162" t="s">
        <v>1068</v>
      </c>
      <c r="F162" t="s">
        <v>1069</v>
      </c>
      <c r="G162" t="s">
        <v>1070</v>
      </c>
      <c r="H162">
        <v>2011301</v>
      </c>
      <c r="I162" t="s">
        <v>1066</v>
      </c>
      <c r="J162" t="s">
        <v>846</v>
      </c>
      <c r="K162">
        <v>54.22</v>
      </c>
      <c r="L162">
        <v>67.0653</v>
      </c>
      <c r="M162">
        <v>12.8453</v>
      </c>
      <c r="N162">
        <v>0.236910734046477</v>
      </c>
    </row>
    <row r="163" spans="1:14">
      <c r="A163">
        <v>201</v>
      </c>
      <c r="B163">
        <v>20113</v>
      </c>
      <c r="C163" t="s">
        <v>849</v>
      </c>
      <c r="D163" t="s">
        <v>1067</v>
      </c>
      <c r="E163" t="s">
        <v>1068</v>
      </c>
      <c r="F163" t="s">
        <v>1071</v>
      </c>
      <c r="G163" t="s">
        <v>1068</v>
      </c>
      <c r="H163">
        <v>2011301</v>
      </c>
      <c r="I163" t="s">
        <v>1066</v>
      </c>
      <c r="J163" t="s">
        <v>846</v>
      </c>
      <c r="K163">
        <v>521.66</v>
      </c>
      <c r="L163">
        <v>615.6407</v>
      </c>
      <c r="M163">
        <v>93.9807000000001</v>
      </c>
      <c r="N163">
        <v>0.180156998811487</v>
      </c>
    </row>
    <row r="164" spans="1:14">
      <c r="A164">
        <v>201</v>
      </c>
      <c r="B164">
        <v>20113</v>
      </c>
      <c r="C164" t="s">
        <v>841</v>
      </c>
      <c r="D164" t="s">
        <v>1072</v>
      </c>
      <c r="E164" t="s">
        <v>1073</v>
      </c>
      <c r="F164" t="s">
        <v>1074</v>
      </c>
      <c r="G164" t="s">
        <v>1073</v>
      </c>
      <c r="H164">
        <v>2011301</v>
      </c>
      <c r="I164" t="s">
        <v>1066</v>
      </c>
      <c r="J164" t="s">
        <v>846</v>
      </c>
      <c r="K164">
        <v>301.24</v>
      </c>
      <c r="L164">
        <v>385.7519</v>
      </c>
      <c r="M164">
        <v>84.5119</v>
      </c>
      <c r="N164">
        <v>0.280546740140751</v>
      </c>
    </row>
    <row r="165" spans="1:14">
      <c r="A165">
        <v>201</v>
      </c>
      <c r="B165">
        <v>20113</v>
      </c>
      <c r="C165" t="s">
        <v>1061</v>
      </c>
      <c r="D165" t="s">
        <v>1062</v>
      </c>
      <c r="E165" t="s">
        <v>1063</v>
      </c>
      <c r="F165" t="s">
        <v>1064</v>
      </c>
      <c r="G165" t="s">
        <v>1065</v>
      </c>
      <c r="H165">
        <v>2011302</v>
      </c>
      <c r="I165" t="s">
        <v>1075</v>
      </c>
      <c r="J165" t="s">
        <v>846</v>
      </c>
      <c r="K165">
        <v>115.98</v>
      </c>
      <c r="L165">
        <v>129.7</v>
      </c>
      <c r="M165">
        <v>13.72</v>
      </c>
      <c r="N165">
        <v>0.118296257975513</v>
      </c>
    </row>
    <row r="166" spans="1:14">
      <c r="A166">
        <v>201</v>
      </c>
      <c r="B166">
        <v>20113</v>
      </c>
      <c r="C166" t="s">
        <v>849</v>
      </c>
      <c r="D166" t="s">
        <v>1067</v>
      </c>
      <c r="E166" t="s">
        <v>1068</v>
      </c>
      <c r="F166" t="s">
        <v>1071</v>
      </c>
      <c r="G166" t="s">
        <v>1068</v>
      </c>
      <c r="H166">
        <v>2011302</v>
      </c>
      <c r="I166" t="s">
        <v>1075</v>
      </c>
      <c r="J166" t="s">
        <v>846</v>
      </c>
      <c r="K166">
        <v>225.59</v>
      </c>
      <c r="L166">
        <v>190.18</v>
      </c>
      <c r="M166">
        <v>-35.41</v>
      </c>
      <c r="N166">
        <v>-0.156966177578793</v>
      </c>
    </row>
    <row r="167" spans="1:14">
      <c r="A167">
        <v>201</v>
      </c>
      <c r="B167">
        <v>20113</v>
      </c>
      <c r="C167" t="s">
        <v>841</v>
      </c>
      <c r="D167" t="s">
        <v>1072</v>
      </c>
      <c r="E167" t="s">
        <v>1073</v>
      </c>
      <c r="F167" t="s">
        <v>1074</v>
      </c>
      <c r="G167" t="s">
        <v>1073</v>
      </c>
      <c r="H167">
        <v>2011302</v>
      </c>
      <c r="I167" t="s">
        <v>1075</v>
      </c>
      <c r="J167" t="s">
        <v>846</v>
      </c>
      <c r="K167">
        <v>40.5</v>
      </c>
      <c r="L167">
        <v>40.5</v>
      </c>
      <c r="M167">
        <v>0</v>
      </c>
      <c r="N167">
        <v>0</v>
      </c>
    </row>
    <row r="168" spans="1:14">
      <c r="A168">
        <v>201</v>
      </c>
      <c r="B168">
        <v>20113</v>
      </c>
      <c r="C168" t="s">
        <v>841</v>
      </c>
      <c r="D168" t="s">
        <v>1072</v>
      </c>
      <c r="E168" t="s">
        <v>1073</v>
      </c>
      <c r="F168" t="s">
        <v>1074</v>
      </c>
      <c r="G168" t="s">
        <v>1073</v>
      </c>
      <c r="H168">
        <v>2011308</v>
      </c>
      <c r="I168" t="s">
        <v>1076</v>
      </c>
      <c r="J168" t="s">
        <v>846</v>
      </c>
      <c r="K168">
        <v>353.5</v>
      </c>
      <c r="L168">
        <v>353.5</v>
      </c>
      <c r="M168">
        <v>0</v>
      </c>
      <c r="N168">
        <v>0</v>
      </c>
    </row>
    <row r="169" spans="1:14">
      <c r="A169">
        <v>201</v>
      </c>
      <c r="B169">
        <v>20113</v>
      </c>
      <c r="C169" t="s">
        <v>849</v>
      </c>
      <c r="D169" t="s">
        <v>1067</v>
      </c>
      <c r="E169" t="s">
        <v>1068</v>
      </c>
      <c r="F169" t="s">
        <v>1077</v>
      </c>
      <c r="G169" t="s">
        <v>1078</v>
      </c>
      <c r="H169">
        <v>2011350</v>
      </c>
      <c r="I169" t="s">
        <v>1079</v>
      </c>
      <c r="J169" t="s">
        <v>846</v>
      </c>
      <c r="K169">
        <v>67.72</v>
      </c>
      <c r="L169">
        <v>67.2824</v>
      </c>
      <c r="M169">
        <v>-0.437600000000003</v>
      </c>
      <c r="N169">
        <v>-0.00646190194920265</v>
      </c>
    </row>
    <row r="170" spans="1:14">
      <c r="A170">
        <v>201</v>
      </c>
      <c r="B170">
        <v>20113</v>
      </c>
      <c r="C170" t="s">
        <v>849</v>
      </c>
      <c r="D170" t="s">
        <v>1067</v>
      </c>
      <c r="E170" t="s">
        <v>1068</v>
      </c>
      <c r="F170" t="s">
        <v>1071</v>
      </c>
      <c r="G170" t="s">
        <v>1068</v>
      </c>
      <c r="H170">
        <v>2011350</v>
      </c>
      <c r="I170" t="s">
        <v>1079</v>
      </c>
      <c r="J170" t="s">
        <v>938</v>
      </c>
      <c r="K170">
        <v>55</v>
      </c>
      <c r="L170">
        <v>0</v>
      </c>
      <c r="M170">
        <v>-55</v>
      </c>
      <c r="N170">
        <v>-1</v>
      </c>
    </row>
    <row r="171" spans="1:14">
      <c r="A171">
        <v>201</v>
      </c>
      <c r="B171">
        <v>20113</v>
      </c>
      <c r="C171" t="s">
        <v>849</v>
      </c>
      <c r="D171" t="s">
        <v>1067</v>
      </c>
      <c r="E171" t="s">
        <v>1068</v>
      </c>
      <c r="F171" t="s">
        <v>1080</v>
      </c>
      <c r="G171" t="s">
        <v>1081</v>
      </c>
      <c r="H171">
        <v>2011350</v>
      </c>
      <c r="I171" t="s">
        <v>1079</v>
      </c>
      <c r="J171" t="s">
        <v>846</v>
      </c>
      <c r="K171">
        <v>64.48</v>
      </c>
      <c r="L171">
        <v>146.9228</v>
      </c>
      <c r="M171">
        <v>82.4428</v>
      </c>
      <c r="N171">
        <v>1.2785794044665</v>
      </c>
    </row>
    <row r="172" spans="1:14">
      <c r="A172">
        <v>201</v>
      </c>
      <c r="B172">
        <v>20113</v>
      </c>
      <c r="C172" t="s">
        <v>849</v>
      </c>
      <c r="D172" t="s">
        <v>1067</v>
      </c>
      <c r="E172" t="s">
        <v>1068</v>
      </c>
      <c r="F172" t="s">
        <v>1082</v>
      </c>
      <c r="G172" t="s">
        <v>1083</v>
      </c>
      <c r="H172">
        <v>2011350</v>
      </c>
      <c r="I172" t="s">
        <v>1079</v>
      </c>
      <c r="J172" t="s">
        <v>938</v>
      </c>
      <c r="K172">
        <v>69.6</v>
      </c>
      <c r="L172">
        <v>0</v>
      </c>
      <c r="M172">
        <v>-69.6</v>
      </c>
      <c r="N172">
        <v>-1</v>
      </c>
    </row>
    <row r="173" spans="1:14">
      <c r="A173">
        <v>201</v>
      </c>
      <c r="B173">
        <v>20113</v>
      </c>
      <c r="C173" t="s">
        <v>841</v>
      </c>
      <c r="D173" t="s">
        <v>1072</v>
      </c>
      <c r="E173" t="s">
        <v>1073</v>
      </c>
      <c r="F173" t="s">
        <v>1084</v>
      </c>
      <c r="G173" t="s">
        <v>1085</v>
      </c>
      <c r="H173">
        <v>2011350</v>
      </c>
      <c r="I173" t="s">
        <v>1079</v>
      </c>
      <c r="J173" t="s">
        <v>846</v>
      </c>
      <c r="K173">
        <v>0</v>
      </c>
      <c r="L173">
        <v>57.4593</v>
      </c>
      <c r="M173">
        <v>57.4593</v>
      </c>
      <c r="N173">
        <v>0</v>
      </c>
    </row>
    <row r="174" spans="1:14">
      <c r="A174">
        <v>201</v>
      </c>
      <c r="B174">
        <v>20113</v>
      </c>
      <c r="C174" t="s">
        <v>1061</v>
      </c>
      <c r="D174" t="s">
        <v>1062</v>
      </c>
      <c r="E174" t="s">
        <v>1063</v>
      </c>
      <c r="F174" t="s">
        <v>1064</v>
      </c>
      <c r="G174" t="s">
        <v>1065</v>
      </c>
      <c r="H174">
        <v>2011399</v>
      </c>
      <c r="I174" t="s">
        <v>1086</v>
      </c>
      <c r="J174" t="s">
        <v>846</v>
      </c>
      <c r="K174">
        <v>17</v>
      </c>
      <c r="L174">
        <v>12.5</v>
      </c>
      <c r="M174">
        <v>-4.5</v>
      </c>
      <c r="N174">
        <v>-0.264705882352941</v>
      </c>
    </row>
    <row r="175" spans="1:14">
      <c r="A175">
        <v>201</v>
      </c>
      <c r="B175">
        <v>20113</v>
      </c>
      <c r="C175" t="s">
        <v>849</v>
      </c>
      <c r="D175" t="s">
        <v>1067</v>
      </c>
      <c r="E175" t="s">
        <v>1068</v>
      </c>
      <c r="F175" t="s">
        <v>1077</v>
      </c>
      <c r="G175" t="s">
        <v>1078</v>
      </c>
      <c r="H175">
        <v>2011399</v>
      </c>
      <c r="I175" t="s">
        <v>1086</v>
      </c>
      <c r="J175" t="s">
        <v>846</v>
      </c>
      <c r="K175">
        <v>2</v>
      </c>
      <c r="L175">
        <v>2</v>
      </c>
      <c r="M175">
        <v>0</v>
      </c>
      <c r="N175">
        <v>0</v>
      </c>
    </row>
    <row r="176" spans="1:14">
      <c r="A176">
        <v>201</v>
      </c>
      <c r="B176">
        <v>20113</v>
      </c>
      <c r="C176" t="s">
        <v>849</v>
      </c>
      <c r="D176" t="s">
        <v>1067</v>
      </c>
      <c r="E176" t="s">
        <v>1068</v>
      </c>
      <c r="F176" t="s">
        <v>1069</v>
      </c>
      <c r="G176" t="s">
        <v>1070</v>
      </c>
      <c r="H176">
        <v>2011399</v>
      </c>
      <c r="I176" t="s">
        <v>1086</v>
      </c>
      <c r="J176" t="s">
        <v>846</v>
      </c>
      <c r="K176">
        <v>6</v>
      </c>
      <c r="L176">
        <v>6</v>
      </c>
      <c r="M176">
        <v>0</v>
      </c>
      <c r="N176">
        <v>0</v>
      </c>
    </row>
    <row r="177" spans="1:14">
      <c r="A177">
        <v>201</v>
      </c>
      <c r="B177">
        <v>20113</v>
      </c>
      <c r="C177" t="s">
        <v>849</v>
      </c>
      <c r="D177" t="s">
        <v>1067</v>
      </c>
      <c r="E177" t="s">
        <v>1068</v>
      </c>
      <c r="F177" t="s">
        <v>1071</v>
      </c>
      <c r="G177" t="s">
        <v>1068</v>
      </c>
      <c r="H177">
        <v>2011399</v>
      </c>
      <c r="I177" t="s">
        <v>1086</v>
      </c>
      <c r="J177" t="s">
        <v>846</v>
      </c>
      <c r="K177">
        <v>110</v>
      </c>
      <c r="L177">
        <v>30</v>
      </c>
      <c r="M177">
        <v>-80</v>
      </c>
      <c r="N177">
        <v>-0.727272727272727</v>
      </c>
    </row>
    <row r="178" spans="1:14">
      <c r="A178">
        <v>201</v>
      </c>
      <c r="B178">
        <v>20113</v>
      </c>
      <c r="C178" t="s">
        <v>849</v>
      </c>
      <c r="D178" t="s">
        <v>1067</v>
      </c>
      <c r="E178" t="s">
        <v>1068</v>
      </c>
      <c r="F178" t="s">
        <v>1071</v>
      </c>
      <c r="G178" t="s">
        <v>1068</v>
      </c>
      <c r="H178">
        <v>2011399</v>
      </c>
      <c r="I178" t="s">
        <v>1086</v>
      </c>
      <c r="J178" t="s">
        <v>938</v>
      </c>
      <c r="K178">
        <v>0</v>
      </c>
      <c r="L178">
        <v>55</v>
      </c>
      <c r="M178">
        <v>55</v>
      </c>
      <c r="N178">
        <v>0</v>
      </c>
    </row>
    <row r="179" spans="1:14">
      <c r="A179">
        <v>201</v>
      </c>
      <c r="B179">
        <v>20113</v>
      </c>
      <c r="C179" t="s">
        <v>849</v>
      </c>
      <c r="D179" t="s">
        <v>1067</v>
      </c>
      <c r="E179" t="s">
        <v>1068</v>
      </c>
      <c r="F179" t="s">
        <v>1080</v>
      </c>
      <c r="G179" t="s">
        <v>1081</v>
      </c>
      <c r="H179">
        <v>2011399</v>
      </c>
      <c r="I179" t="s">
        <v>1086</v>
      </c>
      <c r="J179" t="s">
        <v>846</v>
      </c>
      <c r="K179">
        <v>5</v>
      </c>
      <c r="L179">
        <v>5</v>
      </c>
      <c r="M179">
        <v>0</v>
      </c>
      <c r="N179">
        <v>0</v>
      </c>
    </row>
    <row r="180" spans="1:14">
      <c r="A180">
        <v>201</v>
      </c>
      <c r="B180">
        <v>20113</v>
      </c>
      <c r="C180" t="s">
        <v>849</v>
      </c>
      <c r="D180" t="s">
        <v>1067</v>
      </c>
      <c r="E180" t="s">
        <v>1068</v>
      </c>
      <c r="F180" t="s">
        <v>1082</v>
      </c>
      <c r="G180" t="s">
        <v>1083</v>
      </c>
      <c r="H180">
        <v>2011399</v>
      </c>
      <c r="I180" t="s">
        <v>1086</v>
      </c>
      <c r="J180" t="s">
        <v>938</v>
      </c>
      <c r="K180">
        <v>0</v>
      </c>
      <c r="L180">
        <v>72.32</v>
      </c>
      <c r="M180">
        <v>72.32</v>
      </c>
      <c r="N180">
        <v>0</v>
      </c>
    </row>
    <row r="181" spans="1:14">
      <c r="A181">
        <v>201</v>
      </c>
      <c r="B181">
        <v>20113</v>
      </c>
      <c r="C181" t="s">
        <v>841</v>
      </c>
      <c r="D181" t="s">
        <v>1072</v>
      </c>
      <c r="E181" t="s">
        <v>1073</v>
      </c>
      <c r="F181" t="s">
        <v>1084</v>
      </c>
      <c r="G181" t="s">
        <v>1085</v>
      </c>
      <c r="H181">
        <v>2011399</v>
      </c>
      <c r="I181" t="s">
        <v>1086</v>
      </c>
      <c r="J181" t="s">
        <v>846</v>
      </c>
      <c r="K181">
        <v>61.91</v>
      </c>
      <c r="L181">
        <v>18</v>
      </c>
      <c r="M181">
        <v>-43.91</v>
      </c>
      <c r="N181">
        <v>-0.709255370699402</v>
      </c>
    </row>
    <row r="182" spans="1:14">
      <c r="A182">
        <v>201</v>
      </c>
      <c r="B182">
        <v>20115</v>
      </c>
      <c r="C182" t="s">
        <v>841</v>
      </c>
      <c r="D182" t="s">
        <v>1087</v>
      </c>
      <c r="E182" t="s">
        <v>1088</v>
      </c>
      <c r="F182" t="s">
        <v>1089</v>
      </c>
      <c r="G182" t="s">
        <v>1088</v>
      </c>
      <c r="H182">
        <v>2011501</v>
      </c>
      <c r="I182" t="s">
        <v>947</v>
      </c>
      <c r="J182" t="s">
        <v>846</v>
      </c>
      <c r="K182">
        <v>3819.71</v>
      </c>
      <c r="L182">
        <v>0</v>
      </c>
      <c r="M182">
        <v>-3819.71</v>
      </c>
      <c r="N182">
        <v>-1</v>
      </c>
    </row>
    <row r="183" spans="1:14">
      <c r="A183">
        <v>201</v>
      </c>
      <c r="B183">
        <v>20115</v>
      </c>
      <c r="C183" t="s">
        <v>841</v>
      </c>
      <c r="D183" t="s">
        <v>1087</v>
      </c>
      <c r="E183" t="s">
        <v>1088</v>
      </c>
      <c r="F183" t="s">
        <v>1089</v>
      </c>
      <c r="G183" t="s">
        <v>1088</v>
      </c>
      <c r="H183">
        <v>2011502</v>
      </c>
      <c r="I183" t="s">
        <v>947</v>
      </c>
      <c r="J183" t="s">
        <v>846</v>
      </c>
      <c r="K183">
        <v>627.89</v>
      </c>
      <c r="L183">
        <v>0</v>
      </c>
      <c r="M183">
        <v>-627.89</v>
      </c>
      <c r="N183">
        <v>-1</v>
      </c>
    </row>
    <row r="184" spans="1:14">
      <c r="A184">
        <v>201</v>
      </c>
      <c r="B184">
        <v>20115</v>
      </c>
      <c r="C184" t="s">
        <v>841</v>
      </c>
      <c r="D184" t="s">
        <v>1087</v>
      </c>
      <c r="E184" t="s">
        <v>1088</v>
      </c>
      <c r="F184" t="s">
        <v>1089</v>
      </c>
      <c r="G184" t="s">
        <v>1088</v>
      </c>
      <c r="H184">
        <v>2011502</v>
      </c>
      <c r="I184" t="s">
        <v>947</v>
      </c>
      <c r="J184" t="s">
        <v>974</v>
      </c>
      <c r="K184">
        <v>107.95</v>
      </c>
      <c r="L184">
        <v>0</v>
      </c>
      <c r="M184">
        <v>-107.95</v>
      </c>
      <c r="N184">
        <v>-1</v>
      </c>
    </row>
    <row r="185" spans="1:14">
      <c r="A185">
        <v>201</v>
      </c>
      <c r="B185">
        <v>20115</v>
      </c>
      <c r="C185" t="s">
        <v>841</v>
      </c>
      <c r="D185" t="s">
        <v>1087</v>
      </c>
      <c r="E185" t="s">
        <v>1088</v>
      </c>
      <c r="F185" t="s">
        <v>1089</v>
      </c>
      <c r="G185" t="s">
        <v>1088</v>
      </c>
      <c r="H185">
        <v>2011504</v>
      </c>
      <c r="I185" t="s">
        <v>947</v>
      </c>
      <c r="J185" t="s">
        <v>846</v>
      </c>
      <c r="K185">
        <v>160.47</v>
      </c>
      <c r="L185">
        <v>0</v>
      </c>
      <c r="M185">
        <v>-160.47</v>
      </c>
      <c r="N185">
        <v>-1</v>
      </c>
    </row>
    <row r="186" spans="1:14">
      <c r="A186">
        <v>201</v>
      </c>
      <c r="B186">
        <v>20115</v>
      </c>
      <c r="C186" t="s">
        <v>841</v>
      </c>
      <c r="D186" t="s">
        <v>1087</v>
      </c>
      <c r="E186" t="s">
        <v>1088</v>
      </c>
      <c r="F186" t="s">
        <v>1089</v>
      </c>
      <c r="G186" t="s">
        <v>1088</v>
      </c>
      <c r="H186">
        <v>2011504</v>
      </c>
      <c r="I186" t="s">
        <v>947</v>
      </c>
      <c r="J186" t="s">
        <v>974</v>
      </c>
      <c r="K186">
        <v>116.73</v>
      </c>
      <c r="L186">
        <v>0</v>
      </c>
      <c r="M186">
        <v>-116.73</v>
      </c>
      <c r="N186">
        <v>-1</v>
      </c>
    </row>
    <row r="187" spans="1:14">
      <c r="A187">
        <v>201</v>
      </c>
      <c r="B187">
        <v>20115</v>
      </c>
      <c r="C187" t="s">
        <v>841</v>
      </c>
      <c r="D187" t="s">
        <v>1087</v>
      </c>
      <c r="E187" t="s">
        <v>1088</v>
      </c>
      <c r="F187" t="s">
        <v>1089</v>
      </c>
      <c r="G187" t="s">
        <v>1088</v>
      </c>
      <c r="H187">
        <v>2011505</v>
      </c>
      <c r="I187" t="s">
        <v>947</v>
      </c>
      <c r="J187" t="s">
        <v>846</v>
      </c>
      <c r="K187">
        <v>52.33</v>
      </c>
      <c r="L187">
        <v>0</v>
      </c>
      <c r="M187">
        <v>-52.33</v>
      </c>
      <c r="N187">
        <v>-1</v>
      </c>
    </row>
    <row r="188" spans="1:14">
      <c r="A188">
        <v>201</v>
      </c>
      <c r="B188">
        <v>20115</v>
      </c>
      <c r="C188" t="s">
        <v>841</v>
      </c>
      <c r="D188" t="s">
        <v>1087</v>
      </c>
      <c r="E188" t="s">
        <v>1088</v>
      </c>
      <c r="F188" t="s">
        <v>1089</v>
      </c>
      <c r="G188" t="s">
        <v>1088</v>
      </c>
      <c r="H188">
        <v>2011505</v>
      </c>
      <c r="I188" t="s">
        <v>947</v>
      </c>
      <c r="J188" t="s">
        <v>974</v>
      </c>
      <c r="K188">
        <v>127.63</v>
      </c>
      <c r="L188">
        <v>0</v>
      </c>
      <c r="M188">
        <v>-127.63</v>
      </c>
      <c r="N188">
        <v>-1</v>
      </c>
    </row>
    <row r="189" spans="1:14">
      <c r="A189">
        <v>201</v>
      </c>
      <c r="B189">
        <v>20115</v>
      </c>
      <c r="C189" t="s">
        <v>841</v>
      </c>
      <c r="D189" t="s">
        <v>1087</v>
      </c>
      <c r="E189" t="s">
        <v>1088</v>
      </c>
      <c r="F189" t="s">
        <v>1089</v>
      </c>
      <c r="G189" t="s">
        <v>1088</v>
      </c>
      <c r="H189">
        <v>2011506</v>
      </c>
      <c r="I189" t="s">
        <v>947</v>
      </c>
      <c r="J189" t="s">
        <v>846</v>
      </c>
      <c r="K189">
        <v>17.47</v>
      </c>
      <c r="L189">
        <v>0</v>
      </c>
      <c r="M189">
        <v>-17.47</v>
      </c>
      <c r="N189">
        <v>-1</v>
      </c>
    </row>
    <row r="190" spans="1:14">
      <c r="A190">
        <v>201</v>
      </c>
      <c r="B190">
        <v>20115</v>
      </c>
      <c r="C190" t="s">
        <v>841</v>
      </c>
      <c r="D190" t="s">
        <v>1087</v>
      </c>
      <c r="E190" t="s">
        <v>1088</v>
      </c>
      <c r="F190" t="s">
        <v>1089</v>
      </c>
      <c r="G190" t="s">
        <v>1088</v>
      </c>
      <c r="H190">
        <v>2011506</v>
      </c>
      <c r="I190" t="s">
        <v>947</v>
      </c>
      <c r="J190" t="s">
        <v>974</v>
      </c>
      <c r="K190">
        <v>17.69</v>
      </c>
      <c r="L190">
        <v>0</v>
      </c>
      <c r="M190">
        <v>-17.69</v>
      </c>
      <c r="N190">
        <v>-1</v>
      </c>
    </row>
    <row r="191" spans="1:14">
      <c r="A191">
        <v>201</v>
      </c>
      <c r="B191">
        <v>20115</v>
      </c>
      <c r="C191" t="s">
        <v>841</v>
      </c>
      <c r="D191" t="s">
        <v>1087</v>
      </c>
      <c r="E191" t="s">
        <v>1088</v>
      </c>
      <c r="F191" t="s">
        <v>1089</v>
      </c>
      <c r="G191" t="s">
        <v>1088</v>
      </c>
      <c r="H191">
        <v>2011507</v>
      </c>
      <c r="I191" t="s">
        <v>947</v>
      </c>
      <c r="J191" t="s">
        <v>846</v>
      </c>
      <c r="K191">
        <v>53.39</v>
      </c>
      <c r="L191">
        <v>0</v>
      </c>
      <c r="M191">
        <v>-53.39</v>
      </c>
      <c r="N191">
        <v>-1</v>
      </c>
    </row>
    <row r="192" spans="1:14">
      <c r="A192">
        <v>201</v>
      </c>
      <c r="B192">
        <v>20115</v>
      </c>
      <c r="C192" t="s">
        <v>841</v>
      </c>
      <c r="D192" t="s">
        <v>1087</v>
      </c>
      <c r="E192" t="s">
        <v>1088</v>
      </c>
      <c r="F192" t="s">
        <v>1089</v>
      </c>
      <c r="G192" t="s">
        <v>1088</v>
      </c>
      <c r="H192">
        <v>2011507</v>
      </c>
      <c r="I192" t="s">
        <v>947</v>
      </c>
      <c r="J192" t="s">
        <v>974</v>
      </c>
      <c r="K192">
        <v>15</v>
      </c>
      <c r="L192">
        <v>0</v>
      </c>
      <c r="M192">
        <v>-15</v>
      </c>
      <c r="N192">
        <v>-1</v>
      </c>
    </row>
    <row r="193" spans="1:14">
      <c r="A193">
        <v>201</v>
      </c>
      <c r="B193">
        <v>20117</v>
      </c>
      <c r="C193" t="s">
        <v>841</v>
      </c>
      <c r="D193" t="s">
        <v>1090</v>
      </c>
      <c r="E193" t="s">
        <v>1091</v>
      </c>
      <c r="F193" t="s">
        <v>1092</v>
      </c>
      <c r="G193" t="s">
        <v>1091</v>
      </c>
      <c r="H193">
        <v>2011701</v>
      </c>
      <c r="I193" t="s">
        <v>947</v>
      </c>
      <c r="J193" t="s">
        <v>846</v>
      </c>
      <c r="K193">
        <v>529.79</v>
      </c>
      <c r="L193">
        <v>0</v>
      </c>
      <c r="M193">
        <v>-529.79</v>
      </c>
      <c r="N193">
        <v>-1</v>
      </c>
    </row>
    <row r="194" spans="1:14">
      <c r="A194">
        <v>201</v>
      </c>
      <c r="B194">
        <v>20117</v>
      </c>
      <c r="C194" t="s">
        <v>841</v>
      </c>
      <c r="D194" t="s">
        <v>1090</v>
      </c>
      <c r="E194" t="s">
        <v>1091</v>
      </c>
      <c r="F194" t="s">
        <v>1092</v>
      </c>
      <c r="G194" t="s">
        <v>1091</v>
      </c>
      <c r="H194">
        <v>2011702</v>
      </c>
      <c r="I194" t="s">
        <v>947</v>
      </c>
      <c r="J194" t="s">
        <v>846</v>
      </c>
      <c r="K194">
        <v>24.86</v>
      </c>
      <c r="L194">
        <v>0</v>
      </c>
      <c r="M194">
        <v>-24.86</v>
      </c>
      <c r="N194">
        <v>-1</v>
      </c>
    </row>
    <row r="195" spans="1:14">
      <c r="A195">
        <v>201</v>
      </c>
      <c r="B195">
        <v>20117</v>
      </c>
      <c r="C195" t="s">
        <v>841</v>
      </c>
      <c r="D195" t="s">
        <v>1090</v>
      </c>
      <c r="E195" t="s">
        <v>1091</v>
      </c>
      <c r="F195" t="s">
        <v>1092</v>
      </c>
      <c r="G195" t="s">
        <v>1091</v>
      </c>
      <c r="H195">
        <v>2011702</v>
      </c>
      <c r="I195" t="s">
        <v>947</v>
      </c>
      <c r="J195" t="s">
        <v>974</v>
      </c>
      <c r="K195">
        <v>39.64</v>
      </c>
      <c r="L195">
        <v>0</v>
      </c>
      <c r="M195">
        <v>-39.64</v>
      </c>
      <c r="N195">
        <v>-1</v>
      </c>
    </row>
    <row r="196" spans="1:14">
      <c r="A196">
        <v>201</v>
      </c>
      <c r="B196">
        <v>20117</v>
      </c>
      <c r="C196" t="s">
        <v>841</v>
      </c>
      <c r="D196" t="s">
        <v>1090</v>
      </c>
      <c r="E196" t="s">
        <v>1091</v>
      </c>
      <c r="F196" t="s">
        <v>1092</v>
      </c>
      <c r="G196" t="s">
        <v>1091</v>
      </c>
      <c r="H196">
        <v>2011702</v>
      </c>
      <c r="I196" t="s">
        <v>947</v>
      </c>
      <c r="J196" t="s">
        <v>938</v>
      </c>
      <c r="K196">
        <v>35.32</v>
      </c>
      <c r="L196">
        <v>0</v>
      </c>
      <c r="M196">
        <v>-35.32</v>
      </c>
      <c r="N196">
        <v>-1</v>
      </c>
    </row>
    <row r="197" spans="1:14">
      <c r="A197">
        <v>201</v>
      </c>
      <c r="B197">
        <v>20117</v>
      </c>
      <c r="C197" t="s">
        <v>841</v>
      </c>
      <c r="D197" t="s">
        <v>1090</v>
      </c>
      <c r="E197" t="s">
        <v>1091</v>
      </c>
      <c r="F197" t="s">
        <v>1093</v>
      </c>
      <c r="G197" t="s">
        <v>1094</v>
      </c>
      <c r="H197">
        <v>2011702</v>
      </c>
      <c r="I197" t="s">
        <v>947</v>
      </c>
      <c r="J197" t="s">
        <v>846</v>
      </c>
      <c r="K197">
        <v>0.71</v>
      </c>
      <c r="L197">
        <v>0</v>
      </c>
      <c r="M197">
        <v>-0.71</v>
      </c>
      <c r="N197">
        <v>-1</v>
      </c>
    </row>
    <row r="198" spans="1:14">
      <c r="A198">
        <v>201</v>
      </c>
      <c r="B198">
        <v>20117</v>
      </c>
      <c r="C198" t="s">
        <v>841</v>
      </c>
      <c r="D198" t="s">
        <v>1090</v>
      </c>
      <c r="E198" t="s">
        <v>1091</v>
      </c>
      <c r="F198" t="s">
        <v>1092</v>
      </c>
      <c r="G198" t="s">
        <v>1091</v>
      </c>
      <c r="H198">
        <v>2011706</v>
      </c>
      <c r="I198" t="s">
        <v>947</v>
      </c>
      <c r="J198" t="s">
        <v>846</v>
      </c>
      <c r="K198">
        <v>202</v>
      </c>
      <c r="L198">
        <v>0</v>
      </c>
      <c r="M198">
        <v>-202</v>
      </c>
      <c r="N198">
        <v>-1</v>
      </c>
    </row>
    <row r="199" spans="1:14">
      <c r="A199">
        <v>201</v>
      </c>
      <c r="B199">
        <v>20117</v>
      </c>
      <c r="C199" t="s">
        <v>841</v>
      </c>
      <c r="D199" t="s">
        <v>1090</v>
      </c>
      <c r="E199" t="s">
        <v>1091</v>
      </c>
      <c r="F199" t="s">
        <v>1092</v>
      </c>
      <c r="G199" t="s">
        <v>1091</v>
      </c>
      <c r="H199">
        <v>2011706</v>
      </c>
      <c r="I199" t="s">
        <v>947</v>
      </c>
      <c r="J199" t="s">
        <v>974</v>
      </c>
      <c r="K199">
        <v>55.12</v>
      </c>
      <c r="L199">
        <v>0</v>
      </c>
      <c r="M199">
        <v>-55.12</v>
      </c>
      <c r="N199">
        <v>-1</v>
      </c>
    </row>
    <row r="200" spans="1:14">
      <c r="A200">
        <v>201</v>
      </c>
      <c r="B200">
        <v>20117</v>
      </c>
      <c r="C200" t="s">
        <v>841</v>
      </c>
      <c r="D200" t="s">
        <v>1090</v>
      </c>
      <c r="E200" t="s">
        <v>1091</v>
      </c>
      <c r="F200" t="s">
        <v>1092</v>
      </c>
      <c r="G200" t="s">
        <v>1091</v>
      </c>
      <c r="H200">
        <v>2011706</v>
      </c>
      <c r="I200" t="s">
        <v>947</v>
      </c>
      <c r="J200" t="s">
        <v>938</v>
      </c>
      <c r="K200">
        <v>123.83</v>
      </c>
      <c r="L200">
        <v>0</v>
      </c>
      <c r="M200">
        <v>-123.83</v>
      </c>
      <c r="N200">
        <v>-1</v>
      </c>
    </row>
    <row r="201" spans="1:14">
      <c r="A201">
        <v>201</v>
      </c>
      <c r="B201">
        <v>20117</v>
      </c>
      <c r="C201" t="s">
        <v>841</v>
      </c>
      <c r="D201" t="s">
        <v>1090</v>
      </c>
      <c r="E201" t="s">
        <v>1091</v>
      </c>
      <c r="F201" t="s">
        <v>1095</v>
      </c>
      <c r="G201" t="s">
        <v>1096</v>
      </c>
      <c r="H201">
        <v>2011707</v>
      </c>
      <c r="I201" t="s">
        <v>947</v>
      </c>
      <c r="J201" t="s">
        <v>938</v>
      </c>
      <c r="K201">
        <v>410</v>
      </c>
      <c r="L201">
        <v>0</v>
      </c>
      <c r="M201">
        <v>-410</v>
      </c>
      <c r="N201">
        <v>-1</v>
      </c>
    </row>
    <row r="202" spans="1:14">
      <c r="A202">
        <v>201</v>
      </c>
      <c r="B202">
        <v>20117</v>
      </c>
      <c r="C202" t="s">
        <v>841</v>
      </c>
      <c r="D202" t="s">
        <v>1090</v>
      </c>
      <c r="E202" t="s">
        <v>1091</v>
      </c>
      <c r="F202" t="s">
        <v>1092</v>
      </c>
      <c r="G202" t="s">
        <v>1091</v>
      </c>
      <c r="H202">
        <v>2011709</v>
      </c>
      <c r="I202" t="s">
        <v>947</v>
      </c>
      <c r="J202" t="s">
        <v>846</v>
      </c>
      <c r="K202">
        <v>5</v>
      </c>
      <c r="L202">
        <v>0</v>
      </c>
      <c r="M202">
        <v>-5</v>
      </c>
      <c r="N202">
        <v>-1</v>
      </c>
    </row>
    <row r="203" spans="1:14">
      <c r="A203">
        <v>201</v>
      </c>
      <c r="B203">
        <v>20117</v>
      </c>
      <c r="C203" t="s">
        <v>841</v>
      </c>
      <c r="D203" t="s">
        <v>1090</v>
      </c>
      <c r="E203" t="s">
        <v>1091</v>
      </c>
      <c r="F203" t="s">
        <v>1092</v>
      </c>
      <c r="G203" t="s">
        <v>1091</v>
      </c>
      <c r="H203">
        <v>2011709</v>
      </c>
      <c r="I203" t="s">
        <v>947</v>
      </c>
      <c r="J203" t="s">
        <v>974</v>
      </c>
      <c r="K203">
        <v>5</v>
      </c>
      <c r="L203">
        <v>0</v>
      </c>
      <c r="M203">
        <v>-5</v>
      </c>
      <c r="N203">
        <v>-1</v>
      </c>
    </row>
    <row r="204" spans="1:14">
      <c r="A204">
        <v>201</v>
      </c>
      <c r="B204">
        <v>20117</v>
      </c>
      <c r="C204" t="s">
        <v>841</v>
      </c>
      <c r="D204" t="s">
        <v>1090</v>
      </c>
      <c r="E204" t="s">
        <v>1091</v>
      </c>
      <c r="F204" t="s">
        <v>1093</v>
      </c>
      <c r="G204" t="s">
        <v>1094</v>
      </c>
      <c r="H204">
        <v>2011709</v>
      </c>
      <c r="I204" t="s">
        <v>947</v>
      </c>
      <c r="J204" t="s">
        <v>846</v>
      </c>
      <c r="K204">
        <v>27.15</v>
      </c>
      <c r="L204">
        <v>0</v>
      </c>
      <c r="M204">
        <v>-27.15</v>
      </c>
      <c r="N204">
        <v>-1</v>
      </c>
    </row>
    <row r="205" spans="1:14">
      <c r="A205">
        <v>201</v>
      </c>
      <c r="B205">
        <v>20117</v>
      </c>
      <c r="C205" t="s">
        <v>841</v>
      </c>
      <c r="D205" t="s">
        <v>1090</v>
      </c>
      <c r="E205" t="s">
        <v>1091</v>
      </c>
      <c r="F205" t="s">
        <v>1093</v>
      </c>
      <c r="G205" t="s">
        <v>1094</v>
      </c>
      <c r="H205">
        <v>2011709</v>
      </c>
      <c r="I205" t="s">
        <v>947</v>
      </c>
      <c r="J205" t="s">
        <v>938</v>
      </c>
      <c r="K205">
        <v>6.95</v>
      </c>
      <c r="L205">
        <v>0</v>
      </c>
      <c r="M205">
        <v>-6.95</v>
      </c>
      <c r="N205">
        <v>-1</v>
      </c>
    </row>
    <row r="206" spans="1:14">
      <c r="A206">
        <v>201</v>
      </c>
      <c r="B206">
        <v>20117</v>
      </c>
      <c r="C206" t="s">
        <v>841</v>
      </c>
      <c r="D206" t="s">
        <v>1090</v>
      </c>
      <c r="E206" t="s">
        <v>1091</v>
      </c>
      <c r="F206" t="s">
        <v>1092</v>
      </c>
      <c r="G206" t="s">
        <v>1091</v>
      </c>
      <c r="H206">
        <v>2011710</v>
      </c>
      <c r="I206" t="s">
        <v>947</v>
      </c>
      <c r="J206" t="s">
        <v>938</v>
      </c>
      <c r="K206">
        <v>40.1</v>
      </c>
      <c r="L206">
        <v>0</v>
      </c>
      <c r="M206">
        <v>-40.1</v>
      </c>
      <c r="N206">
        <v>-1</v>
      </c>
    </row>
    <row r="207" spans="1:14">
      <c r="A207">
        <v>201</v>
      </c>
      <c r="B207">
        <v>20117</v>
      </c>
      <c r="C207" t="s">
        <v>841</v>
      </c>
      <c r="D207" t="s">
        <v>1090</v>
      </c>
      <c r="E207" t="s">
        <v>1091</v>
      </c>
      <c r="F207" t="s">
        <v>1095</v>
      </c>
      <c r="G207" t="s">
        <v>1096</v>
      </c>
      <c r="H207">
        <v>2011750</v>
      </c>
      <c r="I207" t="s">
        <v>947</v>
      </c>
      <c r="J207" t="s">
        <v>846</v>
      </c>
      <c r="K207">
        <v>629.12</v>
      </c>
      <c r="L207">
        <v>0</v>
      </c>
      <c r="M207">
        <v>-629.12</v>
      </c>
      <c r="N207">
        <v>-1</v>
      </c>
    </row>
    <row r="208" spans="1:14">
      <c r="A208">
        <v>201</v>
      </c>
      <c r="B208">
        <v>20117</v>
      </c>
      <c r="C208" t="s">
        <v>841</v>
      </c>
      <c r="D208" t="s">
        <v>1090</v>
      </c>
      <c r="E208" t="s">
        <v>1091</v>
      </c>
      <c r="F208" t="s">
        <v>1093</v>
      </c>
      <c r="G208" t="s">
        <v>1094</v>
      </c>
      <c r="H208">
        <v>2011750</v>
      </c>
      <c r="I208" t="s">
        <v>947</v>
      </c>
      <c r="J208" t="s">
        <v>846</v>
      </c>
      <c r="K208">
        <v>49.19</v>
      </c>
      <c r="L208">
        <v>0</v>
      </c>
      <c r="M208">
        <v>-49.19</v>
      </c>
      <c r="N208">
        <v>-1</v>
      </c>
    </row>
    <row r="209" spans="1:14">
      <c r="A209">
        <v>201</v>
      </c>
      <c r="B209">
        <v>20117</v>
      </c>
      <c r="C209" t="s">
        <v>841</v>
      </c>
      <c r="D209" t="s">
        <v>1090</v>
      </c>
      <c r="E209" t="s">
        <v>1091</v>
      </c>
      <c r="F209" t="s">
        <v>1097</v>
      </c>
      <c r="G209" t="s">
        <v>1098</v>
      </c>
      <c r="H209">
        <v>2011750</v>
      </c>
      <c r="I209" t="s">
        <v>947</v>
      </c>
      <c r="J209" t="s">
        <v>846</v>
      </c>
      <c r="K209">
        <v>606.2</v>
      </c>
      <c r="L209">
        <v>0</v>
      </c>
      <c r="M209">
        <v>-606.2</v>
      </c>
      <c r="N209">
        <v>-1</v>
      </c>
    </row>
    <row r="210" spans="1:14">
      <c r="A210">
        <v>201</v>
      </c>
      <c r="B210">
        <v>20117</v>
      </c>
      <c r="C210" t="s">
        <v>841</v>
      </c>
      <c r="D210" t="s">
        <v>1090</v>
      </c>
      <c r="E210" t="s">
        <v>1091</v>
      </c>
      <c r="F210" t="s">
        <v>1093</v>
      </c>
      <c r="G210" t="s">
        <v>1094</v>
      </c>
      <c r="H210">
        <v>2011799</v>
      </c>
      <c r="I210" t="s">
        <v>947</v>
      </c>
      <c r="J210" t="s">
        <v>938</v>
      </c>
      <c r="K210">
        <v>4.4</v>
      </c>
      <c r="L210">
        <v>0</v>
      </c>
      <c r="M210">
        <v>-4.4</v>
      </c>
      <c r="N210">
        <v>-1</v>
      </c>
    </row>
    <row r="211" spans="1:14">
      <c r="A211">
        <v>201</v>
      </c>
      <c r="B211">
        <v>20117</v>
      </c>
      <c r="C211" t="s">
        <v>841</v>
      </c>
      <c r="D211" t="s">
        <v>1090</v>
      </c>
      <c r="E211" t="s">
        <v>1091</v>
      </c>
      <c r="F211" t="s">
        <v>1097</v>
      </c>
      <c r="G211" t="s">
        <v>1098</v>
      </c>
      <c r="H211">
        <v>2011799</v>
      </c>
      <c r="I211" t="s">
        <v>947</v>
      </c>
      <c r="J211" t="s">
        <v>938</v>
      </c>
      <c r="K211">
        <v>385.92</v>
      </c>
      <c r="L211">
        <v>0</v>
      </c>
      <c r="M211">
        <v>-385.92</v>
      </c>
      <c r="N211">
        <v>-1</v>
      </c>
    </row>
    <row r="212" spans="1:14">
      <c r="A212">
        <v>201</v>
      </c>
      <c r="B212">
        <v>20123</v>
      </c>
      <c r="C212" t="s">
        <v>841</v>
      </c>
      <c r="D212" t="s">
        <v>1099</v>
      </c>
      <c r="E212" t="s">
        <v>1100</v>
      </c>
      <c r="F212" t="s">
        <v>1101</v>
      </c>
      <c r="G212" t="s">
        <v>1100</v>
      </c>
      <c r="H212">
        <v>2012301</v>
      </c>
      <c r="I212" t="s">
        <v>1102</v>
      </c>
      <c r="J212" t="s">
        <v>846</v>
      </c>
      <c r="K212">
        <v>188.42</v>
      </c>
      <c r="L212">
        <v>233.8099</v>
      </c>
      <c r="M212">
        <v>45.3899</v>
      </c>
      <c r="N212">
        <v>0.240897463114319</v>
      </c>
    </row>
    <row r="213" spans="1:14">
      <c r="A213">
        <v>201</v>
      </c>
      <c r="B213">
        <v>20123</v>
      </c>
      <c r="C213" t="s">
        <v>841</v>
      </c>
      <c r="D213" t="s">
        <v>1099</v>
      </c>
      <c r="E213" t="s">
        <v>1100</v>
      </c>
      <c r="F213" t="s">
        <v>1103</v>
      </c>
      <c r="G213" t="s">
        <v>1104</v>
      </c>
      <c r="H213">
        <v>2012301</v>
      </c>
      <c r="I213" t="s">
        <v>1102</v>
      </c>
      <c r="J213" t="s">
        <v>846</v>
      </c>
      <c r="K213">
        <v>47.92</v>
      </c>
      <c r="L213">
        <v>47.6202</v>
      </c>
      <c r="M213">
        <v>-0.299800000000005</v>
      </c>
      <c r="N213">
        <v>-0.00625626043405686</v>
      </c>
    </row>
    <row r="214" spans="1:14">
      <c r="A214">
        <v>201</v>
      </c>
      <c r="B214">
        <v>20123</v>
      </c>
      <c r="C214" t="s">
        <v>841</v>
      </c>
      <c r="D214" t="s">
        <v>1099</v>
      </c>
      <c r="E214" t="s">
        <v>1100</v>
      </c>
      <c r="F214" t="s">
        <v>1101</v>
      </c>
      <c r="G214" t="s">
        <v>1100</v>
      </c>
      <c r="H214">
        <v>2012302</v>
      </c>
      <c r="I214" t="s">
        <v>1105</v>
      </c>
      <c r="J214" t="s">
        <v>846</v>
      </c>
      <c r="K214">
        <v>3</v>
      </c>
      <c r="L214">
        <v>3</v>
      </c>
      <c r="M214">
        <v>0</v>
      </c>
      <c r="N214">
        <v>0</v>
      </c>
    </row>
    <row r="215" spans="1:14">
      <c r="A215">
        <v>201</v>
      </c>
      <c r="B215">
        <v>20123</v>
      </c>
      <c r="C215" t="s">
        <v>841</v>
      </c>
      <c r="D215" t="s">
        <v>1099</v>
      </c>
      <c r="E215" t="s">
        <v>1100</v>
      </c>
      <c r="F215" t="s">
        <v>1101</v>
      </c>
      <c r="G215" t="s">
        <v>1100</v>
      </c>
      <c r="H215">
        <v>2012304</v>
      </c>
      <c r="I215" t="s">
        <v>1106</v>
      </c>
      <c r="J215" t="s">
        <v>846</v>
      </c>
      <c r="K215">
        <v>171.6</v>
      </c>
      <c r="L215">
        <v>207.3</v>
      </c>
      <c r="M215">
        <v>35.7</v>
      </c>
      <c r="N215">
        <v>0.208041958041958</v>
      </c>
    </row>
    <row r="216" spans="1:14">
      <c r="A216">
        <v>201</v>
      </c>
      <c r="B216">
        <v>20123</v>
      </c>
      <c r="C216" t="s">
        <v>841</v>
      </c>
      <c r="D216" t="s">
        <v>1099</v>
      </c>
      <c r="E216" t="s">
        <v>1100</v>
      </c>
      <c r="F216" t="s">
        <v>1101</v>
      </c>
      <c r="G216" t="s">
        <v>1100</v>
      </c>
      <c r="H216">
        <v>2012399</v>
      </c>
      <c r="I216" t="s">
        <v>1107</v>
      </c>
      <c r="J216" t="s">
        <v>846</v>
      </c>
      <c r="K216">
        <v>58</v>
      </c>
      <c r="L216">
        <v>322</v>
      </c>
      <c r="M216">
        <v>264</v>
      </c>
      <c r="N216">
        <v>4.55172413793103</v>
      </c>
    </row>
    <row r="217" spans="1:14">
      <c r="A217">
        <v>201</v>
      </c>
      <c r="B217">
        <v>20123</v>
      </c>
      <c r="C217" t="s">
        <v>841</v>
      </c>
      <c r="D217" t="s">
        <v>1099</v>
      </c>
      <c r="E217" t="s">
        <v>1100</v>
      </c>
      <c r="F217" t="s">
        <v>1103</v>
      </c>
      <c r="G217" t="s">
        <v>1104</v>
      </c>
      <c r="H217">
        <v>2012399</v>
      </c>
      <c r="I217" t="s">
        <v>1107</v>
      </c>
      <c r="J217" t="s">
        <v>846</v>
      </c>
      <c r="K217">
        <v>4</v>
      </c>
      <c r="L217">
        <v>14</v>
      </c>
      <c r="M217">
        <v>10</v>
      </c>
      <c r="N217">
        <v>2.5</v>
      </c>
    </row>
    <row r="218" spans="1:14">
      <c r="A218">
        <v>201</v>
      </c>
      <c r="B218">
        <v>20124</v>
      </c>
      <c r="C218" t="s">
        <v>841</v>
      </c>
      <c r="D218" t="s">
        <v>1099</v>
      </c>
      <c r="E218" t="s">
        <v>1100</v>
      </c>
      <c r="F218" t="s">
        <v>1101</v>
      </c>
      <c r="G218" t="s">
        <v>1100</v>
      </c>
      <c r="H218">
        <v>2012404</v>
      </c>
      <c r="I218" t="s">
        <v>947</v>
      </c>
      <c r="J218" t="s">
        <v>846</v>
      </c>
      <c r="K218">
        <v>28</v>
      </c>
      <c r="L218">
        <v>0</v>
      </c>
      <c r="M218">
        <v>-28</v>
      </c>
      <c r="N218">
        <v>-1</v>
      </c>
    </row>
    <row r="219" spans="1:14">
      <c r="A219">
        <v>201</v>
      </c>
      <c r="B219">
        <v>20125</v>
      </c>
      <c r="C219" t="s">
        <v>841</v>
      </c>
      <c r="D219" t="s">
        <v>1108</v>
      </c>
      <c r="E219" t="s">
        <v>1109</v>
      </c>
      <c r="F219" t="s">
        <v>1110</v>
      </c>
      <c r="G219" t="s">
        <v>1111</v>
      </c>
      <c r="H219">
        <v>2012501</v>
      </c>
      <c r="I219" t="s">
        <v>1112</v>
      </c>
      <c r="J219" t="s">
        <v>846</v>
      </c>
      <c r="K219">
        <v>21.32</v>
      </c>
      <c r="L219">
        <v>22.0354</v>
      </c>
      <c r="M219">
        <v>0.715399999999999</v>
      </c>
      <c r="N219">
        <v>0.0335553470919324</v>
      </c>
    </row>
    <row r="220" spans="1:14">
      <c r="A220">
        <v>201</v>
      </c>
      <c r="B220">
        <v>20125</v>
      </c>
      <c r="C220" t="s">
        <v>841</v>
      </c>
      <c r="D220" t="s">
        <v>1113</v>
      </c>
      <c r="E220" t="s">
        <v>1114</v>
      </c>
      <c r="F220" t="s">
        <v>1115</v>
      </c>
      <c r="G220" t="s">
        <v>1114</v>
      </c>
      <c r="H220">
        <v>2012501</v>
      </c>
      <c r="I220" t="s">
        <v>1112</v>
      </c>
      <c r="J220" t="s">
        <v>846</v>
      </c>
      <c r="K220">
        <v>89.97</v>
      </c>
      <c r="L220">
        <v>0</v>
      </c>
      <c r="M220">
        <v>-89.97</v>
      </c>
      <c r="N220">
        <v>-1</v>
      </c>
    </row>
    <row r="221" spans="1:14">
      <c r="A221">
        <v>201</v>
      </c>
      <c r="B221">
        <v>20125</v>
      </c>
      <c r="C221" t="s">
        <v>841</v>
      </c>
      <c r="D221" t="s">
        <v>1108</v>
      </c>
      <c r="E221" t="s">
        <v>1109</v>
      </c>
      <c r="F221" t="s">
        <v>1116</v>
      </c>
      <c r="G221" t="s">
        <v>1117</v>
      </c>
      <c r="H221">
        <v>2012505</v>
      </c>
      <c r="I221" t="s">
        <v>1118</v>
      </c>
      <c r="J221" t="s">
        <v>846</v>
      </c>
      <c r="K221">
        <v>82.3</v>
      </c>
      <c r="L221">
        <v>82.33</v>
      </c>
      <c r="M221">
        <v>0.0300000000000011</v>
      </c>
      <c r="N221">
        <v>0.000364520048602687</v>
      </c>
    </row>
    <row r="222" spans="1:14">
      <c r="A222">
        <v>201</v>
      </c>
      <c r="B222">
        <v>20125</v>
      </c>
      <c r="C222" t="s">
        <v>841</v>
      </c>
      <c r="D222" t="s">
        <v>1108</v>
      </c>
      <c r="E222" t="s">
        <v>1109</v>
      </c>
      <c r="F222" t="s">
        <v>1110</v>
      </c>
      <c r="G222" t="s">
        <v>1111</v>
      </c>
      <c r="H222">
        <v>2012505</v>
      </c>
      <c r="I222" t="s">
        <v>1118</v>
      </c>
      <c r="J222" t="s">
        <v>846</v>
      </c>
      <c r="K222">
        <v>9.45</v>
      </c>
      <c r="L222">
        <v>9.9</v>
      </c>
      <c r="M222">
        <v>0.450000000000001</v>
      </c>
      <c r="N222">
        <v>0.0476190476190477</v>
      </c>
    </row>
    <row r="223" spans="1:14">
      <c r="A223">
        <v>201</v>
      </c>
      <c r="B223">
        <v>20125</v>
      </c>
      <c r="C223" t="s">
        <v>841</v>
      </c>
      <c r="D223" t="s">
        <v>1113</v>
      </c>
      <c r="E223" t="s">
        <v>1114</v>
      </c>
      <c r="F223" t="s">
        <v>1115</v>
      </c>
      <c r="G223" t="s">
        <v>1114</v>
      </c>
      <c r="H223">
        <v>2012506</v>
      </c>
      <c r="I223" t="s">
        <v>947</v>
      </c>
      <c r="J223" t="s">
        <v>846</v>
      </c>
      <c r="K223">
        <v>26.3</v>
      </c>
      <c r="L223">
        <v>0</v>
      </c>
      <c r="M223">
        <v>-26.3</v>
      </c>
      <c r="N223">
        <v>-1</v>
      </c>
    </row>
    <row r="224" spans="1:14">
      <c r="A224">
        <v>201</v>
      </c>
      <c r="B224">
        <v>20125</v>
      </c>
      <c r="C224" t="s">
        <v>841</v>
      </c>
      <c r="D224" t="s">
        <v>910</v>
      </c>
      <c r="E224" t="s">
        <v>911</v>
      </c>
      <c r="F224" t="s">
        <v>912</v>
      </c>
      <c r="G224" t="s">
        <v>911</v>
      </c>
      <c r="H224">
        <v>2012506</v>
      </c>
      <c r="I224" t="s">
        <v>947</v>
      </c>
      <c r="J224" t="s">
        <v>846</v>
      </c>
      <c r="K224">
        <v>62</v>
      </c>
      <c r="L224">
        <v>0</v>
      </c>
      <c r="M224">
        <v>-62</v>
      </c>
      <c r="N224">
        <v>-1</v>
      </c>
    </row>
    <row r="225" spans="1:14">
      <c r="A225">
        <v>201</v>
      </c>
      <c r="B225">
        <v>20126</v>
      </c>
      <c r="C225" t="s">
        <v>1119</v>
      </c>
      <c r="D225" t="s">
        <v>1120</v>
      </c>
      <c r="E225" t="s">
        <v>1121</v>
      </c>
      <c r="F225" t="s">
        <v>1122</v>
      </c>
      <c r="G225" t="s">
        <v>1123</v>
      </c>
      <c r="H225">
        <v>2012601</v>
      </c>
      <c r="I225" t="s">
        <v>1124</v>
      </c>
      <c r="J225" t="s">
        <v>846</v>
      </c>
      <c r="K225">
        <v>259.93</v>
      </c>
      <c r="L225">
        <v>291.5037</v>
      </c>
      <c r="M225">
        <v>31.5737</v>
      </c>
      <c r="N225">
        <v>0.12147001115685</v>
      </c>
    </row>
    <row r="226" spans="1:14">
      <c r="A226">
        <v>201</v>
      </c>
      <c r="B226">
        <v>20126</v>
      </c>
      <c r="C226" t="s">
        <v>1119</v>
      </c>
      <c r="D226" t="s">
        <v>1120</v>
      </c>
      <c r="E226" t="s">
        <v>1121</v>
      </c>
      <c r="F226" t="s">
        <v>1122</v>
      </c>
      <c r="G226" t="s">
        <v>1123</v>
      </c>
      <c r="H226">
        <v>2012604</v>
      </c>
      <c r="I226" t="s">
        <v>1125</v>
      </c>
      <c r="J226" t="s">
        <v>846</v>
      </c>
      <c r="K226">
        <v>94.22</v>
      </c>
      <c r="L226">
        <v>363.66</v>
      </c>
      <c r="M226">
        <v>269.44</v>
      </c>
      <c r="N226">
        <v>2.85969008703035</v>
      </c>
    </row>
    <row r="227" spans="1:14">
      <c r="A227">
        <v>201</v>
      </c>
      <c r="B227">
        <v>20126</v>
      </c>
      <c r="C227" t="s">
        <v>1119</v>
      </c>
      <c r="D227" t="s">
        <v>1120</v>
      </c>
      <c r="E227" t="s">
        <v>1121</v>
      </c>
      <c r="F227" t="s">
        <v>1122</v>
      </c>
      <c r="G227" t="s">
        <v>1123</v>
      </c>
      <c r="H227">
        <v>2012604</v>
      </c>
      <c r="I227" t="s">
        <v>1125</v>
      </c>
      <c r="J227" t="s">
        <v>928</v>
      </c>
      <c r="K227">
        <v>1</v>
      </c>
      <c r="L227">
        <v>1</v>
      </c>
      <c r="M227">
        <v>0</v>
      </c>
      <c r="N227">
        <v>0</v>
      </c>
    </row>
    <row r="228" spans="1:14">
      <c r="A228">
        <v>201</v>
      </c>
      <c r="B228">
        <v>20128</v>
      </c>
      <c r="C228" t="s">
        <v>841</v>
      </c>
      <c r="D228" t="s">
        <v>1126</v>
      </c>
      <c r="E228" t="s">
        <v>1127</v>
      </c>
      <c r="F228" t="s">
        <v>1128</v>
      </c>
      <c r="G228" t="s">
        <v>1127</v>
      </c>
      <c r="H228">
        <v>2012801</v>
      </c>
      <c r="I228" t="s">
        <v>1129</v>
      </c>
      <c r="J228" t="s">
        <v>846</v>
      </c>
      <c r="K228">
        <v>76.02</v>
      </c>
      <c r="L228">
        <v>94.3201</v>
      </c>
      <c r="M228">
        <v>18.3001</v>
      </c>
      <c r="N228">
        <v>0.24072744014733</v>
      </c>
    </row>
    <row r="229" spans="1:14">
      <c r="A229">
        <v>201</v>
      </c>
      <c r="B229">
        <v>20128</v>
      </c>
      <c r="C229" t="s">
        <v>841</v>
      </c>
      <c r="D229" t="s">
        <v>1130</v>
      </c>
      <c r="E229" t="s">
        <v>1131</v>
      </c>
      <c r="F229" t="s">
        <v>1132</v>
      </c>
      <c r="G229" t="s">
        <v>1131</v>
      </c>
      <c r="H229">
        <v>2012801</v>
      </c>
      <c r="I229" t="s">
        <v>1129</v>
      </c>
      <c r="J229" t="s">
        <v>846</v>
      </c>
      <c r="K229">
        <v>94.34</v>
      </c>
      <c r="L229">
        <v>119.6947</v>
      </c>
      <c r="M229">
        <v>25.3547</v>
      </c>
      <c r="N229">
        <v>0.26875874496502</v>
      </c>
    </row>
    <row r="230" spans="1:14">
      <c r="A230">
        <v>201</v>
      </c>
      <c r="B230">
        <v>20128</v>
      </c>
      <c r="C230" t="s">
        <v>841</v>
      </c>
      <c r="D230" t="s">
        <v>1133</v>
      </c>
      <c r="E230" t="s">
        <v>1134</v>
      </c>
      <c r="F230" t="s">
        <v>1135</v>
      </c>
      <c r="G230" t="s">
        <v>1134</v>
      </c>
      <c r="H230">
        <v>2012801</v>
      </c>
      <c r="I230" t="s">
        <v>1129</v>
      </c>
      <c r="J230" t="s">
        <v>846</v>
      </c>
      <c r="K230">
        <v>78.74</v>
      </c>
      <c r="L230">
        <v>98.3768</v>
      </c>
      <c r="M230">
        <v>19.6368</v>
      </c>
      <c r="N230">
        <v>0.249387858775718</v>
      </c>
    </row>
    <row r="231" spans="1:14">
      <c r="A231">
        <v>201</v>
      </c>
      <c r="B231">
        <v>20128</v>
      </c>
      <c r="C231" t="s">
        <v>841</v>
      </c>
      <c r="D231" t="s">
        <v>1136</v>
      </c>
      <c r="E231" t="s">
        <v>1137</v>
      </c>
      <c r="F231" t="s">
        <v>1138</v>
      </c>
      <c r="G231" t="s">
        <v>1137</v>
      </c>
      <c r="H231">
        <v>2012801</v>
      </c>
      <c r="I231" t="s">
        <v>1129</v>
      </c>
      <c r="J231" t="s">
        <v>846</v>
      </c>
      <c r="K231">
        <v>74.19</v>
      </c>
      <c r="L231">
        <v>93.8646</v>
      </c>
      <c r="M231">
        <v>19.6746</v>
      </c>
      <c r="N231">
        <v>0.265192074403558</v>
      </c>
    </row>
    <row r="232" spans="1:14">
      <c r="A232">
        <v>201</v>
      </c>
      <c r="B232">
        <v>20128</v>
      </c>
      <c r="C232" t="s">
        <v>841</v>
      </c>
      <c r="D232" t="s">
        <v>1139</v>
      </c>
      <c r="E232" t="s">
        <v>1140</v>
      </c>
      <c r="F232" t="s">
        <v>1141</v>
      </c>
      <c r="G232" t="s">
        <v>1140</v>
      </c>
      <c r="H232">
        <v>2012801</v>
      </c>
      <c r="I232" t="s">
        <v>1129</v>
      </c>
      <c r="J232" t="s">
        <v>846</v>
      </c>
      <c r="K232">
        <v>58.23</v>
      </c>
      <c r="L232">
        <v>82.3815</v>
      </c>
      <c r="M232">
        <v>24.1515</v>
      </c>
      <c r="N232">
        <v>0.414760432766615</v>
      </c>
    </row>
    <row r="233" spans="1:14">
      <c r="A233">
        <v>201</v>
      </c>
      <c r="B233">
        <v>20128</v>
      </c>
      <c r="C233" t="s">
        <v>841</v>
      </c>
      <c r="D233" t="s">
        <v>1142</v>
      </c>
      <c r="E233" t="s">
        <v>1143</v>
      </c>
      <c r="F233" t="s">
        <v>1144</v>
      </c>
      <c r="G233" t="s">
        <v>1143</v>
      </c>
      <c r="H233">
        <v>2012801</v>
      </c>
      <c r="I233" t="s">
        <v>1129</v>
      </c>
      <c r="J233" t="s">
        <v>846</v>
      </c>
      <c r="K233">
        <v>39.48</v>
      </c>
      <c r="L233">
        <v>59.6821</v>
      </c>
      <c r="M233">
        <v>20.2021</v>
      </c>
      <c r="N233">
        <v>0.511704660587639</v>
      </c>
    </row>
    <row r="234" spans="1:14">
      <c r="A234">
        <v>201</v>
      </c>
      <c r="B234">
        <v>20128</v>
      </c>
      <c r="C234" t="s">
        <v>841</v>
      </c>
      <c r="D234" t="s">
        <v>1145</v>
      </c>
      <c r="E234" t="s">
        <v>1146</v>
      </c>
      <c r="F234" t="s">
        <v>1147</v>
      </c>
      <c r="G234" t="s">
        <v>1146</v>
      </c>
      <c r="H234">
        <v>2012801</v>
      </c>
      <c r="I234" t="s">
        <v>1129</v>
      </c>
      <c r="J234" t="s">
        <v>846</v>
      </c>
      <c r="K234">
        <v>136.33</v>
      </c>
      <c r="L234">
        <v>167.6864</v>
      </c>
      <c r="M234">
        <v>31.3564</v>
      </c>
      <c r="N234">
        <v>0.230003667571334</v>
      </c>
    </row>
    <row r="235" spans="1:14">
      <c r="A235">
        <v>201</v>
      </c>
      <c r="B235">
        <v>20128</v>
      </c>
      <c r="C235" t="s">
        <v>841</v>
      </c>
      <c r="D235" t="s">
        <v>1148</v>
      </c>
      <c r="E235" t="s">
        <v>1149</v>
      </c>
      <c r="F235" t="s">
        <v>1150</v>
      </c>
      <c r="G235" t="s">
        <v>1149</v>
      </c>
      <c r="H235">
        <v>2012801</v>
      </c>
      <c r="I235" t="s">
        <v>1129</v>
      </c>
      <c r="J235" t="s">
        <v>846</v>
      </c>
      <c r="K235">
        <v>36.7</v>
      </c>
      <c r="L235">
        <v>47.6867</v>
      </c>
      <c r="M235">
        <v>10.9867</v>
      </c>
      <c r="N235">
        <v>0.299365122615804</v>
      </c>
    </row>
    <row r="236" spans="1:14">
      <c r="A236">
        <v>201</v>
      </c>
      <c r="B236">
        <v>20128</v>
      </c>
      <c r="C236" t="s">
        <v>841</v>
      </c>
      <c r="D236" t="s">
        <v>1130</v>
      </c>
      <c r="E236" t="s">
        <v>1131</v>
      </c>
      <c r="F236" t="s">
        <v>1132</v>
      </c>
      <c r="G236" t="s">
        <v>1131</v>
      </c>
      <c r="H236">
        <v>2012802</v>
      </c>
      <c r="I236" t="s">
        <v>1151</v>
      </c>
      <c r="J236" t="s">
        <v>846</v>
      </c>
      <c r="K236">
        <v>0</v>
      </c>
      <c r="L236">
        <v>8.5</v>
      </c>
      <c r="M236">
        <v>8.5</v>
      </c>
      <c r="N236">
        <v>0</v>
      </c>
    </row>
    <row r="237" spans="1:14">
      <c r="A237">
        <v>201</v>
      </c>
      <c r="B237">
        <v>20128</v>
      </c>
      <c r="C237" t="s">
        <v>841</v>
      </c>
      <c r="D237" t="s">
        <v>1145</v>
      </c>
      <c r="E237" t="s">
        <v>1146</v>
      </c>
      <c r="F237" t="s">
        <v>1147</v>
      </c>
      <c r="G237" t="s">
        <v>1146</v>
      </c>
      <c r="H237">
        <v>2012802</v>
      </c>
      <c r="I237" t="s">
        <v>1151</v>
      </c>
      <c r="J237" t="s">
        <v>846</v>
      </c>
      <c r="K237">
        <v>0</v>
      </c>
      <c r="L237">
        <v>20.55</v>
      </c>
      <c r="M237">
        <v>20.55</v>
      </c>
      <c r="N237">
        <v>0</v>
      </c>
    </row>
    <row r="238" spans="1:14">
      <c r="A238">
        <v>201</v>
      </c>
      <c r="B238">
        <v>20128</v>
      </c>
      <c r="C238" t="s">
        <v>841</v>
      </c>
      <c r="D238" t="s">
        <v>1148</v>
      </c>
      <c r="E238" t="s">
        <v>1149</v>
      </c>
      <c r="F238" t="s">
        <v>1150</v>
      </c>
      <c r="G238" t="s">
        <v>1149</v>
      </c>
      <c r="H238">
        <v>2012802</v>
      </c>
      <c r="I238" t="s">
        <v>1151</v>
      </c>
      <c r="J238" t="s">
        <v>846</v>
      </c>
      <c r="K238">
        <v>0</v>
      </c>
      <c r="L238">
        <v>12.89</v>
      </c>
      <c r="M238">
        <v>12.89</v>
      </c>
      <c r="N238">
        <v>0</v>
      </c>
    </row>
    <row r="239" spans="1:14">
      <c r="A239">
        <v>201</v>
      </c>
      <c r="B239">
        <v>20128</v>
      </c>
      <c r="C239" t="s">
        <v>841</v>
      </c>
      <c r="D239" t="s">
        <v>1126</v>
      </c>
      <c r="E239" t="s">
        <v>1127</v>
      </c>
      <c r="F239" t="s">
        <v>1128</v>
      </c>
      <c r="G239" t="s">
        <v>1127</v>
      </c>
      <c r="H239">
        <v>2012804</v>
      </c>
      <c r="I239" t="s">
        <v>1152</v>
      </c>
      <c r="J239" t="s">
        <v>846</v>
      </c>
      <c r="K239">
        <v>35.9</v>
      </c>
      <c r="L239">
        <v>27.24</v>
      </c>
      <c r="M239">
        <v>-8.66</v>
      </c>
      <c r="N239">
        <v>-0.241225626740947</v>
      </c>
    </row>
    <row r="240" spans="1:14">
      <c r="A240">
        <v>201</v>
      </c>
      <c r="B240">
        <v>20128</v>
      </c>
      <c r="C240" t="s">
        <v>841</v>
      </c>
      <c r="D240" t="s">
        <v>1130</v>
      </c>
      <c r="E240" t="s">
        <v>1131</v>
      </c>
      <c r="F240" t="s">
        <v>1132</v>
      </c>
      <c r="G240" t="s">
        <v>1131</v>
      </c>
      <c r="H240">
        <v>2012804</v>
      </c>
      <c r="I240" t="s">
        <v>1152</v>
      </c>
      <c r="J240" t="s">
        <v>846</v>
      </c>
      <c r="K240">
        <v>27.9</v>
      </c>
      <c r="L240">
        <v>29.4</v>
      </c>
      <c r="M240">
        <v>1.5</v>
      </c>
      <c r="N240">
        <v>0.0537634408602151</v>
      </c>
    </row>
    <row r="241" spans="1:14">
      <c r="A241">
        <v>201</v>
      </c>
      <c r="B241">
        <v>20128</v>
      </c>
      <c r="C241" t="s">
        <v>841</v>
      </c>
      <c r="D241" t="s">
        <v>1133</v>
      </c>
      <c r="E241" t="s">
        <v>1134</v>
      </c>
      <c r="F241" t="s">
        <v>1135</v>
      </c>
      <c r="G241" t="s">
        <v>1134</v>
      </c>
      <c r="H241">
        <v>2012804</v>
      </c>
      <c r="I241" t="s">
        <v>1152</v>
      </c>
      <c r="J241" t="s">
        <v>846</v>
      </c>
      <c r="K241">
        <v>27.6</v>
      </c>
      <c r="L241">
        <v>28.65</v>
      </c>
      <c r="M241">
        <v>1.05</v>
      </c>
      <c r="N241">
        <v>0.0380434782608695</v>
      </c>
    </row>
    <row r="242" spans="1:14">
      <c r="A242">
        <v>201</v>
      </c>
      <c r="B242">
        <v>20128</v>
      </c>
      <c r="C242" t="s">
        <v>841</v>
      </c>
      <c r="D242" t="s">
        <v>1136</v>
      </c>
      <c r="E242" t="s">
        <v>1137</v>
      </c>
      <c r="F242" t="s">
        <v>1138</v>
      </c>
      <c r="G242" t="s">
        <v>1137</v>
      </c>
      <c r="H242">
        <v>2012804</v>
      </c>
      <c r="I242" t="s">
        <v>1152</v>
      </c>
      <c r="J242" t="s">
        <v>846</v>
      </c>
      <c r="K242">
        <v>27.9</v>
      </c>
      <c r="L242">
        <v>37.5</v>
      </c>
      <c r="M242">
        <v>9.6</v>
      </c>
      <c r="N242">
        <v>0.344086021505376</v>
      </c>
    </row>
    <row r="243" spans="1:14">
      <c r="A243">
        <v>201</v>
      </c>
      <c r="B243">
        <v>20128</v>
      </c>
      <c r="C243" t="s">
        <v>841</v>
      </c>
      <c r="D243" t="s">
        <v>1139</v>
      </c>
      <c r="E243" t="s">
        <v>1140</v>
      </c>
      <c r="F243" t="s">
        <v>1141</v>
      </c>
      <c r="G243" t="s">
        <v>1140</v>
      </c>
      <c r="H243">
        <v>2012804</v>
      </c>
      <c r="I243" t="s">
        <v>1152</v>
      </c>
      <c r="J243" t="s">
        <v>846</v>
      </c>
      <c r="K243">
        <v>35.9</v>
      </c>
      <c r="L243">
        <v>31.2</v>
      </c>
      <c r="M243">
        <v>-4.7</v>
      </c>
      <c r="N243">
        <v>-0.13091922005571</v>
      </c>
    </row>
    <row r="244" spans="1:14">
      <c r="A244">
        <v>201</v>
      </c>
      <c r="B244">
        <v>20128</v>
      </c>
      <c r="C244" t="s">
        <v>841</v>
      </c>
      <c r="D244" t="s">
        <v>1142</v>
      </c>
      <c r="E244" t="s">
        <v>1143</v>
      </c>
      <c r="F244" t="s">
        <v>1144</v>
      </c>
      <c r="G244" t="s">
        <v>1143</v>
      </c>
      <c r="H244">
        <v>2012804</v>
      </c>
      <c r="I244" t="s">
        <v>1152</v>
      </c>
      <c r="J244" t="s">
        <v>846</v>
      </c>
      <c r="K244">
        <v>27.9</v>
      </c>
      <c r="L244">
        <v>32.1</v>
      </c>
      <c r="M244">
        <v>4.2</v>
      </c>
      <c r="N244">
        <v>0.150537634408602</v>
      </c>
    </row>
    <row r="245" spans="1:14">
      <c r="A245">
        <v>201</v>
      </c>
      <c r="B245">
        <v>20128</v>
      </c>
      <c r="C245" t="s">
        <v>841</v>
      </c>
      <c r="D245" t="s">
        <v>1145</v>
      </c>
      <c r="E245" t="s">
        <v>1146</v>
      </c>
      <c r="F245" t="s">
        <v>1147</v>
      </c>
      <c r="G245" t="s">
        <v>1146</v>
      </c>
      <c r="H245">
        <v>2012804</v>
      </c>
      <c r="I245" t="s">
        <v>1152</v>
      </c>
      <c r="J245" t="s">
        <v>846</v>
      </c>
      <c r="K245">
        <v>105.9</v>
      </c>
      <c r="L245">
        <v>89.41</v>
      </c>
      <c r="M245">
        <v>-16.49</v>
      </c>
      <c r="N245">
        <v>-0.155712936732767</v>
      </c>
    </row>
    <row r="246" spans="1:14">
      <c r="A246">
        <v>201</v>
      </c>
      <c r="B246">
        <v>20128</v>
      </c>
      <c r="C246" t="s">
        <v>841</v>
      </c>
      <c r="D246" t="s">
        <v>1148</v>
      </c>
      <c r="E246" t="s">
        <v>1149</v>
      </c>
      <c r="F246" t="s">
        <v>1150</v>
      </c>
      <c r="G246" t="s">
        <v>1149</v>
      </c>
      <c r="H246">
        <v>2012804</v>
      </c>
      <c r="I246" t="s">
        <v>1152</v>
      </c>
      <c r="J246" t="s">
        <v>846</v>
      </c>
      <c r="K246">
        <v>32.9</v>
      </c>
      <c r="L246">
        <v>24.4</v>
      </c>
      <c r="M246">
        <v>-8.5</v>
      </c>
      <c r="N246">
        <v>-0.258358662613982</v>
      </c>
    </row>
    <row r="247" spans="1:14">
      <c r="A247">
        <v>201</v>
      </c>
      <c r="B247">
        <v>20128</v>
      </c>
      <c r="C247" t="s">
        <v>841</v>
      </c>
      <c r="D247" t="s">
        <v>1133</v>
      </c>
      <c r="E247" t="s">
        <v>1134</v>
      </c>
      <c r="F247" t="s">
        <v>1135</v>
      </c>
      <c r="G247" t="s">
        <v>1134</v>
      </c>
      <c r="H247">
        <v>2012899</v>
      </c>
      <c r="I247" t="s">
        <v>1153</v>
      </c>
      <c r="J247" t="s">
        <v>846</v>
      </c>
      <c r="K247">
        <v>0</v>
      </c>
      <c r="L247">
        <v>6</v>
      </c>
      <c r="M247">
        <v>6</v>
      </c>
      <c r="N247">
        <v>0</v>
      </c>
    </row>
    <row r="248" spans="1:14">
      <c r="A248">
        <v>201</v>
      </c>
      <c r="B248">
        <v>20129</v>
      </c>
      <c r="C248" t="s">
        <v>841</v>
      </c>
      <c r="D248" t="s">
        <v>1154</v>
      </c>
      <c r="E248" t="s">
        <v>1155</v>
      </c>
      <c r="F248" t="s">
        <v>1156</v>
      </c>
      <c r="G248" t="s">
        <v>1155</v>
      </c>
      <c r="H248">
        <v>2012901</v>
      </c>
      <c r="I248" t="s">
        <v>1157</v>
      </c>
      <c r="J248" t="s">
        <v>846</v>
      </c>
      <c r="K248">
        <v>180.28</v>
      </c>
      <c r="L248">
        <v>154.7399</v>
      </c>
      <c r="M248">
        <v>-25.5401</v>
      </c>
      <c r="N248">
        <v>-0.141669070335034</v>
      </c>
    </row>
    <row r="249" spans="1:14">
      <c r="A249">
        <v>201</v>
      </c>
      <c r="B249">
        <v>20129</v>
      </c>
      <c r="C249" t="s">
        <v>841</v>
      </c>
      <c r="D249" t="s">
        <v>1158</v>
      </c>
      <c r="E249" t="s">
        <v>1159</v>
      </c>
      <c r="F249" t="s">
        <v>1160</v>
      </c>
      <c r="G249" t="s">
        <v>1159</v>
      </c>
      <c r="H249">
        <v>2012901</v>
      </c>
      <c r="I249" t="s">
        <v>1157</v>
      </c>
      <c r="J249" t="s">
        <v>846</v>
      </c>
      <c r="K249">
        <v>198.16</v>
      </c>
      <c r="L249">
        <v>215.3398</v>
      </c>
      <c r="M249">
        <v>17.1798</v>
      </c>
      <c r="N249">
        <v>0.0866966088009689</v>
      </c>
    </row>
    <row r="250" spans="1:14">
      <c r="A250">
        <v>201</v>
      </c>
      <c r="B250">
        <v>20129</v>
      </c>
      <c r="C250" t="s">
        <v>841</v>
      </c>
      <c r="D250" t="s">
        <v>1154</v>
      </c>
      <c r="E250" t="s">
        <v>1155</v>
      </c>
      <c r="F250" t="s">
        <v>1156</v>
      </c>
      <c r="G250" t="s">
        <v>1155</v>
      </c>
      <c r="H250">
        <v>2012902</v>
      </c>
      <c r="I250" t="s">
        <v>1161</v>
      </c>
      <c r="J250" t="s">
        <v>846</v>
      </c>
      <c r="K250">
        <v>156.82</v>
      </c>
      <c r="L250">
        <v>197.79</v>
      </c>
      <c r="M250">
        <v>40.97</v>
      </c>
      <c r="N250">
        <v>0.261254941971687</v>
      </c>
    </row>
    <row r="251" spans="1:14">
      <c r="A251">
        <v>201</v>
      </c>
      <c r="B251">
        <v>20129</v>
      </c>
      <c r="C251" t="s">
        <v>841</v>
      </c>
      <c r="D251" t="s">
        <v>1154</v>
      </c>
      <c r="E251" t="s">
        <v>1155</v>
      </c>
      <c r="F251" t="s">
        <v>1156</v>
      </c>
      <c r="G251" t="s">
        <v>1155</v>
      </c>
      <c r="H251">
        <v>2012902</v>
      </c>
      <c r="I251" t="s">
        <v>1161</v>
      </c>
      <c r="J251" t="s">
        <v>938</v>
      </c>
      <c r="K251">
        <v>6.6</v>
      </c>
      <c r="L251">
        <v>6.6</v>
      </c>
      <c r="M251">
        <v>0</v>
      </c>
      <c r="N251">
        <v>0</v>
      </c>
    </row>
    <row r="252" spans="1:14">
      <c r="A252">
        <v>201</v>
      </c>
      <c r="B252">
        <v>20129</v>
      </c>
      <c r="C252" t="s">
        <v>841</v>
      </c>
      <c r="D252" t="s">
        <v>1154</v>
      </c>
      <c r="E252" t="s">
        <v>1155</v>
      </c>
      <c r="F252" t="s">
        <v>1162</v>
      </c>
      <c r="G252" t="s">
        <v>1163</v>
      </c>
      <c r="H252">
        <v>2012902</v>
      </c>
      <c r="I252" t="s">
        <v>1161</v>
      </c>
      <c r="J252" t="s">
        <v>1164</v>
      </c>
      <c r="K252">
        <v>2.2</v>
      </c>
      <c r="L252">
        <v>0</v>
      </c>
      <c r="M252">
        <v>-2.2</v>
      </c>
      <c r="N252">
        <v>-1</v>
      </c>
    </row>
    <row r="253" spans="1:14">
      <c r="A253">
        <v>201</v>
      </c>
      <c r="B253">
        <v>20129</v>
      </c>
      <c r="C253" t="s">
        <v>841</v>
      </c>
      <c r="D253" t="s">
        <v>1158</v>
      </c>
      <c r="E253" t="s">
        <v>1159</v>
      </c>
      <c r="F253" t="s">
        <v>1160</v>
      </c>
      <c r="G253" t="s">
        <v>1159</v>
      </c>
      <c r="H253">
        <v>2012902</v>
      </c>
      <c r="I253" t="s">
        <v>1161</v>
      </c>
      <c r="J253" t="s">
        <v>846</v>
      </c>
      <c r="K253">
        <v>173</v>
      </c>
      <c r="L253">
        <v>228</v>
      </c>
      <c r="M253">
        <v>55</v>
      </c>
      <c r="N253">
        <v>0.317919075144509</v>
      </c>
    </row>
    <row r="254" spans="1:14">
      <c r="A254">
        <v>201</v>
      </c>
      <c r="B254">
        <v>20129</v>
      </c>
      <c r="C254" t="s">
        <v>841</v>
      </c>
      <c r="D254" t="s">
        <v>1154</v>
      </c>
      <c r="E254" t="s">
        <v>1155</v>
      </c>
      <c r="F254" t="s">
        <v>1165</v>
      </c>
      <c r="G254" t="s">
        <v>1166</v>
      </c>
      <c r="H254">
        <v>2012950</v>
      </c>
      <c r="I254" t="s">
        <v>1167</v>
      </c>
      <c r="J254" t="s">
        <v>846</v>
      </c>
      <c r="K254">
        <v>35.17</v>
      </c>
      <c r="L254">
        <v>45.1484</v>
      </c>
      <c r="M254">
        <v>9.9784</v>
      </c>
      <c r="N254">
        <v>0.283719078760307</v>
      </c>
    </row>
    <row r="255" spans="1:14">
      <c r="A255">
        <v>201</v>
      </c>
      <c r="B255">
        <v>20129</v>
      </c>
      <c r="C255" t="s">
        <v>841</v>
      </c>
      <c r="D255" t="s">
        <v>1154</v>
      </c>
      <c r="E255" t="s">
        <v>1155</v>
      </c>
      <c r="F255" t="s">
        <v>1168</v>
      </c>
      <c r="G255" t="s">
        <v>1169</v>
      </c>
      <c r="H255">
        <v>2012950</v>
      </c>
      <c r="I255" t="s">
        <v>1167</v>
      </c>
      <c r="J255" t="s">
        <v>846</v>
      </c>
      <c r="K255">
        <v>140.39</v>
      </c>
      <c r="L255">
        <v>182.8576</v>
      </c>
      <c r="M255">
        <v>42.4676</v>
      </c>
      <c r="N255">
        <v>0.302497328869578</v>
      </c>
    </row>
    <row r="256" spans="1:14">
      <c r="A256">
        <v>201</v>
      </c>
      <c r="B256">
        <v>20129</v>
      </c>
      <c r="C256" t="s">
        <v>841</v>
      </c>
      <c r="D256" t="s">
        <v>1154</v>
      </c>
      <c r="E256" t="s">
        <v>1155</v>
      </c>
      <c r="F256" t="s">
        <v>1168</v>
      </c>
      <c r="G256" t="s">
        <v>1169</v>
      </c>
      <c r="H256">
        <v>2012950</v>
      </c>
      <c r="I256" t="s">
        <v>1167</v>
      </c>
      <c r="J256" t="s">
        <v>928</v>
      </c>
      <c r="K256">
        <v>158.3</v>
      </c>
      <c r="L256">
        <v>0</v>
      </c>
      <c r="M256">
        <v>-158.3</v>
      </c>
      <c r="N256">
        <v>-1</v>
      </c>
    </row>
    <row r="257" spans="1:14">
      <c r="A257">
        <v>201</v>
      </c>
      <c r="B257">
        <v>20129</v>
      </c>
      <c r="C257" t="s">
        <v>1031</v>
      </c>
      <c r="D257" t="s">
        <v>1170</v>
      </c>
      <c r="E257" t="s">
        <v>1171</v>
      </c>
      <c r="F257" t="s">
        <v>1172</v>
      </c>
      <c r="G257" t="s">
        <v>1173</v>
      </c>
      <c r="H257">
        <v>2012950</v>
      </c>
      <c r="I257" t="s">
        <v>1167</v>
      </c>
      <c r="J257" t="s">
        <v>846</v>
      </c>
      <c r="K257">
        <v>53.78</v>
      </c>
      <c r="L257">
        <v>85.4024</v>
      </c>
      <c r="M257">
        <v>31.6224</v>
      </c>
      <c r="N257">
        <v>0.587995537374489</v>
      </c>
    </row>
    <row r="258" spans="1:14">
      <c r="A258">
        <v>201</v>
      </c>
      <c r="B258">
        <v>20129</v>
      </c>
      <c r="C258" t="s">
        <v>1031</v>
      </c>
      <c r="D258" t="s">
        <v>1170</v>
      </c>
      <c r="E258" t="s">
        <v>1171</v>
      </c>
      <c r="F258" t="s">
        <v>1174</v>
      </c>
      <c r="G258" t="s">
        <v>1175</v>
      </c>
      <c r="H258">
        <v>2012950</v>
      </c>
      <c r="I258" t="s">
        <v>1167</v>
      </c>
      <c r="J258" t="s">
        <v>846</v>
      </c>
      <c r="K258">
        <v>209.51</v>
      </c>
      <c r="L258">
        <v>255.9687</v>
      </c>
      <c r="M258">
        <v>46.4587</v>
      </c>
      <c r="N258">
        <v>0.221749319841535</v>
      </c>
    </row>
    <row r="259" spans="1:14">
      <c r="A259">
        <v>201</v>
      </c>
      <c r="B259">
        <v>20129</v>
      </c>
      <c r="C259" t="s">
        <v>841</v>
      </c>
      <c r="D259" t="s">
        <v>1158</v>
      </c>
      <c r="E259" t="s">
        <v>1159</v>
      </c>
      <c r="F259" t="s">
        <v>1176</v>
      </c>
      <c r="G259" t="s">
        <v>1177</v>
      </c>
      <c r="H259">
        <v>2012950</v>
      </c>
      <c r="I259" t="s">
        <v>1167</v>
      </c>
      <c r="J259" t="s">
        <v>846</v>
      </c>
      <c r="K259">
        <v>74.56</v>
      </c>
      <c r="L259">
        <v>79.3901</v>
      </c>
      <c r="M259">
        <v>4.8301</v>
      </c>
      <c r="N259">
        <v>0.0647813841201717</v>
      </c>
    </row>
    <row r="260" spans="1:14">
      <c r="A260">
        <v>201</v>
      </c>
      <c r="B260">
        <v>20129</v>
      </c>
      <c r="C260" t="s">
        <v>841</v>
      </c>
      <c r="D260" t="s">
        <v>1158</v>
      </c>
      <c r="E260" t="s">
        <v>1159</v>
      </c>
      <c r="F260" t="s">
        <v>1176</v>
      </c>
      <c r="G260" t="s">
        <v>1177</v>
      </c>
      <c r="H260">
        <v>2012950</v>
      </c>
      <c r="I260" t="s">
        <v>1167</v>
      </c>
      <c r="J260" t="s">
        <v>928</v>
      </c>
      <c r="K260">
        <v>328.32</v>
      </c>
      <c r="L260">
        <v>10</v>
      </c>
      <c r="M260">
        <v>-318.32</v>
      </c>
      <c r="N260">
        <v>-0.969541910331384</v>
      </c>
    </row>
    <row r="261" spans="1:14">
      <c r="A261">
        <v>201</v>
      </c>
      <c r="B261">
        <v>20129</v>
      </c>
      <c r="C261" t="s">
        <v>841</v>
      </c>
      <c r="D261" t="s">
        <v>1158</v>
      </c>
      <c r="E261" t="s">
        <v>1159</v>
      </c>
      <c r="F261" t="s">
        <v>1176</v>
      </c>
      <c r="G261" t="s">
        <v>1177</v>
      </c>
      <c r="H261">
        <v>2012950</v>
      </c>
      <c r="I261" t="s">
        <v>1167</v>
      </c>
      <c r="J261" t="s">
        <v>938</v>
      </c>
      <c r="K261">
        <v>4.68</v>
      </c>
      <c r="L261">
        <v>4.8</v>
      </c>
      <c r="M261">
        <v>0.12</v>
      </c>
      <c r="N261">
        <v>0.0256410256410257</v>
      </c>
    </row>
    <row r="262" spans="1:14">
      <c r="A262">
        <v>201</v>
      </c>
      <c r="B262">
        <v>20129</v>
      </c>
      <c r="C262" t="s">
        <v>841</v>
      </c>
      <c r="D262" t="s">
        <v>1154</v>
      </c>
      <c r="E262" t="s">
        <v>1155</v>
      </c>
      <c r="F262" t="s">
        <v>1165</v>
      </c>
      <c r="G262" t="s">
        <v>1166</v>
      </c>
      <c r="H262">
        <v>2012999</v>
      </c>
      <c r="I262" t="s">
        <v>1178</v>
      </c>
      <c r="J262" t="s">
        <v>846</v>
      </c>
      <c r="K262">
        <v>22.71</v>
      </c>
      <c r="L262">
        <v>33.21</v>
      </c>
      <c r="M262">
        <v>10.5</v>
      </c>
      <c r="N262">
        <v>0.462351387054161</v>
      </c>
    </row>
    <row r="263" spans="1:14">
      <c r="A263">
        <v>201</v>
      </c>
      <c r="B263">
        <v>20129</v>
      </c>
      <c r="C263" t="s">
        <v>841</v>
      </c>
      <c r="D263" t="s">
        <v>1154</v>
      </c>
      <c r="E263" t="s">
        <v>1155</v>
      </c>
      <c r="F263" t="s">
        <v>1165</v>
      </c>
      <c r="G263" t="s">
        <v>1166</v>
      </c>
      <c r="H263">
        <v>2012999</v>
      </c>
      <c r="I263" t="s">
        <v>1178</v>
      </c>
      <c r="J263" t="s">
        <v>928</v>
      </c>
      <c r="K263">
        <v>0</v>
      </c>
      <c r="L263">
        <v>45</v>
      </c>
      <c r="M263">
        <v>45</v>
      </c>
      <c r="N263">
        <v>0</v>
      </c>
    </row>
    <row r="264" spans="1:14">
      <c r="A264">
        <v>201</v>
      </c>
      <c r="B264">
        <v>20129</v>
      </c>
      <c r="C264" t="s">
        <v>841</v>
      </c>
      <c r="D264" t="s">
        <v>1154</v>
      </c>
      <c r="E264" t="s">
        <v>1155</v>
      </c>
      <c r="F264" t="s">
        <v>1168</v>
      </c>
      <c r="G264" t="s">
        <v>1169</v>
      </c>
      <c r="H264">
        <v>2012999</v>
      </c>
      <c r="I264" t="s">
        <v>1178</v>
      </c>
      <c r="J264" t="s">
        <v>846</v>
      </c>
      <c r="K264">
        <v>38.86</v>
      </c>
      <c r="L264">
        <v>38.86</v>
      </c>
      <c r="M264">
        <v>0</v>
      </c>
      <c r="N264">
        <v>0</v>
      </c>
    </row>
    <row r="265" spans="1:14">
      <c r="A265">
        <v>201</v>
      </c>
      <c r="B265">
        <v>20129</v>
      </c>
      <c r="C265" t="s">
        <v>841</v>
      </c>
      <c r="D265" t="s">
        <v>1154</v>
      </c>
      <c r="E265" t="s">
        <v>1155</v>
      </c>
      <c r="F265" t="s">
        <v>1168</v>
      </c>
      <c r="G265" t="s">
        <v>1169</v>
      </c>
      <c r="H265">
        <v>2012999</v>
      </c>
      <c r="I265" t="s">
        <v>1178</v>
      </c>
      <c r="J265" t="s">
        <v>928</v>
      </c>
      <c r="K265">
        <v>8.88</v>
      </c>
      <c r="L265">
        <v>242</v>
      </c>
      <c r="M265">
        <v>233.12</v>
      </c>
      <c r="N265">
        <v>26.2522522522523</v>
      </c>
    </row>
    <row r="266" spans="1:14">
      <c r="A266">
        <v>201</v>
      </c>
      <c r="B266">
        <v>20129</v>
      </c>
      <c r="C266" t="s">
        <v>1031</v>
      </c>
      <c r="D266" t="s">
        <v>1170</v>
      </c>
      <c r="E266" t="s">
        <v>1171</v>
      </c>
      <c r="F266" t="s">
        <v>1172</v>
      </c>
      <c r="G266" t="s">
        <v>1173</v>
      </c>
      <c r="H266">
        <v>2012999</v>
      </c>
      <c r="I266" t="s">
        <v>1178</v>
      </c>
      <c r="J266" t="s">
        <v>846</v>
      </c>
      <c r="K266">
        <v>10</v>
      </c>
      <c r="L266">
        <v>10</v>
      </c>
      <c r="M266">
        <v>0</v>
      </c>
      <c r="N266">
        <v>0</v>
      </c>
    </row>
    <row r="267" spans="1:14">
      <c r="A267">
        <v>201</v>
      </c>
      <c r="B267">
        <v>20129</v>
      </c>
      <c r="C267" t="s">
        <v>1031</v>
      </c>
      <c r="D267" t="s">
        <v>1170</v>
      </c>
      <c r="E267" t="s">
        <v>1171</v>
      </c>
      <c r="F267" t="s">
        <v>1174</v>
      </c>
      <c r="G267" t="s">
        <v>1175</v>
      </c>
      <c r="H267">
        <v>2012999</v>
      </c>
      <c r="I267" t="s">
        <v>1178</v>
      </c>
      <c r="J267" t="s">
        <v>846</v>
      </c>
      <c r="K267">
        <v>10</v>
      </c>
      <c r="L267">
        <v>10</v>
      </c>
      <c r="M267">
        <v>0</v>
      </c>
      <c r="N267">
        <v>0</v>
      </c>
    </row>
    <row r="268" spans="1:14">
      <c r="A268">
        <v>201</v>
      </c>
      <c r="B268">
        <v>20129</v>
      </c>
      <c r="C268" t="s">
        <v>841</v>
      </c>
      <c r="D268" t="s">
        <v>1158</v>
      </c>
      <c r="E268" t="s">
        <v>1159</v>
      </c>
      <c r="F268" t="s">
        <v>1176</v>
      </c>
      <c r="G268" t="s">
        <v>1177</v>
      </c>
      <c r="H268">
        <v>2012999</v>
      </c>
      <c r="I268" t="s">
        <v>1178</v>
      </c>
      <c r="J268" t="s">
        <v>846</v>
      </c>
      <c r="K268">
        <v>13</v>
      </c>
      <c r="L268">
        <v>13</v>
      </c>
      <c r="M268">
        <v>0</v>
      </c>
      <c r="N268">
        <v>0</v>
      </c>
    </row>
    <row r="269" spans="1:14">
      <c r="A269">
        <v>201</v>
      </c>
      <c r="B269">
        <v>20129</v>
      </c>
      <c r="C269" t="s">
        <v>841</v>
      </c>
      <c r="D269" t="s">
        <v>1158</v>
      </c>
      <c r="E269" t="s">
        <v>1159</v>
      </c>
      <c r="F269" t="s">
        <v>1176</v>
      </c>
      <c r="G269" t="s">
        <v>1177</v>
      </c>
      <c r="H269">
        <v>2012999</v>
      </c>
      <c r="I269" t="s">
        <v>1178</v>
      </c>
      <c r="J269" t="s">
        <v>928</v>
      </c>
      <c r="K269">
        <v>0</v>
      </c>
      <c r="L269">
        <v>265</v>
      </c>
      <c r="M269">
        <v>265</v>
      </c>
      <c r="N269">
        <v>0</v>
      </c>
    </row>
    <row r="270" spans="1:14">
      <c r="A270">
        <v>201</v>
      </c>
      <c r="B270">
        <v>20131</v>
      </c>
      <c r="C270" t="s">
        <v>841</v>
      </c>
      <c r="D270" t="s">
        <v>1179</v>
      </c>
      <c r="E270" t="s">
        <v>1180</v>
      </c>
      <c r="F270" t="s">
        <v>1181</v>
      </c>
      <c r="G270" t="s">
        <v>1180</v>
      </c>
      <c r="H270">
        <v>2013101</v>
      </c>
      <c r="I270" t="s">
        <v>1182</v>
      </c>
      <c r="J270" t="s">
        <v>846</v>
      </c>
      <c r="K270">
        <v>981.71</v>
      </c>
      <c r="L270">
        <v>1222.6871</v>
      </c>
      <c r="M270">
        <v>240.9771</v>
      </c>
      <c r="N270">
        <v>0.245466685681108</v>
      </c>
    </row>
    <row r="271" spans="1:14">
      <c r="A271">
        <v>201</v>
      </c>
      <c r="B271">
        <v>20131</v>
      </c>
      <c r="C271" t="s">
        <v>841</v>
      </c>
      <c r="D271" t="s">
        <v>1179</v>
      </c>
      <c r="E271" t="s">
        <v>1180</v>
      </c>
      <c r="F271" t="s">
        <v>1183</v>
      </c>
      <c r="G271" t="s">
        <v>1184</v>
      </c>
      <c r="H271">
        <v>2013101</v>
      </c>
      <c r="I271" t="s">
        <v>1182</v>
      </c>
      <c r="J271" t="s">
        <v>846</v>
      </c>
      <c r="K271">
        <v>123.52</v>
      </c>
      <c r="L271">
        <v>134.4356</v>
      </c>
      <c r="M271">
        <v>10.9156</v>
      </c>
      <c r="N271">
        <v>0.0883711139896373</v>
      </c>
    </row>
    <row r="272" spans="1:14">
      <c r="A272">
        <v>201</v>
      </c>
      <c r="B272">
        <v>20131</v>
      </c>
      <c r="C272" t="s">
        <v>841</v>
      </c>
      <c r="D272" t="s">
        <v>1179</v>
      </c>
      <c r="E272" t="s">
        <v>1180</v>
      </c>
      <c r="F272" t="s">
        <v>1185</v>
      </c>
      <c r="G272" t="s">
        <v>1186</v>
      </c>
      <c r="H272">
        <v>2013101</v>
      </c>
      <c r="I272" t="s">
        <v>1182</v>
      </c>
      <c r="J272" t="s">
        <v>846</v>
      </c>
      <c r="K272">
        <v>26.87</v>
      </c>
      <c r="L272">
        <v>10.6347</v>
      </c>
      <c r="M272">
        <v>-16.2353</v>
      </c>
      <c r="N272">
        <v>-0.604216598436919</v>
      </c>
    </row>
    <row r="273" spans="1:14">
      <c r="A273">
        <v>201</v>
      </c>
      <c r="B273">
        <v>20131</v>
      </c>
      <c r="C273" t="s">
        <v>841</v>
      </c>
      <c r="D273" t="s">
        <v>1179</v>
      </c>
      <c r="E273" t="s">
        <v>1180</v>
      </c>
      <c r="F273" t="s">
        <v>1187</v>
      </c>
      <c r="G273" t="s">
        <v>1188</v>
      </c>
      <c r="H273">
        <v>2013101</v>
      </c>
      <c r="I273" t="s">
        <v>1182</v>
      </c>
      <c r="J273" t="s">
        <v>846</v>
      </c>
      <c r="K273">
        <v>0</v>
      </c>
      <c r="L273">
        <v>18.6239</v>
      </c>
      <c r="M273">
        <v>18.6239</v>
      </c>
      <c r="N273">
        <v>0</v>
      </c>
    </row>
    <row r="274" spans="1:14">
      <c r="A274">
        <v>201</v>
      </c>
      <c r="B274">
        <v>20131</v>
      </c>
      <c r="C274" t="s">
        <v>841</v>
      </c>
      <c r="D274" t="s">
        <v>1179</v>
      </c>
      <c r="E274" t="s">
        <v>1180</v>
      </c>
      <c r="F274" t="s">
        <v>1189</v>
      </c>
      <c r="G274" t="s">
        <v>1190</v>
      </c>
      <c r="H274">
        <v>2013101</v>
      </c>
      <c r="I274" t="s">
        <v>1182</v>
      </c>
      <c r="J274" t="s">
        <v>846</v>
      </c>
      <c r="K274">
        <v>0</v>
      </c>
      <c r="L274">
        <v>3.948</v>
      </c>
      <c r="M274">
        <v>3.948</v>
      </c>
      <c r="N274">
        <v>0</v>
      </c>
    </row>
    <row r="275" spans="1:14">
      <c r="A275">
        <v>201</v>
      </c>
      <c r="B275">
        <v>20131</v>
      </c>
      <c r="C275" t="s">
        <v>841</v>
      </c>
      <c r="D275" t="s">
        <v>1179</v>
      </c>
      <c r="E275" t="s">
        <v>1180</v>
      </c>
      <c r="F275" t="s">
        <v>1183</v>
      </c>
      <c r="G275" t="s">
        <v>1184</v>
      </c>
      <c r="H275">
        <v>2013102</v>
      </c>
      <c r="I275" t="s">
        <v>1191</v>
      </c>
      <c r="J275" t="s">
        <v>846</v>
      </c>
      <c r="K275">
        <v>66.05</v>
      </c>
      <c r="L275">
        <v>69.1</v>
      </c>
      <c r="M275">
        <v>3.05</v>
      </c>
      <c r="N275">
        <v>0.0461771385314155</v>
      </c>
    </row>
    <row r="276" spans="1:14">
      <c r="A276">
        <v>201</v>
      </c>
      <c r="B276">
        <v>20131</v>
      </c>
      <c r="C276" t="s">
        <v>841</v>
      </c>
      <c r="D276" t="s">
        <v>1179</v>
      </c>
      <c r="E276" t="s">
        <v>1180</v>
      </c>
      <c r="F276" t="s">
        <v>1181</v>
      </c>
      <c r="G276" t="s">
        <v>1180</v>
      </c>
      <c r="H276">
        <v>2013105</v>
      </c>
      <c r="I276" t="s">
        <v>1192</v>
      </c>
      <c r="J276" t="s">
        <v>846</v>
      </c>
      <c r="K276">
        <v>779.63</v>
      </c>
      <c r="L276">
        <v>1336.28</v>
      </c>
      <c r="M276">
        <v>556.65</v>
      </c>
      <c r="N276">
        <v>0.713992534920411</v>
      </c>
    </row>
    <row r="277" spans="1:14">
      <c r="A277">
        <v>201</v>
      </c>
      <c r="B277">
        <v>20131</v>
      </c>
      <c r="C277" t="s">
        <v>841</v>
      </c>
      <c r="D277" t="s">
        <v>1179</v>
      </c>
      <c r="E277" t="s">
        <v>1180</v>
      </c>
      <c r="F277" t="s">
        <v>1185</v>
      </c>
      <c r="G277" t="s">
        <v>1186</v>
      </c>
      <c r="H277">
        <v>2013199</v>
      </c>
      <c r="I277" t="s">
        <v>1193</v>
      </c>
      <c r="J277" t="s">
        <v>846</v>
      </c>
      <c r="K277">
        <v>27</v>
      </c>
      <c r="L277">
        <v>26.15</v>
      </c>
      <c r="M277">
        <v>-0.850000000000001</v>
      </c>
      <c r="N277">
        <v>-0.0314814814814815</v>
      </c>
    </row>
    <row r="278" spans="1:14">
      <c r="A278">
        <v>201</v>
      </c>
      <c r="B278">
        <v>20132</v>
      </c>
      <c r="C278" t="s">
        <v>841</v>
      </c>
      <c r="D278" t="s">
        <v>1194</v>
      </c>
      <c r="E278" t="s">
        <v>1195</v>
      </c>
      <c r="F278" t="s">
        <v>1196</v>
      </c>
      <c r="G278" t="s">
        <v>1195</v>
      </c>
      <c r="H278">
        <v>2013201</v>
      </c>
      <c r="I278" t="s">
        <v>1197</v>
      </c>
      <c r="J278" t="s">
        <v>846</v>
      </c>
      <c r="K278">
        <v>560.05</v>
      </c>
      <c r="L278">
        <v>646.798</v>
      </c>
      <c r="M278">
        <v>86.748</v>
      </c>
      <c r="N278">
        <v>0.154893313097045</v>
      </c>
    </row>
    <row r="279" spans="1:14">
      <c r="A279">
        <v>201</v>
      </c>
      <c r="B279">
        <v>20132</v>
      </c>
      <c r="C279" t="s">
        <v>841</v>
      </c>
      <c r="D279" t="s">
        <v>1194</v>
      </c>
      <c r="E279" t="s">
        <v>1195</v>
      </c>
      <c r="F279" t="s">
        <v>1198</v>
      </c>
      <c r="G279" t="s">
        <v>1199</v>
      </c>
      <c r="H279">
        <v>2013201</v>
      </c>
      <c r="I279" t="s">
        <v>1197</v>
      </c>
      <c r="J279" t="s">
        <v>846</v>
      </c>
      <c r="K279">
        <v>85.87</v>
      </c>
      <c r="L279">
        <v>113.3432</v>
      </c>
      <c r="M279">
        <v>27.4732</v>
      </c>
      <c r="N279">
        <v>0.319939443344591</v>
      </c>
    </row>
    <row r="280" spans="1:14">
      <c r="A280">
        <v>201</v>
      </c>
      <c r="B280">
        <v>20132</v>
      </c>
      <c r="C280" t="s">
        <v>841</v>
      </c>
      <c r="D280" t="s">
        <v>1194</v>
      </c>
      <c r="E280" t="s">
        <v>1195</v>
      </c>
      <c r="F280" t="s">
        <v>1196</v>
      </c>
      <c r="G280" t="s">
        <v>1195</v>
      </c>
      <c r="H280">
        <v>2013202</v>
      </c>
      <c r="I280" t="s">
        <v>1200</v>
      </c>
      <c r="J280" t="s">
        <v>846</v>
      </c>
      <c r="K280">
        <v>2859.73</v>
      </c>
      <c r="L280">
        <v>2895.03</v>
      </c>
      <c r="M280">
        <v>35.3000000000002</v>
      </c>
      <c r="N280">
        <v>0.0123438226685737</v>
      </c>
    </row>
    <row r="281" spans="1:14">
      <c r="A281">
        <v>201</v>
      </c>
      <c r="B281">
        <v>20132</v>
      </c>
      <c r="C281" t="s">
        <v>841</v>
      </c>
      <c r="D281" t="s">
        <v>1194</v>
      </c>
      <c r="E281" t="s">
        <v>1195</v>
      </c>
      <c r="F281" t="s">
        <v>1201</v>
      </c>
      <c r="G281" t="s">
        <v>1202</v>
      </c>
      <c r="H281">
        <v>2013299</v>
      </c>
      <c r="I281" t="s">
        <v>1203</v>
      </c>
      <c r="J281" t="s">
        <v>846</v>
      </c>
      <c r="K281">
        <v>157.78</v>
      </c>
      <c r="L281">
        <v>197.0783</v>
      </c>
      <c r="M281">
        <v>39.2983</v>
      </c>
      <c r="N281">
        <v>0.249070224363037</v>
      </c>
    </row>
    <row r="282" spans="1:14">
      <c r="A282">
        <v>201</v>
      </c>
      <c r="B282">
        <v>20132</v>
      </c>
      <c r="C282" t="s">
        <v>841</v>
      </c>
      <c r="D282" t="s">
        <v>1194</v>
      </c>
      <c r="E282" t="s">
        <v>1195</v>
      </c>
      <c r="F282" t="s">
        <v>1198</v>
      </c>
      <c r="G282" t="s">
        <v>1199</v>
      </c>
      <c r="H282">
        <v>2013299</v>
      </c>
      <c r="I282" t="s">
        <v>1203</v>
      </c>
      <c r="J282" t="s">
        <v>846</v>
      </c>
      <c r="K282">
        <v>58</v>
      </c>
      <c r="L282">
        <v>58</v>
      </c>
      <c r="M282">
        <v>0</v>
      </c>
      <c r="N282">
        <v>0</v>
      </c>
    </row>
    <row r="283" spans="1:14">
      <c r="A283">
        <v>201</v>
      </c>
      <c r="B283">
        <v>20132</v>
      </c>
      <c r="C283" t="s">
        <v>841</v>
      </c>
      <c r="D283" t="s">
        <v>1194</v>
      </c>
      <c r="E283" t="s">
        <v>1195</v>
      </c>
      <c r="F283" t="s">
        <v>1204</v>
      </c>
      <c r="G283" t="s">
        <v>1205</v>
      </c>
      <c r="H283">
        <v>2013299</v>
      </c>
      <c r="I283" t="s">
        <v>1203</v>
      </c>
      <c r="J283" t="s">
        <v>846</v>
      </c>
      <c r="K283">
        <v>0</v>
      </c>
      <c r="L283">
        <v>59.5661</v>
      </c>
      <c r="M283">
        <v>59.5661</v>
      </c>
      <c r="N283">
        <v>0</v>
      </c>
    </row>
    <row r="284" spans="1:14">
      <c r="A284">
        <v>201</v>
      </c>
      <c r="B284">
        <v>20133</v>
      </c>
      <c r="C284" t="s">
        <v>1119</v>
      </c>
      <c r="D284" t="s">
        <v>1206</v>
      </c>
      <c r="E284" t="s">
        <v>1207</v>
      </c>
      <c r="F284" t="s">
        <v>1208</v>
      </c>
      <c r="G284" t="s">
        <v>1207</v>
      </c>
      <c r="H284">
        <v>2013301</v>
      </c>
      <c r="I284" t="s">
        <v>1209</v>
      </c>
      <c r="J284" t="s">
        <v>846</v>
      </c>
      <c r="K284">
        <v>513.74</v>
      </c>
      <c r="L284">
        <v>586.7867</v>
      </c>
      <c r="M284">
        <v>73.0467</v>
      </c>
      <c r="N284">
        <v>0.142186125277378</v>
      </c>
    </row>
    <row r="285" spans="1:14">
      <c r="A285">
        <v>201</v>
      </c>
      <c r="B285">
        <v>20133</v>
      </c>
      <c r="C285" t="s">
        <v>1119</v>
      </c>
      <c r="D285" t="s">
        <v>1206</v>
      </c>
      <c r="E285" t="s">
        <v>1207</v>
      </c>
      <c r="F285" t="s">
        <v>1210</v>
      </c>
      <c r="G285" t="s">
        <v>1211</v>
      </c>
      <c r="H285">
        <v>2013301</v>
      </c>
      <c r="I285" t="s">
        <v>1209</v>
      </c>
      <c r="J285" t="s">
        <v>846</v>
      </c>
      <c r="K285">
        <v>68.15</v>
      </c>
      <c r="L285">
        <v>91.033</v>
      </c>
      <c r="M285">
        <v>22.883</v>
      </c>
      <c r="N285">
        <v>0.335774027879677</v>
      </c>
    </row>
    <row r="286" spans="1:14">
      <c r="A286">
        <v>201</v>
      </c>
      <c r="B286">
        <v>20133</v>
      </c>
      <c r="C286" t="s">
        <v>1119</v>
      </c>
      <c r="D286" t="s">
        <v>1206</v>
      </c>
      <c r="E286" t="s">
        <v>1207</v>
      </c>
      <c r="F286" t="s">
        <v>1208</v>
      </c>
      <c r="G286" t="s">
        <v>1207</v>
      </c>
      <c r="H286">
        <v>2013302</v>
      </c>
      <c r="I286" t="s">
        <v>1212</v>
      </c>
      <c r="J286" t="s">
        <v>846</v>
      </c>
      <c r="K286">
        <v>731.46</v>
      </c>
      <c r="L286">
        <v>702.1</v>
      </c>
      <c r="M286">
        <v>-29.36</v>
      </c>
      <c r="N286">
        <v>-0.0401389002816285</v>
      </c>
    </row>
    <row r="287" spans="1:14">
      <c r="A287">
        <v>201</v>
      </c>
      <c r="B287">
        <v>20133</v>
      </c>
      <c r="C287" t="s">
        <v>1119</v>
      </c>
      <c r="D287" t="s">
        <v>1206</v>
      </c>
      <c r="E287" t="s">
        <v>1207</v>
      </c>
      <c r="F287" t="s">
        <v>1208</v>
      </c>
      <c r="G287" t="s">
        <v>1207</v>
      </c>
      <c r="H287">
        <v>2013302</v>
      </c>
      <c r="I287" t="s">
        <v>1212</v>
      </c>
      <c r="J287" t="s">
        <v>1213</v>
      </c>
      <c r="K287">
        <v>0</v>
      </c>
      <c r="L287">
        <v>230</v>
      </c>
      <c r="M287">
        <v>230</v>
      </c>
      <c r="N287">
        <v>0</v>
      </c>
    </row>
    <row r="288" spans="1:14">
      <c r="A288">
        <v>201</v>
      </c>
      <c r="B288">
        <v>20133</v>
      </c>
      <c r="C288" t="s">
        <v>1119</v>
      </c>
      <c r="D288" t="s">
        <v>1206</v>
      </c>
      <c r="E288" t="s">
        <v>1207</v>
      </c>
      <c r="F288" t="s">
        <v>1214</v>
      </c>
      <c r="G288" t="s">
        <v>1215</v>
      </c>
      <c r="H288">
        <v>2013302</v>
      </c>
      <c r="I288" t="s">
        <v>1212</v>
      </c>
      <c r="J288" t="s">
        <v>846</v>
      </c>
      <c r="K288">
        <v>30</v>
      </c>
      <c r="L288">
        <v>71</v>
      </c>
      <c r="M288">
        <v>41</v>
      </c>
      <c r="N288">
        <v>1.36666666666667</v>
      </c>
    </row>
    <row r="289" spans="1:14">
      <c r="A289">
        <v>201</v>
      </c>
      <c r="B289">
        <v>20133</v>
      </c>
      <c r="C289" t="s">
        <v>1119</v>
      </c>
      <c r="D289" t="s">
        <v>1206</v>
      </c>
      <c r="E289" t="s">
        <v>1207</v>
      </c>
      <c r="F289" t="s">
        <v>1210</v>
      </c>
      <c r="G289" t="s">
        <v>1211</v>
      </c>
      <c r="H289">
        <v>2013302</v>
      </c>
      <c r="I289" t="s">
        <v>1212</v>
      </c>
      <c r="J289" t="s">
        <v>846</v>
      </c>
      <c r="K289">
        <v>39</v>
      </c>
      <c r="L289">
        <v>42.19</v>
      </c>
      <c r="M289">
        <v>3.19</v>
      </c>
      <c r="N289">
        <v>0.0817948717948717</v>
      </c>
    </row>
    <row r="290" spans="1:14">
      <c r="A290">
        <v>201</v>
      </c>
      <c r="B290">
        <v>20133</v>
      </c>
      <c r="C290" t="s">
        <v>1119</v>
      </c>
      <c r="D290" t="s">
        <v>1206</v>
      </c>
      <c r="E290" t="s">
        <v>1207</v>
      </c>
      <c r="F290" t="s">
        <v>1216</v>
      </c>
      <c r="G290" t="s">
        <v>1217</v>
      </c>
      <c r="H290">
        <v>2013350</v>
      </c>
      <c r="I290" t="s">
        <v>1218</v>
      </c>
      <c r="J290" t="s">
        <v>846</v>
      </c>
      <c r="K290">
        <v>42.1</v>
      </c>
      <c r="L290">
        <v>19.8253</v>
      </c>
      <c r="M290">
        <v>-22.2747</v>
      </c>
      <c r="N290">
        <v>-0.52909026128266</v>
      </c>
    </row>
    <row r="291" spans="1:14">
      <c r="A291">
        <v>201</v>
      </c>
      <c r="B291">
        <v>20133</v>
      </c>
      <c r="C291" t="s">
        <v>1119</v>
      </c>
      <c r="D291" t="s">
        <v>1206</v>
      </c>
      <c r="E291" t="s">
        <v>1207</v>
      </c>
      <c r="F291" t="s">
        <v>1219</v>
      </c>
      <c r="G291" t="s">
        <v>1220</v>
      </c>
      <c r="H291">
        <v>2013350</v>
      </c>
      <c r="I291" t="s">
        <v>1218</v>
      </c>
      <c r="J291" t="s">
        <v>846</v>
      </c>
      <c r="K291">
        <v>139.17</v>
      </c>
      <c r="L291">
        <v>116.7902</v>
      </c>
      <c r="M291">
        <v>-22.3798</v>
      </c>
      <c r="N291">
        <v>-0.160809082417188</v>
      </c>
    </row>
    <row r="292" spans="1:14">
      <c r="A292">
        <v>201</v>
      </c>
      <c r="B292">
        <v>20133</v>
      </c>
      <c r="C292" t="s">
        <v>1119</v>
      </c>
      <c r="D292" t="s">
        <v>1206</v>
      </c>
      <c r="E292" t="s">
        <v>1207</v>
      </c>
      <c r="F292" t="s">
        <v>1208</v>
      </c>
      <c r="G292" t="s">
        <v>1207</v>
      </c>
      <c r="H292">
        <v>2013399</v>
      </c>
      <c r="I292" t="s">
        <v>1221</v>
      </c>
      <c r="J292" t="s">
        <v>846</v>
      </c>
      <c r="K292">
        <v>0</v>
      </c>
      <c r="L292">
        <v>30</v>
      </c>
      <c r="M292">
        <v>30</v>
      </c>
      <c r="N292">
        <v>0</v>
      </c>
    </row>
    <row r="293" spans="1:14">
      <c r="A293">
        <v>201</v>
      </c>
      <c r="B293">
        <v>20133</v>
      </c>
      <c r="C293" t="s">
        <v>1119</v>
      </c>
      <c r="D293" t="s">
        <v>1206</v>
      </c>
      <c r="E293" t="s">
        <v>1207</v>
      </c>
      <c r="F293" t="s">
        <v>1208</v>
      </c>
      <c r="G293" t="s">
        <v>1207</v>
      </c>
      <c r="H293">
        <v>2013399</v>
      </c>
      <c r="I293" t="s">
        <v>1221</v>
      </c>
      <c r="J293" t="s">
        <v>1213</v>
      </c>
      <c r="K293">
        <v>389</v>
      </c>
      <c r="L293">
        <v>156</v>
      </c>
      <c r="M293">
        <v>-233</v>
      </c>
      <c r="N293">
        <v>-0.598971722365039</v>
      </c>
    </row>
    <row r="294" spans="1:14">
      <c r="A294">
        <v>201</v>
      </c>
      <c r="B294">
        <v>20133</v>
      </c>
      <c r="C294" t="s">
        <v>1119</v>
      </c>
      <c r="D294" t="s">
        <v>1206</v>
      </c>
      <c r="E294" t="s">
        <v>1207</v>
      </c>
      <c r="F294" t="s">
        <v>1214</v>
      </c>
      <c r="G294" t="s">
        <v>1215</v>
      </c>
      <c r="H294">
        <v>2013399</v>
      </c>
      <c r="I294" t="s">
        <v>1221</v>
      </c>
      <c r="J294" t="s">
        <v>846</v>
      </c>
      <c r="K294">
        <v>1087.75</v>
      </c>
      <c r="L294">
        <v>914</v>
      </c>
      <c r="M294">
        <v>-173.75</v>
      </c>
      <c r="N294">
        <v>-0.159733394621926</v>
      </c>
    </row>
    <row r="295" spans="1:14">
      <c r="A295">
        <v>201</v>
      </c>
      <c r="B295">
        <v>20133</v>
      </c>
      <c r="C295" t="s">
        <v>1119</v>
      </c>
      <c r="D295" t="s">
        <v>1206</v>
      </c>
      <c r="E295" t="s">
        <v>1207</v>
      </c>
      <c r="F295" t="s">
        <v>1216</v>
      </c>
      <c r="G295" t="s">
        <v>1217</v>
      </c>
      <c r="H295">
        <v>2013399</v>
      </c>
      <c r="I295" t="s">
        <v>1221</v>
      </c>
      <c r="J295" t="s">
        <v>846</v>
      </c>
      <c r="K295">
        <v>0</v>
      </c>
      <c r="L295">
        <v>127.18</v>
      </c>
      <c r="M295">
        <v>127.18</v>
      </c>
      <c r="N295">
        <v>0</v>
      </c>
    </row>
    <row r="296" spans="1:14">
      <c r="A296">
        <v>201</v>
      </c>
      <c r="B296">
        <v>20133</v>
      </c>
      <c r="C296" t="s">
        <v>1119</v>
      </c>
      <c r="D296" t="s">
        <v>1206</v>
      </c>
      <c r="E296" t="s">
        <v>1207</v>
      </c>
      <c r="F296" t="s">
        <v>1219</v>
      </c>
      <c r="G296" t="s">
        <v>1220</v>
      </c>
      <c r="H296">
        <v>2013399</v>
      </c>
      <c r="I296" t="s">
        <v>1221</v>
      </c>
      <c r="J296" t="s">
        <v>846</v>
      </c>
      <c r="K296">
        <v>0</v>
      </c>
      <c r="L296">
        <v>79.65</v>
      </c>
      <c r="M296">
        <v>79.65</v>
      </c>
      <c r="N296">
        <v>0</v>
      </c>
    </row>
    <row r="297" spans="1:14">
      <c r="A297">
        <v>201</v>
      </c>
      <c r="B297">
        <v>20133</v>
      </c>
      <c r="C297" t="s">
        <v>1119</v>
      </c>
      <c r="D297" t="s">
        <v>1222</v>
      </c>
      <c r="E297" t="s">
        <v>1223</v>
      </c>
      <c r="F297" t="s">
        <v>1224</v>
      </c>
      <c r="G297" t="s">
        <v>1225</v>
      </c>
      <c r="H297">
        <v>2013399</v>
      </c>
      <c r="I297" t="s">
        <v>1221</v>
      </c>
      <c r="J297" t="s">
        <v>846</v>
      </c>
      <c r="K297">
        <v>700</v>
      </c>
      <c r="L297">
        <v>0</v>
      </c>
      <c r="M297">
        <v>-700</v>
      </c>
      <c r="N297">
        <v>-1</v>
      </c>
    </row>
    <row r="298" spans="1:14">
      <c r="A298">
        <v>201</v>
      </c>
      <c r="B298">
        <v>20133</v>
      </c>
      <c r="C298" t="s">
        <v>1119</v>
      </c>
      <c r="D298" t="s">
        <v>1222</v>
      </c>
      <c r="E298" t="s">
        <v>1223</v>
      </c>
      <c r="F298" t="s">
        <v>1224</v>
      </c>
      <c r="G298" t="s">
        <v>1225</v>
      </c>
      <c r="H298">
        <v>2013399</v>
      </c>
      <c r="I298" t="s">
        <v>1221</v>
      </c>
      <c r="J298" t="s">
        <v>938</v>
      </c>
      <c r="K298">
        <v>7000</v>
      </c>
      <c r="L298">
        <v>0</v>
      </c>
      <c r="M298">
        <v>-7000</v>
      </c>
      <c r="N298">
        <v>-1</v>
      </c>
    </row>
    <row r="299" spans="1:14">
      <c r="A299">
        <v>201</v>
      </c>
      <c r="B299">
        <v>20134</v>
      </c>
      <c r="C299" t="s">
        <v>841</v>
      </c>
      <c r="D299" t="s">
        <v>1108</v>
      </c>
      <c r="E299" t="s">
        <v>1109</v>
      </c>
      <c r="F299" t="s">
        <v>1226</v>
      </c>
      <c r="G299" t="s">
        <v>1109</v>
      </c>
      <c r="H299">
        <v>2013401</v>
      </c>
      <c r="I299" t="s">
        <v>1227</v>
      </c>
      <c r="J299" t="s">
        <v>846</v>
      </c>
      <c r="K299">
        <v>275.35</v>
      </c>
      <c r="L299">
        <v>308.8383</v>
      </c>
      <c r="M299">
        <v>33.4883</v>
      </c>
      <c r="N299">
        <v>0.121620846195751</v>
      </c>
    </row>
    <row r="300" spans="1:14">
      <c r="A300">
        <v>201</v>
      </c>
      <c r="B300">
        <v>20134</v>
      </c>
      <c r="C300" t="s">
        <v>841</v>
      </c>
      <c r="D300" t="s">
        <v>1108</v>
      </c>
      <c r="E300" t="s">
        <v>1109</v>
      </c>
      <c r="F300" t="s">
        <v>1226</v>
      </c>
      <c r="G300" t="s">
        <v>1109</v>
      </c>
      <c r="H300">
        <v>2013402</v>
      </c>
      <c r="I300" t="s">
        <v>1228</v>
      </c>
      <c r="J300" t="s">
        <v>846</v>
      </c>
      <c r="K300">
        <v>303.67</v>
      </c>
      <c r="L300">
        <v>272.44</v>
      </c>
      <c r="M300">
        <v>-31.23</v>
      </c>
      <c r="N300">
        <v>-0.102841900747522</v>
      </c>
    </row>
    <row r="301" spans="1:14">
      <c r="A301">
        <v>201</v>
      </c>
      <c r="B301">
        <v>20134</v>
      </c>
      <c r="C301" t="s">
        <v>841</v>
      </c>
      <c r="D301" t="s">
        <v>1099</v>
      </c>
      <c r="E301" t="s">
        <v>1100</v>
      </c>
      <c r="F301" t="s">
        <v>1101</v>
      </c>
      <c r="G301" t="s">
        <v>1100</v>
      </c>
      <c r="H301">
        <v>2013404</v>
      </c>
      <c r="I301" t="s">
        <v>1229</v>
      </c>
      <c r="J301" t="s">
        <v>846</v>
      </c>
      <c r="K301">
        <v>0</v>
      </c>
      <c r="L301">
        <v>28</v>
      </c>
      <c r="M301">
        <v>28</v>
      </c>
      <c r="N301">
        <v>0</v>
      </c>
    </row>
    <row r="302" spans="1:14">
      <c r="A302">
        <v>201</v>
      </c>
      <c r="B302">
        <v>20134</v>
      </c>
      <c r="C302" t="s">
        <v>841</v>
      </c>
      <c r="D302" t="s">
        <v>1113</v>
      </c>
      <c r="E302" t="s">
        <v>1114</v>
      </c>
      <c r="F302" t="s">
        <v>1115</v>
      </c>
      <c r="G302" t="s">
        <v>1114</v>
      </c>
      <c r="H302">
        <v>2013405</v>
      </c>
      <c r="I302" t="s">
        <v>1230</v>
      </c>
      <c r="J302" t="s">
        <v>846</v>
      </c>
      <c r="K302">
        <v>0</v>
      </c>
      <c r="L302">
        <v>156.3404</v>
      </c>
      <c r="M302">
        <v>156.3404</v>
      </c>
      <c r="N302">
        <v>0</v>
      </c>
    </row>
    <row r="303" spans="1:14">
      <c r="A303">
        <v>201</v>
      </c>
      <c r="B303">
        <v>20134</v>
      </c>
      <c r="C303" t="s">
        <v>841</v>
      </c>
      <c r="D303" t="s">
        <v>910</v>
      </c>
      <c r="E303" t="s">
        <v>911</v>
      </c>
      <c r="F303" t="s">
        <v>912</v>
      </c>
      <c r="G303" t="s">
        <v>911</v>
      </c>
      <c r="H303">
        <v>2013405</v>
      </c>
      <c r="I303" t="s">
        <v>1230</v>
      </c>
      <c r="J303" t="s">
        <v>846</v>
      </c>
      <c r="K303">
        <v>0</v>
      </c>
      <c r="L303">
        <v>57</v>
      </c>
      <c r="M303">
        <v>57</v>
      </c>
      <c r="N303">
        <v>0</v>
      </c>
    </row>
    <row r="304" spans="1:14">
      <c r="A304">
        <v>201</v>
      </c>
      <c r="B304">
        <v>20134</v>
      </c>
      <c r="C304" t="s">
        <v>841</v>
      </c>
      <c r="D304" t="s">
        <v>1108</v>
      </c>
      <c r="E304" t="s">
        <v>1109</v>
      </c>
      <c r="F304" t="s">
        <v>1231</v>
      </c>
      <c r="G304" t="s">
        <v>1232</v>
      </c>
      <c r="H304">
        <v>2013450</v>
      </c>
      <c r="I304" t="s">
        <v>1233</v>
      </c>
      <c r="J304" t="s">
        <v>846</v>
      </c>
      <c r="K304">
        <v>38.51</v>
      </c>
      <c r="L304">
        <v>46.4923</v>
      </c>
      <c r="M304">
        <v>7.9823</v>
      </c>
      <c r="N304">
        <v>0.207278628927551</v>
      </c>
    </row>
    <row r="305" spans="1:14">
      <c r="A305">
        <v>201</v>
      </c>
      <c r="B305">
        <v>20134</v>
      </c>
      <c r="C305" t="s">
        <v>841</v>
      </c>
      <c r="D305" t="s">
        <v>1108</v>
      </c>
      <c r="E305" t="s">
        <v>1109</v>
      </c>
      <c r="F305" t="s">
        <v>1231</v>
      </c>
      <c r="G305" t="s">
        <v>1232</v>
      </c>
      <c r="H305">
        <v>2013499</v>
      </c>
      <c r="I305" t="s">
        <v>1234</v>
      </c>
      <c r="J305" t="s">
        <v>846</v>
      </c>
      <c r="K305">
        <v>28</v>
      </c>
      <c r="L305">
        <v>28</v>
      </c>
      <c r="M305">
        <v>0</v>
      </c>
      <c r="N305">
        <v>0</v>
      </c>
    </row>
    <row r="306" spans="1:14">
      <c r="A306">
        <v>201</v>
      </c>
      <c r="B306">
        <v>20136</v>
      </c>
      <c r="C306" t="s">
        <v>841</v>
      </c>
      <c r="D306" t="s">
        <v>1235</v>
      </c>
      <c r="E306" t="s">
        <v>1236</v>
      </c>
      <c r="F306" t="s">
        <v>1237</v>
      </c>
      <c r="G306" t="s">
        <v>1236</v>
      </c>
      <c r="H306">
        <v>2013601</v>
      </c>
      <c r="I306" t="s">
        <v>1238</v>
      </c>
      <c r="J306" t="s">
        <v>846</v>
      </c>
      <c r="K306">
        <v>139.71</v>
      </c>
      <c r="L306">
        <v>163.0222</v>
      </c>
      <c r="M306">
        <v>23.3122</v>
      </c>
      <c r="N306">
        <v>0.166861355665307</v>
      </c>
    </row>
    <row r="307" spans="1:14">
      <c r="A307">
        <v>201</v>
      </c>
      <c r="B307">
        <v>20136</v>
      </c>
      <c r="C307" t="s">
        <v>841</v>
      </c>
      <c r="D307" t="s">
        <v>1239</v>
      </c>
      <c r="E307" t="s">
        <v>1240</v>
      </c>
      <c r="F307" t="s">
        <v>1241</v>
      </c>
      <c r="G307" t="s">
        <v>1240</v>
      </c>
      <c r="H307">
        <v>2013601</v>
      </c>
      <c r="I307" t="s">
        <v>1238</v>
      </c>
      <c r="J307" t="s">
        <v>846</v>
      </c>
      <c r="K307">
        <v>227.82</v>
      </c>
      <c r="L307">
        <v>267.4891</v>
      </c>
      <c r="M307">
        <v>39.6691</v>
      </c>
      <c r="N307">
        <v>0.174124747607761</v>
      </c>
    </row>
    <row r="308" spans="1:14">
      <c r="A308">
        <v>201</v>
      </c>
      <c r="B308">
        <v>20136</v>
      </c>
      <c r="C308" t="s">
        <v>841</v>
      </c>
      <c r="D308" t="s">
        <v>1242</v>
      </c>
      <c r="E308" t="s">
        <v>1243</v>
      </c>
      <c r="F308" t="s">
        <v>1244</v>
      </c>
      <c r="G308" t="s">
        <v>1243</v>
      </c>
      <c r="H308">
        <v>2013601</v>
      </c>
      <c r="I308" t="s">
        <v>1238</v>
      </c>
      <c r="J308" t="s">
        <v>846</v>
      </c>
      <c r="K308">
        <v>459.81</v>
      </c>
      <c r="L308">
        <v>573.2459</v>
      </c>
      <c r="M308">
        <v>113.4359</v>
      </c>
      <c r="N308">
        <v>0.246701681129162</v>
      </c>
    </row>
    <row r="309" spans="1:14">
      <c r="A309">
        <v>201</v>
      </c>
      <c r="B309">
        <v>20136</v>
      </c>
      <c r="C309" t="s">
        <v>1031</v>
      </c>
      <c r="D309" t="s">
        <v>1245</v>
      </c>
      <c r="E309" t="s">
        <v>1246</v>
      </c>
      <c r="F309" t="s">
        <v>1247</v>
      </c>
      <c r="G309" t="s">
        <v>1246</v>
      </c>
      <c r="H309">
        <v>2013601</v>
      </c>
      <c r="I309" t="s">
        <v>1238</v>
      </c>
      <c r="J309" t="s">
        <v>846</v>
      </c>
      <c r="K309">
        <v>143.03</v>
      </c>
      <c r="L309">
        <v>184.6192</v>
      </c>
      <c r="M309">
        <v>41.5892</v>
      </c>
      <c r="N309">
        <v>0.290772565196113</v>
      </c>
    </row>
    <row r="310" spans="1:14">
      <c r="A310">
        <v>201</v>
      </c>
      <c r="B310">
        <v>20136</v>
      </c>
      <c r="C310" t="s">
        <v>1031</v>
      </c>
      <c r="D310" t="s">
        <v>1245</v>
      </c>
      <c r="E310" t="s">
        <v>1246</v>
      </c>
      <c r="F310" t="s">
        <v>1248</v>
      </c>
      <c r="G310" t="s">
        <v>1249</v>
      </c>
      <c r="H310">
        <v>2013601</v>
      </c>
      <c r="I310" t="s">
        <v>1238</v>
      </c>
      <c r="J310" t="s">
        <v>846</v>
      </c>
      <c r="K310">
        <v>74.21</v>
      </c>
      <c r="L310">
        <v>87.5219</v>
      </c>
      <c r="M310">
        <v>13.3119</v>
      </c>
      <c r="N310">
        <v>0.179381484975071</v>
      </c>
    </row>
    <row r="311" spans="1:14">
      <c r="A311">
        <v>201</v>
      </c>
      <c r="B311">
        <v>20136</v>
      </c>
      <c r="C311" t="s">
        <v>1031</v>
      </c>
      <c r="D311" t="s">
        <v>1245</v>
      </c>
      <c r="E311" t="s">
        <v>1246</v>
      </c>
      <c r="F311" t="s">
        <v>1250</v>
      </c>
      <c r="G311" t="s">
        <v>1251</v>
      </c>
      <c r="H311">
        <v>2013601</v>
      </c>
      <c r="I311" t="s">
        <v>1238</v>
      </c>
      <c r="J311" t="s">
        <v>846</v>
      </c>
      <c r="K311">
        <v>116.62</v>
      </c>
      <c r="L311">
        <v>133.0148</v>
      </c>
      <c r="M311">
        <v>16.3948</v>
      </c>
      <c r="N311">
        <v>0.140583090379009</v>
      </c>
    </row>
    <row r="312" spans="1:14">
      <c r="A312">
        <v>201</v>
      </c>
      <c r="B312">
        <v>20136</v>
      </c>
      <c r="C312" t="s">
        <v>1031</v>
      </c>
      <c r="D312" t="s">
        <v>1245</v>
      </c>
      <c r="E312" t="s">
        <v>1246</v>
      </c>
      <c r="F312" t="s">
        <v>1252</v>
      </c>
      <c r="G312" t="s">
        <v>1253</v>
      </c>
      <c r="H312">
        <v>2013601</v>
      </c>
      <c r="I312" t="s">
        <v>1238</v>
      </c>
      <c r="J312" t="s">
        <v>846</v>
      </c>
      <c r="K312">
        <v>0</v>
      </c>
      <c r="L312">
        <v>34.1196</v>
      </c>
      <c r="M312">
        <v>34.1196</v>
      </c>
      <c r="N312">
        <v>0</v>
      </c>
    </row>
    <row r="313" spans="1:14">
      <c r="A313">
        <v>201</v>
      </c>
      <c r="B313">
        <v>20136</v>
      </c>
      <c r="C313" t="s">
        <v>841</v>
      </c>
      <c r="D313" t="s">
        <v>1235</v>
      </c>
      <c r="E313" t="s">
        <v>1236</v>
      </c>
      <c r="F313" t="s">
        <v>1254</v>
      </c>
      <c r="G313" t="s">
        <v>1255</v>
      </c>
      <c r="H313">
        <v>2013602</v>
      </c>
      <c r="I313" t="s">
        <v>1256</v>
      </c>
      <c r="J313" t="s">
        <v>846</v>
      </c>
      <c r="K313">
        <v>0</v>
      </c>
      <c r="L313">
        <v>10</v>
      </c>
      <c r="M313">
        <v>10</v>
      </c>
      <c r="N313">
        <v>0</v>
      </c>
    </row>
    <row r="314" spans="1:14">
      <c r="A314">
        <v>201</v>
      </c>
      <c r="B314">
        <v>20136</v>
      </c>
      <c r="C314" t="s">
        <v>841</v>
      </c>
      <c r="D314" t="s">
        <v>1239</v>
      </c>
      <c r="E314" t="s">
        <v>1240</v>
      </c>
      <c r="F314" t="s">
        <v>1241</v>
      </c>
      <c r="G314" t="s">
        <v>1240</v>
      </c>
      <c r="H314">
        <v>2013602</v>
      </c>
      <c r="I314" t="s">
        <v>1256</v>
      </c>
      <c r="J314" t="s">
        <v>846</v>
      </c>
      <c r="K314">
        <v>215.36</v>
      </c>
      <c r="L314">
        <v>225.38</v>
      </c>
      <c r="M314">
        <v>10.02</v>
      </c>
      <c r="N314">
        <v>0.0465267459138186</v>
      </c>
    </row>
    <row r="315" spans="1:14">
      <c r="A315">
        <v>201</v>
      </c>
      <c r="B315">
        <v>20136</v>
      </c>
      <c r="C315" t="s">
        <v>841</v>
      </c>
      <c r="D315" t="s">
        <v>1242</v>
      </c>
      <c r="E315" t="s">
        <v>1243</v>
      </c>
      <c r="F315" t="s">
        <v>1244</v>
      </c>
      <c r="G315" t="s">
        <v>1243</v>
      </c>
      <c r="H315">
        <v>2013602</v>
      </c>
      <c r="I315" t="s">
        <v>1256</v>
      </c>
      <c r="J315" t="s">
        <v>846</v>
      </c>
      <c r="K315">
        <v>1000</v>
      </c>
      <c r="L315">
        <v>1020</v>
      </c>
      <c r="M315">
        <v>20</v>
      </c>
      <c r="N315">
        <v>0.02</v>
      </c>
    </row>
    <row r="316" spans="1:14">
      <c r="A316">
        <v>201</v>
      </c>
      <c r="B316">
        <v>20136</v>
      </c>
      <c r="C316" t="s">
        <v>1031</v>
      </c>
      <c r="D316" t="s">
        <v>1245</v>
      </c>
      <c r="E316" t="s">
        <v>1246</v>
      </c>
      <c r="F316" t="s">
        <v>1247</v>
      </c>
      <c r="G316" t="s">
        <v>1246</v>
      </c>
      <c r="H316">
        <v>2013602</v>
      </c>
      <c r="I316" t="s">
        <v>1256</v>
      </c>
      <c r="J316" t="s">
        <v>846</v>
      </c>
      <c r="K316">
        <v>135.8</v>
      </c>
      <c r="L316">
        <v>118.2</v>
      </c>
      <c r="M316">
        <v>-17.6</v>
      </c>
      <c r="N316">
        <v>-0.12960235640648</v>
      </c>
    </row>
    <row r="317" spans="1:14">
      <c r="A317">
        <v>201</v>
      </c>
      <c r="B317">
        <v>20136</v>
      </c>
      <c r="C317" t="s">
        <v>792</v>
      </c>
      <c r="D317" t="s">
        <v>1014</v>
      </c>
      <c r="E317" t="s">
        <v>1015</v>
      </c>
      <c r="F317" t="s">
        <v>1016</v>
      </c>
      <c r="G317" t="s">
        <v>1017</v>
      </c>
      <c r="H317">
        <v>2013602</v>
      </c>
      <c r="I317" t="s">
        <v>1256</v>
      </c>
      <c r="J317" t="s">
        <v>846</v>
      </c>
      <c r="K317">
        <v>100</v>
      </c>
      <c r="L317">
        <v>0</v>
      </c>
      <c r="M317">
        <v>-100</v>
      </c>
      <c r="N317">
        <v>-1</v>
      </c>
    </row>
    <row r="318" spans="1:14">
      <c r="A318">
        <v>201</v>
      </c>
      <c r="B318">
        <v>20136</v>
      </c>
      <c r="C318" t="s">
        <v>841</v>
      </c>
      <c r="D318" t="s">
        <v>1235</v>
      </c>
      <c r="E318" t="s">
        <v>1236</v>
      </c>
      <c r="F318" t="s">
        <v>1254</v>
      </c>
      <c r="G318" t="s">
        <v>1255</v>
      </c>
      <c r="H318">
        <v>2013650</v>
      </c>
      <c r="I318" t="s">
        <v>1257</v>
      </c>
      <c r="J318" t="s">
        <v>846</v>
      </c>
      <c r="K318">
        <v>11.11</v>
      </c>
      <c r="L318">
        <v>28.2808</v>
      </c>
      <c r="M318">
        <v>17.1708</v>
      </c>
      <c r="N318">
        <v>1.54552655265527</v>
      </c>
    </row>
    <row r="319" spans="1:14">
      <c r="A319">
        <v>201</v>
      </c>
      <c r="B319">
        <v>20136</v>
      </c>
      <c r="C319" t="s">
        <v>841</v>
      </c>
      <c r="D319" t="s">
        <v>1239</v>
      </c>
      <c r="E319" t="s">
        <v>1240</v>
      </c>
      <c r="F319" t="s">
        <v>1258</v>
      </c>
      <c r="G319" t="s">
        <v>1259</v>
      </c>
      <c r="H319">
        <v>2013650</v>
      </c>
      <c r="I319" t="s">
        <v>1257</v>
      </c>
      <c r="J319" t="s">
        <v>846</v>
      </c>
      <c r="K319">
        <v>32.79</v>
      </c>
      <c r="L319">
        <v>42.9149</v>
      </c>
      <c r="M319">
        <v>10.1249</v>
      </c>
      <c r="N319">
        <v>0.308780115888991</v>
      </c>
    </row>
    <row r="320" spans="1:14">
      <c r="A320">
        <v>201</v>
      </c>
      <c r="B320">
        <v>20136</v>
      </c>
      <c r="C320" t="s">
        <v>841</v>
      </c>
      <c r="D320" t="s">
        <v>1235</v>
      </c>
      <c r="E320" t="s">
        <v>1236</v>
      </c>
      <c r="F320" t="s">
        <v>1237</v>
      </c>
      <c r="G320" t="s">
        <v>1236</v>
      </c>
      <c r="H320">
        <v>2013699</v>
      </c>
      <c r="I320" t="s">
        <v>1260</v>
      </c>
      <c r="J320" t="s">
        <v>846</v>
      </c>
      <c r="K320">
        <v>165.62</v>
      </c>
      <c r="L320">
        <v>183.96</v>
      </c>
      <c r="M320">
        <v>18.34</v>
      </c>
      <c r="N320">
        <v>0.110735418427726</v>
      </c>
    </row>
    <row r="321" spans="1:14">
      <c r="A321">
        <v>201</v>
      </c>
      <c r="B321">
        <v>20136</v>
      </c>
      <c r="C321" t="s">
        <v>841</v>
      </c>
      <c r="D321" t="s">
        <v>1235</v>
      </c>
      <c r="E321" t="s">
        <v>1236</v>
      </c>
      <c r="F321" t="s">
        <v>1254</v>
      </c>
      <c r="G321" t="s">
        <v>1255</v>
      </c>
      <c r="H321">
        <v>2013699</v>
      </c>
      <c r="I321" t="s">
        <v>1260</v>
      </c>
      <c r="J321" t="s">
        <v>846</v>
      </c>
      <c r="K321">
        <v>8</v>
      </c>
      <c r="L321">
        <v>8</v>
      </c>
      <c r="M321">
        <v>0</v>
      </c>
      <c r="N321">
        <v>0</v>
      </c>
    </row>
    <row r="322" spans="1:14">
      <c r="A322">
        <v>201</v>
      </c>
      <c r="B322">
        <v>20136</v>
      </c>
      <c r="C322" t="s">
        <v>841</v>
      </c>
      <c r="D322" t="s">
        <v>1239</v>
      </c>
      <c r="E322" t="s">
        <v>1240</v>
      </c>
      <c r="F322" t="s">
        <v>1258</v>
      </c>
      <c r="G322" t="s">
        <v>1259</v>
      </c>
      <c r="H322">
        <v>2013699</v>
      </c>
      <c r="I322" t="s">
        <v>1260</v>
      </c>
      <c r="J322" t="s">
        <v>846</v>
      </c>
      <c r="K322">
        <v>11.97</v>
      </c>
      <c r="L322">
        <v>11.97</v>
      </c>
      <c r="M322">
        <v>0</v>
      </c>
      <c r="N322">
        <v>0</v>
      </c>
    </row>
    <row r="323" spans="1:14">
      <c r="A323">
        <v>201</v>
      </c>
      <c r="B323">
        <v>20136</v>
      </c>
      <c r="C323" t="s">
        <v>1031</v>
      </c>
      <c r="D323" t="s">
        <v>1245</v>
      </c>
      <c r="E323" t="s">
        <v>1246</v>
      </c>
      <c r="F323" t="s">
        <v>1247</v>
      </c>
      <c r="G323" t="s">
        <v>1246</v>
      </c>
      <c r="H323">
        <v>2013699</v>
      </c>
      <c r="I323" t="s">
        <v>1260</v>
      </c>
      <c r="J323" t="s">
        <v>846</v>
      </c>
      <c r="K323">
        <v>94.2</v>
      </c>
      <c r="L323">
        <v>344</v>
      </c>
      <c r="M323">
        <v>249.8</v>
      </c>
      <c r="N323">
        <v>2.65180467091295</v>
      </c>
    </row>
    <row r="324" spans="1:14">
      <c r="A324">
        <v>201</v>
      </c>
      <c r="B324">
        <v>20136</v>
      </c>
      <c r="C324" t="s">
        <v>1031</v>
      </c>
      <c r="D324" t="s">
        <v>1245</v>
      </c>
      <c r="E324" t="s">
        <v>1246</v>
      </c>
      <c r="F324" t="s">
        <v>1248</v>
      </c>
      <c r="G324" t="s">
        <v>1249</v>
      </c>
      <c r="H324">
        <v>2013699</v>
      </c>
      <c r="I324" t="s">
        <v>1260</v>
      </c>
      <c r="J324" t="s">
        <v>846</v>
      </c>
      <c r="K324">
        <v>33.06</v>
      </c>
      <c r="L324">
        <v>35.06</v>
      </c>
      <c r="M324">
        <v>2</v>
      </c>
      <c r="N324">
        <v>0.0604960677555959</v>
      </c>
    </row>
    <row r="325" spans="1:14">
      <c r="A325">
        <v>201</v>
      </c>
      <c r="B325">
        <v>20136</v>
      </c>
      <c r="C325" t="s">
        <v>1031</v>
      </c>
      <c r="D325" t="s">
        <v>1245</v>
      </c>
      <c r="E325" t="s">
        <v>1246</v>
      </c>
      <c r="F325" t="s">
        <v>1250</v>
      </c>
      <c r="G325" t="s">
        <v>1251</v>
      </c>
      <c r="H325">
        <v>2013699</v>
      </c>
      <c r="I325" t="s">
        <v>1260</v>
      </c>
      <c r="J325" t="s">
        <v>846</v>
      </c>
      <c r="K325">
        <v>38.9</v>
      </c>
      <c r="L325">
        <v>40.7</v>
      </c>
      <c r="M325">
        <v>1.8</v>
      </c>
      <c r="N325">
        <v>0.0462724935732649</v>
      </c>
    </row>
    <row r="326" spans="1:14">
      <c r="A326">
        <v>201</v>
      </c>
      <c r="B326">
        <v>20137</v>
      </c>
      <c r="C326" t="s">
        <v>1119</v>
      </c>
      <c r="D326" t="s">
        <v>1206</v>
      </c>
      <c r="E326" t="s">
        <v>1207</v>
      </c>
      <c r="F326" t="s">
        <v>1214</v>
      </c>
      <c r="G326" t="s">
        <v>1215</v>
      </c>
      <c r="H326">
        <v>2013702</v>
      </c>
      <c r="I326" t="s">
        <v>1261</v>
      </c>
      <c r="J326" t="s">
        <v>846</v>
      </c>
      <c r="K326">
        <v>0</v>
      </c>
      <c r="L326">
        <v>50</v>
      </c>
      <c r="M326">
        <v>50</v>
      </c>
      <c r="N326">
        <v>0</v>
      </c>
    </row>
    <row r="327" spans="1:14">
      <c r="A327">
        <v>201</v>
      </c>
      <c r="B327">
        <v>20138</v>
      </c>
      <c r="C327" t="s">
        <v>841</v>
      </c>
      <c r="D327" t="s">
        <v>1087</v>
      </c>
      <c r="E327" t="s">
        <v>1088</v>
      </c>
      <c r="F327" t="s">
        <v>1089</v>
      </c>
      <c r="G327" t="s">
        <v>1088</v>
      </c>
      <c r="H327">
        <v>2013801</v>
      </c>
      <c r="I327" t="s">
        <v>1262</v>
      </c>
      <c r="J327" t="s">
        <v>846</v>
      </c>
      <c r="K327">
        <v>0</v>
      </c>
      <c r="L327">
        <v>4323.6743</v>
      </c>
      <c r="M327">
        <v>4323.6743</v>
      </c>
      <c r="N327">
        <v>0</v>
      </c>
    </row>
    <row r="328" spans="1:14">
      <c r="A328">
        <v>201</v>
      </c>
      <c r="B328">
        <v>20138</v>
      </c>
      <c r="C328" t="s">
        <v>841</v>
      </c>
      <c r="D328" t="s">
        <v>1090</v>
      </c>
      <c r="E328" t="s">
        <v>1091</v>
      </c>
      <c r="F328" t="s">
        <v>1092</v>
      </c>
      <c r="G328" t="s">
        <v>1091</v>
      </c>
      <c r="H328">
        <v>2013801</v>
      </c>
      <c r="I328" t="s">
        <v>1262</v>
      </c>
      <c r="J328" t="s">
        <v>846</v>
      </c>
      <c r="K328">
        <v>0</v>
      </c>
      <c r="L328">
        <v>572.3998</v>
      </c>
      <c r="M328">
        <v>572.3998</v>
      </c>
      <c r="N328">
        <v>0</v>
      </c>
    </row>
    <row r="329" spans="1:14">
      <c r="A329">
        <v>201</v>
      </c>
      <c r="B329">
        <v>20138</v>
      </c>
      <c r="C329" t="s">
        <v>1031</v>
      </c>
      <c r="D329" t="s">
        <v>1263</v>
      </c>
      <c r="E329" t="s">
        <v>1264</v>
      </c>
      <c r="F329" t="s">
        <v>1265</v>
      </c>
      <c r="G329" t="s">
        <v>1264</v>
      </c>
      <c r="H329">
        <v>2013801</v>
      </c>
      <c r="I329" t="s">
        <v>1262</v>
      </c>
      <c r="J329" t="s">
        <v>846</v>
      </c>
      <c r="K329">
        <v>0</v>
      </c>
      <c r="L329">
        <v>475.2863</v>
      </c>
      <c r="M329">
        <v>475.2863</v>
      </c>
      <c r="N329">
        <v>0</v>
      </c>
    </row>
    <row r="330" spans="1:14">
      <c r="A330">
        <v>201</v>
      </c>
      <c r="B330">
        <v>20138</v>
      </c>
      <c r="C330" t="s">
        <v>1031</v>
      </c>
      <c r="D330" t="s">
        <v>1263</v>
      </c>
      <c r="E330" t="s">
        <v>1264</v>
      </c>
      <c r="F330" t="s">
        <v>1266</v>
      </c>
      <c r="G330" t="s">
        <v>1267</v>
      </c>
      <c r="H330">
        <v>2013801</v>
      </c>
      <c r="I330" t="s">
        <v>1262</v>
      </c>
      <c r="J330" t="s">
        <v>846</v>
      </c>
      <c r="K330">
        <v>0</v>
      </c>
      <c r="L330">
        <v>369.2984</v>
      </c>
      <c r="M330">
        <v>369.2984</v>
      </c>
      <c r="N330">
        <v>0</v>
      </c>
    </row>
    <row r="331" spans="1:14">
      <c r="A331">
        <v>201</v>
      </c>
      <c r="B331">
        <v>20138</v>
      </c>
      <c r="C331" t="s">
        <v>841</v>
      </c>
      <c r="D331" t="s">
        <v>1087</v>
      </c>
      <c r="E331" t="s">
        <v>1088</v>
      </c>
      <c r="F331" t="s">
        <v>1089</v>
      </c>
      <c r="G331" t="s">
        <v>1088</v>
      </c>
      <c r="H331">
        <v>2013802</v>
      </c>
      <c r="I331" t="s">
        <v>1268</v>
      </c>
      <c r="J331" t="s">
        <v>846</v>
      </c>
      <c r="K331">
        <v>0</v>
      </c>
      <c r="L331">
        <v>692.38</v>
      </c>
      <c r="M331">
        <v>692.38</v>
      </c>
      <c r="N331">
        <v>0</v>
      </c>
    </row>
    <row r="332" spans="1:14">
      <c r="A332">
        <v>201</v>
      </c>
      <c r="B332">
        <v>20138</v>
      </c>
      <c r="C332" t="s">
        <v>841</v>
      </c>
      <c r="D332" t="s">
        <v>1087</v>
      </c>
      <c r="E332" t="s">
        <v>1088</v>
      </c>
      <c r="F332" t="s">
        <v>1089</v>
      </c>
      <c r="G332" t="s">
        <v>1088</v>
      </c>
      <c r="H332">
        <v>2013802</v>
      </c>
      <c r="I332" t="s">
        <v>1268</v>
      </c>
      <c r="J332" t="s">
        <v>974</v>
      </c>
      <c r="K332">
        <v>0</v>
      </c>
      <c r="L332">
        <v>126.8</v>
      </c>
      <c r="M332">
        <v>126.8</v>
      </c>
      <c r="N332">
        <v>0</v>
      </c>
    </row>
    <row r="333" spans="1:14">
      <c r="A333">
        <v>201</v>
      </c>
      <c r="B333">
        <v>20138</v>
      </c>
      <c r="C333" t="s">
        <v>841</v>
      </c>
      <c r="D333" t="s">
        <v>1090</v>
      </c>
      <c r="E333" t="s">
        <v>1091</v>
      </c>
      <c r="F333" t="s">
        <v>1092</v>
      </c>
      <c r="G333" t="s">
        <v>1091</v>
      </c>
      <c r="H333">
        <v>2013802</v>
      </c>
      <c r="I333" t="s">
        <v>1268</v>
      </c>
      <c r="J333" t="s">
        <v>846</v>
      </c>
      <c r="K333">
        <v>0</v>
      </c>
      <c r="L333">
        <v>64.86</v>
      </c>
      <c r="M333">
        <v>64.86</v>
      </c>
      <c r="N333">
        <v>0</v>
      </c>
    </row>
    <row r="334" spans="1:14">
      <c r="A334">
        <v>201</v>
      </c>
      <c r="B334">
        <v>20138</v>
      </c>
      <c r="C334" t="s">
        <v>841</v>
      </c>
      <c r="D334" t="s">
        <v>1090</v>
      </c>
      <c r="E334" t="s">
        <v>1091</v>
      </c>
      <c r="F334" t="s">
        <v>1092</v>
      </c>
      <c r="G334" t="s">
        <v>1091</v>
      </c>
      <c r="H334">
        <v>2013802</v>
      </c>
      <c r="I334" t="s">
        <v>1268</v>
      </c>
      <c r="J334" t="s">
        <v>938</v>
      </c>
      <c r="K334">
        <v>0</v>
      </c>
      <c r="L334">
        <v>42.27</v>
      </c>
      <c r="M334">
        <v>42.27</v>
      </c>
      <c r="N334">
        <v>0</v>
      </c>
    </row>
    <row r="335" spans="1:14">
      <c r="A335">
        <v>201</v>
      </c>
      <c r="B335">
        <v>20138</v>
      </c>
      <c r="C335" t="s">
        <v>1031</v>
      </c>
      <c r="D335" t="s">
        <v>1263</v>
      </c>
      <c r="E335" t="s">
        <v>1264</v>
      </c>
      <c r="F335" t="s">
        <v>1265</v>
      </c>
      <c r="G335" t="s">
        <v>1264</v>
      </c>
      <c r="H335">
        <v>2013802</v>
      </c>
      <c r="I335" t="s">
        <v>1268</v>
      </c>
      <c r="J335" t="s">
        <v>846</v>
      </c>
      <c r="K335">
        <v>0</v>
      </c>
      <c r="L335">
        <v>18</v>
      </c>
      <c r="M335">
        <v>18</v>
      </c>
      <c r="N335">
        <v>0</v>
      </c>
    </row>
    <row r="336" spans="1:14">
      <c r="A336">
        <v>201</v>
      </c>
      <c r="B336">
        <v>20138</v>
      </c>
      <c r="C336" t="s">
        <v>841</v>
      </c>
      <c r="D336" t="s">
        <v>1087</v>
      </c>
      <c r="E336" t="s">
        <v>1088</v>
      </c>
      <c r="F336" t="s">
        <v>1089</v>
      </c>
      <c r="G336" t="s">
        <v>1088</v>
      </c>
      <c r="H336">
        <v>2013804</v>
      </c>
      <c r="I336" t="s">
        <v>1269</v>
      </c>
      <c r="J336" t="s">
        <v>846</v>
      </c>
      <c r="K336">
        <v>0</v>
      </c>
      <c r="L336">
        <v>133.44</v>
      </c>
      <c r="M336">
        <v>133.44</v>
      </c>
      <c r="N336">
        <v>0</v>
      </c>
    </row>
    <row r="337" spans="1:14">
      <c r="A337">
        <v>201</v>
      </c>
      <c r="B337">
        <v>20138</v>
      </c>
      <c r="C337" t="s">
        <v>841</v>
      </c>
      <c r="D337" t="s">
        <v>1087</v>
      </c>
      <c r="E337" t="s">
        <v>1088</v>
      </c>
      <c r="F337" t="s">
        <v>1089</v>
      </c>
      <c r="G337" t="s">
        <v>1088</v>
      </c>
      <c r="H337">
        <v>2013804</v>
      </c>
      <c r="I337" t="s">
        <v>1269</v>
      </c>
      <c r="J337" t="s">
        <v>974</v>
      </c>
      <c r="K337">
        <v>0</v>
      </c>
      <c r="L337">
        <v>120.51</v>
      </c>
      <c r="M337">
        <v>120.51</v>
      </c>
      <c r="N337">
        <v>0</v>
      </c>
    </row>
    <row r="338" spans="1:14">
      <c r="A338">
        <v>201</v>
      </c>
      <c r="B338">
        <v>20138</v>
      </c>
      <c r="C338" t="s">
        <v>841</v>
      </c>
      <c r="D338" t="s">
        <v>1090</v>
      </c>
      <c r="E338" t="s">
        <v>1091</v>
      </c>
      <c r="F338" t="s">
        <v>1092</v>
      </c>
      <c r="G338" t="s">
        <v>1091</v>
      </c>
      <c r="H338">
        <v>2013804</v>
      </c>
      <c r="I338" t="s">
        <v>1269</v>
      </c>
      <c r="J338" t="s">
        <v>846</v>
      </c>
      <c r="K338">
        <v>0</v>
      </c>
      <c r="L338">
        <v>199</v>
      </c>
      <c r="M338">
        <v>199</v>
      </c>
      <c r="N338">
        <v>0</v>
      </c>
    </row>
    <row r="339" spans="1:14">
      <c r="A339">
        <v>201</v>
      </c>
      <c r="B339">
        <v>20138</v>
      </c>
      <c r="C339" t="s">
        <v>841</v>
      </c>
      <c r="D339" t="s">
        <v>1090</v>
      </c>
      <c r="E339" t="s">
        <v>1091</v>
      </c>
      <c r="F339" t="s">
        <v>1092</v>
      </c>
      <c r="G339" t="s">
        <v>1091</v>
      </c>
      <c r="H339">
        <v>2013804</v>
      </c>
      <c r="I339" t="s">
        <v>1269</v>
      </c>
      <c r="J339" t="s">
        <v>974</v>
      </c>
      <c r="K339">
        <v>0</v>
      </c>
      <c r="L339">
        <v>72.6</v>
      </c>
      <c r="M339">
        <v>72.6</v>
      </c>
      <c r="N339">
        <v>0</v>
      </c>
    </row>
    <row r="340" spans="1:14">
      <c r="A340">
        <v>201</v>
      </c>
      <c r="B340">
        <v>20138</v>
      </c>
      <c r="C340" t="s">
        <v>841</v>
      </c>
      <c r="D340" t="s">
        <v>1090</v>
      </c>
      <c r="E340" t="s">
        <v>1091</v>
      </c>
      <c r="F340" t="s">
        <v>1092</v>
      </c>
      <c r="G340" t="s">
        <v>1091</v>
      </c>
      <c r="H340">
        <v>2013804</v>
      </c>
      <c r="I340" t="s">
        <v>1269</v>
      </c>
      <c r="J340" t="s">
        <v>938</v>
      </c>
      <c r="K340">
        <v>0</v>
      </c>
      <c r="L340">
        <v>53</v>
      </c>
      <c r="M340">
        <v>53</v>
      </c>
      <c r="N340">
        <v>0</v>
      </c>
    </row>
    <row r="341" spans="1:14">
      <c r="A341">
        <v>201</v>
      </c>
      <c r="B341">
        <v>20138</v>
      </c>
      <c r="C341" t="s">
        <v>1031</v>
      </c>
      <c r="D341" t="s">
        <v>1263</v>
      </c>
      <c r="E341" t="s">
        <v>1264</v>
      </c>
      <c r="F341" t="s">
        <v>1270</v>
      </c>
      <c r="G341" t="s">
        <v>1271</v>
      </c>
      <c r="H341">
        <v>2013804</v>
      </c>
      <c r="I341" t="s">
        <v>1269</v>
      </c>
      <c r="J341" t="s">
        <v>846</v>
      </c>
      <c r="K341">
        <v>0</v>
      </c>
      <c r="L341">
        <v>100</v>
      </c>
      <c r="M341">
        <v>100</v>
      </c>
      <c r="N341">
        <v>0</v>
      </c>
    </row>
    <row r="342" spans="1:14">
      <c r="A342">
        <v>201</v>
      </c>
      <c r="B342">
        <v>20138</v>
      </c>
      <c r="C342" t="s">
        <v>1031</v>
      </c>
      <c r="D342" t="s">
        <v>1263</v>
      </c>
      <c r="E342" t="s">
        <v>1264</v>
      </c>
      <c r="F342" t="s">
        <v>1265</v>
      </c>
      <c r="G342" t="s">
        <v>1264</v>
      </c>
      <c r="H342">
        <v>2013804</v>
      </c>
      <c r="I342" t="s">
        <v>1269</v>
      </c>
      <c r="J342" t="s">
        <v>846</v>
      </c>
      <c r="K342">
        <v>0</v>
      </c>
      <c r="L342">
        <v>357.5</v>
      </c>
      <c r="M342">
        <v>357.5</v>
      </c>
      <c r="N342">
        <v>0</v>
      </c>
    </row>
    <row r="343" spans="1:14">
      <c r="A343">
        <v>201</v>
      </c>
      <c r="B343">
        <v>20138</v>
      </c>
      <c r="C343" t="s">
        <v>1031</v>
      </c>
      <c r="D343" t="s">
        <v>1263</v>
      </c>
      <c r="E343" t="s">
        <v>1264</v>
      </c>
      <c r="F343" t="s">
        <v>1266</v>
      </c>
      <c r="G343" t="s">
        <v>1267</v>
      </c>
      <c r="H343">
        <v>2013804</v>
      </c>
      <c r="I343" t="s">
        <v>1269</v>
      </c>
      <c r="J343" t="s">
        <v>846</v>
      </c>
      <c r="K343">
        <v>0</v>
      </c>
      <c r="L343">
        <v>60</v>
      </c>
      <c r="M343">
        <v>60</v>
      </c>
      <c r="N343">
        <v>0</v>
      </c>
    </row>
    <row r="344" spans="1:14">
      <c r="A344">
        <v>201</v>
      </c>
      <c r="B344">
        <v>20138</v>
      </c>
      <c r="C344" t="s">
        <v>1031</v>
      </c>
      <c r="D344" t="s">
        <v>1263</v>
      </c>
      <c r="E344" t="s">
        <v>1264</v>
      </c>
      <c r="F344" t="s">
        <v>1266</v>
      </c>
      <c r="G344" t="s">
        <v>1267</v>
      </c>
      <c r="H344">
        <v>2013804</v>
      </c>
      <c r="I344" t="s">
        <v>1269</v>
      </c>
      <c r="J344" t="s">
        <v>974</v>
      </c>
      <c r="K344">
        <v>0</v>
      </c>
      <c r="L344">
        <v>10</v>
      </c>
      <c r="M344">
        <v>10</v>
      </c>
      <c r="N344">
        <v>0</v>
      </c>
    </row>
    <row r="345" spans="1:14">
      <c r="A345">
        <v>201</v>
      </c>
      <c r="B345">
        <v>20138</v>
      </c>
      <c r="C345" t="s">
        <v>841</v>
      </c>
      <c r="D345" t="s">
        <v>1087</v>
      </c>
      <c r="E345" t="s">
        <v>1088</v>
      </c>
      <c r="F345" t="s">
        <v>1089</v>
      </c>
      <c r="G345" t="s">
        <v>1088</v>
      </c>
      <c r="H345">
        <v>2013805</v>
      </c>
      <c r="I345" t="s">
        <v>1272</v>
      </c>
      <c r="J345" t="s">
        <v>846</v>
      </c>
      <c r="K345">
        <v>0</v>
      </c>
      <c r="L345">
        <v>53.49</v>
      </c>
      <c r="M345">
        <v>53.49</v>
      </c>
      <c r="N345">
        <v>0</v>
      </c>
    </row>
    <row r="346" spans="1:14">
      <c r="A346">
        <v>201</v>
      </c>
      <c r="B346">
        <v>20138</v>
      </c>
      <c r="C346" t="s">
        <v>841</v>
      </c>
      <c r="D346" t="s">
        <v>1087</v>
      </c>
      <c r="E346" t="s">
        <v>1088</v>
      </c>
      <c r="F346" t="s">
        <v>1089</v>
      </c>
      <c r="G346" t="s">
        <v>1088</v>
      </c>
      <c r="H346">
        <v>2013805</v>
      </c>
      <c r="I346" t="s">
        <v>1272</v>
      </c>
      <c r="J346" t="s">
        <v>974</v>
      </c>
      <c r="K346">
        <v>0</v>
      </c>
      <c r="L346">
        <v>110.85</v>
      </c>
      <c r="M346">
        <v>110.85</v>
      </c>
      <c r="N346">
        <v>0</v>
      </c>
    </row>
    <row r="347" spans="1:14">
      <c r="A347">
        <v>201</v>
      </c>
      <c r="B347">
        <v>20138</v>
      </c>
      <c r="C347" t="s">
        <v>841</v>
      </c>
      <c r="D347" t="s">
        <v>1090</v>
      </c>
      <c r="E347" t="s">
        <v>1091</v>
      </c>
      <c r="F347" t="s">
        <v>1092</v>
      </c>
      <c r="G347" t="s">
        <v>1091</v>
      </c>
      <c r="H347">
        <v>2013805</v>
      </c>
      <c r="I347" t="s">
        <v>1272</v>
      </c>
      <c r="J347" t="s">
        <v>846</v>
      </c>
      <c r="K347">
        <v>0</v>
      </c>
      <c r="L347">
        <v>8.45</v>
      </c>
      <c r="M347">
        <v>8.45</v>
      </c>
      <c r="N347">
        <v>0</v>
      </c>
    </row>
    <row r="348" spans="1:14">
      <c r="A348">
        <v>201</v>
      </c>
      <c r="B348">
        <v>20138</v>
      </c>
      <c r="C348" t="s">
        <v>841</v>
      </c>
      <c r="D348" t="s">
        <v>1087</v>
      </c>
      <c r="E348" t="s">
        <v>1088</v>
      </c>
      <c r="F348" t="s">
        <v>1089</v>
      </c>
      <c r="G348" t="s">
        <v>1088</v>
      </c>
      <c r="H348">
        <v>2013806</v>
      </c>
      <c r="I348" t="s">
        <v>1273</v>
      </c>
      <c r="J348" t="s">
        <v>846</v>
      </c>
      <c r="K348">
        <v>0</v>
      </c>
      <c r="L348">
        <v>14.27</v>
      </c>
      <c r="M348">
        <v>14.27</v>
      </c>
      <c r="N348">
        <v>0</v>
      </c>
    </row>
    <row r="349" spans="1:14">
      <c r="A349">
        <v>201</v>
      </c>
      <c r="B349">
        <v>20138</v>
      </c>
      <c r="C349" t="s">
        <v>841</v>
      </c>
      <c r="D349" t="s">
        <v>1087</v>
      </c>
      <c r="E349" t="s">
        <v>1088</v>
      </c>
      <c r="F349" t="s">
        <v>1089</v>
      </c>
      <c r="G349" t="s">
        <v>1088</v>
      </c>
      <c r="H349">
        <v>2013806</v>
      </c>
      <c r="I349" t="s">
        <v>1273</v>
      </c>
      <c r="J349" t="s">
        <v>974</v>
      </c>
      <c r="K349">
        <v>0</v>
      </c>
      <c r="L349">
        <v>19.54</v>
      </c>
      <c r="M349">
        <v>19.54</v>
      </c>
      <c r="N349">
        <v>0</v>
      </c>
    </row>
    <row r="350" spans="1:14">
      <c r="A350">
        <v>201</v>
      </c>
      <c r="B350">
        <v>20138</v>
      </c>
      <c r="C350" t="s">
        <v>841</v>
      </c>
      <c r="D350" t="s">
        <v>1087</v>
      </c>
      <c r="E350" t="s">
        <v>1088</v>
      </c>
      <c r="F350" t="s">
        <v>1089</v>
      </c>
      <c r="G350" t="s">
        <v>1088</v>
      </c>
      <c r="H350">
        <v>2013808</v>
      </c>
      <c r="I350" t="s">
        <v>1274</v>
      </c>
      <c r="J350" t="s">
        <v>846</v>
      </c>
      <c r="K350">
        <v>0</v>
      </c>
      <c r="L350">
        <v>14.51</v>
      </c>
      <c r="M350">
        <v>14.51</v>
      </c>
      <c r="N350">
        <v>0</v>
      </c>
    </row>
    <row r="351" spans="1:14">
      <c r="A351">
        <v>201</v>
      </c>
      <c r="B351">
        <v>20138</v>
      </c>
      <c r="C351" t="s">
        <v>841</v>
      </c>
      <c r="D351" t="s">
        <v>1087</v>
      </c>
      <c r="E351" t="s">
        <v>1088</v>
      </c>
      <c r="F351" t="s">
        <v>1089</v>
      </c>
      <c r="G351" t="s">
        <v>1088</v>
      </c>
      <c r="H351">
        <v>2013808</v>
      </c>
      <c r="I351" t="s">
        <v>1274</v>
      </c>
      <c r="J351" t="s">
        <v>974</v>
      </c>
      <c r="K351">
        <v>0</v>
      </c>
      <c r="L351">
        <v>4.9</v>
      </c>
      <c r="M351">
        <v>4.9</v>
      </c>
      <c r="N351">
        <v>0</v>
      </c>
    </row>
    <row r="352" spans="1:14">
      <c r="A352">
        <v>201</v>
      </c>
      <c r="B352">
        <v>20138</v>
      </c>
      <c r="C352" t="s">
        <v>841</v>
      </c>
      <c r="D352" t="s">
        <v>1090</v>
      </c>
      <c r="E352" t="s">
        <v>1091</v>
      </c>
      <c r="F352" t="s">
        <v>1092</v>
      </c>
      <c r="G352" t="s">
        <v>1091</v>
      </c>
      <c r="H352">
        <v>2013808</v>
      </c>
      <c r="I352" t="s">
        <v>1274</v>
      </c>
      <c r="J352" t="s">
        <v>974</v>
      </c>
      <c r="K352">
        <v>0</v>
      </c>
      <c r="L352">
        <v>27.52</v>
      </c>
      <c r="M352">
        <v>27.52</v>
      </c>
      <c r="N352">
        <v>0</v>
      </c>
    </row>
    <row r="353" spans="1:14">
      <c r="A353">
        <v>201</v>
      </c>
      <c r="B353">
        <v>20138</v>
      </c>
      <c r="C353" t="s">
        <v>841</v>
      </c>
      <c r="D353" t="s">
        <v>1090</v>
      </c>
      <c r="E353" t="s">
        <v>1091</v>
      </c>
      <c r="F353" t="s">
        <v>1092</v>
      </c>
      <c r="G353" t="s">
        <v>1091</v>
      </c>
      <c r="H353">
        <v>2013808</v>
      </c>
      <c r="I353" t="s">
        <v>1274</v>
      </c>
      <c r="J353" t="s">
        <v>938</v>
      </c>
      <c r="K353">
        <v>0</v>
      </c>
      <c r="L353">
        <v>13</v>
      </c>
      <c r="M353">
        <v>13</v>
      </c>
      <c r="N353">
        <v>0</v>
      </c>
    </row>
    <row r="354" spans="1:14">
      <c r="A354">
        <v>201</v>
      </c>
      <c r="B354">
        <v>20138</v>
      </c>
      <c r="C354" t="s">
        <v>841</v>
      </c>
      <c r="D354" t="s">
        <v>1090</v>
      </c>
      <c r="E354" t="s">
        <v>1091</v>
      </c>
      <c r="F354" t="s">
        <v>1095</v>
      </c>
      <c r="G354" t="s">
        <v>1096</v>
      </c>
      <c r="H354">
        <v>2013808</v>
      </c>
      <c r="I354" t="s">
        <v>1274</v>
      </c>
      <c r="J354" t="s">
        <v>938</v>
      </c>
      <c r="K354">
        <v>0</v>
      </c>
      <c r="L354">
        <v>7.45</v>
      </c>
      <c r="M354">
        <v>7.45</v>
      </c>
      <c r="N354">
        <v>0</v>
      </c>
    </row>
    <row r="355" spans="1:14">
      <c r="A355">
        <v>201</v>
      </c>
      <c r="B355">
        <v>20138</v>
      </c>
      <c r="C355" t="s">
        <v>841</v>
      </c>
      <c r="D355" t="s">
        <v>1090</v>
      </c>
      <c r="E355" t="s">
        <v>1091</v>
      </c>
      <c r="F355" t="s">
        <v>1095</v>
      </c>
      <c r="G355" t="s">
        <v>1096</v>
      </c>
      <c r="H355">
        <v>2013809</v>
      </c>
      <c r="I355" t="s">
        <v>1275</v>
      </c>
      <c r="J355" t="s">
        <v>938</v>
      </c>
      <c r="K355">
        <v>0</v>
      </c>
      <c r="L355">
        <v>269</v>
      </c>
      <c r="M355">
        <v>269</v>
      </c>
      <c r="N355">
        <v>0</v>
      </c>
    </row>
    <row r="356" spans="1:14">
      <c r="A356">
        <v>201</v>
      </c>
      <c r="B356">
        <v>20138</v>
      </c>
      <c r="C356" t="s">
        <v>841</v>
      </c>
      <c r="D356" t="s">
        <v>1090</v>
      </c>
      <c r="E356" t="s">
        <v>1091</v>
      </c>
      <c r="F356" t="s">
        <v>1097</v>
      </c>
      <c r="G356" t="s">
        <v>1098</v>
      </c>
      <c r="H356">
        <v>2013809</v>
      </c>
      <c r="I356" t="s">
        <v>1275</v>
      </c>
      <c r="J356" t="s">
        <v>846</v>
      </c>
      <c r="K356">
        <v>0</v>
      </c>
      <c r="L356">
        <v>70.65</v>
      </c>
      <c r="M356">
        <v>70.65</v>
      </c>
      <c r="N356">
        <v>0</v>
      </c>
    </row>
    <row r="357" spans="1:14">
      <c r="A357">
        <v>201</v>
      </c>
      <c r="B357">
        <v>20138</v>
      </c>
      <c r="C357" t="s">
        <v>841</v>
      </c>
      <c r="D357" t="s">
        <v>1090</v>
      </c>
      <c r="E357" t="s">
        <v>1091</v>
      </c>
      <c r="F357" t="s">
        <v>1097</v>
      </c>
      <c r="G357" t="s">
        <v>1098</v>
      </c>
      <c r="H357">
        <v>2013809</v>
      </c>
      <c r="I357" t="s">
        <v>1275</v>
      </c>
      <c r="J357" t="s">
        <v>938</v>
      </c>
      <c r="K357">
        <v>0</v>
      </c>
      <c r="L357">
        <v>339.64</v>
      </c>
      <c r="M357">
        <v>339.64</v>
      </c>
      <c r="N357">
        <v>0</v>
      </c>
    </row>
    <row r="358" spans="1:14">
      <c r="A358">
        <v>201</v>
      </c>
      <c r="B358">
        <v>20138</v>
      </c>
      <c r="C358" t="s">
        <v>841</v>
      </c>
      <c r="D358" t="s">
        <v>1090</v>
      </c>
      <c r="E358" t="s">
        <v>1091</v>
      </c>
      <c r="F358" t="s">
        <v>1092</v>
      </c>
      <c r="G358" t="s">
        <v>1091</v>
      </c>
      <c r="H358">
        <v>2013811</v>
      </c>
      <c r="I358" t="s">
        <v>1276</v>
      </c>
      <c r="J358" t="s">
        <v>846</v>
      </c>
      <c r="K358">
        <v>0</v>
      </c>
      <c r="L358">
        <v>5</v>
      </c>
      <c r="M358">
        <v>5</v>
      </c>
      <c r="N358">
        <v>0</v>
      </c>
    </row>
    <row r="359" spans="1:14">
      <c r="A359">
        <v>201</v>
      </c>
      <c r="B359">
        <v>20138</v>
      </c>
      <c r="C359" t="s">
        <v>841</v>
      </c>
      <c r="D359" t="s">
        <v>1090</v>
      </c>
      <c r="E359" t="s">
        <v>1091</v>
      </c>
      <c r="F359" t="s">
        <v>1093</v>
      </c>
      <c r="G359" t="s">
        <v>1094</v>
      </c>
      <c r="H359">
        <v>2013811</v>
      </c>
      <c r="I359" t="s">
        <v>1276</v>
      </c>
      <c r="J359" t="s">
        <v>846</v>
      </c>
      <c r="K359">
        <v>0</v>
      </c>
      <c r="L359">
        <v>15.5</v>
      </c>
      <c r="M359">
        <v>15.5</v>
      </c>
      <c r="N359">
        <v>0</v>
      </c>
    </row>
    <row r="360" spans="1:14">
      <c r="A360">
        <v>201</v>
      </c>
      <c r="B360">
        <v>20138</v>
      </c>
      <c r="C360" t="s">
        <v>841</v>
      </c>
      <c r="D360" t="s">
        <v>1090</v>
      </c>
      <c r="E360" t="s">
        <v>1091</v>
      </c>
      <c r="F360" t="s">
        <v>1093</v>
      </c>
      <c r="G360" t="s">
        <v>1094</v>
      </c>
      <c r="H360">
        <v>2013811</v>
      </c>
      <c r="I360" t="s">
        <v>1276</v>
      </c>
      <c r="J360" t="s">
        <v>938</v>
      </c>
      <c r="K360">
        <v>0</v>
      </c>
      <c r="L360">
        <v>5.45</v>
      </c>
      <c r="M360">
        <v>5.45</v>
      </c>
      <c r="N360">
        <v>0</v>
      </c>
    </row>
    <row r="361" spans="1:14">
      <c r="A361">
        <v>201</v>
      </c>
      <c r="B361">
        <v>20138</v>
      </c>
      <c r="C361" t="s">
        <v>841</v>
      </c>
      <c r="D361" t="s">
        <v>1090</v>
      </c>
      <c r="E361" t="s">
        <v>1091</v>
      </c>
      <c r="F361" t="s">
        <v>1097</v>
      </c>
      <c r="G361" t="s">
        <v>1098</v>
      </c>
      <c r="H361">
        <v>2013811</v>
      </c>
      <c r="I361" t="s">
        <v>1276</v>
      </c>
      <c r="J361" t="s">
        <v>938</v>
      </c>
      <c r="K361">
        <v>0</v>
      </c>
      <c r="L361">
        <v>13.2</v>
      </c>
      <c r="M361">
        <v>13.2</v>
      </c>
      <c r="N361">
        <v>0</v>
      </c>
    </row>
    <row r="362" spans="1:14">
      <c r="A362">
        <v>201</v>
      </c>
      <c r="B362">
        <v>20138</v>
      </c>
      <c r="C362" t="s">
        <v>1031</v>
      </c>
      <c r="D362" t="s">
        <v>1263</v>
      </c>
      <c r="E362" t="s">
        <v>1264</v>
      </c>
      <c r="F362" t="s">
        <v>1270</v>
      </c>
      <c r="G362" t="s">
        <v>1271</v>
      </c>
      <c r="H362">
        <v>2013812</v>
      </c>
      <c r="I362" t="s">
        <v>1277</v>
      </c>
      <c r="J362" t="s">
        <v>846</v>
      </c>
      <c r="K362">
        <v>0</v>
      </c>
      <c r="L362">
        <v>51</v>
      </c>
      <c r="M362">
        <v>51</v>
      </c>
      <c r="N362">
        <v>0</v>
      </c>
    </row>
    <row r="363" spans="1:14">
      <c r="A363">
        <v>201</v>
      </c>
      <c r="B363">
        <v>20138</v>
      </c>
      <c r="C363" t="s">
        <v>1031</v>
      </c>
      <c r="D363" t="s">
        <v>1263</v>
      </c>
      <c r="E363" t="s">
        <v>1264</v>
      </c>
      <c r="F363" t="s">
        <v>1265</v>
      </c>
      <c r="G363" t="s">
        <v>1264</v>
      </c>
      <c r="H363">
        <v>2013812</v>
      </c>
      <c r="I363" t="s">
        <v>1277</v>
      </c>
      <c r="J363" t="s">
        <v>846</v>
      </c>
      <c r="K363">
        <v>0</v>
      </c>
      <c r="L363">
        <v>12.47</v>
      </c>
      <c r="M363">
        <v>12.47</v>
      </c>
      <c r="N363">
        <v>0</v>
      </c>
    </row>
    <row r="364" spans="1:14">
      <c r="A364">
        <v>201</v>
      </c>
      <c r="B364">
        <v>20138</v>
      </c>
      <c r="C364" t="s">
        <v>1031</v>
      </c>
      <c r="D364" t="s">
        <v>1263</v>
      </c>
      <c r="E364" t="s">
        <v>1264</v>
      </c>
      <c r="F364" t="s">
        <v>1265</v>
      </c>
      <c r="G364" t="s">
        <v>1264</v>
      </c>
      <c r="H364">
        <v>2013813</v>
      </c>
      <c r="I364" t="s">
        <v>1278</v>
      </c>
      <c r="J364" t="s">
        <v>846</v>
      </c>
      <c r="K364">
        <v>0</v>
      </c>
      <c r="L364">
        <v>3</v>
      </c>
      <c r="M364">
        <v>3</v>
      </c>
      <c r="N364">
        <v>0</v>
      </c>
    </row>
    <row r="365" spans="1:14">
      <c r="A365">
        <v>201</v>
      </c>
      <c r="B365">
        <v>20138</v>
      </c>
      <c r="C365" t="s">
        <v>1031</v>
      </c>
      <c r="D365" t="s">
        <v>1263</v>
      </c>
      <c r="E365" t="s">
        <v>1264</v>
      </c>
      <c r="F365" t="s">
        <v>1270</v>
      </c>
      <c r="G365" t="s">
        <v>1271</v>
      </c>
      <c r="H365">
        <v>2013814</v>
      </c>
      <c r="I365" t="s">
        <v>1279</v>
      </c>
      <c r="J365" t="s">
        <v>846</v>
      </c>
      <c r="K365">
        <v>0</v>
      </c>
      <c r="L365">
        <v>15</v>
      </c>
      <c r="M365">
        <v>15</v>
      </c>
      <c r="N365">
        <v>0</v>
      </c>
    </row>
    <row r="366" spans="1:14">
      <c r="A366">
        <v>201</v>
      </c>
      <c r="B366">
        <v>20138</v>
      </c>
      <c r="C366" t="s">
        <v>1031</v>
      </c>
      <c r="D366" t="s">
        <v>1263</v>
      </c>
      <c r="E366" t="s">
        <v>1264</v>
      </c>
      <c r="F366" t="s">
        <v>1265</v>
      </c>
      <c r="G366" t="s">
        <v>1264</v>
      </c>
      <c r="H366">
        <v>2013814</v>
      </c>
      <c r="I366" t="s">
        <v>1279</v>
      </c>
      <c r="J366" t="s">
        <v>846</v>
      </c>
      <c r="K366">
        <v>0</v>
      </c>
      <c r="L366">
        <v>5.5</v>
      </c>
      <c r="M366">
        <v>5.5</v>
      </c>
      <c r="N366">
        <v>0</v>
      </c>
    </row>
    <row r="367" spans="1:14">
      <c r="A367">
        <v>201</v>
      </c>
      <c r="B367">
        <v>20138</v>
      </c>
      <c r="C367" t="s">
        <v>841</v>
      </c>
      <c r="D367" t="s">
        <v>1090</v>
      </c>
      <c r="E367" t="s">
        <v>1091</v>
      </c>
      <c r="F367" t="s">
        <v>1095</v>
      </c>
      <c r="G367" t="s">
        <v>1096</v>
      </c>
      <c r="H367">
        <v>2013850</v>
      </c>
      <c r="I367" t="s">
        <v>1280</v>
      </c>
      <c r="J367" t="s">
        <v>846</v>
      </c>
      <c r="K367">
        <v>0</v>
      </c>
      <c r="L367">
        <v>800.5417</v>
      </c>
      <c r="M367">
        <v>800.5417</v>
      </c>
      <c r="N367">
        <v>0</v>
      </c>
    </row>
    <row r="368" spans="1:14">
      <c r="A368">
        <v>201</v>
      </c>
      <c r="B368">
        <v>20138</v>
      </c>
      <c r="C368" t="s">
        <v>841</v>
      </c>
      <c r="D368" t="s">
        <v>1090</v>
      </c>
      <c r="E368" t="s">
        <v>1091</v>
      </c>
      <c r="F368" t="s">
        <v>1093</v>
      </c>
      <c r="G368" t="s">
        <v>1094</v>
      </c>
      <c r="H368">
        <v>2013850</v>
      </c>
      <c r="I368" t="s">
        <v>1280</v>
      </c>
      <c r="J368" t="s">
        <v>846</v>
      </c>
      <c r="K368">
        <v>0</v>
      </c>
      <c r="L368">
        <v>64.0928</v>
      </c>
      <c r="M368">
        <v>64.0928</v>
      </c>
      <c r="N368">
        <v>0</v>
      </c>
    </row>
    <row r="369" spans="1:14">
      <c r="A369">
        <v>201</v>
      </c>
      <c r="B369">
        <v>20138</v>
      </c>
      <c r="C369" t="s">
        <v>841</v>
      </c>
      <c r="D369" t="s">
        <v>1090</v>
      </c>
      <c r="E369" t="s">
        <v>1091</v>
      </c>
      <c r="F369" t="s">
        <v>1097</v>
      </c>
      <c r="G369" t="s">
        <v>1098</v>
      </c>
      <c r="H369">
        <v>2013850</v>
      </c>
      <c r="I369" t="s">
        <v>1280</v>
      </c>
      <c r="J369" t="s">
        <v>846</v>
      </c>
      <c r="K369">
        <v>0</v>
      </c>
      <c r="L369">
        <v>956.4691</v>
      </c>
      <c r="M369">
        <v>956.4691</v>
      </c>
      <c r="N369">
        <v>0</v>
      </c>
    </row>
    <row r="370" spans="1:14">
      <c r="A370">
        <v>201</v>
      </c>
      <c r="B370">
        <v>20138</v>
      </c>
      <c r="C370" t="s">
        <v>1031</v>
      </c>
      <c r="D370" t="s">
        <v>1263</v>
      </c>
      <c r="E370" t="s">
        <v>1264</v>
      </c>
      <c r="F370" t="s">
        <v>1270</v>
      </c>
      <c r="G370" t="s">
        <v>1271</v>
      </c>
      <c r="H370">
        <v>2013850</v>
      </c>
      <c r="I370" t="s">
        <v>1280</v>
      </c>
      <c r="J370" t="s">
        <v>846</v>
      </c>
      <c r="K370">
        <v>0</v>
      </c>
      <c r="L370">
        <v>442.7419</v>
      </c>
      <c r="M370">
        <v>442.7419</v>
      </c>
      <c r="N370">
        <v>0</v>
      </c>
    </row>
    <row r="371" spans="1:14">
      <c r="A371">
        <v>201</v>
      </c>
      <c r="B371">
        <v>20138</v>
      </c>
      <c r="C371" t="s">
        <v>1031</v>
      </c>
      <c r="D371" t="s">
        <v>1263</v>
      </c>
      <c r="E371" t="s">
        <v>1264</v>
      </c>
      <c r="F371" t="s">
        <v>1265</v>
      </c>
      <c r="G371" t="s">
        <v>1264</v>
      </c>
      <c r="H371">
        <v>2013850</v>
      </c>
      <c r="I371" t="s">
        <v>1280</v>
      </c>
      <c r="J371" t="s">
        <v>846</v>
      </c>
      <c r="K371">
        <v>0</v>
      </c>
      <c r="L371">
        <v>10</v>
      </c>
      <c r="M371">
        <v>10</v>
      </c>
      <c r="N371">
        <v>0</v>
      </c>
    </row>
    <row r="372" spans="1:14">
      <c r="A372">
        <v>201</v>
      </c>
      <c r="B372">
        <v>20138</v>
      </c>
      <c r="C372" t="s">
        <v>841</v>
      </c>
      <c r="D372" t="s">
        <v>1090</v>
      </c>
      <c r="E372" t="s">
        <v>1091</v>
      </c>
      <c r="F372" t="s">
        <v>1095</v>
      </c>
      <c r="G372" t="s">
        <v>1096</v>
      </c>
      <c r="H372">
        <v>2013899</v>
      </c>
      <c r="I372" t="s">
        <v>1281</v>
      </c>
      <c r="J372" t="s">
        <v>938</v>
      </c>
      <c r="K372">
        <v>0</v>
      </c>
      <c r="L372">
        <v>133.55</v>
      </c>
      <c r="M372">
        <v>133.55</v>
      </c>
      <c r="N372">
        <v>0</v>
      </c>
    </row>
    <row r="373" spans="1:14">
      <c r="A373">
        <v>201</v>
      </c>
      <c r="B373">
        <v>20138</v>
      </c>
      <c r="C373" t="s">
        <v>841</v>
      </c>
      <c r="D373" t="s">
        <v>1090</v>
      </c>
      <c r="E373" t="s">
        <v>1091</v>
      </c>
      <c r="F373" t="s">
        <v>1093</v>
      </c>
      <c r="G373" t="s">
        <v>1094</v>
      </c>
      <c r="H373">
        <v>2013899</v>
      </c>
      <c r="I373" t="s">
        <v>1281</v>
      </c>
      <c r="J373" t="s">
        <v>846</v>
      </c>
      <c r="K373">
        <v>0</v>
      </c>
      <c r="L373">
        <v>10.76</v>
      </c>
      <c r="M373">
        <v>10.76</v>
      </c>
      <c r="N373">
        <v>0</v>
      </c>
    </row>
    <row r="374" spans="1:14">
      <c r="A374">
        <v>201</v>
      </c>
      <c r="B374">
        <v>20138</v>
      </c>
      <c r="C374" t="s">
        <v>841</v>
      </c>
      <c r="D374" t="s">
        <v>1090</v>
      </c>
      <c r="E374" t="s">
        <v>1091</v>
      </c>
      <c r="F374" t="s">
        <v>1093</v>
      </c>
      <c r="G374" t="s">
        <v>1094</v>
      </c>
      <c r="H374">
        <v>2013899</v>
      </c>
      <c r="I374" t="s">
        <v>1281</v>
      </c>
      <c r="J374" t="s">
        <v>938</v>
      </c>
      <c r="K374">
        <v>0</v>
      </c>
      <c r="L374">
        <v>7.15</v>
      </c>
      <c r="M374">
        <v>7.15</v>
      </c>
      <c r="N374">
        <v>0</v>
      </c>
    </row>
    <row r="375" spans="1:14">
      <c r="A375">
        <v>201</v>
      </c>
      <c r="B375">
        <v>20138</v>
      </c>
      <c r="C375" t="s">
        <v>841</v>
      </c>
      <c r="D375" t="s">
        <v>1090</v>
      </c>
      <c r="E375" t="s">
        <v>1091</v>
      </c>
      <c r="F375" t="s">
        <v>1097</v>
      </c>
      <c r="G375" t="s">
        <v>1098</v>
      </c>
      <c r="H375">
        <v>2013899</v>
      </c>
      <c r="I375" t="s">
        <v>1281</v>
      </c>
      <c r="J375" t="s">
        <v>938</v>
      </c>
      <c r="K375">
        <v>0</v>
      </c>
      <c r="L375">
        <v>224.75</v>
      </c>
      <c r="M375">
        <v>224.75</v>
      </c>
      <c r="N375">
        <v>0</v>
      </c>
    </row>
    <row r="376" spans="1:14">
      <c r="A376">
        <v>201</v>
      </c>
      <c r="B376">
        <v>20138</v>
      </c>
      <c r="C376" t="s">
        <v>1031</v>
      </c>
      <c r="D376" t="s">
        <v>1263</v>
      </c>
      <c r="E376" t="s">
        <v>1264</v>
      </c>
      <c r="F376" t="s">
        <v>1270</v>
      </c>
      <c r="G376" t="s">
        <v>1271</v>
      </c>
      <c r="H376">
        <v>2013899</v>
      </c>
      <c r="I376" t="s">
        <v>1281</v>
      </c>
      <c r="J376" t="s">
        <v>846</v>
      </c>
      <c r="K376">
        <v>0</v>
      </c>
      <c r="L376">
        <v>532.87</v>
      </c>
      <c r="M376">
        <v>532.87</v>
      </c>
      <c r="N376">
        <v>0</v>
      </c>
    </row>
    <row r="377" spans="1:14">
      <c r="A377">
        <v>201</v>
      </c>
      <c r="B377">
        <v>20138</v>
      </c>
      <c r="C377" t="s">
        <v>1031</v>
      </c>
      <c r="D377" t="s">
        <v>1263</v>
      </c>
      <c r="E377" t="s">
        <v>1264</v>
      </c>
      <c r="F377" t="s">
        <v>1270</v>
      </c>
      <c r="G377" t="s">
        <v>1271</v>
      </c>
      <c r="H377">
        <v>2013899</v>
      </c>
      <c r="I377" t="s">
        <v>1281</v>
      </c>
      <c r="J377" t="s">
        <v>938</v>
      </c>
      <c r="K377">
        <v>0</v>
      </c>
      <c r="L377">
        <v>30</v>
      </c>
      <c r="M377">
        <v>30</v>
      </c>
      <c r="N377">
        <v>0</v>
      </c>
    </row>
    <row r="378" spans="1:14">
      <c r="A378">
        <v>201</v>
      </c>
      <c r="B378">
        <v>20138</v>
      </c>
      <c r="C378" t="s">
        <v>1031</v>
      </c>
      <c r="D378" t="s">
        <v>1263</v>
      </c>
      <c r="E378" t="s">
        <v>1264</v>
      </c>
      <c r="F378" t="s">
        <v>1265</v>
      </c>
      <c r="G378" t="s">
        <v>1264</v>
      </c>
      <c r="H378">
        <v>2013899</v>
      </c>
      <c r="I378" t="s">
        <v>1281</v>
      </c>
      <c r="J378" t="s">
        <v>846</v>
      </c>
      <c r="K378">
        <v>0</v>
      </c>
      <c r="L378">
        <v>145.74</v>
      </c>
      <c r="M378">
        <v>145.74</v>
      </c>
      <c r="N378">
        <v>0</v>
      </c>
    </row>
    <row r="379" spans="1:14">
      <c r="A379">
        <v>201</v>
      </c>
      <c r="B379">
        <v>20138</v>
      </c>
      <c r="C379" t="s">
        <v>1031</v>
      </c>
      <c r="D379" t="s">
        <v>1263</v>
      </c>
      <c r="E379" t="s">
        <v>1264</v>
      </c>
      <c r="F379" t="s">
        <v>1266</v>
      </c>
      <c r="G379" t="s">
        <v>1267</v>
      </c>
      <c r="H379">
        <v>2013899</v>
      </c>
      <c r="I379" t="s">
        <v>1281</v>
      </c>
      <c r="J379" t="s">
        <v>846</v>
      </c>
      <c r="K379">
        <v>0</v>
      </c>
      <c r="L379">
        <v>85</v>
      </c>
      <c r="M379">
        <v>85</v>
      </c>
      <c r="N379">
        <v>0</v>
      </c>
    </row>
    <row r="380" spans="1:14">
      <c r="A380">
        <v>201</v>
      </c>
      <c r="B380">
        <v>20199</v>
      </c>
      <c r="C380" t="s">
        <v>792</v>
      </c>
      <c r="D380" t="s">
        <v>1014</v>
      </c>
      <c r="E380" t="s">
        <v>1015</v>
      </c>
      <c r="F380" t="s">
        <v>1282</v>
      </c>
      <c r="G380" t="s">
        <v>1283</v>
      </c>
      <c r="H380">
        <v>2019901</v>
      </c>
      <c r="I380" t="s">
        <v>1284</v>
      </c>
      <c r="J380" t="s">
        <v>846</v>
      </c>
      <c r="K380">
        <v>20</v>
      </c>
      <c r="L380">
        <v>0</v>
      </c>
      <c r="M380">
        <v>-20</v>
      </c>
      <c r="N380">
        <v>-1</v>
      </c>
    </row>
    <row r="381" spans="1:14">
      <c r="A381">
        <v>201</v>
      </c>
      <c r="B381">
        <v>20199</v>
      </c>
      <c r="C381" t="s">
        <v>841</v>
      </c>
      <c r="D381" t="s">
        <v>910</v>
      </c>
      <c r="E381" t="s">
        <v>911</v>
      </c>
      <c r="F381" t="s">
        <v>912</v>
      </c>
      <c r="G381" t="s">
        <v>911</v>
      </c>
      <c r="H381">
        <v>2019999</v>
      </c>
      <c r="I381" t="s">
        <v>1285</v>
      </c>
      <c r="J381" t="s">
        <v>846</v>
      </c>
      <c r="K381">
        <v>230</v>
      </c>
      <c r="L381">
        <v>225</v>
      </c>
      <c r="M381">
        <v>-5</v>
      </c>
      <c r="N381">
        <v>-0.0217391304347826</v>
      </c>
    </row>
    <row r="382" spans="1:14">
      <c r="A382">
        <v>201</v>
      </c>
      <c r="B382">
        <v>20199</v>
      </c>
      <c r="C382" t="s">
        <v>841</v>
      </c>
      <c r="D382" t="s">
        <v>1286</v>
      </c>
      <c r="E382" t="s">
        <v>1287</v>
      </c>
      <c r="F382" t="s">
        <v>1288</v>
      </c>
      <c r="G382" t="s">
        <v>1287</v>
      </c>
      <c r="H382">
        <v>2019999</v>
      </c>
      <c r="I382" t="s">
        <v>1285</v>
      </c>
      <c r="J382" t="s">
        <v>846</v>
      </c>
      <c r="K382">
        <v>18000</v>
      </c>
      <c r="L382">
        <v>18750</v>
      </c>
      <c r="M382">
        <v>750</v>
      </c>
      <c r="N382">
        <v>0.0416666666666667</v>
      </c>
    </row>
    <row r="383" spans="1:14">
      <c r="A383">
        <v>201</v>
      </c>
      <c r="B383">
        <v>20199</v>
      </c>
      <c r="C383" t="s">
        <v>841</v>
      </c>
      <c r="D383" t="s">
        <v>1087</v>
      </c>
      <c r="E383" t="s">
        <v>1088</v>
      </c>
      <c r="F383" t="s">
        <v>1089</v>
      </c>
      <c r="G383" t="s">
        <v>1088</v>
      </c>
      <c r="H383">
        <v>2019999</v>
      </c>
      <c r="I383" t="s">
        <v>1285</v>
      </c>
      <c r="J383" t="s">
        <v>846</v>
      </c>
      <c r="K383">
        <v>3</v>
      </c>
      <c r="L383">
        <v>0</v>
      </c>
      <c r="M383">
        <v>-3</v>
      </c>
      <c r="N383">
        <v>-1</v>
      </c>
    </row>
    <row r="384" spans="1:14">
      <c r="A384">
        <v>201</v>
      </c>
      <c r="B384">
        <v>20199</v>
      </c>
      <c r="C384" t="s">
        <v>841</v>
      </c>
      <c r="D384" t="s">
        <v>918</v>
      </c>
      <c r="E384" t="s">
        <v>919</v>
      </c>
      <c r="F384" t="s">
        <v>920</v>
      </c>
      <c r="G384" t="s">
        <v>919</v>
      </c>
      <c r="H384">
        <v>2019999</v>
      </c>
      <c r="I384" t="s">
        <v>1285</v>
      </c>
      <c r="J384" t="s">
        <v>846</v>
      </c>
      <c r="K384">
        <v>560</v>
      </c>
      <c r="L384">
        <v>560</v>
      </c>
      <c r="M384">
        <v>0</v>
      </c>
      <c r="N384">
        <v>0</v>
      </c>
    </row>
    <row r="385" spans="1:14">
      <c r="A385">
        <v>201</v>
      </c>
      <c r="B385">
        <v>20199</v>
      </c>
      <c r="C385" t="s">
        <v>792</v>
      </c>
      <c r="D385" t="s">
        <v>1014</v>
      </c>
      <c r="E385" t="s">
        <v>1015</v>
      </c>
      <c r="F385" t="s">
        <v>1016</v>
      </c>
      <c r="G385" t="s">
        <v>1017</v>
      </c>
      <c r="H385">
        <v>2019999</v>
      </c>
      <c r="I385" t="s">
        <v>1285</v>
      </c>
      <c r="J385" t="s">
        <v>846</v>
      </c>
      <c r="K385">
        <v>20435</v>
      </c>
      <c r="L385">
        <v>19993</v>
      </c>
      <c r="M385">
        <v>-442</v>
      </c>
      <c r="N385">
        <v>-0.0216295571323709</v>
      </c>
    </row>
    <row r="386" spans="1:14">
      <c r="A386">
        <v>201</v>
      </c>
      <c r="B386">
        <v>20199</v>
      </c>
      <c r="C386" t="s">
        <v>1289</v>
      </c>
      <c r="D386" t="s">
        <v>1290</v>
      </c>
      <c r="E386" t="s">
        <v>1291</v>
      </c>
      <c r="F386" t="s">
        <v>1292</v>
      </c>
      <c r="G386" t="s">
        <v>1291</v>
      </c>
      <c r="H386">
        <v>2019999</v>
      </c>
      <c r="I386" t="s">
        <v>1285</v>
      </c>
      <c r="J386" t="s">
        <v>846</v>
      </c>
      <c r="K386">
        <v>1750</v>
      </c>
      <c r="L386">
        <v>0</v>
      </c>
      <c r="M386">
        <v>-1750</v>
      </c>
      <c r="N386">
        <v>-1</v>
      </c>
    </row>
    <row r="387" spans="1:14">
      <c r="A387">
        <v>203</v>
      </c>
      <c r="B387">
        <v>20306</v>
      </c>
      <c r="C387" t="s">
        <v>841</v>
      </c>
      <c r="D387" t="s">
        <v>1293</v>
      </c>
      <c r="E387" t="s">
        <v>1294</v>
      </c>
      <c r="F387" t="s">
        <v>1295</v>
      </c>
      <c r="G387" t="s">
        <v>1294</v>
      </c>
      <c r="H387">
        <v>2030606</v>
      </c>
      <c r="I387" t="s">
        <v>1296</v>
      </c>
      <c r="J387" t="s">
        <v>846</v>
      </c>
      <c r="K387">
        <v>271</v>
      </c>
      <c r="L387">
        <v>271</v>
      </c>
      <c r="M387">
        <v>0</v>
      </c>
      <c r="N387">
        <v>0</v>
      </c>
    </row>
    <row r="388" spans="1:14">
      <c r="A388">
        <v>203</v>
      </c>
      <c r="B388">
        <v>20306</v>
      </c>
      <c r="C388" t="s">
        <v>841</v>
      </c>
      <c r="D388" t="s">
        <v>1297</v>
      </c>
      <c r="E388" t="s">
        <v>1298</v>
      </c>
      <c r="F388" t="s">
        <v>1299</v>
      </c>
      <c r="G388" t="s">
        <v>1298</v>
      </c>
      <c r="H388">
        <v>2030607</v>
      </c>
      <c r="I388" t="s">
        <v>1300</v>
      </c>
      <c r="J388" t="s">
        <v>846</v>
      </c>
      <c r="K388">
        <v>861.06</v>
      </c>
      <c r="L388">
        <v>862.05</v>
      </c>
      <c r="M388">
        <v>0.990000000000009</v>
      </c>
      <c r="N388">
        <v>0.00114974566232319</v>
      </c>
    </row>
    <row r="389" spans="1:14">
      <c r="A389">
        <v>204</v>
      </c>
      <c r="B389">
        <v>20401</v>
      </c>
      <c r="C389" t="s">
        <v>841</v>
      </c>
      <c r="D389" t="s">
        <v>1301</v>
      </c>
      <c r="E389" t="s">
        <v>1302</v>
      </c>
      <c r="F389" t="s">
        <v>1303</v>
      </c>
      <c r="G389" t="s">
        <v>1302</v>
      </c>
      <c r="H389">
        <v>2040101</v>
      </c>
      <c r="I389" t="s">
        <v>1304</v>
      </c>
      <c r="J389" t="s">
        <v>846</v>
      </c>
      <c r="K389">
        <v>661.7</v>
      </c>
      <c r="L389">
        <v>638.88</v>
      </c>
      <c r="M389">
        <v>-22.8200000000001</v>
      </c>
      <c r="N389">
        <v>-0.0344869276106998</v>
      </c>
    </row>
    <row r="390" spans="1:14">
      <c r="A390">
        <v>204</v>
      </c>
      <c r="B390">
        <v>20401</v>
      </c>
      <c r="C390" t="s">
        <v>841</v>
      </c>
      <c r="D390" t="s">
        <v>1305</v>
      </c>
      <c r="E390" t="s">
        <v>1306</v>
      </c>
      <c r="F390" t="s">
        <v>1307</v>
      </c>
      <c r="G390" t="s">
        <v>1306</v>
      </c>
      <c r="H390">
        <v>2040102</v>
      </c>
      <c r="I390" t="s">
        <v>947</v>
      </c>
      <c r="J390" t="s">
        <v>846</v>
      </c>
      <c r="K390">
        <v>151.54</v>
      </c>
      <c r="L390">
        <v>0</v>
      </c>
      <c r="M390">
        <v>-151.54</v>
      </c>
      <c r="N390">
        <v>-1</v>
      </c>
    </row>
    <row r="391" spans="1:14">
      <c r="A391">
        <v>204</v>
      </c>
      <c r="B391">
        <v>20401</v>
      </c>
      <c r="C391" t="s">
        <v>841</v>
      </c>
      <c r="D391" t="s">
        <v>1308</v>
      </c>
      <c r="E391" t="s">
        <v>1309</v>
      </c>
      <c r="F391" t="s">
        <v>1310</v>
      </c>
      <c r="G391" t="s">
        <v>1309</v>
      </c>
      <c r="H391">
        <v>2040103</v>
      </c>
      <c r="I391" t="s">
        <v>947</v>
      </c>
      <c r="J391" t="s">
        <v>846</v>
      </c>
      <c r="K391">
        <v>4043.66</v>
      </c>
      <c r="L391">
        <v>0</v>
      </c>
      <c r="M391">
        <v>-4043.66</v>
      </c>
      <c r="N391">
        <v>-1</v>
      </c>
    </row>
    <row r="392" spans="1:14">
      <c r="A392">
        <v>204</v>
      </c>
      <c r="B392">
        <v>20402</v>
      </c>
      <c r="C392" t="s">
        <v>841</v>
      </c>
      <c r="D392" t="s">
        <v>1311</v>
      </c>
      <c r="E392" t="s">
        <v>1312</v>
      </c>
      <c r="F392" t="s">
        <v>1313</v>
      </c>
      <c r="G392" t="s">
        <v>1312</v>
      </c>
      <c r="H392">
        <v>2040201</v>
      </c>
      <c r="I392" t="s">
        <v>1314</v>
      </c>
      <c r="J392" t="s">
        <v>846</v>
      </c>
      <c r="K392">
        <v>31364.42</v>
      </c>
      <c r="L392">
        <v>38963.9749</v>
      </c>
      <c r="M392">
        <v>7599.5549</v>
      </c>
      <c r="N392">
        <v>0.242298595032205</v>
      </c>
    </row>
    <row r="393" spans="1:14">
      <c r="A393">
        <v>204</v>
      </c>
      <c r="B393">
        <v>20402</v>
      </c>
      <c r="C393" t="s">
        <v>841</v>
      </c>
      <c r="D393" t="s">
        <v>1315</v>
      </c>
      <c r="E393" t="s">
        <v>1316</v>
      </c>
      <c r="F393" t="s">
        <v>1317</v>
      </c>
      <c r="G393" t="s">
        <v>1316</v>
      </c>
      <c r="H393">
        <v>2040201</v>
      </c>
      <c r="I393" t="s">
        <v>1314</v>
      </c>
      <c r="J393" t="s">
        <v>928</v>
      </c>
      <c r="K393">
        <v>5118.05</v>
      </c>
      <c r="L393">
        <v>6188.031</v>
      </c>
      <c r="M393">
        <v>1069.981</v>
      </c>
      <c r="N393">
        <v>0.209060286632604</v>
      </c>
    </row>
    <row r="394" spans="1:14">
      <c r="A394">
        <v>204</v>
      </c>
      <c r="B394">
        <v>20402</v>
      </c>
      <c r="C394" t="s">
        <v>1061</v>
      </c>
      <c r="D394" t="s">
        <v>1318</v>
      </c>
      <c r="E394" t="s">
        <v>1319</v>
      </c>
      <c r="F394" t="s">
        <v>1320</v>
      </c>
      <c r="G394" t="s">
        <v>1321</v>
      </c>
      <c r="H394">
        <v>2040201</v>
      </c>
      <c r="I394" t="s">
        <v>1314</v>
      </c>
      <c r="J394" t="s">
        <v>846</v>
      </c>
      <c r="K394">
        <v>251.26</v>
      </c>
      <c r="L394">
        <v>306.4576</v>
      </c>
      <c r="M394">
        <v>55.1976</v>
      </c>
      <c r="N394">
        <v>0.219683196688689</v>
      </c>
    </row>
    <row r="395" spans="1:14">
      <c r="A395">
        <v>204</v>
      </c>
      <c r="B395">
        <v>20402</v>
      </c>
      <c r="C395" t="s">
        <v>841</v>
      </c>
      <c r="D395" t="s">
        <v>1311</v>
      </c>
      <c r="E395" t="s">
        <v>1312</v>
      </c>
      <c r="F395" t="s">
        <v>1313</v>
      </c>
      <c r="G395" t="s">
        <v>1312</v>
      </c>
      <c r="H395">
        <v>2040202</v>
      </c>
      <c r="I395" t="s">
        <v>1322</v>
      </c>
      <c r="J395" t="s">
        <v>846</v>
      </c>
      <c r="K395">
        <v>1780.33</v>
      </c>
      <c r="L395">
        <v>1454.21</v>
      </c>
      <c r="M395">
        <v>-326.12</v>
      </c>
      <c r="N395">
        <v>-0.18317952289744</v>
      </c>
    </row>
    <row r="396" spans="1:14">
      <c r="A396">
        <v>204</v>
      </c>
      <c r="B396">
        <v>20402</v>
      </c>
      <c r="C396" t="s">
        <v>841</v>
      </c>
      <c r="D396" t="s">
        <v>1315</v>
      </c>
      <c r="E396" t="s">
        <v>1316</v>
      </c>
      <c r="F396" t="s">
        <v>1317</v>
      </c>
      <c r="G396" t="s">
        <v>1316</v>
      </c>
      <c r="H396">
        <v>2040202</v>
      </c>
      <c r="I396" t="s">
        <v>1322</v>
      </c>
      <c r="J396" t="s">
        <v>846</v>
      </c>
      <c r="K396">
        <v>0</v>
      </c>
      <c r="L396">
        <v>461.45</v>
      </c>
      <c r="M396">
        <v>461.45</v>
      </c>
      <c r="N396">
        <v>0</v>
      </c>
    </row>
    <row r="397" spans="1:14">
      <c r="A397">
        <v>204</v>
      </c>
      <c r="B397">
        <v>20402</v>
      </c>
      <c r="C397" t="s">
        <v>841</v>
      </c>
      <c r="D397" t="s">
        <v>1315</v>
      </c>
      <c r="E397" t="s">
        <v>1316</v>
      </c>
      <c r="F397" t="s">
        <v>1317</v>
      </c>
      <c r="G397" t="s">
        <v>1316</v>
      </c>
      <c r="H397">
        <v>2040202</v>
      </c>
      <c r="I397" t="s">
        <v>1322</v>
      </c>
      <c r="J397" t="s">
        <v>928</v>
      </c>
      <c r="K397">
        <v>0</v>
      </c>
      <c r="L397">
        <v>2062.18</v>
      </c>
      <c r="M397">
        <v>2062.18</v>
      </c>
      <c r="N397">
        <v>0</v>
      </c>
    </row>
    <row r="398" spans="1:14">
      <c r="A398">
        <v>204</v>
      </c>
      <c r="B398">
        <v>20402</v>
      </c>
      <c r="C398" t="s">
        <v>841</v>
      </c>
      <c r="D398" t="s">
        <v>1315</v>
      </c>
      <c r="E398" t="s">
        <v>1316</v>
      </c>
      <c r="F398" t="s">
        <v>1317</v>
      </c>
      <c r="G398" t="s">
        <v>1316</v>
      </c>
      <c r="H398">
        <v>2040202</v>
      </c>
      <c r="I398" t="s">
        <v>1322</v>
      </c>
      <c r="J398" t="s">
        <v>974</v>
      </c>
      <c r="K398">
        <v>0</v>
      </c>
      <c r="L398">
        <v>10920.96</v>
      </c>
      <c r="M398">
        <v>10920.96</v>
      </c>
      <c r="N398">
        <v>0</v>
      </c>
    </row>
    <row r="399" spans="1:14">
      <c r="A399">
        <v>204</v>
      </c>
      <c r="B399">
        <v>20402</v>
      </c>
      <c r="C399" t="s">
        <v>841</v>
      </c>
      <c r="D399" t="s">
        <v>1315</v>
      </c>
      <c r="E399" t="s">
        <v>1316</v>
      </c>
      <c r="F399" t="s">
        <v>1317</v>
      </c>
      <c r="G399" t="s">
        <v>1316</v>
      </c>
      <c r="H399">
        <v>2040202</v>
      </c>
      <c r="I399" t="s">
        <v>1322</v>
      </c>
      <c r="J399" t="s">
        <v>938</v>
      </c>
      <c r="K399">
        <v>0</v>
      </c>
      <c r="L399">
        <v>408.96</v>
      </c>
      <c r="M399">
        <v>408.96</v>
      </c>
      <c r="N399">
        <v>0</v>
      </c>
    </row>
    <row r="400" spans="1:14">
      <c r="A400">
        <v>204</v>
      </c>
      <c r="B400">
        <v>20402</v>
      </c>
      <c r="C400" t="s">
        <v>1061</v>
      </c>
      <c r="D400" t="s">
        <v>1318</v>
      </c>
      <c r="E400" t="s">
        <v>1319</v>
      </c>
      <c r="F400" t="s">
        <v>1320</v>
      </c>
      <c r="G400" t="s">
        <v>1321</v>
      </c>
      <c r="H400">
        <v>2040202</v>
      </c>
      <c r="I400" t="s">
        <v>1322</v>
      </c>
      <c r="J400" t="s">
        <v>846</v>
      </c>
      <c r="K400">
        <v>158.23</v>
      </c>
      <c r="L400">
        <v>155.6</v>
      </c>
      <c r="M400">
        <v>-2.63</v>
      </c>
      <c r="N400">
        <v>-0.0166213739493143</v>
      </c>
    </row>
    <row r="401" spans="1:14">
      <c r="A401">
        <v>204</v>
      </c>
      <c r="B401">
        <v>20402</v>
      </c>
      <c r="C401" t="s">
        <v>841</v>
      </c>
      <c r="D401" t="s">
        <v>1311</v>
      </c>
      <c r="E401" t="s">
        <v>1312</v>
      </c>
      <c r="F401" t="s">
        <v>1313</v>
      </c>
      <c r="G401" t="s">
        <v>1312</v>
      </c>
      <c r="H401">
        <v>2040203</v>
      </c>
      <c r="I401" t="s">
        <v>1323</v>
      </c>
      <c r="J401" t="s">
        <v>846</v>
      </c>
      <c r="K401">
        <v>2407.64</v>
      </c>
      <c r="L401">
        <v>820</v>
      </c>
      <c r="M401">
        <v>-1587.64</v>
      </c>
      <c r="N401">
        <v>-0.659417520891828</v>
      </c>
    </row>
    <row r="402" spans="1:14">
      <c r="A402">
        <v>204</v>
      </c>
      <c r="B402">
        <v>20402</v>
      </c>
      <c r="C402" t="s">
        <v>841</v>
      </c>
      <c r="D402" t="s">
        <v>1311</v>
      </c>
      <c r="E402" t="s">
        <v>1312</v>
      </c>
      <c r="F402" t="s">
        <v>1313</v>
      </c>
      <c r="G402" t="s">
        <v>1312</v>
      </c>
      <c r="H402">
        <v>2040203</v>
      </c>
      <c r="I402" t="s">
        <v>1323</v>
      </c>
      <c r="J402" t="s">
        <v>938</v>
      </c>
      <c r="K402">
        <v>10</v>
      </c>
      <c r="L402">
        <v>0</v>
      </c>
      <c r="M402">
        <v>-10</v>
      </c>
      <c r="N402">
        <v>-1</v>
      </c>
    </row>
    <row r="403" spans="1:14">
      <c r="A403">
        <v>204</v>
      </c>
      <c r="B403">
        <v>20402</v>
      </c>
      <c r="C403" t="s">
        <v>841</v>
      </c>
      <c r="D403" t="s">
        <v>1311</v>
      </c>
      <c r="E403" t="s">
        <v>1312</v>
      </c>
      <c r="F403" t="s">
        <v>1313</v>
      </c>
      <c r="G403" t="s">
        <v>1312</v>
      </c>
      <c r="H403">
        <v>2040204</v>
      </c>
      <c r="I403" t="s">
        <v>947</v>
      </c>
      <c r="J403" t="s">
        <v>846</v>
      </c>
      <c r="K403">
        <v>3711.72</v>
      </c>
      <c r="L403">
        <v>0</v>
      </c>
      <c r="M403">
        <v>-3711.72</v>
      </c>
      <c r="N403">
        <v>-1</v>
      </c>
    </row>
    <row r="404" spans="1:14">
      <c r="A404">
        <v>204</v>
      </c>
      <c r="B404">
        <v>20402</v>
      </c>
      <c r="C404" t="s">
        <v>841</v>
      </c>
      <c r="D404" t="s">
        <v>1311</v>
      </c>
      <c r="E404" t="s">
        <v>1312</v>
      </c>
      <c r="F404" t="s">
        <v>1313</v>
      </c>
      <c r="G404" t="s">
        <v>1312</v>
      </c>
      <c r="H404">
        <v>2040204</v>
      </c>
      <c r="I404" t="s">
        <v>947</v>
      </c>
      <c r="J404" t="s">
        <v>928</v>
      </c>
      <c r="K404">
        <v>40</v>
      </c>
      <c r="L404">
        <v>0</v>
      </c>
      <c r="M404">
        <v>-40</v>
      </c>
      <c r="N404">
        <v>-1</v>
      </c>
    </row>
    <row r="405" spans="1:14">
      <c r="A405">
        <v>204</v>
      </c>
      <c r="B405">
        <v>20402</v>
      </c>
      <c r="C405" t="s">
        <v>841</v>
      </c>
      <c r="D405" t="s">
        <v>1311</v>
      </c>
      <c r="E405" t="s">
        <v>1312</v>
      </c>
      <c r="F405" t="s">
        <v>1313</v>
      </c>
      <c r="G405" t="s">
        <v>1312</v>
      </c>
      <c r="H405">
        <v>2040205</v>
      </c>
      <c r="I405" t="s">
        <v>947</v>
      </c>
      <c r="J405" t="s">
        <v>846</v>
      </c>
      <c r="K405">
        <v>40</v>
      </c>
      <c r="L405">
        <v>0</v>
      </c>
      <c r="M405">
        <v>-40</v>
      </c>
      <c r="N405">
        <v>-1</v>
      </c>
    </row>
    <row r="406" spans="1:14">
      <c r="A406">
        <v>204</v>
      </c>
      <c r="B406">
        <v>20402</v>
      </c>
      <c r="C406" t="s">
        <v>841</v>
      </c>
      <c r="D406" t="s">
        <v>1311</v>
      </c>
      <c r="E406" t="s">
        <v>1312</v>
      </c>
      <c r="F406" t="s">
        <v>1313</v>
      </c>
      <c r="G406" t="s">
        <v>1312</v>
      </c>
      <c r="H406">
        <v>2040206</v>
      </c>
      <c r="I406" t="s">
        <v>947</v>
      </c>
      <c r="J406" t="s">
        <v>846</v>
      </c>
      <c r="K406">
        <v>908</v>
      </c>
      <c r="L406">
        <v>0</v>
      </c>
      <c r="M406">
        <v>-908</v>
      </c>
      <c r="N406">
        <v>-1</v>
      </c>
    </row>
    <row r="407" spans="1:14">
      <c r="A407">
        <v>204</v>
      </c>
      <c r="B407">
        <v>20402</v>
      </c>
      <c r="C407" t="s">
        <v>841</v>
      </c>
      <c r="D407" t="s">
        <v>1311</v>
      </c>
      <c r="E407" t="s">
        <v>1312</v>
      </c>
      <c r="F407" t="s">
        <v>1313</v>
      </c>
      <c r="G407" t="s">
        <v>1312</v>
      </c>
      <c r="H407">
        <v>2040208</v>
      </c>
      <c r="I407" t="s">
        <v>947</v>
      </c>
      <c r="J407" t="s">
        <v>928</v>
      </c>
      <c r="K407">
        <v>1300</v>
      </c>
      <c r="L407">
        <v>0</v>
      </c>
      <c r="M407">
        <v>-1300</v>
      </c>
      <c r="N407">
        <v>-1</v>
      </c>
    </row>
    <row r="408" spans="1:14">
      <c r="A408">
        <v>204</v>
      </c>
      <c r="B408">
        <v>20402</v>
      </c>
      <c r="C408" t="s">
        <v>841</v>
      </c>
      <c r="D408" t="s">
        <v>1311</v>
      </c>
      <c r="E408" t="s">
        <v>1312</v>
      </c>
      <c r="F408" t="s">
        <v>1313</v>
      </c>
      <c r="G408" t="s">
        <v>1312</v>
      </c>
      <c r="H408">
        <v>2040210</v>
      </c>
      <c r="I408" t="s">
        <v>947</v>
      </c>
      <c r="J408" t="s">
        <v>846</v>
      </c>
      <c r="K408">
        <v>36</v>
      </c>
      <c r="L408">
        <v>0</v>
      </c>
      <c r="M408">
        <v>-36</v>
      </c>
      <c r="N408">
        <v>-1</v>
      </c>
    </row>
    <row r="409" spans="1:14">
      <c r="A409">
        <v>204</v>
      </c>
      <c r="B409">
        <v>20402</v>
      </c>
      <c r="C409" t="s">
        <v>841</v>
      </c>
      <c r="D409" t="s">
        <v>1311</v>
      </c>
      <c r="E409" t="s">
        <v>1312</v>
      </c>
      <c r="F409" t="s">
        <v>1313</v>
      </c>
      <c r="G409" t="s">
        <v>1312</v>
      </c>
      <c r="H409">
        <v>2040211</v>
      </c>
      <c r="I409" t="s">
        <v>947</v>
      </c>
      <c r="J409" t="s">
        <v>846</v>
      </c>
      <c r="K409">
        <v>60</v>
      </c>
      <c r="L409">
        <v>0</v>
      </c>
      <c r="M409">
        <v>-60</v>
      </c>
      <c r="N409">
        <v>-1</v>
      </c>
    </row>
    <row r="410" spans="1:14">
      <c r="A410">
        <v>204</v>
      </c>
      <c r="B410">
        <v>20402</v>
      </c>
      <c r="C410" t="s">
        <v>841</v>
      </c>
      <c r="D410" t="s">
        <v>1311</v>
      </c>
      <c r="E410" t="s">
        <v>1312</v>
      </c>
      <c r="F410" t="s">
        <v>1313</v>
      </c>
      <c r="G410" t="s">
        <v>1312</v>
      </c>
      <c r="H410">
        <v>2040211</v>
      </c>
      <c r="I410" t="s">
        <v>947</v>
      </c>
      <c r="J410" t="s">
        <v>928</v>
      </c>
      <c r="K410">
        <v>10</v>
      </c>
      <c r="L410">
        <v>0</v>
      </c>
      <c r="M410">
        <v>-10</v>
      </c>
      <c r="N410">
        <v>-1</v>
      </c>
    </row>
    <row r="411" spans="1:14">
      <c r="A411">
        <v>204</v>
      </c>
      <c r="B411">
        <v>20402</v>
      </c>
      <c r="C411" t="s">
        <v>841</v>
      </c>
      <c r="D411" t="s">
        <v>1324</v>
      </c>
      <c r="E411" t="s">
        <v>1325</v>
      </c>
      <c r="F411" t="s">
        <v>1326</v>
      </c>
      <c r="G411" t="s">
        <v>1325</v>
      </c>
      <c r="H411">
        <v>2040211</v>
      </c>
      <c r="I411" t="s">
        <v>947</v>
      </c>
      <c r="J411" t="s">
        <v>846</v>
      </c>
      <c r="K411">
        <v>325.5</v>
      </c>
      <c r="L411">
        <v>0</v>
      </c>
      <c r="M411">
        <v>-325.5</v>
      </c>
      <c r="N411">
        <v>-1</v>
      </c>
    </row>
    <row r="412" spans="1:14">
      <c r="A412">
        <v>204</v>
      </c>
      <c r="B412">
        <v>20402</v>
      </c>
      <c r="C412" t="s">
        <v>841</v>
      </c>
      <c r="D412" t="s">
        <v>1315</v>
      </c>
      <c r="E412" t="s">
        <v>1316</v>
      </c>
      <c r="F412" t="s">
        <v>1317</v>
      </c>
      <c r="G412" t="s">
        <v>1316</v>
      </c>
      <c r="H412">
        <v>2040212</v>
      </c>
      <c r="I412" t="s">
        <v>947</v>
      </c>
      <c r="J412" t="s">
        <v>846</v>
      </c>
      <c r="K412">
        <v>336.74</v>
      </c>
      <c r="L412">
        <v>0</v>
      </c>
      <c r="M412">
        <v>-336.74</v>
      </c>
      <c r="N412">
        <v>-1</v>
      </c>
    </row>
    <row r="413" spans="1:14">
      <c r="A413">
        <v>204</v>
      </c>
      <c r="B413">
        <v>20402</v>
      </c>
      <c r="C413" t="s">
        <v>841</v>
      </c>
      <c r="D413" t="s">
        <v>1315</v>
      </c>
      <c r="E413" t="s">
        <v>1316</v>
      </c>
      <c r="F413" t="s">
        <v>1317</v>
      </c>
      <c r="G413" t="s">
        <v>1316</v>
      </c>
      <c r="H413">
        <v>2040212</v>
      </c>
      <c r="I413" t="s">
        <v>947</v>
      </c>
      <c r="J413" t="s">
        <v>928</v>
      </c>
      <c r="K413">
        <v>3736.25</v>
      </c>
      <c r="L413">
        <v>0</v>
      </c>
      <c r="M413">
        <v>-3736.25</v>
      </c>
      <c r="N413">
        <v>-1</v>
      </c>
    </row>
    <row r="414" spans="1:14">
      <c r="A414">
        <v>204</v>
      </c>
      <c r="B414">
        <v>20402</v>
      </c>
      <c r="C414" t="s">
        <v>841</v>
      </c>
      <c r="D414" t="s">
        <v>1315</v>
      </c>
      <c r="E414" t="s">
        <v>1316</v>
      </c>
      <c r="F414" t="s">
        <v>1317</v>
      </c>
      <c r="G414" t="s">
        <v>1316</v>
      </c>
      <c r="H414">
        <v>2040212</v>
      </c>
      <c r="I414" t="s">
        <v>947</v>
      </c>
      <c r="J414" t="s">
        <v>974</v>
      </c>
      <c r="K414">
        <v>10852.81</v>
      </c>
      <c r="L414">
        <v>0</v>
      </c>
      <c r="M414">
        <v>-10852.81</v>
      </c>
      <c r="N414">
        <v>-1</v>
      </c>
    </row>
    <row r="415" spans="1:14">
      <c r="A415">
        <v>204</v>
      </c>
      <c r="B415">
        <v>20402</v>
      </c>
      <c r="C415" t="s">
        <v>841</v>
      </c>
      <c r="D415" t="s">
        <v>1315</v>
      </c>
      <c r="E415" t="s">
        <v>1316</v>
      </c>
      <c r="F415" t="s">
        <v>1317</v>
      </c>
      <c r="G415" t="s">
        <v>1316</v>
      </c>
      <c r="H415">
        <v>2040212</v>
      </c>
      <c r="I415" t="s">
        <v>947</v>
      </c>
      <c r="J415" t="s">
        <v>938</v>
      </c>
      <c r="K415">
        <v>1474.82</v>
      </c>
      <c r="L415">
        <v>0</v>
      </c>
      <c r="M415">
        <v>-1474.82</v>
      </c>
      <c r="N415">
        <v>-1</v>
      </c>
    </row>
    <row r="416" spans="1:14">
      <c r="A416">
        <v>204</v>
      </c>
      <c r="B416">
        <v>20402</v>
      </c>
      <c r="C416" t="s">
        <v>841</v>
      </c>
      <c r="D416" t="s">
        <v>1311</v>
      </c>
      <c r="E416" t="s">
        <v>1312</v>
      </c>
      <c r="F416" t="s">
        <v>1313</v>
      </c>
      <c r="G416" t="s">
        <v>1312</v>
      </c>
      <c r="H416">
        <v>2040213</v>
      </c>
      <c r="I416" t="s">
        <v>947</v>
      </c>
      <c r="J416" t="s">
        <v>846</v>
      </c>
      <c r="K416">
        <v>30</v>
      </c>
      <c r="L416">
        <v>0</v>
      </c>
      <c r="M416">
        <v>-30</v>
      </c>
      <c r="N416">
        <v>-1</v>
      </c>
    </row>
    <row r="417" spans="1:14">
      <c r="A417">
        <v>204</v>
      </c>
      <c r="B417">
        <v>20402</v>
      </c>
      <c r="C417" t="s">
        <v>841</v>
      </c>
      <c r="D417" t="s">
        <v>1311</v>
      </c>
      <c r="E417" t="s">
        <v>1312</v>
      </c>
      <c r="F417" t="s">
        <v>1313</v>
      </c>
      <c r="G417" t="s">
        <v>1312</v>
      </c>
      <c r="H417">
        <v>2040214</v>
      </c>
      <c r="I417" t="s">
        <v>947</v>
      </c>
      <c r="J417" t="s">
        <v>846</v>
      </c>
      <c r="K417">
        <v>1115.5</v>
      </c>
      <c r="L417">
        <v>0</v>
      </c>
      <c r="M417">
        <v>-1115.5</v>
      </c>
      <c r="N417">
        <v>-1</v>
      </c>
    </row>
    <row r="418" spans="1:14">
      <c r="A418">
        <v>204</v>
      </c>
      <c r="B418">
        <v>20402</v>
      </c>
      <c r="C418" t="s">
        <v>841</v>
      </c>
      <c r="D418" t="s">
        <v>1311</v>
      </c>
      <c r="E418" t="s">
        <v>1312</v>
      </c>
      <c r="F418" t="s">
        <v>1313</v>
      </c>
      <c r="G418" t="s">
        <v>1312</v>
      </c>
      <c r="H418">
        <v>2040215</v>
      </c>
      <c r="I418" t="s">
        <v>947</v>
      </c>
      <c r="J418" t="s">
        <v>846</v>
      </c>
      <c r="K418">
        <v>600</v>
      </c>
      <c r="L418">
        <v>0</v>
      </c>
      <c r="M418">
        <v>-600</v>
      </c>
      <c r="N418">
        <v>-1</v>
      </c>
    </row>
    <row r="419" spans="1:14">
      <c r="A419">
        <v>204</v>
      </c>
      <c r="B419">
        <v>20402</v>
      </c>
      <c r="C419" t="s">
        <v>841</v>
      </c>
      <c r="D419" t="s">
        <v>1311</v>
      </c>
      <c r="E419" t="s">
        <v>1312</v>
      </c>
      <c r="F419" t="s">
        <v>1313</v>
      </c>
      <c r="G419" t="s">
        <v>1312</v>
      </c>
      <c r="H419">
        <v>2040215</v>
      </c>
      <c r="I419" t="s">
        <v>947</v>
      </c>
      <c r="J419" t="s">
        <v>928</v>
      </c>
      <c r="K419">
        <v>100</v>
      </c>
      <c r="L419">
        <v>0</v>
      </c>
      <c r="M419">
        <v>-100</v>
      </c>
      <c r="N419">
        <v>-1</v>
      </c>
    </row>
    <row r="420" spans="1:14">
      <c r="A420">
        <v>204</v>
      </c>
      <c r="B420">
        <v>20402</v>
      </c>
      <c r="C420" t="s">
        <v>841</v>
      </c>
      <c r="D420" t="s">
        <v>1311</v>
      </c>
      <c r="E420" t="s">
        <v>1312</v>
      </c>
      <c r="F420" t="s">
        <v>1313</v>
      </c>
      <c r="G420" t="s">
        <v>1312</v>
      </c>
      <c r="H420">
        <v>2040216</v>
      </c>
      <c r="I420" t="s">
        <v>947</v>
      </c>
      <c r="J420" t="s">
        <v>846</v>
      </c>
      <c r="K420">
        <v>400</v>
      </c>
      <c r="L420">
        <v>0</v>
      </c>
      <c r="M420">
        <v>-400</v>
      </c>
      <c r="N420">
        <v>-1</v>
      </c>
    </row>
    <row r="421" spans="1:14">
      <c r="A421">
        <v>204</v>
      </c>
      <c r="B421">
        <v>20402</v>
      </c>
      <c r="C421" t="s">
        <v>841</v>
      </c>
      <c r="D421" t="s">
        <v>1315</v>
      </c>
      <c r="E421" t="s">
        <v>1316</v>
      </c>
      <c r="F421" t="s">
        <v>1317</v>
      </c>
      <c r="G421" t="s">
        <v>1316</v>
      </c>
      <c r="H421">
        <v>2040216</v>
      </c>
      <c r="I421" t="s">
        <v>947</v>
      </c>
      <c r="J421" t="s">
        <v>938</v>
      </c>
      <c r="K421">
        <v>999.28</v>
      </c>
      <c r="L421">
        <v>0</v>
      </c>
      <c r="M421">
        <v>-999.28</v>
      </c>
      <c r="N421">
        <v>-1</v>
      </c>
    </row>
    <row r="422" spans="1:14">
      <c r="A422">
        <v>204</v>
      </c>
      <c r="B422">
        <v>20402</v>
      </c>
      <c r="C422" t="s">
        <v>841</v>
      </c>
      <c r="D422" t="s">
        <v>1311</v>
      </c>
      <c r="E422" t="s">
        <v>1312</v>
      </c>
      <c r="F422" t="s">
        <v>1313</v>
      </c>
      <c r="G422" t="s">
        <v>1312</v>
      </c>
      <c r="H422">
        <v>2040217</v>
      </c>
      <c r="I422" t="s">
        <v>947</v>
      </c>
      <c r="J422" t="s">
        <v>846</v>
      </c>
      <c r="K422">
        <v>3375.4</v>
      </c>
      <c r="L422">
        <v>0</v>
      </c>
      <c r="M422">
        <v>-3375.4</v>
      </c>
      <c r="N422">
        <v>-1</v>
      </c>
    </row>
    <row r="423" spans="1:14">
      <c r="A423">
        <v>204</v>
      </c>
      <c r="B423">
        <v>20402</v>
      </c>
      <c r="C423" t="s">
        <v>841</v>
      </c>
      <c r="D423" t="s">
        <v>1311</v>
      </c>
      <c r="E423" t="s">
        <v>1312</v>
      </c>
      <c r="F423" t="s">
        <v>1313</v>
      </c>
      <c r="G423" t="s">
        <v>1312</v>
      </c>
      <c r="H423">
        <v>2040219</v>
      </c>
      <c r="I423" t="s">
        <v>1327</v>
      </c>
      <c r="J423" t="s">
        <v>846</v>
      </c>
      <c r="K423">
        <v>0</v>
      </c>
      <c r="L423">
        <v>400</v>
      </c>
      <c r="M423">
        <v>400</v>
      </c>
      <c r="N423">
        <v>0</v>
      </c>
    </row>
    <row r="424" spans="1:14">
      <c r="A424">
        <v>204</v>
      </c>
      <c r="B424">
        <v>20402</v>
      </c>
      <c r="C424" t="s">
        <v>841</v>
      </c>
      <c r="D424" t="s">
        <v>1315</v>
      </c>
      <c r="E424" t="s">
        <v>1316</v>
      </c>
      <c r="F424" t="s">
        <v>1317</v>
      </c>
      <c r="G424" t="s">
        <v>1316</v>
      </c>
      <c r="H424">
        <v>2040219</v>
      </c>
      <c r="I424" t="s">
        <v>1327</v>
      </c>
      <c r="J424" t="s">
        <v>974</v>
      </c>
      <c r="K424">
        <v>0</v>
      </c>
      <c r="L424">
        <v>284.6</v>
      </c>
      <c r="M424">
        <v>284.6</v>
      </c>
      <c r="N424">
        <v>0</v>
      </c>
    </row>
    <row r="425" spans="1:14">
      <c r="A425">
        <v>204</v>
      </c>
      <c r="B425">
        <v>20402</v>
      </c>
      <c r="C425" t="s">
        <v>841</v>
      </c>
      <c r="D425" t="s">
        <v>1315</v>
      </c>
      <c r="E425" t="s">
        <v>1316</v>
      </c>
      <c r="F425" t="s">
        <v>1317</v>
      </c>
      <c r="G425" t="s">
        <v>1316</v>
      </c>
      <c r="H425">
        <v>2040219</v>
      </c>
      <c r="I425" t="s">
        <v>1327</v>
      </c>
      <c r="J425" t="s">
        <v>938</v>
      </c>
      <c r="K425">
        <v>0</v>
      </c>
      <c r="L425">
        <v>777.62</v>
      </c>
      <c r="M425">
        <v>777.62</v>
      </c>
      <c r="N425">
        <v>0</v>
      </c>
    </row>
    <row r="426" spans="1:14">
      <c r="A426">
        <v>204</v>
      </c>
      <c r="B426">
        <v>20402</v>
      </c>
      <c r="C426" t="s">
        <v>841</v>
      </c>
      <c r="D426" t="s">
        <v>1311</v>
      </c>
      <c r="E426" t="s">
        <v>1312</v>
      </c>
      <c r="F426" t="s">
        <v>1313</v>
      </c>
      <c r="G426" t="s">
        <v>1312</v>
      </c>
      <c r="H426">
        <v>2040220</v>
      </c>
      <c r="I426" t="s">
        <v>1328</v>
      </c>
      <c r="J426" t="s">
        <v>846</v>
      </c>
      <c r="K426">
        <v>0</v>
      </c>
      <c r="L426">
        <v>17350.93</v>
      </c>
      <c r="M426">
        <v>17350.93</v>
      </c>
      <c r="N426">
        <v>0</v>
      </c>
    </row>
    <row r="427" spans="1:14">
      <c r="A427">
        <v>204</v>
      </c>
      <c r="B427">
        <v>20402</v>
      </c>
      <c r="C427" t="s">
        <v>841</v>
      </c>
      <c r="D427" t="s">
        <v>1311</v>
      </c>
      <c r="E427" t="s">
        <v>1312</v>
      </c>
      <c r="F427" t="s">
        <v>1313</v>
      </c>
      <c r="G427" t="s">
        <v>1312</v>
      </c>
      <c r="H427">
        <v>2040220</v>
      </c>
      <c r="I427" t="s">
        <v>1328</v>
      </c>
      <c r="J427" t="s">
        <v>928</v>
      </c>
      <c r="K427">
        <v>0</v>
      </c>
      <c r="L427">
        <v>1317</v>
      </c>
      <c r="M427">
        <v>1317</v>
      </c>
      <c r="N427">
        <v>0</v>
      </c>
    </row>
    <row r="428" spans="1:14">
      <c r="A428">
        <v>204</v>
      </c>
      <c r="B428">
        <v>20402</v>
      </c>
      <c r="C428" t="s">
        <v>841</v>
      </c>
      <c r="D428" t="s">
        <v>1311</v>
      </c>
      <c r="E428" t="s">
        <v>1312</v>
      </c>
      <c r="F428" t="s">
        <v>1313</v>
      </c>
      <c r="G428" t="s">
        <v>1312</v>
      </c>
      <c r="H428">
        <v>2040220</v>
      </c>
      <c r="I428" t="s">
        <v>1328</v>
      </c>
      <c r="J428" t="s">
        <v>974</v>
      </c>
      <c r="K428">
        <v>0</v>
      </c>
      <c r="L428">
        <v>135</v>
      </c>
      <c r="M428">
        <v>135</v>
      </c>
      <c r="N428">
        <v>0</v>
      </c>
    </row>
    <row r="429" spans="1:14">
      <c r="A429">
        <v>204</v>
      </c>
      <c r="B429">
        <v>20402</v>
      </c>
      <c r="C429" t="s">
        <v>841</v>
      </c>
      <c r="D429" t="s">
        <v>1315</v>
      </c>
      <c r="E429" t="s">
        <v>1316</v>
      </c>
      <c r="F429" t="s">
        <v>1317</v>
      </c>
      <c r="G429" t="s">
        <v>1316</v>
      </c>
      <c r="H429">
        <v>2040220</v>
      </c>
      <c r="I429" t="s">
        <v>1328</v>
      </c>
      <c r="J429" t="s">
        <v>928</v>
      </c>
      <c r="K429">
        <v>0</v>
      </c>
      <c r="L429">
        <v>1174.63</v>
      </c>
      <c r="M429">
        <v>1174.63</v>
      </c>
      <c r="N429">
        <v>0</v>
      </c>
    </row>
    <row r="430" spans="1:14">
      <c r="A430">
        <v>204</v>
      </c>
      <c r="B430">
        <v>20402</v>
      </c>
      <c r="C430" t="s">
        <v>841</v>
      </c>
      <c r="D430" t="s">
        <v>1315</v>
      </c>
      <c r="E430" t="s">
        <v>1316</v>
      </c>
      <c r="F430" t="s">
        <v>1317</v>
      </c>
      <c r="G430" t="s">
        <v>1316</v>
      </c>
      <c r="H430">
        <v>2040220</v>
      </c>
      <c r="I430" t="s">
        <v>1328</v>
      </c>
      <c r="J430" t="s">
        <v>974</v>
      </c>
      <c r="K430">
        <v>0</v>
      </c>
      <c r="L430">
        <v>3877.12</v>
      </c>
      <c r="M430">
        <v>3877.12</v>
      </c>
      <c r="N430">
        <v>0</v>
      </c>
    </row>
    <row r="431" spans="1:14">
      <c r="A431">
        <v>204</v>
      </c>
      <c r="B431">
        <v>20402</v>
      </c>
      <c r="C431" t="s">
        <v>841</v>
      </c>
      <c r="D431" t="s">
        <v>1315</v>
      </c>
      <c r="E431" t="s">
        <v>1316</v>
      </c>
      <c r="F431" t="s">
        <v>1317</v>
      </c>
      <c r="G431" t="s">
        <v>1316</v>
      </c>
      <c r="H431">
        <v>2040220</v>
      </c>
      <c r="I431" t="s">
        <v>1328</v>
      </c>
      <c r="J431" t="s">
        <v>938</v>
      </c>
      <c r="K431">
        <v>0</v>
      </c>
      <c r="L431">
        <v>500</v>
      </c>
      <c r="M431">
        <v>500</v>
      </c>
      <c r="N431">
        <v>0</v>
      </c>
    </row>
    <row r="432" spans="1:14">
      <c r="A432">
        <v>204</v>
      </c>
      <c r="B432">
        <v>20402</v>
      </c>
      <c r="C432" t="s">
        <v>841</v>
      </c>
      <c r="D432" t="s">
        <v>1311</v>
      </c>
      <c r="E432" t="s">
        <v>1312</v>
      </c>
      <c r="F432" t="s">
        <v>1313</v>
      </c>
      <c r="G432" t="s">
        <v>1312</v>
      </c>
      <c r="H432">
        <v>2040221</v>
      </c>
      <c r="I432" t="s">
        <v>1329</v>
      </c>
      <c r="J432" t="s">
        <v>846</v>
      </c>
      <c r="K432">
        <v>0</v>
      </c>
      <c r="L432">
        <v>75</v>
      </c>
      <c r="M432">
        <v>75</v>
      </c>
      <c r="N432">
        <v>0</v>
      </c>
    </row>
    <row r="433" spans="1:14">
      <c r="A433">
        <v>204</v>
      </c>
      <c r="B433">
        <v>20402</v>
      </c>
      <c r="C433" t="s">
        <v>841</v>
      </c>
      <c r="D433" t="s">
        <v>1324</v>
      </c>
      <c r="E433" t="s">
        <v>1325</v>
      </c>
      <c r="F433" t="s">
        <v>1326</v>
      </c>
      <c r="G433" t="s">
        <v>1325</v>
      </c>
      <c r="H433">
        <v>2040221</v>
      </c>
      <c r="I433" t="s">
        <v>1329</v>
      </c>
      <c r="J433" t="s">
        <v>846</v>
      </c>
      <c r="K433">
        <v>0</v>
      </c>
      <c r="L433">
        <v>881.76</v>
      </c>
      <c r="M433">
        <v>881.76</v>
      </c>
      <c r="N433">
        <v>0</v>
      </c>
    </row>
    <row r="434" spans="1:14">
      <c r="A434">
        <v>204</v>
      </c>
      <c r="B434">
        <v>20402</v>
      </c>
      <c r="C434" t="s">
        <v>841</v>
      </c>
      <c r="D434" t="s">
        <v>1311</v>
      </c>
      <c r="E434" t="s">
        <v>1312</v>
      </c>
      <c r="F434" t="s">
        <v>1330</v>
      </c>
      <c r="G434" t="s">
        <v>1331</v>
      </c>
      <c r="H434">
        <v>2040250</v>
      </c>
      <c r="I434" t="s">
        <v>1332</v>
      </c>
      <c r="J434" t="s">
        <v>846</v>
      </c>
      <c r="K434">
        <v>184.82</v>
      </c>
      <c r="L434">
        <v>252.4426</v>
      </c>
      <c r="M434">
        <v>67.6226</v>
      </c>
      <c r="N434">
        <v>0.365883562385023</v>
      </c>
    </row>
    <row r="435" spans="1:14">
      <c r="A435">
        <v>204</v>
      </c>
      <c r="B435">
        <v>20402</v>
      </c>
      <c r="C435" t="s">
        <v>841</v>
      </c>
      <c r="D435" t="s">
        <v>1311</v>
      </c>
      <c r="E435" t="s">
        <v>1312</v>
      </c>
      <c r="F435" t="s">
        <v>1313</v>
      </c>
      <c r="G435" t="s">
        <v>1312</v>
      </c>
      <c r="H435">
        <v>2040299</v>
      </c>
      <c r="I435" t="s">
        <v>1333</v>
      </c>
      <c r="J435" t="s">
        <v>846</v>
      </c>
      <c r="K435">
        <v>5925.26</v>
      </c>
      <c r="L435">
        <v>3198.82</v>
      </c>
      <c r="M435">
        <v>-2726.44</v>
      </c>
      <c r="N435">
        <v>-0.460138458059224</v>
      </c>
    </row>
    <row r="436" spans="1:14">
      <c r="A436">
        <v>204</v>
      </c>
      <c r="B436">
        <v>20402</v>
      </c>
      <c r="C436" t="s">
        <v>841</v>
      </c>
      <c r="D436" t="s">
        <v>1311</v>
      </c>
      <c r="E436" t="s">
        <v>1312</v>
      </c>
      <c r="F436" t="s">
        <v>1313</v>
      </c>
      <c r="G436" t="s">
        <v>1312</v>
      </c>
      <c r="H436">
        <v>2040299</v>
      </c>
      <c r="I436" t="s">
        <v>1333</v>
      </c>
      <c r="J436" t="s">
        <v>928</v>
      </c>
      <c r="K436">
        <v>17</v>
      </c>
      <c r="L436">
        <v>150</v>
      </c>
      <c r="M436">
        <v>133</v>
      </c>
      <c r="N436">
        <v>7.82352941176471</v>
      </c>
    </row>
    <row r="437" spans="1:14">
      <c r="A437">
        <v>204</v>
      </c>
      <c r="B437">
        <v>20402</v>
      </c>
      <c r="C437" t="s">
        <v>841</v>
      </c>
      <c r="D437" t="s">
        <v>1311</v>
      </c>
      <c r="E437" t="s">
        <v>1312</v>
      </c>
      <c r="F437" t="s">
        <v>1313</v>
      </c>
      <c r="G437" t="s">
        <v>1312</v>
      </c>
      <c r="H437">
        <v>2040299</v>
      </c>
      <c r="I437" t="s">
        <v>1333</v>
      </c>
      <c r="J437" t="s">
        <v>974</v>
      </c>
      <c r="K437">
        <v>100</v>
      </c>
      <c r="L437">
        <v>0</v>
      </c>
      <c r="M437">
        <v>-100</v>
      </c>
      <c r="N437">
        <v>-1</v>
      </c>
    </row>
    <row r="438" spans="1:14">
      <c r="A438">
        <v>204</v>
      </c>
      <c r="B438">
        <v>20402</v>
      </c>
      <c r="C438" t="s">
        <v>841</v>
      </c>
      <c r="D438" t="s">
        <v>1311</v>
      </c>
      <c r="E438" t="s">
        <v>1312</v>
      </c>
      <c r="F438" t="s">
        <v>1330</v>
      </c>
      <c r="G438" t="s">
        <v>1331</v>
      </c>
      <c r="H438">
        <v>2040299</v>
      </c>
      <c r="I438" t="s">
        <v>1333</v>
      </c>
      <c r="J438" t="s">
        <v>846</v>
      </c>
      <c r="K438">
        <v>0</v>
      </c>
      <c r="L438">
        <v>10</v>
      </c>
      <c r="M438">
        <v>10</v>
      </c>
      <c r="N438">
        <v>0</v>
      </c>
    </row>
    <row r="439" spans="1:14">
      <c r="A439">
        <v>204</v>
      </c>
      <c r="B439">
        <v>20402</v>
      </c>
      <c r="C439" t="s">
        <v>841</v>
      </c>
      <c r="D439" t="s">
        <v>1324</v>
      </c>
      <c r="E439" t="s">
        <v>1325</v>
      </c>
      <c r="F439" t="s">
        <v>1326</v>
      </c>
      <c r="G439" t="s">
        <v>1325</v>
      </c>
      <c r="H439">
        <v>2040299</v>
      </c>
      <c r="I439" t="s">
        <v>1333</v>
      </c>
      <c r="J439" t="s">
        <v>846</v>
      </c>
      <c r="K439">
        <v>0</v>
      </c>
      <c r="L439">
        <v>10</v>
      </c>
      <c r="M439">
        <v>10</v>
      </c>
      <c r="N439">
        <v>0</v>
      </c>
    </row>
    <row r="440" spans="1:14">
      <c r="A440">
        <v>204</v>
      </c>
      <c r="B440">
        <v>20402</v>
      </c>
      <c r="C440" t="s">
        <v>841</v>
      </c>
      <c r="D440" t="s">
        <v>1305</v>
      </c>
      <c r="E440" t="s">
        <v>1306</v>
      </c>
      <c r="F440" t="s">
        <v>1307</v>
      </c>
      <c r="G440" t="s">
        <v>1306</v>
      </c>
      <c r="H440">
        <v>2040299</v>
      </c>
      <c r="I440" t="s">
        <v>1333</v>
      </c>
      <c r="J440" t="s">
        <v>846</v>
      </c>
      <c r="K440">
        <v>0</v>
      </c>
      <c r="L440">
        <v>151.65</v>
      </c>
      <c r="M440">
        <v>151.65</v>
      </c>
      <c r="N440">
        <v>0</v>
      </c>
    </row>
    <row r="441" spans="1:14">
      <c r="A441">
        <v>204</v>
      </c>
      <c r="B441">
        <v>20402</v>
      </c>
      <c r="C441" t="s">
        <v>841</v>
      </c>
      <c r="D441" t="s">
        <v>1315</v>
      </c>
      <c r="E441" t="s">
        <v>1316</v>
      </c>
      <c r="F441" t="s">
        <v>1317</v>
      </c>
      <c r="G441" t="s">
        <v>1316</v>
      </c>
      <c r="H441">
        <v>2040299</v>
      </c>
      <c r="I441" t="s">
        <v>1333</v>
      </c>
      <c r="J441" t="s">
        <v>928</v>
      </c>
      <c r="K441">
        <v>0</v>
      </c>
      <c r="L441">
        <v>617</v>
      </c>
      <c r="M441">
        <v>617</v>
      </c>
      <c r="N441">
        <v>0</v>
      </c>
    </row>
    <row r="442" spans="1:14">
      <c r="A442">
        <v>204</v>
      </c>
      <c r="B442">
        <v>20402</v>
      </c>
      <c r="C442" t="s">
        <v>841</v>
      </c>
      <c r="D442" t="s">
        <v>1315</v>
      </c>
      <c r="E442" t="s">
        <v>1316</v>
      </c>
      <c r="F442" t="s">
        <v>1317</v>
      </c>
      <c r="G442" t="s">
        <v>1316</v>
      </c>
      <c r="H442">
        <v>2040299</v>
      </c>
      <c r="I442" t="s">
        <v>1333</v>
      </c>
      <c r="J442" t="s">
        <v>974</v>
      </c>
      <c r="K442">
        <v>0</v>
      </c>
      <c r="L442">
        <v>669.48</v>
      </c>
      <c r="M442">
        <v>669.48</v>
      </c>
      <c r="N442">
        <v>0</v>
      </c>
    </row>
    <row r="443" spans="1:14">
      <c r="A443">
        <v>204</v>
      </c>
      <c r="B443">
        <v>20402</v>
      </c>
      <c r="C443" t="s">
        <v>841</v>
      </c>
      <c r="D443" t="s">
        <v>1315</v>
      </c>
      <c r="E443" t="s">
        <v>1316</v>
      </c>
      <c r="F443" t="s">
        <v>1317</v>
      </c>
      <c r="G443" t="s">
        <v>1316</v>
      </c>
      <c r="H443">
        <v>2040299</v>
      </c>
      <c r="I443" t="s">
        <v>1333</v>
      </c>
      <c r="J443" t="s">
        <v>938</v>
      </c>
      <c r="K443">
        <v>0</v>
      </c>
      <c r="L443">
        <v>300</v>
      </c>
      <c r="M443">
        <v>300</v>
      </c>
      <c r="N443">
        <v>0</v>
      </c>
    </row>
    <row r="444" spans="1:14">
      <c r="A444">
        <v>204</v>
      </c>
      <c r="B444">
        <v>20404</v>
      </c>
      <c r="C444" t="s">
        <v>841</v>
      </c>
      <c r="D444" t="s">
        <v>1334</v>
      </c>
      <c r="E444" t="s">
        <v>1335</v>
      </c>
      <c r="F444" t="s">
        <v>1336</v>
      </c>
      <c r="G444" t="s">
        <v>1335</v>
      </c>
      <c r="H444">
        <v>2040401</v>
      </c>
      <c r="I444" t="s">
        <v>1337</v>
      </c>
      <c r="J444" t="s">
        <v>846</v>
      </c>
      <c r="K444">
        <v>1519.12</v>
      </c>
      <c r="L444">
        <v>1899.0526</v>
      </c>
      <c r="M444">
        <v>379.9326</v>
      </c>
      <c r="N444">
        <v>0.250100452893781</v>
      </c>
    </row>
    <row r="445" spans="1:14">
      <c r="A445">
        <v>204</v>
      </c>
      <c r="B445">
        <v>20404</v>
      </c>
      <c r="C445" t="s">
        <v>841</v>
      </c>
      <c r="D445" t="s">
        <v>1334</v>
      </c>
      <c r="E445" t="s">
        <v>1335</v>
      </c>
      <c r="F445" t="s">
        <v>1338</v>
      </c>
      <c r="G445" t="s">
        <v>1339</v>
      </c>
      <c r="H445">
        <v>2040401</v>
      </c>
      <c r="I445" t="s">
        <v>1337</v>
      </c>
      <c r="J445" t="s">
        <v>846</v>
      </c>
      <c r="K445">
        <v>239.79</v>
      </c>
      <c r="L445">
        <v>310.6413</v>
      </c>
      <c r="M445">
        <v>70.8513</v>
      </c>
      <c r="N445">
        <v>0.295472288252221</v>
      </c>
    </row>
    <row r="446" spans="1:14">
      <c r="A446">
        <v>204</v>
      </c>
      <c r="B446">
        <v>20404</v>
      </c>
      <c r="C446" t="s">
        <v>841</v>
      </c>
      <c r="D446" t="s">
        <v>1334</v>
      </c>
      <c r="E446" t="s">
        <v>1335</v>
      </c>
      <c r="F446" t="s">
        <v>1340</v>
      </c>
      <c r="G446" t="s">
        <v>1341</v>
      </c>
      <c r="H446">
        <v>2040401</v>
      </c>
      <c r="I446" t="s">
        <v>1337</v>
      </c>
      <c r="J446" t="s">
        <v>846</v>
      </c>
      <c r="K446">
        <v>228.63</v>
      </c>
      <c r="L446">
        <v>280.4886</v>
      </c>
      <c r="M446">
        <v>51.8586</v>
      </c>
      <c r="N446">
        <v>0.226823251541793</v>
      </c>
    </row>
    <row r="447" spans="1:14">
      <c r="A447">
        <v>204</v>
      </c>
      <c r="B447">
        <v>20404</v>
      </c>
      <c r="C447" t="s">
        <v>841</v>
      </c>
      <c r="D447" t="s">
        <v>1334</v>
      </c>
      <c r="E447" t="s">
        <v>1335</v>
      </c>
      <c r="F447" t="s">
        <v>1336</v>
      </c>
      <c r="G447" t="s">
        <v>1335</v>
      </c>
      <c r="H447">
        <v>2040402</v>
      </c>
      <c r="I447" t="s">
        <v>1342</v>
      </c>
      <c r="J447" t="s">
        <v>846</v>
      </c>
      <c r="K447">
        <v>735.64</v>
      </c>
      <c r="L447">
        <v>911.36</v>
      </c>
      <c r="M447">
        <v>175.72</v>
      </c>
      <c r="N447">
        <v>0.238866837039857</v>
      </c>
    </row>
    <row r="448" spans="1:14">
      <c r="A448">
        <v>204</v>
      </c>
      <c r="B448">
        <v>20404</v>
      </c>
      <c r="C448" t="s">
        <v>841</v>
      </c>
      <c r="D448" t="s">
        <v>1334</v>
      </c>
      <c r="E448" t="s">
        <v>1335</v>
      </c>
      <c r="F448" t="s">
        <v>1336</v>
      </c>
      <c r="G448" t="s">
        <v>1335</v>
      </c>
      <c r="H448">
        <v>2040402</v>
      </c>
      <c r="I448" t="s">
        <v>1342</v>
      </c>
      <c r="J448" t="s">
        <v>974</v>
      </c>
      <c r="K448">
        <v>0</v>
      </c>
      <c r="L448">
        <v>40</v>
      </c>
      <c r="M448">
        <v>40</v>
      </c>
      <c r="N448">
        <v>0</v>
      </c>
    </row>
    <row r="449" spans="1:14">
      <c r="A449">
        <v>204</v>
      </c>
      <c r="B449">
        <v>20404</v>
      </c>
      <c r="C449" t="s">
        <v>841</v>
      </c>
      <c r="D449" t="s">
        <v>1334</v>
      </c>
      <c r="E449" t="s">
        <v>1335</v>
      </c>
      <c r="F449" t="s">
        <v>1336</v>
      </c>
      <c r="G449" t="s">
        <v>1335</v>
      </c>
      <c r="H449">
        <v>2040402</v>
      </c>
      <c r="I449" t="s">
        <v>1342</v>
      </c>
      <c r="J449" t="s">
        <v>938</v>
      </c>
      <c r="K449">
        <v>7</v>
      </c>
      <c r="L449">
        <v>7</v>
      </c>
      <c r="M449">
        <v>0</v>
      </c>
      <c r="N449">
        <v>0</v>
      </c>
    </row>
    <row r="450" spans="1:14">
      <c r="A450">
        <v>204</v>
      </c>
      <c r="B450">
        <v>20404</v>
      </c>
      <c r="C450" t="s">
        <v>841</v>
      </c>
      <c r="D450" t="s">
        <v>1334</v>
      </c>
      <c r="E450" t="s">
        <v>1335</v>
      </c>
      <c r="F450" t="s">
        <v>1336</v>
      </c>
      <c r="G450" t="s">
        <v>1335</v>
      </c>
      <c r="H450">
        <v>2040499</v>
      </c>
      <c r="I450" t="s">
        <v>1343</v>
      </c>
      <c r="J450" t="s">
        <v>974</v>
      </c>
      <c r="K450">
        <v>40</v>
      </c>
      <c r="L450">
        <v>0</v>
      </c>
      <c r="M450">
        <v>-40</v>
      </c>
      <c r="N450">
        <v>-1</v>
      </c>
    </row>
    <row r="451" spans="1:14">
      <c r="A451">
        <v>204</v>
      </c>
      <c r="B451">
        <v>20404</v>
      </c>
      <c r="C451" t="s">
        <v>841</v>
      </c>
      <c r="D451" t="s">
        <v>1334</v>
      </c>
      <c r="E451" t="s">
        <v>1335</v>
      </c>
      <c r="F451" t="s">
        <v>1338</v>
      </c>
      <c r="G451" t="s">
        <v>1339</v>
      </c>
      <c r="H451">
        <v>2040499</v>
      </c>
      <c r="I451" t="s">
        <v>1343</v>
      </c>
      <c r="J451" t="s">
        <v>846</v>
      </c>
      <c r="K451">
        <v>141.56</v>
      </c>
      <c r="L451">
        <v>109.39</v>
      </c>
      <c r="M451">
        <v>-32.17</v>
      </c>
      <c r="N451">
        <v>-0.227253461429782</v>
      </c>
    </row>
    <row r="452" spans="1:14">
      <c r="A452">
        <v>204</v>
      </c>
      <c r="B452">
        <v>20404</v>
      </c>
      <c r="C452" t="s">
        <v>841</v>
      </c>
      <c r="D452" t="s">
        <v>1334</v>
      </c>
      <c r="E452" t="s">
        <v>1335</v>
      </c>
      <c r="F452" t="s">
        <v>1340</v>
      </c>
      <c r="G452" t="s">
        <v>1341</v>
      </c>
      <c r="H452">
        <v>2040499</v>
      </c>
      <c r="I452" t="s">
        <v>1343</v>
      </c>
      <c r="J452" t="s">
        <v>846</v>
      </c>
      <c r="K452">
        <v>89.27</v>
      </c>
      <c r="L452">
        <v>119.78</v>
      </c>
      <c r="M452">
        <v>30.51</v>
      </c>
      <c r="N452">
        <v>0.341772151898734</v>
      </c>
    </row>
    <row r="453" spans="1:14">
      <c r="A453">
        <v>204</v>
      </c>
      <c r="B453">
        <v>20405</v>
      </c>
      <c r="C453" t="s">
        <v>841</v>
      </c>
      <c r="D453" t="s">
        <v>1344</v>
      </c>
      <c r="E453" t="s">
        <v>1345</v>
      </c>
      <c r="F453" t="s">
        <v>1346</v>
      </c>
      <c r="G453" t="s">
        <v>1345</v>
      </c>
      <c r="H453">
        <v>2040501</v>
      </c>
      <c r="I453" t="s">
        <v>1347</v>
      </c>
      <c r="J453" t="s">
        <v>846</v>
      </c>
      <c r="K453">
        <v>2286.28</v>
      </c>
      <c r="L453">
        <v>2940.6834</v>
      </c>
      <c r="M453">
        <v>654.4034</v>
      </c>
      <c r="N453">
        <v>0.28623064541526</v>
      </c>
    </row>
    <row r="454" spans="1:14">
      <c r="A454">
        <v>204</v>
      </c>
      <c r="B454">
        <v>20405</v>
      </c>
      <c r="C454" t="s">
        <v>841</v>
      </c>
      <c r="D454" t="s">
        <v>1344</v>
      </c>
      <c r="E454" t="s">
        <v>1345</v>
      </c>
      <c r="F454" t="s">
        <v>1346</v>
      </c>
      <c r="G454" t="s">
        <v>1345</v>
      </c>
      <c r="H454">
        <v>2040502</v>
      </c>
      <c r="I454" t="s">
        <v>1348</v>
      </c>
      <c r="J454" t="s">
        <v>846</v>
      </c>
      <c r="K454">
        <v>0</v>
      </c>
      <c r="L454">
        <v>24.89</v>
      </c>
      <c r="M454">
        <v>24.89</v>
      </c>
      <c r="N454">
        <v>0</v>
      </c>
    </row>
    <row r="455" spans="1:14">
      <c r="A455">
        <v>204</v>
      </c>
      <c r="B455">
        <v>20405</v>
      </c>
      <c r="C455" t="s">
        <v>841</v>
      </c>
      <c r="D455" t="s">
        <v>1344</v>
      </c>
      <c r="E455" t="s">
        <v>1345</v>
      </c>
      <c r="F455" t="s">
        <v>1346</v>
      </c>
      <c r="G455" t="s">
        <v>1345</v>
      </c>
      <c r="H455">
        <v>2040504</v>
      </c>
      <c r="I455" t="s">
        <v>1349</v>
      </c>
      <c r="J455" t="s">
        <v>846</v>
      </c>
      <c r="K455">
        <v>0</v>
      </c>
      <c r="L455">
        <v>300</v>
      </c>
      <c r="M455">
        <v>300</v>
      </c>
      <c r="N455">
        <v>0</v>
      </c>
    </row>
    <row r="456" spans="1:14">
      <c r="A456">
        <v>204</v>
      </c>
      <c r="B456">
        <v>20405</v>
      </c>
      <c r="C456" t="s">
        <v>841</v>
      </c>
      <c r="D456" t="s">
        <v>1344</v>
      </c>
      <c r="E456" t="s">
        <v>1345</v>
      </c>
      <c r="F456" t="s">
        <v>1346</v>
      </c>
      <c r="G456" t="s">
        <v>1345</v>
      </c>
      <c r="H456">
        <v>2040505</v>
      </c>
      <c r="I456" t="s">
        <v>1350</v>
      </c>
      <c r="J456" t="s">
        <v>846</v>
      </c>
      <c r="K456">
        <v>0</v>
      </c>
      <c r="L456">
        <v>11.08</v>
      </c>
      <c r="M456">
        <v>11.08</v>
      </c>
      <c r="N456">
        <v>0</v>
      </c>
    </row>
    <row r="457" spans="1:14">
      <c r="A457">
        <v>204</v>
      </c>
      <c r="B457">
        <v>20405</v>
      </c>
      <c r="C457" t="s">
        <v>841</v>
      </c>
      <c r="D457" t="s">
        <v>1344</v>
      </c>
      <c r="E457" t="s">
        <v>1345</v>
      </c>
      <c r="F457" t="s">
        <v>1346</v>
      </c>
      <c r="G457" t="s">
        <v>1345</v>
      </c>
      <c r="H457">
        <v>2040506</v>
      </c>
      <c r="I457" t="s">
        <v>1351</v>
      </c>
      <c r="J457" t="s">
        <v>846</v>
      </c>
      <c r="K457">
        <v>0</v>
      </c>
      <c r="L457">
        <v>10</v>
      </c>
      <c r="M457">
        <v>10</v>
      </c>
      <c r="N457">
        <v>0</v>
      </c>
    </row>
    <row r="458" spans="1:14">
      <c r="A458">
        <v>204</v>
      </c>
      <c r="B458">
        <v>20405</v>
      </c>
      <c r="C458" t="s">
        <v>841</v>
      </c>
      <c r="D458" t="s">
        <v>1344</v>
      </c>
      <c r="E458" t="s">
        <v>1345</v>
      </c>
      <c r="F458" t="s">
        <v>1346</v>
      </c>
      <c r="G458" t="s">
        <v>1345</v>
      </c>
      <c r="H458">
        <v>2040599</v>
      </c>
      <c r="I458" t="s">
        <v>1352</v>
      </c>
      <c r="J458" t="s">
        <v>846</v>
      </c>
      <c r="K458">
        <v>1327.28</v>
      </c>
      <c r="L458">
        <v>1221.92</v>
      </c>
      <c r="M458">
        <v>-105.36</v>
      </c>
      <c r="N458">
        <v>-0.0793803869567837</v>
      </c>
    </row>
    <row r="459" spans="1:14">
      <c r="A459">
        <v>204</v>
      </c>
      <c r="B459">
        <v>20405</v>
      </c>
      <c r="C459" t="s">
        <v>841</v>
      </c>
      <c r="D459" t="s">
        <v>1344</v>
      </c>
      <c r="E459" t="s">
        <v>1345</v>
      </c>
      <c r="F459" t="s">
        <v>1346</v>
      </c>
      <c r="G459" t="s">
        <v>1345</v>
      </c>
      <c r="H459">
        <v>2040599</v>
      </c>
      <c r="I459" t="s">
        <v>1352</v>
      </c>
      <c r="J459" t="s">
        <v>974</v>
      </c>
      <c r="K459">
        <v>150</v>
      </c>
      <c r="L459">
        <v>150</v>
      </c>
      <c r="M459">
        <v>0</v>
      </c>
      <c r="N459">
        <v>0</v>
      </c>
    </row>
    <row r="460" spans="1:14">
      <c r="A460">
        <v>204</v>
      </c>
      <c r="B460">
        <v>20405</v>
      </c>
      <c r="C460" t="s">
        <v>841</v>
      </c>
      <c r="D460" t="s">
        <v>1344</v>
      </c>
      <c r="E460" t="s">
        <v>1345</v>
      </c>
      <c r="F460" t="s">
        <v>1346</v>
      </c>
      <c r="G460" t="s">
        <v>1345</v>
      </c>
      <c r="H460">
        <v>2040599</v>
      </c>
      <c r="I460" t="s">
        <v>1352</v>
      </c>
      <c r="J460" t="s">
        <v>938</v>
      </c>
      <c r="K460">
        <v>0</v>
      </c>
      <c r="L460">
        <v>2.4</v>
      </c>
      <c r="M460">
        <v>2.4</v>
      </c>
      <c r="N460">
        <v>0</v>
      </c>
    </row>
    <row r="461" spans="1:14">
      <c r="A461">
        <v>204</v>
      </c>
      <c r="B461">
        <v>20406</v>
      </c>
      <c r="C461" t="s">
        <v>841</v>
      </c>
      <c r="D461" t="s">
        <v>1353</v>
      </c>
      <c r="E461" t="s">
        <v>1354</v>
      </c>
      <c r="F461" t="s">
        <v>1355</v>
      </c>
      <c r="G461" t="s">
        <v>1354</v>
      </c>
      <c r="H461">
        <v>2040601</v>
      </c>
      <c r="I461" t="s">
        <v>1356</v>
      </c>
      <c r="J461" t="s">
        <v>846</v>
      </c>
      <c r="K461">
        <v>824.15</v>
      </c>
      <c r="L461">
        <v>1003.5429</v>
      </c>
      <c r="M461">
        <v>179.3929</v>
      </c>
      <c r="N461">
        <v>0.217670205666444</v>
      </c>
    </row>
    <row r="462" spans="1:14">
      <c r="A462">
        <v>204</v>
      </c>
      <c r="B462">
        <v>20406</v>
      </c>
      <c r="C462" t="s">
        <v>841</v>
      </c>
      <c r="D462" t="s">
        <v>1353</v>
      </c>
      <c r="E462" t="s">
        <v>1354</v>
      </c>
      <c r="F462" t="s">
        <v>1357</v>
      </c>
      <c r="G462" t="s">
        <v>1358</v>
      </c>
      <c r="H462">
        <v>2040601</v>
      </c>
      <c r="I462" t="s">
        <v>1356</v>
      </c>
      <c r="J462" t="s">
        <v>846</v>
      </c>
      <c r="K462">
        <v>0</v>
      </c>
      <c r="L462">
        <v>0</v>
      </c>
      <c r="M462">
        <v>0</v>
      </c>
      <c r="N462">
        <v>0</v>
      </c>
    </row>
    <row r="463" spans="1:14">
      <c r="A463">
        <v>204</v>
      </c>
      <c r="B463">
        <v>20406</v>
      </c>
      <c r="C463" t="s">
        <v>841</v>
      </c>
      <c r="D463" t="s">
        <v>1353</v>
      </c>
      <c r="E463" t="s">
        <v>1354</v>
      </c>
      <c r="F463" t="s">
        <v>1359</v>
      </c>
      <c r="G463" t="s">
        <v>1360</v>
      </c>
      <c r="H463">
        <v>2040601</v>
      </c>
      <c r="I463" t="s">
        <v>1356</v>
      </c>
      <c r="J463" t="s">
        <v>846</v>
      </c>
      <c r="K463">
        <v>102.88</v>
      </c>
      <c r="L463">
        <v>124.0104</v>
      </c>
      <c r="M463">
        <v>21.1304</v>
      </c>
      <c r="N463">
        <v>0.205388802488336</v>
      </c>
    </row>
    <row r="464" spans="1:14">
      <c r="A464">
        <v>204</v>
      </c>
      <c r="B464">
        <v>20406</v>
      </c>
      <c r="C464" t="s">
        <v>841</v>
      </c>
      <c r="D464" t="s">
        <v>1353</v>
      </c>
      <c r="E464" t="s">
        <v>1354</v>
      </c>
      <c r="F464" t="s">
        <v>1355</v>
      </c>
      <c r="G464" t="s">
        <v>1354</v>
      </c>
      <c r="H464">
        <v>2040602</v>
      </c>
      <c r="I464" t="s">
        <v>1361</v>
      </c>
      <c r="J464" t="s">
        <v>846</v>
      </c>
      <c r="K464">
        <v>0</v>
      </c>
      <c r="L464">
        <v>34.48</v>
      </c>
      <c r="M464">
        <v>34.48</v>
      </c>
      <c r="N464">
        <v>0</v>
      </c>
    </row>
    <row r="465" spans="1:14">
      <c r="A465">
        <v>204</v>
      </c>
      <c r="B465">
        <v>20406</v>
      </c>
      <c r="C465" t="s">
        <v>841</v>
      </c>
      <c r="D465" t="s">
        <v>1353</v>
      </c>
      <c r="E465" t="s">
        <v>1354</v>
      </c>
      <c r="F465" t="s">
        <v>1355</v>
      </c>
      <c r="G465" t="s">
        <v>1354</v>
      </c>
      <c r="H465">
        <v>2040604</v>
      </c>
      <c r="I465" t="s">
        <v>1362</v>
      </c>
      <c r="J465" t="s">
        <v>846</v>
      </c>
      <c r="K465">
        <v>49.5</v>
      </c>
      <c r="L465">
        <v>86</v>
      </c>
      <c r="M465">
        <v>36.5</v>
      </c>
      <c r="N465">
        <v>0.737373737373737</v>
      </c>
    </row>
    <row r="466" spans="1:14">
      <c r="A466">
        <v>204</v>
      </c>
      <c r="B466">
        <v>20406</v>
      </c>
      <c r="C466" t="s">
        <v>841</v>
      </c>
      <c r="D466" t="s">
        <v>1353</v>
      </c>
      <c r="E466" t="s">
        <v>1354</v>
      </c>
      <c r="F466" t="s">
        <v>1355</v>
      </c>
      <c r="G466" t="s">
        <v>1354</v>
      </c>
      <c r="H466">
        <v>2040605</v>
      </c>
      <c r="I466" t="s">
        <v>1363</v>
      </c>
      <c r="J466" t="s">
        <v>846</v>
      </c>
      <c r="K466">
        <v>138.5</v>
      </c>
      <c r="L466">
        <v>156</v>
      </c>
      <c r="M466">
        <v>17.5</v>
      </c>
      <c r="N466">
        <v>0.126353790613718</v>
      </c>
    </row>
    <row r="467" spans="1:14">
      <c r="A467">
        <v>204</v>
      </c>
      <c r="B467">
        <v>20406</v>
      </c>
      <c r="C467" t="s">
        <v>841</v>
      </c>
      <c r="D467" t="s">
        <v>1353</v>
      </c>
      <c r="E467" t="s">
        <v>1354</v>
      </c>
      <c r="F467" t="s">
        <v>1355</v>
      </c>
      <c r="G467" t="s">
        <v>1354</v>
      </c>
      <c r="H467">
        <v>2040606</v>
      </c>
      <c r="I467" t="s">
        <v>1364</v>
      </c>
      <c r="J467" t="s">
        <v>846</v>
      </c>
      <c r="K467">
        <v>0</v>
      </c>
      <c r="L467">
        <v>14</v>
      </c>
      <c r="M467">
        <v>14</v>
      </c>
      <c r="N467">
        <v>0</v>
      </c>
    </row>
    <row r="468" spans="1:14">
      <c r="A468">
        <v>204</v>
      </c>
      <c r="B468">
        <v>20406</v>
      </c>
      <c r="C468" t="s">
        <v>841</v>
      </c>
      <c r="D468" t="s">
        <v>1353</v>
      </c>
      <c r="E468" t="s">
        <v>1354</v>
      </c>
      <c r="F468" t="s">
        <v>1355</v>
      </c>
      <c r="G468" t="s">
        <v>1354</v>
      </c>
      <c r="H468">
        <v>2040607</v>
      </c>
      <c r="I468" t="s">
        <v>1365</v>
      </c>
      <c r="J468" t="s">
        <v>846</v>
      </c>
      <c r="K468">
        <v>41</v>
      </c>
      <c r="L468">
        <v>38</v>
      </c>
      <c r="M468">
        <v>-3</v>
      </c>
      <c r="N468">
        <v>-0.0731707317073171</v>
      </c>
    </row>
    <row r="469" spans="1:14">
      <c r="A469">
        <v>204</v>
      </c>
      <c r="B469">
        <v>20406</v>
      </c>
      <c r="C469" t="s">
        <v>841</v>
      </c>
      <c r="D469" t="s">
        <v>895</v>
      </c>
      <c r="E469" t="s">
        <v>896</v>
      </c>
      <c r="F469" t="s">
        <v>949</v>
      </c>
      <c r="G469" t="s">
        <v>950</v>
      </c>
      <c r="H469">
        <v>2040609</v>
      </c>
      <c r="I469" t="s">
        <v>1366</v>
      </c>
      <c r="J469" t="s">
        <v>928</v>
      </c>
      <c r="K469">
        <v>0</v>
      </c>
      <c r="L469">
        <v>101.85</v>
      </c>
      <c r="M469">
        <v>101.85</v>
      </c>
      <c r="N469">
        <v>0</v>
      </c>
    </row>
    <row r="470" spans="1:14">
      <c r="A470">
        <v>204</v>
      </c>
      <c r="B470">
        <v>20406</v>
      </c>
      <c r="C470" t="s">
        <v>841</v>
      </c>
      <c r="D470" t="s">
        <v>1353</v>
      </c>
      <c r="E470" t="s">
        <v>1354</v>
      </c>
      <c r="F470" t="s">
        <v>1355</v>
      </c>
      <c r="G470" t="s">
        <v>1354</v>
      </c>
      <c r="H470">
        <v>2040610</v>
      </c>
      <c r="I470" t="s">
        <v>1367</v>
      </c>
      <c r="J470" t="s">
        <v>846</v>
      </c>
      <c r="K470">
        <v>13</v>
      </c>
      <c r="L470">
        <v>13</v>
      </c>
      <c r="M470">
        <v>0</v>
      </c>
      <c r="N470">
        <v>0</v>
      </c>
    </row>
    <row r="471" spans="1:14">
      <c r="A471">
        <v>204</v>
      </c>
      <c r="B471">
        <v>20406</v>
      </c>
      <c r="C471" t="s">
        <v>841</v>
      </c>
      <c r="D471" t="s">
        <v>895</v>
      </c>
      <c r="E471" t="s">
        <v>896</v>
      </c>
      <c r="F471" t="s">
        <v>897</v>
      </c>
      <c r="G471" t="s">
        <v>896</v>
      </c>
      <c r="H471">
        <v>2040612</v>
      </c>
      <c r="I471" t="s">
        <v>1368</v>
      </c>
      <c r="J471" t="s">
        <v>846</v>
      </c>
      <c r="K471">
        <v>0</v>
      </c>
      <c r="L471">
        <v>106.9</v>
      </c>
      <c r="M471">
        <v>106.9</v>
      </c>
      <c r="N471">
        <v>0</v>
      </c>
    </row>
    <row r="472" spans="1:14">
      <c r="A472">
        <v>204</v>
      </c>
      <c r="B472">
        <v>20406</v>
      </c>
      <c r="C472" t="s">
        <v>841</v>
      </c>
      <c r="D472" t="s">
        <v>1353</v>
      </c>
      <c r="E472" t="s">
        <v>1354</v>
      </c>
      <c r="F472" t="s">
        <v>1355</v>
      </c>
      <c r="G472" t="s">
        <v>1354</v>
      </c>
      <c r="H472">
        <v>2040612</v>
      </c>
      <c r="I472" t="s">
        <v>1368</v>
      </c>
      <c r="J472" t="s">
        <v>846</v>
      </c>
      <c r="K472">
        <v>0</v>
      </c>
      <c r="L472">
        <v>26</v>
      </c>
      <c r="M472">
        <v>26</v>
      </c>
      <c r="N472">
        <v>0</v>
      </c>
    </row>
    <row r="473" spans="1:14">
      <c r="A473">
        <v>204</v>
      </c>
      <c r="B473">
        <v>20406</v>
      </c>
      <c r="C473" t="s">
        <v>841</v>
      </c>
      <c r="D473" t="s">
        <v>1353</v>
      </c>
      <c r="E473" t="s">
        <v>1354</v>
      </c>
      <c r="F473" t="s">
        <v>1355</v>
      </c>
      <c r="G473" t="s">
        <v>1354</v>
      </c>
      <c r="H473">
        <v>2040613</v>
      </c>
      <c r="I473" t="s">
        <v>1369</v>
      </c>
      <c r="J473" t="s">
        <v>846</v>
      </c>
      <c r="K473">
        <v>0</v>
      </c>
      <c r="L473">
        <v>5</v>
      </c>
      <c r="M473">
        <v>5</v>
      </c>
      <c r="N473">
        <v>0</v>
      </c>
    </row>
    <row r="474" spans="1:14">
      <c r="A474">
        <v>204</v>
      </c>
      <c r="B474">
        <v>20406</v>
      </c>
      <c r="C474" t="s">
        <v>841</v>
      </c>
      <c r="D474" t="s">
        <v>1353</v>
      </c>
      <c r="E474" t="s">
        <v>1354</v>
      </c>
      <c r="F474" t="s">
        <v>1357</v>
      </c>
      <c r="G474" t="s">
        <v>1358</v>
      </c>
      <c r="H474">
        <v>2040650</v>
      </c>
      <c r="I474" t="s">
        <v>1370</v>
      </c>
      <c r="J474" t="s">
        <v>846</v>
      </c>
      <c r="K474">
        <v>0</v>
      </c>
      <c r="L474">
        <v>30.58</v>
      </c>
      <c r="M474">
        <v>30.58</v>
      </c>
      <c r="N474">
        <v>0</v>
      </c>
    </row>
    <row r="475" spans="1:14">
      <c r="A475">
        <v>204</v>
      </c>
      <c r="B475">
        <v>20406</v>
      </c>
      <c r="C475" t="s">
        <v>841</v>
      </c>
      <c r="D475" t="s">
        <v>1353</v>
      </c>
      <c r="E475" t="s">
        <v>1354</v>
      </c>
      <c r="F475" t="s">
        <v>1355</v>
      </c>
      <c r="G475" t="s">
        <v>1354</v>
      </c>
      <c r="H475">
        <v>2040699</v>
      </c>
      <c r="I475" t="s">
        <v>1371</v>
      </c>
      <c r="J475" t="s">
        <v>846</v>
      </c>
      <c r="K475">
        <v>245.43</v>
      </c>
      <c r="L475">
        <v>119.5</v>
      </c>
      <c r="M475">
        <v>-125.93</v>
      </c>
      <c r="N475">
        <v>-0.513099458093958</v>
      </c>
    </row>
    <row r="476" spans="1:14">
      <c r="A476">
        <v>204</v>
      </c>
      <c r="B476">
        <v>20406</v>
      </c>
      <c r="C476" t="s">
        <v>841</v>
      </c>
      <c r="D476" t="s">
        <v>1353</v>
      </c>
      <c r="E476" t="s">
        <v>1354</v>
      </c>
      <c r="F476" t="s">
        <v>1357</v>
      </c>
      <c r="G476" t="s">
        <v>1358</v>
      </c>
      <c r="H476">
        <v>2040699</v>
      </c>
      <c r="I476" t="s">
        <v>1371</v>
      </c>
      <c r="J476" t="s">
        <v>928</v>
      </c>
      <c r="K476">
        <v>210</v>
      </c>
      <c r="L476">
        <v>279</v>
      </c>
      <c r="M476">
        <v>69</v>
      </c>
      <c r="N476">
        <v>0.328571428571429</v>
      </c>
    </row>
    <row r="477" spans="1:14">
      <c r="A477">
        <v>204</v>
      </c>
      <c r="B477">
        <v>20499</v>
      </c>
      <c r="C477" t="s">
        <v>841</v>
      </c>
      <c r="D477" t="s">
        <v>1372</v>
      </c>
      <c r="E477" t="s">
        <v>1373</v>
      </c>
      <c r="F477" t="s">
        <v>1374</v>
      </c>
      <c r="G477" t="s">
        <v>1375</v>
      </c>
      <c r="H477">
        <v>2049901</v>
      </c>
      <c r="I477" t="s">
        <v>1376</v>
      </c>
      <c r="J477" t="s">
        <v>846</v>
      </c>
      <c r="K477">
        <v>300</v>
      </c>
      <c r="L477">
        <v>200</v>
      </c>
      <c r="M477">
        <v>-100</v>
      </c>
      <c r="N477">
        <v>-0.333333333333333</v>
      </c>
    </row>
    <row r="478" spans="1:14">
      <c r="A478">
        <v>204</v>
      </c>
      <c r="B478">
        <v>20499</v>
      </c>
      <c r="C478" t="s">
        <v>792</v>
      </c>
      <c r="D478" t="s">
        <v>1014</v>
      </c>
      <c r="E478" t="s">
        <v>1015</v>
      </c>
      <c r="F478" t="s">
        <v>1016</v>
      </c>
      <c r="G478" t="s">
        <v>1017</v>
      </c>
      <c r="H478">
        <v>2049901</v>
      </c>
      <c r="I478" t="s">
        <v>1376</v>
      </c>
      <c r="J478" t="s">
        <v>846</v>
      </c>
      <c r="K478">
        <v>15940</v>
      </c>
      <c r="L478">
        <v>13102.16</v>
      </c>
      <c r="M478">
        <v>-2837.84</v>
      </c>
      <c r="N478">
        <v>-0.178032622333752</v>
      </c>
    </row>
    <row r="479" spans="1:14">
      <c r="A479">
        <v>204</v>
      </c>
      <c r="B479">
        <v>20499</v>
      </c>
      <c r="C479" t="s">
        <v>1289</v>
      </c>
      <c r="D479" t="s">
        <v>1290</v>
      </c>
      <c r="E479" t="s">
        <v>1291</v>
      </c>
      <c r="F479" t="s">
        <v>1292</v>
      </c>
      <c r="G479" t="s">
        <v>1291</v>
      </c>
      <c r="H479">
        <v>2049901</v>
      </c>
      <c r="I479" t="s">
        <v>1376</v>
      </c>
      <c r="J479" t="s">
        <v>846</v>
      </c>
      <c r="K479">
        <v>1380</v>
      </c>
      <c r="L479">
        <v>0</v>
      </c>
      <c r="M479">
        <v>-1380</v>
      </c>
      <c r="N479">
        <v>-1</v>
      </c>
    </row>
    <row r="480" spans="1:14">
      <c r="A480">
        <v>205</v>
      </c>
      <c r="B480">
        <v>20501</v>
      </c>
      <c r="C480" t="s">
        <v>1119</v>
      </c>
      <c r="D480" t="s">
        <v>1377</v>
      </c>
      <c r="E480" t="s">
        <v>1378</v>
      </c>
      <c r="F480" t="s">
        <v>1379</v>
      </c>
      <c r="G480" t="s">
        <v>1378</v>
      </c>
      <c r="H480">
        <v>2050101</v>
      </c>
      <c r="I480" t="s">
        <v>1380</v>
      </c>
      <c r="J480" t="s">
        <v>846</v>
      </c>
      <c r="K480">
        <v>422.64</v>
      </c>
      <c r="L480">
        <v>496.2796</v>
      </c>
      <c r="M480">
        <v>73.6396</v>
      </c>
      <c r="N480">
        <v>0.174237175847057</v>
      </c>
    </row>
    <row r="481" spans="1:14">
      <c r="A481">
        <v>205</v>
      </c>
      <c r="B481">
        <v>20501</v>
      </c>
      <c r="C481" t="s">
        <v>1119</v>
      </c>
      <c r="D481" t="s">
        <v>1377</v>
      </c>
      <c r="E481" t="s">
        <v>1378</v>
      </c>
      <c r="F481" t="s">
        <v>1381</v>
      </c>
      <c r="G481" t="s">
        <v>1382</v>
      </c>
      <c r="H481">
        <v>2050101</v>
      </c>
      <c r="I481" t="s">
        <v>1380</v>
      </c>
      <c r="J481" t="s">
        <v>846</v>
      </c>
      <c r="K481">
        <v>110.64</v>
      </c>
      <c r="L481">
        <v>138.0879</v>
      </c>
      <c r="M481">
        <v>27.4479</v>
      </c>
      <c r="N481">
        <v>0.248082971800434</v>
      </c>
    </row>
    <row r="482" spans="1:14">
      <c r="A482">
        <v>205</v>
      </c>
      <c r="B482">
        <v>20501</v>
      </c>
      <c r="C482" t="s">
        <v>1119</v>
      </c>
      <c r="D482" t="s">
        <v>1377</v>
      </c>
      <c r="E482" t="s">
        <v>1378</v>
      </c>
      <c r="F482" t="s">
        <v>1379</v>
      </c>
      <c r="G482" t="s">
        <v>1378</v>
      </c>
      <c r="H482">
        <v>2050199</v>
      </c>
      <c r="I482" t="s">
        <v>1383</v>
      </c>
      <c r="J482" t="s">
        <v>846</v>
      </c>
      <c r="K482">
        <v>5426.5</v>
      </c>
      <c r="L482">
        <v>12636.4</v>
      </c>
      <c r="M482">
        <v>7209.9</v>
      </c>
      <c r="N482">
        <v>1.32864645720077</v>
      </c>
    </row>
    <row r="483" spans="1:14">
      <c r="A483">
        <v>205</v>
      </c>
      <c r="B483">
        <v>20501</v>
      </c>
      <c r="C483" t="s">
        <v>1119</v>
      </c>
      <c r="D483" t="s">
        <v>1377</v>
      </c>
      <c r="E483" t="s">
        <v>1378</v>
      </c>
      <c r="F483" t="s">
        <v>1379</v>
      </c>
      <c r="G483" t="s">
        <v>1378</v>
      </c>
      <c r="H483">
        <v>2050199</v>
      </c>
      <c r="I483" t="s">
        <v>1383</v>
      </c>
      <c r="J483" t="s">
        <v>928</v>
      </c>
      <c r="K483">
        <v>65</v>
      </c>
      <c r="L483">
        <v>65</v>
      </c>
      <c r="M483">
        <v>0</v>
      </c>
      <c r="N483">
        <v>0</v>
      </c>
    </row>
    <row r="484" spans="1:14">
      <c r="A484">
        <v>205</v>
      </c>
      <c r="B484">
        <v>20501</v>
      </c>
      <c r="C484" t="s">
        <v>1119</v>
      </c>
      <c r="D484" t="s">
        <v>1377</v>
      </c>
      <c r="E484" t="s">
        <v>1378</v>
      </c>
      <c r="F484" t="s">
        <v>1379</v>
      </c>
      <c r="G484" t="s">
        <v>1378</v>
      </c>
      <c r="H484">
        <v>2050199</v>
      </c>
      <c r="I484" t="s">
        <v>1383</v>
      </c>
      <c r="J484" t="s">
        <v>938</v>
      </c>
      <c r="K484">
        <v>0</v>
      </c>
      <c r="L484">
        <v>28</v>
      </c>
      <c r="M484">
        <v>28</v>
      </c>
      <c r="N484">
        <v>0</v>
      </c>
    </row>
    <row r="485" spans="1:14">
      <c r="A485">
        <v>205</v>
      </c>
      <c r="B485">
        <v>20501</v>
      </c>
      <c r="C485" t="s">
        <v>1119</v>
      </c>
      <c r="D485" t="s">
        <v>1377</v>
      </c>
      <c r="E485" t="s">
        <v>1378</v>
      </c>
      <c r="F485" t="s">
        <v>1384</v>
      </c>
      <c r="G485" t="s">
        <v>1385</v>
      </c>
      <c r="H485">
        <v>2050199</v>
      </c>
      <c r="I485" t="s">
        <v>1383</v>
      </c>
      <c r="J485" t="s">
        <v>846</v>
      </c>
      <c r="K485">
        <v>19.93</v>
      </c>
      <c r="L485">
        <v>10</v>
      </c>
      <c r="M485">
        <v>-9.93</v>
      </c>
      <c r="N485">
        <v>-0.498243853487205</v>
      </c>
    </row>
    <row r="486" spans="1:14">
      <c r="A486">
        <v>205</v>
      </c>
      <c r="B486">
        <v>20501</v>
      </c>
      <c r="C486" t="s">
        <v>1119</v>
      </c>
      <c r="D486" t="s">
        <v>1377</v>
      </c>
      <c r="E486" t="s">
        <v>1378</v>
      </c>
      <c r="F486" t="s">
        <v>1386</v>
      </c>
      <c r="G486" t="s">
        <v>1387</v>
      </c>
      <c r="H486">
        <v>2050199</v>
      </c>
      <c r="I486" t="s">
        <v>1383</v>
      </c>
      <c r="J486" t="s">
        <v>846</v>
      </c>
      <c r="K486">
        <v>39</v>
      </c>
      <c r="L486">
        <v>30</v>
      </c>
      <c r="M486">
        <v>-9</v>
      </c>
      <c r="N486">
        <v>-0.230769230769231</v>
      </c>
    </row>
    <row r="487" spans="1:14">
      <c r="A487">
        <v>205</v>
      </c>
      <c r="B487">
        <v>20501</v>
      </c>
      <c r="C487" t="s">
        <v>1119</v>
      </c>
      <c r="D487" t="s">
        <v>1377</v>
      </c>
      <c r="E487" t="s">
        <v>1378</v>
      </c>
      <c r="F487" t="s">
        <v>1388</v>
      </c>
      <c r="G487" t="s">
        <v>1389</v>
      </c>
      <c r="H487">
        <v>2050199</v>
      </c>
      <c r="I487" t="s">
        <v>1383</v>
      </c>
      <c r="J487" t="s">
        <v>846</v>
      </c>
      <c r="K487">
        <v>61.5</v>
      </c>
      <c r="L487">
        <v>114.7</v>
      </c>
      <c r="M487">
        <v>53.2</v>
      </c>
      <c r="N487">
        <v>0.865040650406504</v>
      </c>
    </row>
    <row r="488" spans="1:14">
      <c r="A488">
        <v>205</v>
      </c>
      <c r="B488">
        <v>20501</v>
      </c>
      <c r="C488" t="s">
        <v>1119</v>
      </c>
      <c r="D488" t="s">
        <v>1377</v>
      </c>
      <c r="E488" t="s">
        <v>1378</v>
      </c>
      <c r="F488" t="s">
        <v>1390</v>
      </c>
      <c r="G488" t="s">
        <v>1391</v>
      </c>
      <c r="H488">
        <v>2050199</v>
      </c>
      <c r="I488" t="s">
        <v>1383</v>
      </c>
      <c r="J488" t="s">
        <v>846</v>
      </c>
      <c r="K488">
        <v>174</v>
      </c>
      <c r="L488">
        <v>178</v>
      </c>
      <c r="M488">
        <v>4</v>
      </c>
      <c r="N488">
        <v>0.0229885057471264</v>
      </c>
    </row>
    <row r="489" spans="1:14">
      <c r="A489">
        <v>205</v>
      </c>
      <c r="B489">
        <v>20501</v>
      </c>
      <c r="C489" t="s">
        <v>1119</v>
      </c>
      <c r="D489" t="s">
        <v>1377</v>
      </c>
      <c r="E489" t="s">
        <v>1378</v>
      </c>
      <c r="F489" t="s">
        <v>1392</v>
      </c>
      <c r="G489" t="s">
        <v>1393</v>
      </c>
      <c r="H489">
        <v>2050199</v>
      </c>
      <c r="I489" t="s">
        <v>1383</v>
      </c>
      <c r="J489" t="s">
        <v>846</v>
      </c>
      <c r="K489">
        <v>20</v>
      </c>
      <c r="L489">
        <v>20</v>
      </c>
      <c r="M489">
        <v>0</v>
      </c>
      <c r="N489">
        <v>0</v>
      </c>
    </row>
    <row r="490" spans="1:14">
      <c r="A490">
        <v>205</v>
      </c>
      <c r="B490">
        <v>20501</v>
      </c>
      <c r="C490" t="s">
        <v>1119</v>
      </c>
      <c r="D490" t="s">
        <v>1377</v>
      </c>
      <c r="E490" t="s">
        <v>1378</v>
      </c>
      <c r="F490" t="s">
        <v>1394</v>
      </c>
      <c r="G490" t="s">
        <v>1395</v>
      </c>
      <c r="H490">
        <v>2050199</v>
      </c>
      <c r="I490" t="s">
        <v>1383</v>
      </c>
      <c r="J490" t="s">
        <v>846</v>
      </c>
      <c r="K490">
        <v>168</v>
      </c>
      <c r="L490">
        <v>182</v>
      </c>
      <c r="M490">
        <v>14</v>
      </c>
      <c r="N490">
        <v>0.0833333333333333</v>
      </c>
    </row>
    <row r="491" spans="1:14">
      <c r="A491">
        <v>205</v>
      </c>
      <c r="B491">
        <v>20501</v>
      </c>
      <c r="C491" t="s">
        <v>1119</v>
      </c>
      <c r="D491" t="s">
        <v>1377</v>
      </c>
      <c r="E491" t="s">
        <v>1378</v>
      </c>
      <c r="F491" t="s">
        <v>1396</v>
      </c>
      <c r="G491" t="s">
        <v>1397</v>
      </c>
      <c r="H491">
        <v>2050199</v>
      </c>
      <c r="I491" t="s">
        <v>1383</v>
      </c>
      <c r="J491" t="s">
        <v>846</v>
      </c>
      <c r="K491">
        <v>113</v>
      </c>
      <c r="L491">
        <v>113</v>
      </c>
      <c r="M491">
        <v>0</v>
      </c>
      <c r="N491">
        <v>0</v>
      </c>
    </row>
    <row r="492" spans="1:14">
      <c r="A492">
        <v>205</v>
      </c>
      <c r="B492">
        <v>20501</v>
      </c>
      <c r="C492" t="s">
        <v>1119</v>
      </c>
      <c r="D492" t="s">
        <v>1377</v>
      </c>
      <c r="E492" t="s">
        <v>1378</v>
      </c>
      <c r="F492" t="s">
        <v>1398</v>
      </c>
      <c r="G492" t="s">
        <v>1399</v>
      </c>
      <c r="H492">
        <v>2050199</v>
      </c>
      <c r="I492" t="s">
        <v>1383</v>
      </c>
      <c r="J492" t="s">
        <v>846</v>
      </c>
      <c r="K492">
        <v>15</v>
      </c>
      <c r="L492">
        <v>30</v>
      </c>
      <c r="M492">
        <v>15</v>
      </c>
      <c r="N492">
        <v>1</v>
      </c>
    </row>
    <row r="493" spans="1:14">
      <c r="A493">
        <v>205</v>
      </c>
      <c r="B493">
        <v>20501</v>
      </c>
      <c r="C493" t="s">
        <v>1119</v>
      </c>
      <c r="D493" t="s">
        <v>1377</v>
      </c>
      <c r="E493" t="s">
        <v>1378</v>
      </c>
      <c r="F493" t="s">
        <v>1400</v>
      </c>
      <c r="G493" t="s">
        <v>1401</v>
      </c>
      <c r="H493">
        <v>2050199</v>
      </c>
      <c r="I493" t="s">
        <v>1383</v>
      </c>
      <c r="J493" t="s">
        <v>846</v>
      </c>
      <c r="K493">
        <v>231</v>
      </c>
      <c r="L493">
        <v>196</v>
      </c>
      <c r="M493">
        <v>-35</v>
      </c>
      <c r="N493">
        <v>-0.151515151515152</v>
      </c>
    </row>
    <row r="494" spans="1:14">
      <c r="A494">
        <v>205</v>
      </c>
      <c r="B494">
        <v>20501</v>
      </c>
      <c r="C494" t="s">
        <v>1119</v>
      </c>
      <c r="D494" t="s">
        <v>1377</v>
      </c>
      <c r="E494" t="s">
        <v>1378</v>
      </c>
      <c r="F494" t="s">
        <v>1402</v>
      </c>
      <c r="G494" t="s">
        <v>1403</v>
      </c>
      <c r="H494">
        <v>2050199</v>
      </c>
      <c r="I494" t="s">
        <v>1383</v>
      </c>
      <c r="J494" t="s">
        <v>846</v>
      </c>
      <c r="K494">
        <v>300</v>
      </c>
      <c r="L494">
        <v>500</v>
      </c>
      <c r="M494">
        <v>200</v>
      </c>
      <c r="N494">
        <v>0.666666666666667</v>
      </c>
    </row>
    <row r="495" spans="1:14">
      <c r="A495">
        <v>205</v>
      </c>
      <c r="B495">
        <v>20501</v>
      </c>
      <c r="C495" t="s">
        <v>1119</v>
      </c>
      <c r="D495" t="s">
        <v>1377</v>
      </c>
      <c r="E495" t="s">
        <v>1378</v>
      </c>
      <c r="F495" t="s">
        <v>1404</v>
      </c>
      <c r="G495" t="s">
        <v>1405</v>
      </c>
      <c r="H495">
        <v>2050199</v>
      </c>
      <c r="I495" t="s">
        <v>1383</v>
      </c>
      <c r="J495" t="s">
        <v>846</v>
      </c>
      <c r="K495">
        <v>854</v>
      </c>
      <c r="L495">
        <v>0</v>
      </c>
      <c r="M495">
        <v>-854</v>
      </c>
      <c r="N495">
        <v>-1</v>
      </c>
    </row>
    <row r="496" spans="1:14">
      <c r="A496">
        <v>205</v>
      </c>
      <c r="B496">
        <v>20501</v>
      </c>
      <c r="C496" t="s">
        <v>1119</v>
      </c>
      <c r="D496" t="s">
        <v>1377</v>
      </c>
      <c r="E496" t="s">
        <v>1378</v>
      </c>
      <c r="F496" t="s">
        <v>1406</v>
      </c>
      <c r="G496" t="s">
        <v>1407</v>
      </c>
      <c r="H496">
        <v>2050199</v>
      </c>
      <c r="I496" t="s">
        <v>1383</v>
      </c>
      <c r="J496" t="s">
        <v>846</v>
      </c>
      <c r="K496">
        <v>45</v>
      </c>
      <c r="L496">
        <v>45</v>
      </c>
      <c r="M496">
        <v>0</v>
      </c>
      <c r="N496">
        <v>0</v>
      </c>
    </row>
    <row r="497" spans="1:14">
      <c r="A497">
        <v>205</v>
      </c>
      <c r="B497">
        <v>20501</v>
      </c>
      <c r="C497" t="s">
        <v>1119</v>
      </c>
      <c r="D497" t="s">
        <v>1377</v>
      </c>
      <c r="E497" t="s">
        <v>1378</v>
      </c>
      <c r="F497" t="s">
        <v>1408</v>
      </c>
      <c r="G497" t="s">
        <v>1409</v>
      </c>
      <c r="H497">
        <v>2050199</v>
      </c>
      <c r="I497" t="s">
        <v>1383</v>
      </c>
      <c r="J497" t="s">
        <v>846</v>
      </c>
      <c r="K497">
        <v>45</v>
      </c>
      <c r="L497">
        <v>41</v>
      </c>
      <c r="M497">
        <v>-4</v>
      </c>
      <c r="N497">
        <v>-0.0888888888888889</v>
      </c>
    </row>
    <row r="498" spans="1:14">
      <c r="A498">
        <v>205</v>
      </c>
      <c r="B498">
        <v>20501</v>
      </c>
      <c r="C498" t="s">
        <v>1119</v>
      </c>
      <c r="D498" t="s">
        <v>1377</v>
      </c>
      <c r="E498" t="s">
        <v>1378</v>
      </c>
      <c r="F498" t="s">
        <v>1410</v>
      </c>
      <c r="G498" t="s">
        <v>1411</v>
      </c>
      <c r="H498">
        <v>2050199</v>
      </c>
      <c r="I498" t="s">
        <v>1383</v>
      </c>
      <c r="J498" t="s">
        <v>1213</v>
      </c>
      <c r="K498">
        <v>0</v>
      </c>
      <c r="L498">
        <v>40000</v>
      </c>
      <c r="M498">
        <v>40000</v>
      </c>
      <c r="N498">
        <v>0</v>
      </c>
    </row>
    <row r="499" spans="1:14">
      <c r="A499">
        <v>205</v>
      </c>
      <c r="B499">
        <v>20501</v>
      </c>
      <c r="C499" t="s">
        <v>792</v>
      </c>
      <c r="D499" t="s">
        <v>1014</v>
      </c>
      <c r="E499" t="s">
        <v>1015</v>
      </c>
      <c r="F499" t="s">
        <v>1016</v>
      </c>
      <c r="G499" t="s">
        <v>1017</v>
      </c>
      <c r="H499">
        <v>2050199</v>
      </c>
      <c r="I499" t="s">
        <v>1383</v>
      </c>
      <c r="J499" t="s">
        <v>846</v>
      </c>
      <c r="K499">
        <v>14490</v>
      </c>
      <c r="L499">
        <v>18057.16</v>
      </c>
      <c r="M499">
        <v>3567.16</v>
      </c>
      <c r="N499">
        <v>0.246180814354727</v>
      </c>
    </row>
    <row r="500" spans="1:14">
      <c r="A500">
        <v>205</v>
      </c>
      <c r="B500">
        <v>20501</v>
      </c>
      <c r="C500" t="s">
        <v>1289</v>
      </c>
      <c r="D500" t="s">
        <v>1290</v>
      </c>
      <c r="E500" t="s">
        <v>1291</v>
      </c>
      <c r="F500" t="s">
        <v>1292</v>
      </c>
      <c r="G500" t="s">
        <v>1291</v>
      </c>
      <c r="H500">
        <v>2050199</v>
      </c>
      <c r="I500" t="s">
        <v>1383</v>
      </c>
      <c r="J500" t="s">
        <v>846</v>
      </c>
      <c r="K500">
        <v>4</v>
      </c>
      <c r="L500">
        <v>0</v>
      </c>
      <c r="M500">
        <v>-4</v>
      </c>
      <c r="N500">
        <v>-1</v>
      </c>
    </row>
    <row r="501" spans="1:14">
      <c r="A501">
        <v>205</v>
      </c>
      <c r="B501">
        <v>20502</v>
      </c>
      <c r="C501" t="s">
        <v>1119</v>
      </c>
      <c r="D501" t="s">
        <v>1377</v>
      </c>
      <c r="E501" t="s">
        <v>1378</v>
      </c>
      <c r="F501" t="s">
        <v>1379</v>
      </c>
      <c r="G501" t="s">
        <v>1378</v>
      </c>
      <c r="H501">
        <v>2050204</v>
      </c>
      <c r="I501" t="s">
        <v>1412</v>
      </c>
      <c r="J501" t="s">
        <v>846</v>
      </c>
      <c r="K501">
        <v>220</v>
      </c>
      <c r="L501">
        <v>7200</v>
      </c>
      <c r="M501">
        <v>6980</v>
      </c>
      <c r="N501">
        <v>31.7272727272727</v>
      </c>
    </row>
    <row r="502" spans="1:14">
      <c r="A502">
        <v>205</v>
      </c>
      <c r="B502">
        <v>20502</v>
      </c>
      <c r="C502" t="s">
        <v>1119</v>
      </c>
      <c r="D502" t="s">
        <v>1377</v>
      </c>
      <c r="E502" t="s">
        <v>1378</v>
      </c>
      <c r="F502" t="s">
        <v>1413</v>
      </c>
      <c r="G502" t="s">
        <v>1414</v>
      </c>
      <c r="H502">
        <v>2050204</v>
      </c>
      <c r="I502" t="s">
        <v>1412</v>
      </c>
      <c r="J502" t="s">
        <v>846</v>
      </c>
      <c r="K502">
        <v>3146.83</v>
      </c>
      <c r="L502">
        <v>5137.6584</v>
      </c>
      <c r="M502">
        <v>1990.8284</v>
      </c>
      <c r="N502">
        <v>0.632645678349323</v>
      </c>
    </row>
    <row r="503" spans="1:14">
      <c r="A503">
        <v>205</v>
      </c>
      <c r="B503">
        <v>20502</v>
      </c>
      <c r="C503" t="s">
        <v>1119</v>
      </c>
      <c r="D503" t="s">
        <v>1377</v>
      </c>
      <c r="E503" t="s">
        <v>1378</v>
      </c>
      <c r="F503" t="s">
        <v>1413</v>
      </c>
      <c r="G503" t="s">
        <v>1414</v>
      </c>
      <c r="H503">
        <v>2050204</v>
      </c>
      <c r="I503" t="s">
        <v>1412</v>
      </c>
      <c r="J503" t="s">
        <v>938</v>
      </c>
      <c r="K503">
        <v>448</v>
      </c>
      <c r="L503">
        <v>1600</v>
      </c>
      <c r="M503">
        <v>1152</v>
      </c>
      <c r="N503">
        <v>2.57142857142857</v>
      </c>
    </row>
    <row r="504" spans="1:14">
      <c r="A504">
        <v>205</v>
      </c>
      <c r="B504">
        <v>20502</v>
      </c>
      <c r="C504" t="s">
        <v>1119</v>
      </c>
      <c r="D504" t="s">
        <v>1377</v>
      </c>
      <c r="E504" t="s">
        <v>1378</v>
      </c>
      <c r="F504" t="s">
        <v>1415</v>
      </c>
      <c r="G504" t="s">
        <v>1416</v>
      </c>
      <c r="H504">
        <v>2050204</v>
      </c>
      <c r="I504" t="s">
        <v>1412</v>
      </c>
      <c r="J504" t="s">
        <v>846</v>
      </c>
      <c r="K504">
        <v>1286.94</v>
      </c>
      <c r="L504">
        <v>1614.1524</v>
      </c>
      <c r="M504">
        <v>327.2124</v>
      </c>
      <c r="N504">
        <v>0.254256142477505</v>
      </c>
    </row>
    <row r="505" spans="1:14">
      <c r="A505">
        <v>205</v>
      </c>
      <c r="B505">
        <v>20502</v>
      </c>
      <c r="C505" t="s">
        <v>1119</v>
      </c>
      <c r="D505" t="s">
        <v>1377</v>
      </c>
      <c r="E505" t="s">
        <v>1378</v>
      </c>
      <c r="F505" t="s">
        <v>1415</v>
      </c>
      <c r="G505" t="s">
        <v>1416</v>
      </c>
      <c r="H505">
        <v>2050204</v>
      </c>
      <c r="I505" t="s">
        <v>1412</v>
      </c>
      <c r="J505" t="s">
        <v>938</v>
      </c>
      <c r="K505">
        <v>0.56</v>
      </c>
      <c r="L505">
        <v>0.47</v>
      </c>
      <c r="M505">
        <v>-0.0900000000000001</v>
      </c>
      <c r="N505">
        <v>-0.160714285714286</v>
      </c>
    </row>
    <row r="506" spans="1:14">
      <c r="A506">
        <v>205</v>
      </c>
      <c r="B506">
        <v>20502</v>
      </c>
      <c r="C506" t="s">
        <v>1119</v>
      </c>
      <c r="D506" t="s">
        <v>1377</v>
      </c>
      <c r="E506" t="s">
        <v>1378</v>
      </c>
      <c r="F506" t="s">
        <v>1417</v>
      </c>
      <c r="G506" t="s">
        <v>1418</v>
      </c>
      <c r="H506">
        <v>2050204</v>
      </c>
      <c r="I506" t="s">
        <v>1412</v>
      </c>
      <c r="J506" t="s">
        <v>846</v>
      </c>
      <c r="K506">
        <v>1660.23</v>
      </c>
      <c r="L506">
        <v>2162.9544</v>
      </c>
      <c r="M506">
        <v>502.7244</v>
      </c>
      <c r="N506">
        <v>0.302804069315697</v>
      </c>
    </row>
    <row r="507" spans="1:14">
      <c r="A507">
        <v>205</v>
      </c>
      <c r="B507">
        <v>20502</v>
      </c>
      <c r="C507" t="s">
        <v>1119</v>
      </c>
      <c r="D507" t="s">
        <v>1377</v>
      </c>
      <c r="E507" t="s">
        <v>1378</v>
      </c>
      <c r="F507" t="s">
        <v>1417</v>
      </c>
      <c r="G507" t="s">
        <v>1418</v>
      </c>
      <c r="H507">
        <v>2050204</v>
      </c>
      <c r="I507" t="s">
        <v>1412</v>
      </c>
      <c r="J507" t="s">
        <v>938</v>
      </c>
      <c r="K507">
        <v>5</v>
      </c>
      <c r="L507">
        <v>5</v>
      </c>
      <c r="M507">
        <v>0</v>
      </c>
      <c r="N507">
        <v>0</v>
      </c>
    </row>
    <row r="508" spans="1:14">
      <c r="A508">
        <v>205</v>
      </c>
      <c r="B508">
        <v>20502</v>
      </c>
      <c r="C508" t="s">
        <v>1119</v>
      </c>
      <c r="D508" t="s">
        <v>1377</v>
      </c>
      <c r="E508" t="s">
        <v>1378</v>
      </c>
      <c r="F508" t="s">
        <v>1419</v>
      </c>
      <c r="G508" t="s">
        <v>1420</v>
      </c>
      <c r="H508">
        <v>2050204</v>
      </c>
      <c r="I508" t="s">
        <v>1412</v>
      </c>
      <c r="J508" t="s">
        <v>846</v>
      </c>
      <c r="K508">
        <v>1623.55</v>
      </c>
      <c r="L508">
        <v>2701.201</v>
      </c>
      <c r="M508">
        <v>1077.651</v>
      </c>
      <c r="N508">
        <v>0.663762126204921</v>
      </c>
    </row>
    <row r="509" spans="1:14">
      <c r="A509">
        <v>205</v>
      </c>
      <c r="B509">
        <v>20502</v>
      </c>
      <c r="C509" t="s">
        <v>1119</v>
      </c>
      <c r="D509" t="s">
        <v>1377</v>
      </c>
      <c r="E509" t="s">
        <v>1378</v>
      </c>
      <c r="F509" t="s">
        <v>1421</v>
      </c>
      <c r="G509" t="s">
        <v>1422</v>
      </c>
      <c r="H509">
        <v>2050204</v>
      </c>
      <c r="I509" t="s">
        <v>1412</v>
      </c>
      <c r="J509" t="s">
        <v>846</v>
      </c>
      <c r="K509">
        <v>1558.55</v>
      </c>
      <c r="L509">
        <v>1888.0954</v>
      </c>
      <c r="M509">
        <v>329.5454</v>
      </c>
      <c r="N509">
        <v>0.21144358538385</v>
      </c>
    </row>
    <row r="510" spans="1:14">
      <c r="A510">
        <v>205</v>
      </c>
      <c r="B510">
        <v>20502</v>
      </c>
      <c r="C510" t="s">
        <v>1119</v>
      </c>
      <c r="D510" t="s">
        <v>1377</v>
      </c>
      <c r="E510" t="s">
        <v>1378</v>
      </c>
      <c r="F510" t="s">
        <v>1423</v>
      </c>
      <c r="G510" t="s">
        <v>1424</v>
      </c>
      <c r="H510">
        <v>2050204</v>
      </c>
      <c r="I510" t="s">
        <v>1412</v>
      </c>
      <c r="J510" t="s">
        <v>846</v>
      </c>
      <c r="K510">
        <v>938.54</v>
      </c>
      <c r="L510">
        <v>1242.9785</v>
      </c>
      <c r="M510">
        <v>304.4385</v>
      </c>
      <c r="N510">
        <v>0.324374560487566</v>
      </c>
    </row>
    <row r="511" spans="1:14">
      <c r="A511">
        <v>205</v>
      </c>
      <c r="B511">
        <v>20502</v>
      </c>
      <c r="C511" t="s">
        <v>1119</v>
      </c>
      <c r="D511" t="s">
        <v>1377</v>
      </c>
      <c r="E511" t="s">
        <v>1378</v>
      </c>
      <c r="F511" t="s">
        <v>1423</v>
      </c>
      <c r="G511" t="s">
        <v>1424</v>
      </c>
      <c r="H511">
        <v>2050204</v>
      </c>
      <c r="I511" t="s">
        <v>1412</v>
      </c>
      <c r="J511" t="s">
        <v>938</v>
      </c>
      <c r="K511">
        <v>1.65</v>
      </c>
      <c r="L511">
        <v>3</v>
      </c>
      <c r="M511">
        <v>1.35</v>
      </c>
      <c r="N511">
        <v>0.818181818181818</v>
      </c>
    </row>
    <row r="512" spans="1:14">
      <c r="A512">
        <v>205</v>
      </c>
      <c r="B512">
        <v>20502</v>
      </c>
      <c r="C512" t="s">
        <v>1119</v>
      </c>
      <c r="D512" t="s">
        <v>1377</v>
      </c>
      <c r="E512" t="s">
        <v>1378</v>
      </c>
      <c r="F512" t="s">
        <v>1425</v>
      </c>
      <c r="G512" t="s">
        <v>1426</v>
      </c>
      <c r="H512">
        <v>2050204</v>
      </c>
      <c r="I512" t="s">
        <v>1412</v>
      </c>
      <c r="J512" t="s">
        <v>846</v>
      </c>
      <c r="K512">
        <v>1236.58</v>
      </c>
      <c r="L512">
        <v>1559.5471</v>
      </c>
      <c r="M512">
        <v>322.9671</v>
      </c>
      <c r="N512">
        <v>0.26117768361125</v>
      </c>
    </row>
    <row r="513" spans="1:14">
      <c r="A513">
        <v>205</v>
      </c>
      <c r="B513">
        <v>20502</v>
      </c>
      <c r="C513" t="s">
        <v>1119</v>
      </c>
      <c r="D513" t="s">
        <v>1377</v>
      </c>
      <c r="E513" t="s">
        <v>1378</v>
      </c>
      <c r="F513" t="s">
        <v>1427</v>
      </c>
      <c r="G513" t="s">
        <v>1428</v>
      </c>
      <c r="H513">
        <v>2050204</v>
      </c>
      <c r="I513" t="s">
        <v>1412</v>
      </c>
      <c r="J513" t="s">
        <v>846</v>
      </c>
      <c r="K513">
        <v>1847.91</v>
      </c>
      <c r="L513">
        <v>3044.0192</v>
      </c>
      <c r="M513">
        <v>1196.1092</v>
      </c>
      <c r="N513">
        <v>0.647276761314133</v>
      </c>
    </row>
    <row r="514" spans="1:14">
      <c r="A514">
        <v>205</v>
      </c>
      <c r="B514">
        <v>20502</v>
      </c>
      <c r="C514" t="s">
        <v>1119</v>
      </c>
      <c r="D514" t="s">
        <v>1377</v>
      </c>
      <c r="E514" t="s">
        <v>1378</v>
      </c>
      <c r="F514" t="s">
        <v>1429</v>
      </c>
      <c r="G514" t="s">
        <v>1430</v>
      </c>
      <c r="H514">
        <v>2050204</v>
      </c>
      <c r="I514" t="s">
        <v>1412</v>
      </c>
      <c r="J514" t="s">
        <v>846</v>
      </c>
      <c r="K514">
        <v>1966.3</v>
      </c>
      <c r="L514">
        <v>3011.7955</v>
      </c>
      <c r="M514">
        <v>1045.4955</v>
      </c>
      <c r="N514">
        <v>0.531707013171947</v>
      </c>
    </row>
    <row r="515" spans="1:14">
      <c r="A515">
        <v>205</v>
      </c>
      <c r="B515">
        <v>20502</v>
      </c>
      <c r="C515" t="s">
        <v>1119</v>
      </c>
      <c r="D515" t="s">
        <v>1377</v>
      </c>
      <c r="E515" t="s">
        <v>1378</v>
      </c>
      <c r="F515" t="s">
        <v>1429</v>
      </c>
      <c r="G515" t="s">
        <v>1430</v>
      </c>
      <c r="H515">
        <v>2050204</v>
      </c>
      <c r="I515" t="s">
        <v>1412</v>
      </c>
      <c r="J515" t="s">
        <v>938</v>
      </c>
      <c r="K515">
        <v>132</v>
      </c>
      <c r="L515">
        <v>530</v>
      </c>
      <c r="M515">
        <v>398</v>
      </c>
      <c r="N515">
        <v>3.01515151515151</v>
      </c>
    </row>
    <row r="516" spans="1:14">
      <c r="A516">
        <v>205</v>
      </c>
      <c r="B516">
        <v>20502</v>
      </c>
      <c r="C516" t="s">
        <v>1119</v>
      </c>
      <c r="D516" t="s">
        <v>1377</v>
      </c>
      <c r="E516" t="s">
        <v>1378</v>
      </c>
      <c r="F516" t="s">
        <v>1431</v>
      </c>
      <c r="G516" t="s">
        <v>1432</v>
      </c>
      <c r="H516">
        <v>2050204</v>
      </c>
      <c r="I516" t="s">
        <v>1412</v>
      </c>
      <c r="J516" t="s">
        <v>846</v>
      </c>
      <c r="K516">
        <v>1405.5</v>
      </c>
      <c r="L516">
        <v>1778.6255</v>
      </c>
      <c r="M516">
        <v>373.1255</v>
      </c>
      <c r="N516">
        <v>0.265475275702597</v>
      </c>
    </row>
    <row r="517" spans="1:14">
      <c r="A517">
        <v>205</v>
      </c>
      <c r="B517">
        <v>20502</v>
      </c>
      <c r="C517" t="s">
        <v>1119</v>
      </c>
      <c r="D517" t="s">
        <v>1377</v>
      </c>
      <c r="E517" t="s">
        <v>1378</v>
      </c>
      <c r="F517" t="s">
        <v>1379</v>
      </c>
      <c r="G517" t="s">
        <v>1378</v>
      </c>
      <c r="H517">
        <v>2050299</v>
      </c>
      <c r="I517" t="s">
        <v>1433</v>
      </c>
      <c r="J517" t="s">
        <v>846</v>
      </c>
      <c r="K517">
        <v>1040</v>
      </c>
      <c r="L517">
        <v>1113.5</v>
      </c>
      <c r="M517">
        <v>73.5</v>
      </c>
      <c r="N517">
        <v>0.0706730769230769</v>
      </c>
    </row>
    <row r="518" spans="1:14">
      <c r="A518">
        <v>205</v>
      </c>
      <c r="B518">
        <v>20502</v>
      </c>
      <c r="C518" t="s">
        <v>1119</v>
      </c>
      <c r="D518" t="s">
        <v>1377</v>
      </c>
      <c r="E518" t="s">
        <v>1378</v>
      </c>
      <c r="F518" t="s">
        <v>1434</v>
      </c>
      <c r="G518" t="s">
        <v>1435</v>
      </c>
      <c r="H518">
        <v>2050299</v>
      </c>
      <c r="I518" t="s">
        <v>1433</v>
      </c>
      <c r="J518" t="s">
        <v>846</v>
      </c>
      <c r="K518">
        <v>4.4</v>
      </c>
      <c r="L518">
        <v>0</v>
      </c>
      <c r="M518">
        <v>-4.4</v>
      </c>
      <c r="N518">
        <v>-1</v>
      </c>
    </row>
    <row r="519" spans="1:14">
      <c r="A519">
        <v>205</v>
      </c>
      <c r="B519">
        <v>20502</v>
      </c>
      <c r="C519" t="s">
        <v>1119</v>
      </c>
      <c r="D519" t="s">
        <v>1377</v>
      </c>
      <c r="E519" t="s">
        <v>1378</v>
      </c>
      <c r="F519" t="s">
        <v>1394</v>
      </c>
      <c r="G519" t="s">
        <v>1395</v>
      </c>
      <c r="H519">
        <v>2050299</v>
      </c>
      <c r="I519" t="s">
        <v>1433</v>
      </c>
      <c r="J519" t="s">
        <v>846</v>
      </c>
      <c r="K519">
        <v>14</v>
      </c>
      <c r="L519">
        <v>0</v>
      </c>
      <c r="M519">
        <v>-14</v>
      </c>
      <c r="N519">
        <v>-1</v>
      </c>
    </row>
    <row r="520" spans="1:14">
      <c r="A520">
        <v>205</v>
      </c>
      <c r="B520">
        <v>20502</v>
      </c>
      <c r="C520" t="s">
        <v>1119</v>
      </c>
      <c r="D520" t="s">
        <v>1377</v>
      </c>
      <c r="E520" t="s">
        <v>1378</v>
      </c>
      <c r="F520" t="s">
        <v>1398</v>
      </c>
      <c r="G520" t="s">
        <v>1399</v>
      </c>
      <c r="H520">
        <v>2050299</v>
      </c>
      <c r="I520" t="s">
        <v>1433</v>
      </c>
      <c r="J520" t="s">
        <v>846</v>
      </c>
      <c r="K520">
        <v>163.5</v>
      </c>
      <c r="L520">
        <v>0</v>
      </c>
      <c r="M520">
        <v>-163.5</v>
      </c>
      <c r="N520">
        <v>-1</v>
      </c>
    </row>
    <row r="521" spans="1:14">
      <c r="A521">
        <v>205</v>
      </c>
      <c r="B521">
        <v>20503</v>
      </c>
      <c r="C521" t="s">
        <v>1119</v>
      </c>
      <c r="D521" t="s">
        <v>1377</v>
      </c>
      <c r="E521" t="s">
        <v>1378</v>
      </c>
      <c r="F521" t="s">
        <v>1436</v>
      </c>
      <c r="G521" t="s">
        <v>1437</v>
      </c>
      <c r="H521">
        <v>2050302</v>
      </c>
      <c r="I521" t="s">
        <v>1438</v>
      </c>
      <c r="J521" t="s">
        <v>846</v>
      </c>
      <c r="K521">
        <v>1167.7</v>
      </c>
      <c r="L521">
        <v>1504.002</v>
      </c>
      <c r="M521">
        <v>336.302</v>
      </c>
      <c r="N521">
        <v>0.288003768091119</v>
      </c>
    </row>
    <row r="522" spans="1:14">
      <c r="A522">
        <v>205</v>
      </c>
      <c r="B522">
        <v>20503</v>
      </c>
      <c r="C522" t="s">
        <v>1031</v>
      </c>
      <c r="D522" t="s">
        <v>1032</v>
      </c>
      <c r="E522" t="s">
        <v>1033</v>
      </c>
      <c r="F522" t="s">
        <v>1439</v>
      </c>
      <c r="G522" t="s">
        <v>1440</v>
      </c>
      <c r="H522">
        <v>2050303</v>
      </c>
      <c r="I522" t="s">
        <v>1441</v>
      </c>
      <c r="J522" t="s">
        <v>846</v>
      </c>
      <c r="K522">
        <v>999.14</v>
      </c>
      <c r="L522">
        <v>1199.1305</v>
      </c>
      <c r="M522">
        <v>199.9905</v>
      </c>
      <c r="N522">
        <v>0.200162639870288</v>
      </c>
    </row>
    <row r="523" spans="1:14">
      <c r="A523">
        <v>205</v>
      </c>
      <c r="B523">
        <v>20503</v>
      </c>
      <c r="C523" t="s">
        <v>1119</v>
      </c>
      <c r="D523" t="s">
        <v>1377</v>
      </c>
      <c r="E523" t="s">
        <v>1378</v>
      </c>
      <c r="F523" t="s">
        <v>1442</v>
      </c>
      <c r="G523" t="s">
        <v>1443</v>
      </c>
      <c r="H523">
        <v>2050304</v>
      </c>
      <c r="I523" t="s">
        <v>1444</v>
      </c>
      <c r="J523" t="s">
        <v>846</v>
      </c>
      <c r="K523">
        <v>2871.97</v>
      </c>
      <c r="L523">
        <v>3577.2391</v>
      </c>
      <c r="M523">
        <v>705.2691</v>
      </c>
      <c r="N523">
        <v>0.2455698005202</v>
      </c>
    </row>
    <row r="524" spans="1:14">
      <c r="A524">
        <v>205</v>
      </c>
      <c r="B524">
        <v>20503</v>
      </c>
      <c r="C524" t="s">
        <v>1119</v>
      </c>
      <c r="D524" t="s">
        <v>1377</v>
      </c>
      <c r="E524" t="s">
        <v>1378</v>
      </c>
      <c r="F524" t="s">
        <v>1442</v>
      </c>
      <c r="G524" t="s">
        <v>1443</v>
      </c>
      <c r="H524">
        <v>2050304</v>
      </c>
      <c r="I524" t="s">
        <v>1444</v>
      </c>
      <c r="J524" t="s">
        <v>938</v>
      </c>
      <c r="K524">
        <v>18</v>
      </c>
      <c r="L524">
        <v>0</v>
      </c>
      <c r="M524">
        <v>-18</v>
      </c>
      <c r="N524">
        <v>-1</v>
      </c>
    </row>
    <row r="525" spans="1:14">
      <c r="A525">
        <v>205</v>
      </c>
      <c r="B525">
        <v>20503</v>
      </c>
      <c r="C525" t="s">
        <v>1119</v>
      </c>
      <c r="D525" t="s">
        <v>1377</v>
      </c>
      <c r="E525" t="s">
        <v>1378</v>
      </c>
      <c r="F525" t="s">
        <v>1445</v>
      </c>
      <c r="G525" t="s">
        <v>1446</v>
      </c>
      <c r="H525">
        <v>2050304</v>
      </c>
      <c r="I525" t="s">
        <v>1444</v>
      </c>
      <c r="J525" t="s">
        <v>846</v>
      </c>
      <c r="K525">
        <v>2013.85</v>
      </c>
      <c r="L525">
        <v>2438.8892</v>
      </c>
      <c r="M525">
        <v>425.0392</v>
      </c>
      <c r="N525">
        <v>0.211058023189413</v>
      </c>
    </row>
    <row r="526" spans="1:14">
      <c r="A526">
        <v>205</v>
      </c>
      <c r="B526">
        <v>20503</v>
      </c>
      <c r="C526" t="s">
        <v>1119</v>
      </c>
      <c r="D526" t="s">
        <v>1377</v>
      </c>
      <c r="E526" t="s">
        <v>1378</v>
      </c>
      <c r="F526" t="s">
        <v>1447</v>
      </c>
      <c r="G526" t="s">
        <v>1448</v>
      </c>
      <c r="H526">
        <v>2050305</v>
      </c>
      <c r="I526" t="s">
        <v>1449</v>
      </c>
      <c r="J526" t="s">
        <v>846</v>
      </c>
      <c r="K526">
        <v>5499.18</v>
      </c>
      <c r="L526">
        <v>5489.058</v>
      </c>
      <c r="M526">
        <v>-10.1220000000003</v>
      </c>
      <c r="N526">
        <v>-0.00184063805876518</v>
      </c>
    </row>
    <row r="527" spans="1:14">
      <c r="A527">
        <v>205</v>
      </c>
      <c r="B527">
        <v>20503</v>
      </c>
      <c r="C527" t="s">
        <v>1119</v>
      </c>
      <c r="D527" t="s">
        <v>1377</v>
      </c>
      <c r="E527" t="s">
        <v>1378</v>
      </c>
      <c r="F527" t="s">
        <v>1450</v>
      </c>
      <c r="G527" t="s">
        <v>1451</v>
      </c>
      <c r="H527">
        <v>2050305</v>
      </c>
      <c r="I527" t="s">
        <v>1449</v>
      </c>
      <c r="J527" t="s">
        <v>846</v>
      </c>
      <c r="K527">
        <v>4181</v>
      </c>
      <c r="L527">
        <v>4165.7722</v>
      </c>
      <c r="M527">
        <v>-15.2277999999997</v>
      </c>
      <c r="N527">
        <v>-0.00364214302798365</v>
      </c>
    </row>
    <row r="528" spans="1:14">
      <c r="A528">
        <v>205</v>
      </c>
      <c r="B528">
        <v>20503</v>
      </c>
      <c r="C528" t="s">
        <v>1119</v>
      </c>
      <c r="D528" t="s">
        <v>1377</v>
      </c>
      <c r="E528" t="s">
        <v>1378</v>
      </c>
      <c r="F528" t="s">
        <v>1450</v>
      </c>
      <c r="G528" t="s">
        <v>1451</v>
      </c>
      <c r="H528">
        <v>2050305</v>
      </c>
      <c r="I528" t="s">
        <v>1449</v>
      </c>
      <c r="J528" t="s">
        <v>938</v>
      </c>
      <c r="K528">
        <v>2.4</v>
      </c>
      <c r="L528">
        <v>0</v>
      </c>
      <c r="M528">
        <v>-2.4</v>
      </c>
      <c r="N528">
        <v>-1</v>
      </c>
    </row>
    <row r="529" spans="1:14">
      <c r="A529">
        <v>205</v>
      </c>
      <c r="B529">
        <v>20503</v>
      </c>
      <c r="C529" t="s">
        <v>1119</v>
      </c>
      <c r="D529" t="s">
        <v>1377</v>
      </c>
      <c r="E529" t="s">
        <v>1378</v>
      </c>
      <c r="F529" t="s">
        <v>1452</v>
      </c>
      <c r="G529" t="s">
        <v>1453</v>
      </c>
      <c r="H529">
        <v>2050305</v>
      </c>
      <c r="I529" t="s">
        <v>1449</v>
      </c>
      <c r="J529" t="s">
        <v>846</v>
      </c>
      <c r="K529">
        <v>3951.04</v>
      </c>
      <c r="L529">
        <v>4171.192</v>
      </c>
      <c r="M529">
        <v>220.152</v>
      </c>
      <c r="N529">
        <v>0.0557200129586134</v>
      </c>
    </row>
    <row r="530" spans="1:14">
      <c r="A530">
        <v>205</v>
      </c>
      <c r="B530">
        <v>20503</v>
      </c>
      <c r="C530" t="s">
        <v>1119</v>
      </c>
      <c r="D530" t="s">
        <v>1377</v>
      </c>
      <c r="E530" t="s">
        <v>1378</v>
      </c>
      <c r="F530" t="s">
        <v>1379</v>
      </c>
      <c r="G530" t="s">
        <v>1378</v>
      </c>
      <c r="H530">
        <v>2050399</v>
      </c>
      <c r="I530" t="s">
        <v>1454</v>
      </c>
      <c r="J530" t="s">
        <v>846</v>
      </c>
      <c r="K530">
        <v>1070</v>
      </c>
      <c r="L530">
        <v>1070</v>
      </c>
      <c r="M530">
        <v>0</v>
      </c>
      <c r="N530">
        <v>0</v>
      </c>
    </row>
    <row r="531" spans="1:14">
      <c r="A531">
        <v>205</v>
      </c>
      <c r="B531">
        <v>20503</v>
      </c>
      <c r="C531" t="s">
        <v>1119</v>
      </c>
      <c r="D531" t="s">
        <v>1377</v>
      </c>
      <c r="E531" t="s">
        <v>1378</v>
      </c>
      <c r="F531" t="s">
        <v>1450</v>
      </c>
      <c r="G531" t="s">
        <v>1451</v>
      </c>
      <c r="H531">
        <v>2050399</v>
      </c>
      <c r="I531" t="s">
        <v>1454</v>
      </c>
      <c r="J531" t="s">
        <v>846</v>
      </c>
      <c r="K531">
        <v>0</v>
      </c>
      <c r="L531">
        <v>1.5</v>
      </c>
      <c r="M531">
        <v>1.5</v>
      </c>
      <c r="N531">
        <v>0</v>
      </c>
    </row>
    <row r="532" spans="1:14">
      <c r="A532">
        <v>205</v>
      </c>
      <c r="B532">
        <v>20507</v>
      </c>
      <c r="C532" t="s">
        <v>1119</v>
      </c>
      <c r="D532" t="s">
        <v>1377</v>
      </c>
      <c r="E532" t="s">
        <v>1378</v>
      </c>
      <c r="F532" t="s">
        <v>1455</v>
      </c>
      <c r="G532" t="s">
        <v>1456</v>
      </c>
      <c r="H532">
        <v>2050701</v>
      </c>
      <c r="I532" t="s">
        <v>1457</v>
      </c>
      <c r="J532" t="s">
        <v>846</v>
      </c>
      <c r="K532">
        <v>745.17</v>
      </c>
      <c r="L532">
        <v>946.0681</v>
      </c>
      <c r="M532">
        <v>200.8981</v>
      </c>
      <c r="N532">
        <v>0.269600359649476</v>
      </c>
    </row>
    <row r="533" spans="1:14">
      <c r="A533">
        <v>205</v>
      </c>
      <c r="B533">
        <v>20508</v>
      </c>
      <c r="C533" t="s">
        <v>1119</v>
      </c>
      <c r="D533" t="s">
        <v>1458</v>
      </c>
      <c r="E533" t="s">
        <v>1459</v>
      </c>
      <c r="F533" t="s">
        <v>1460</v>
      </c>
      <c r="G533" t="s">
        <v>1459</v>
      </c>
      <c r="H533">
        <v>2050802</v>
      </c>
      <c r="I533" t="s">
        <v>1461</v>
      </c>
      <c r="J533" t="s">
        <v>846</v>
      </c>
      <c r="K533">
        <v>907.92</v>
      </c>
      <c r="L533">
        <v>1071.2375</v>
      </c>
      <c r="M533">
        <v>163.3175</v>
      </c>
      <c r="N533">
        <v>0.179880936646401</v>
      </c>
    </row>
    <row r="534" spans="1:14">
      <c r="A534">
        <v>205</v>
      </c>
      <c r="B534">
        <v>20508</v>
      </c>
      <c r="C534" t="s">
        <v>1119</v>
      </c>
      <c r="D534" t="s">
        <v>1458</v>
      </c>
      <c r="E534" t="s">
        <v>1459</v>
      </c>
      <c r="F534" t="s">
        <v>1460</v>
      </c>
      <c r="G534" t="s">
        <v>1459</v>
      </c>
      <c r="H534">
        <v>2050802</v>
      </c>
      <c r="I534" t="s">
        <v>1461</v>
      </c>
      <c r="J534" t="s">
        <v>938</v>
      </c>
      <c r="K534">
        <v>780.7</v>
      </c>
      <c r="L534">
        <v>893.45</v>
      </c>
      <c r="M534">
        <v>112.75</v>
      </c>
      <c r="N534">
        <v>0.144421672857692</v>
      </c>
    </row>
    <row r="535" spans="1:14">
      <c r="A535">
        <v>205</v>
      </c>
      <c r="B535">
        <v>20509</v>
      </c>
      <c r="C535" t="s">
        <v>1119</v>
      </c>
      <c r="D535" t="s">
        <v>1377</v>
      </c>
      <c r="E535" t="s">
        <v>1378</v>
      </c>
      <c r="F535" t="s">
        <v>1462</v>
      </c>
      <c r="G535" t="s">
        <v>1463</v>
      </c>
      <c r="H535">
        <v>2050999</v>
      </c>
      <c r="I535" t="s">
        <v>1464</v>
      </c>
      <c r="J535" t="s">
        <v>1213</v>
      </c>
      <c r="K535">
        <v>44000</v>
      </c>
      <c r="L535">
        <v>45000</v>
      </c>
      <c r="M535">
        <v>1000</v>
      </c>
      <c r="N535">
        <v>0.0227272727272727</v>
      </c>
    </row>
    <row r="536" spans="1:14">
      <c r="A536">
        <v>205</v>
      </c>
      <c r="B536">
        <v>20599</v>
      </c>
      <c r="C536" t="s">
        <v>1119</v>
      </c>
      <c r="D536" t="s">
        <v>1377</v>
      </c>
      <c r="E536" t="s">
        <v>1378</v>
      </c>
      <c r="F536" t="s">
        <v>1379</v>
      </c>
      <c r="G536" t="s">
        <v>1378</v>
      </c>
      <c r="H536">
        <v>2059999</v>
      </c>
      <c r="I536" t="s">
        <v>1465</v>
      </c>
      <c r="J536" t="s">
        <v>846</v>
      </c>
      <c r="K536">
        <v>3779.4</v>
      </c>
      <c r="L536">
        <v>3607</v>
      </c>
      <c r="M536">
        <v>-172.4</v>
      </c>
      <c r="N536">
        <v>-0.0456157061967508</v>
      </c>
    </row>
    <row r="537" spans="1:14">
      <c r="A537">
        <v>205</v>
      </c>
      <c r="B537">
        <v>20599</v>
      </c>
      <c r="C537" t="s">
        <v>1119</v>
      </c>
      <c r="D537" t="s">
        <v>1377</v>
      </c>
      <c r="E537" t="s">
        <v>1378</v>
      </c>
      <c r="F537" t="s">
        <v>1379</v>
      </c>
      <c r="G537" t="s">
        <v>1378</v>
      </c>
      <c r="H537">
        <v>2059999</v>
      </c>
      <c r="I537" t="s">
        <v>1465</v>
      </c>
      <c r="J537" t="s">
        <v>1213</v>
      </c>
      <c r="K537">
        <v>24000</v>
      </c>
      <c r="L537">
        <v>0</v>
      </c>
      <c r="M537">
        <v>-24000</v>
      </c>
      <c r="N537">
        <v>-1</v>
      </c>
    </row>
    <row r="538" spans="1:14">
      <c r="A538">
        <v>205</v>
      </c>
      <c r="B538">
        <v>20599</v>
      </c>
      <c r="C538" t="s">
        <v>1119</v>
      </c>
      <c r="D538" t="s">
        <v>1377</v>
      </c>
      <c r="E538" t="s">
        <v>1378</v>
      </c>
      <c r="F538" t="s">
        <v>1466</v>
      </c>
      <c r="G538" t="s">
        <v>1467</v>
      </c>
      <c r="H538">
        <v>2059999</v>
      </c>
      <c r="I538" t="s">
        <v>1465</v>
      </c>
      <c r="J538" t="s">
        <v>846</v>
      </c>
      <c r="K538">
        <v>346.86</v>
      </c>
      <c r="L538">
        <v>572.2232</v>
      </c>
      <c r="M538">
        <v>225.3632</v>
      </c>
      <c r="N538">
        <v>0.649723807876377</v>
      </c>
    </row>
    <row r="539" spans="1:14">
      <c r="A539">
        <v>205</v>
      </c>
      <c r="B539">
        <v>20599</v>
      </c>
      <c r="C539" t="s">
        <v>1119</v>
      </c>
      <c r="D539" t="s">
        <v>1377</v>
      </c>
      <c r="E539" t="s">
        <v>1378</v>
      </c>
      <c r="F539" t="s">
        <v>1468</v>
      </c>
      <c r="G539" t="s">
        <v>1469</v>
      </c>
      <c r="H539">
        <v>2059999</v>
      </c>
      <c r="I539" t="s">
        <v>1465</v>
      </c>
      <c r="J539" t="s">
        <v>846</v>
      </c>
      <c r="K539">
        <v>88.55</v>
      </c>
      <c r="L539">
        <v>125.4571</v>
      </c>
      <c r="M539">
        <v>36.9071</v>
      </c>
      <c r="N539">
        <v>0.416793901750424</v>
      </c>
    </row>
    <row r="540" spans="1:14">
      <c r="A540">
        <v>205</v>
      </c>
      <c r="B540">
        <v>20599</v>
      </c>
      <c r="C540" t="s">
        <v>1119</v>
      </c>
      <c r="D540" t="s">
        <v>1377</v>
      </c>
      <c r="E540" t="s">
        <v>1378</v>
      </c>
      <c r="F540" t="s">
        <v>1381</v>
      </c>
      <c r="G540" t="s">
        <v>1382</v>
      </c>
      <c r="H540">
        <v>2059999</v>
      </c>
      <c r="I540" t="s">
        <v>1465</v>
      </c>
      <c r="J540" t="s">
        <v>928</v>
      </c>
      <c r="K540">
        <v>35</v>
      </c>
      <c r="L540">
        <v>40</v>
      </c>
      <c r="M540">
        <v>5</v>
      </c>
      <c r="N540">
        <v>0.142857142857143</v>
      </c>
    </row>
    <row r="541" spans="1:14">
      <c r="A541">
        <v>205</v>
      </c>
      <c r="B541">
        <v>20599</v>
      </c>
      <c r="C541" t="s">
        <v>1119</v>
      </c>
      <c r="D541" t="s">
        <v>1377</v>
      </c>
      <c r="E541" t="s">
        <v>1378</v>
      </c>
      <c r="F541" t="s">
        <v>1470</v>
      </c>
      <c r="G541" t="s">
        <v>1471</v>
      </c>
      <c r="H541">
        <v>2059999</v>
      </c>
      <c r="I541" t="s">
        <v>1465</v>
      </c>
      <c r="J541" t="s">
        <v>846</v>
      </c>
      <c r="K541">
        <v>134.14</v>
      </c>
      <c r="L541">
        <v>153.6802</v>
      </c>
      <c r="M541">
        <v>19.5402</v>
      </c>
      <c r="N541">
        <v>0.145670195318324</v>
      </c>
    </row>
    <row r="542" spans="1:14">
      <c r="A542">
        <v>205</v>
      </c>
      <c r="B542">
        <v>20599</v>
      </c>
      <c r="C542" t="s">
        <v>1119</v>
      </c>
      <c r="D542" t="s">
        <v>1377</v>
      </c>
      <c r="E542" t="s">
        <v>1378</v>
      </c>
      <c r="F542" t="s">
        <v>1384</v>
      </c>
      <c r="G542" t="s">
        <v>1385</v>
      </c>
      <c r="H542">
        <v>2059999</v>
      </c>
      <c r="I542" t="s">
        <v>1465</v>
      </c>
      <c r="J542" t="s">
        <v>846</v>
      </c>
      <c r="K542">
        <v>59.84</v>
      </c>
      <c r="L542">
        <v>76.5755</v>
      </c>
      <c r="M542">
        <v>16.7355</v>
      </c>
      <c r="N542">
        <v>0.279670788770053</v>
      </c>
    </row>
    <row r="543" spans="1:14">
      <c r="A543">
        <v>205</v>
      </c>
      <c r="B543">
        <v>20599</v>
      </c>
      <c r="C543" t="s">
        <v>1119</v>
      </c>
      <c r="D543" t="s">
        <v>1377</v>
      </c>
      <c r="E543" t="s">
        <v>1378</v>
      </c>
      <c r="F543" t="s">
        <v>1472</v>
      </c>
      <c r="G543" t="s">
        <v>1473</v>
      </c>
      <c r="H543">
        <v>2059999</v>
      </c>
      <c r="I543" t="s">
        <v>1465</v>
      </c>
      <c r="J543" t="s">
        <v>846</v>
      </c>
      <c r="K543">
        <v>218.67</v>
      </c>
      <c r="L543">
        <v>1037.8969</v>
      </c>
      <c r="M543">
        <v>819.2269</v>
      </c>
      <c r="N543">
        <v>3.74640737183884</v>
      </c>
    </row>
    <row r="544" spans="1:14">
      <c r="A544">
        <v>205</v>
      </c>
      <c r="B544">
        <v>20599</v>
      </c>
      <c r="C544" t="s">
        <v>1119</v>
      </c>
      <c r="D544" t="s">
        <v>1377</v>
      </c>
      <c r="E544" t="s">
        <v>1378</v>
      </c>
      <c r="F544" t="s">
        <v>1474</v>
      </c>
      <c r="G544" t="s">
        <v>1475</v>
      </c>
      <c r="H544">
        <v>2059999</v>
      </c>
      <c r="I544" t="s">
        <v>1465</v>
      </c>
      <c r="J544" t="s">
        <v>846</v>
      </c>
      <c r="K544">
        <v>78.82</v>
      </c>
      <c r="L544">
        <v>87.9475</v>
      </c>
      <c r="M544">
        <v>9.12750000000001</v>
      </c>
      <c r="N544">
        <v>0.115801826947475</v>
      </c>
    </row>
    <row r="545" spans="1:14">
      <c r="A545">
        <v>205</v>
      </c>
      <c r="B545">
        <v>20599</v>
      </c>
      <c r="C545" t="s">
        <v>1119</v>
      </c>
      <c r="D545" t="s">
        <v>1377</v>
      </c>
      <c r="E545" t="s">
        <v>1378</v>
      </c>
      <c r="F545" t="s">
        <v>1434</v>
      </c>
      <c r="G545" t="s">
        <v>1435</v>
      </c>
      <c r="H545">
        <v>2059999</v>
      </c>
      <c r="I545" t="s">
        <v>1465</v>
      </c>
      <c r="J545" t="s">
        <v>846</v>
      </c>
      <c r="K545">
        <v>48.4</v>
      </c>
      <c r="L545">
        <v>71.7971</v>
      </c>
      <c r="M545">
        <v>23.3971</v>
      </c>
      <c r="N545">
        <v>0.483411157024793</v>
      </c>
    </row>
    <row r="546" spans="1:14">
      <c r="A546">
        <v>205</v>
      </c>
      <c r="B546">
        <v>20599</v>
      </c>
      <c r="C546" t="s">
        <v>1119</v>
      </c>
      <c r="D546" t="s">
        <v>1377</v>
      </c>
      <c r="E546" t="s">
        <v>1378</v>
      </c>
      <c r="F546" t="s">
        <v>1394</v>
      </c>
      <c r="G546" t="s">
        <v>1395</v>
      </c>
      <c r="H546">
        <v>2059999</v>
      </c>
      <c r="I546" t="s">
        <v>1465</v>
      </c>
      <c r="J546" t="s">
        <v>846</v>
      </c>
      <c r="K546">
        <v>4</v>
      </c>
      <c r="L546">
        <v>4</v>
      </c>
      <c r="M546">
        <v>0</v>
      </c>
      <c r="N546">
        <v>0</v>
      </c>
    </row>
    <row r="547" spans="1:14">
      <c r="A547">
        <v>205</v>
      </c>
      <c r="B547">
        <v>20599</v>
      </c>
      <c r="C547" t="s">
        <v>1119</v>
      </c>
      <c r="D547" t="s">
        <v>1377</v>
      </c>
      <c r="E547" t="s">
        <v>1378</v>
      </c>
      <c r="F547" t="s">
        <v>1410</v>
      </c>
      <c r="G547" t="s">
        <v>1411</v>
      </c>
      <c r="H547">
        <v>2059999</v>
      </c>
      <c r="I547" t="s">
        <v>1465</v>
      </c>
      <c r="J547" t="s">
        <v>1213</v>
      </c>
      <c r="K547">
        <v>38800</v>
      </c>
      <c r="L547">
        <v>0</v>
      </c>
      <c r="M547">
        <v>-38800</v>
      </c>
      <c r="N547">
        <v>-1</v>
      </c>
    </row>
    <row r="548" spans="1:14">
      <c r="A548">
        <v>205</v>
      </c>
      <c r="B548">
        <v>20599</v>
      </c>
      <c r="C548" t="s">
        <v>1119</v>
      </c>
      <c r="D548" t="s">
        <v>1476</v>
      </c>
      <c r="E548" t="s">
        <v>1477</v>
      </c>
      <c r="F548" t="s">
        <v>1478</v>
      </c>
      <c r="G548" t="s">
        <v>1477</v>
      </c>
      <c r="H548">
        <v>2059999</v>
      </c>
      <c r="I548" t="s">
        <v>1465</v>
      </c>
      <c r="J548" t="s">
        <v>846</v>
      </c>
      <c r="K548">
        <v>10</v>
      </c>
      <c r="L548">
        <v>60</v>
      </c>
      <c r="M548">
        <v>50</v>
      </c>
      <c r="N548">
        <v>5</v>
      </c>
    </row>
    <row r="549" spans="1:14">
      <c r="A549">
        <v>206</v>
      </c>
      <c r="B549">
        <v>20601</v>
      </c>
      <c r="C549" t="s">
        <v>1119</v>
      </c>
      <c r="D549" t="s">
        <v>1479</v>
      </c>
      <c r="E549" t="s">
        <v>1480</v>
      </c>
      <c r="F549" t="s">
        <v>1481</v>
      </c>
      <c r="G549" t="s">
        <v>1480</v>
      </c>
      <c r="H549">
        <v>2060101</v>
      </c>
      <c r="I549" t="s">
        <v>1482</v>
      </c>
      <c r="J549" t="s">
        <v>846</v>
      </c>
      <c r="K549">
        <v>254.26</v>
      </c>
      <c r="L549">
        <v>378.8942</v>
      </c>
      <c r="M549">
        <v>124.6342</v>
      </c>
      <c r="N549">
        <v>0.490184063556989</v>
      </c>
    </row>
    <row r="550" spans="1:14">
      <c r="A550">
        <v>206</v>
      </c>
      <c r="B550">
        <v>20601</v>
      </c>
      <c r="C550" t="s">
        <v>1119</v>
      </c>
      <c r="D550" t="s">
        <v>1479</v>
      </c>
      <c r="E550" t="s">
        <v>1480</v>
      </c>
      <c r="F550" t="s">
        <v>1483</v>
      </c>
      <c r="G550" t="s">
        <v>1484</v>
      </c>
      <c r="H550">
        <v>2060101</v>
      </c>
      <c r="I550" t="s">
        <v>1482</v>
      </c>
      <c r="J550" t="s">
        <v>846</v>
      </c>
      <c r="K550">
        <v>30.4</v>
      </c>
      <c r="L550">
        <v>41.7589</v>
      </c>
      <c r="M550">
        <v>11.3589</v>
      </c>
      <c r="N550">
        <v>0.373648026315789</v>
      </c>
    </row>
    <row r="551" spans="1:14">
      <c r="A551">
        <v>206</v>
      </c>
      <c r="B551">
        <v>20601</v>
      </c>
      <c r="C551" t="s">
        <v>1119</v>
      </c>
      <c r="D551" t="s">
        <v>1485</v>
      </c>
      <c r="E551" t="s">
        <v>1486</v>
      </c>
      <c r="F551" t="s">
        <v>1487</v>
      </c>
      <c r="G551" t="s">
        <v>1486</v>
      </c>
      <c r="H551">
        <v>2060101</v>
      </c>
      <c r="I551" t="s">
        <v>1482</v>
      </c>
      <c r="J551" t="s">
        <v>846</v>
      </c>
      <c r="K551">
        <v>166</v>
      </c>
      <c r="L551">
        <v>196.2497</v>
      </c>
      <c r="M551">
        <v>30.2497</v>
      </c>
      <c r="N551">
        <v>0.182227108433735</v>
      </c>
    </row>
    <row r="552" spans="1:14">
      <c r="A552">
        <v>206</v>
      </c>
      <c r="B552">
        <v>20601</v>
      </c>
      <c r="C552" t="s">
        <v>1119</v>
      </c>
      <c r="D552" t="s">
        <v>1479</v>
      </c>
      <c r="E552" t="s">
        <v>1480</v>
      </c>
      <c r="F552" t="s">
        <v>1481</v>
      </c>
      <c r="G552" t="s">
        <v>1480</v>
      </c>
      <c r="H552">
        <v>2060102</v>
      </c>
      <c r="I552" t="s">
        <v>1488</v>
      </c>
      <c r="J552" t="s">
        <v>846</v>
      </c>
      <c r="K552">
        <v>61.2</v>
      </c>
      <c r="L552">
        <v>55.5</v>
      </c>
      <c r="M552">
        <v>-5.7</v>
      </c>
      <c r="N552">
        <v>-0.0931372549019608</v>
      </c>
    </row>
    <row r="553" spans="1:14">
      <c r="A553">
        <v>206</v>
      </c>
      <c r="B553">
        <v>20601</v>
      </c>
      <c r="C553" t="s">
        <v>1119</v>
      </c>
      <c r="D553" t="s">
        <v>1479</v>
      </c>
      <c r="E553" t="s">
        <v>1480</v>
      </c>
      <c r="F553" t="s">
        <v>1481</v>
      </c>
      <c r="G553" t="s">
        <v>1480</v>
      </c>
      <c r="H553">
        <v>2060102</v>
      </c>
      <c r="I553" t="s">
        <v>1488</v>
      </c>
      <c r="J553" t="s">
        <v>938</v>
      </c>
      <c r="K553">
        <v>12.6</v>
      </c>
      <c r="L553">
        <v>12.6</v>
      </c>
      <c r="M553">
        <v>0</v>
      </c>
      <c r="N553">
        <v>0</v>
      </c>
    </row>
    <row r="554" spans="1:14">
      <c r="A554">
        <v>206</v>
      </c>
      <c r="B554">
        <v>20601</v>
      </c>
      <c r="C554" t="s">
        <v>1119</v>
      </c>
      <c r="D554" t="s">
        <v>1479</v>
      </c>
      <c r="E554" t="s">
        <v>1480</v>
      </c>
      <c r="F554" t="s">
        <v>1481</v>
      </c>
      <c r="G554" t="s">
        <v>1480</v>
      </c>
      <c r="H554">
        <v>2060199</v>
      </c>
      <c r="I554" t="s">
        <v>1489</v>
      </c>
      <c r="J554" t="s">
        <v>846</v>
      </c>
      <c r="K554">
        <v>90</v>
      </c>
      <c r="L554">
        <v>80.5</v>
      </c>
      <c r="M554">
        <v>-9.5</v>
      </c>
      <c r="N554">
        <v>-0.105555555555556</v>
      </c>
    </row>
    <row r="555" spans="1:14">
      <c r="A555">
        <v>206</v>
      </c>
      <c r="B555">
        <v>20603</v>
      </c>
      <c r="C555" t="s">
        <v>1119</v>
      </c>
      <c r="D555" t="s">
        <v>1479</v>
      </c>
      <c r="E555" t="s">
        <v>1480</v>
      </c>
      <c r="F555" t="s">
        <v>1490</v>
      </c>
      <c r="G555" t="s">
        <v>1491</v>
      </c>
      <c r="H555">
        <v>2060301</v>
      </c>
      <c r="I555" t="s">
        <v>1492</v>
      </c>
      <c r="J555" t="s">
        <v>846</v>
      </c>
      <c r="K555">
        <v>253.03</v>
      </c>
      <c r="L555">
        <v>236.5601</v>
      </c>
      <c r="M555">
        <v>-16.4699</v>
      </c>
      <c r="N555">
        <v>-0.065090700707426</v>
      </c>
    </row>
    <row r="556" spans="1:14">
      <c r="A556">
        <v>206</v>
      </c>
      <c r="B556">
        <v>20603</v>
      </c>
      <c r="C556" t="s">
        <v>1119</v>
      </c>
      <c r="D556" t="s">
        <v>1479</v>
      </c>
      <c r="E556" t="s">
        <v>1480</v>
      </c>
      <c r="F556" t="s">
        <v>1490</v>
      </c>
      <c r="G556" t="s">
        <v>1491</v>
      </c>
      <c r="H556">
        <v>2060399</v>
      </c>
      <c r="I556" t="s">
        <v>1493</v>
      </c>
      <c r="J556" t="s">
        <v>846</v>
      </c>
      <c r="K556">
        <v>91.4</v>
      </c>
      <c r="L556">
        <v>97.34</v>
      </c>
      <c r="M556">
        <v>5.94</v>
      </c>
      <c r="N556">
        <v>0.0649890590809628</v>
      </c>
    </row>
    <row r="557" spans="1:14">
      <c r="A557">
        <v>206</v>
      </c>
      <c r="B557">
        <v>20603</v>
      </c>
      <c r="C557" t="s">
        <v>1119</v>
      </c>
      <c r="D557" t="s">
        <v>1479</v>
      </c>
      <c r="E557" t="s">
        <v>1480</v>
      </c>
      <c r="F557" t="s">
        <v>1490</v>
      </c>
      <c r="G557" t="s">
        <v>1491</v>
      </c>
      <c r="H557">
        <v>2060399</v>
      </c>
      <c r="I557" t="s">
        <v>1493</v>
      </c>
      <c r="J557" t="s">
        <v>928</v>
      </c>
      <c r="K557">
        <v>227</v>
      </c>
      <c r="L557">
        <v>262</v>
      </c>
      <c r="M557">
        <v>35</v>
      </c>
      <c r="N557">
        <v>0.154185022026432</v>
      </c>
    </row>
    <row r="558" spans="1:14">
      <c r="A558">
        <v>206</v>
      </c>
      <c r="B558">
        <v>20604</v>
      </c>
      <c r="C558" t="s">
        <v>1119</v>
      </c>
      <c r="D558" t="s">
        <v>1479</v>
      </c>
      <c r="E558" t="s">
        <v>1480</v>
      </c>
      <c r="F558" t="s">
        <v>1494</v>
      </c>
      <c r="G558" t="s">
        <v>1495</v>
      </c>
      <c r="H558">
        <v>2060401</v>
      </c>
      <c r="I558" t="s">
        <v>1496</v>
      </c>
      <c r="J558" t="s">
        <v>846</v>
      </c>
      <c r="K558">
        <v>41.25</v>
      </c>
      <c r="L558">
        <v>0</v>
      </c>
      <c r="M558">
        <v>-41.25</v>
      </c>
      <c r="N558">
        <v>-1</v>
      </c>
    </row>
    <row r="559" spans="1:14">
      <c r="A559">
        <v>206</v>
      </c>
      <c r="B559">
        <v>20604</v>
      </c>
      <c r="C559" t="s">
        <v>1119</v>
      </c>
      <c r="D559" t="s">
        <v>1479</v>
      </c>
      <c r="E559" t="s">
        <v>1480</v>
      </c>
      <c r="F559" t="s">
        <v>1494</v>
      </c>
      <c r="G559" t="s">
        <v>1495</v>
      </c>
      <c r="H559">
        <v>2060401</v>
      </c>
      <c r="I559" t="s">
        <v>1496</v>
      </c>
      <c r="J559" t="s">
        <v>928</v>
      </c>
      <c r="K559">
        <v>8</v>
      </c>
      <c r="L559">
        <v>0</v>
      </c>
      <c r="M559">
        <v>-8</v>
      </c>
      <c r="N559">
        <v>-1</v>
      </c>
    </row>
    <row r="560" spans="1:14">
      <c r="A560">
        <v>206</v>
      </c>
      <c r="B560">
        <v>20604</v>
      </c>
      <c r="C560" t="s">
        <v>1119</v>
      </c>
      <c r="D560" t="s">
        <v>1479</v>
      </c>
      <c r="E560" t="s">
        <v>1480</v>
      </c>
      <c r="F560" t="s">
        <v>1497</v>
      </c>
      <c r="G560" t="s">
        <v>1498</v>
      </c>
      <c r="H560">
        <v>2060402</v>
      </c>
      <c r="I560" t="s">
        <v>1499</v>
      </c>
      <c r="J560" t="s">
        <v>846</v>
      </c>
      <c r="K560">
        <v>13306</v>
      </c>
      <c r="L560">
        <v>20000</v>
      </c>
      <c r="M560">
        <v>6694</v>
      </c>
      <c r="N560">
        <v>0.503081316699233</v>
      </c>
    </row>
    <row r="561" spans="1:14">
      <c r="A561">
        <v>206</v>
      </c>
      <c r="B561">
        <v>20604</v>
      </c>
      <c r="C561" t="s">
        <v>1119</v>
      </c>
      <c r="D561" t="s">
        <v>1479</v>
      </c>
      <c r="E561" t="s">
        <v>1480</v>
      </c>
      <c r="F561" t="s">
        <v>1494</v>
      </c>
      <c r="G561" t="s">
        <v>1495</v>
      </c>
      <c r="H561">
        <v>2060499</v>
      </c>
      <c r="I561" t="s">
        <v>1500</v>
      </c>
      <c r="J561" t="s">
        <v>846</v>
      </c>
      <c r="K561">
        <v>38.1</v>
      </c>
      <c r="L561">
        <v>0</v>
      </c>
      <c r="M561">
        <v>-38.1</v>
      </c>
      <c r="N561">
        <v>-1</v>
      </c>
    </row>
    <row r="562" spans="1:14">
      <c r="A562">
        <v>206</v>
      </c>
      <c r="B562">
        <v>20604</v>
      </c>
      <c r="C562" t="s">
        <v>1119</v>
      </c>
      <c r="D562" t="s">
        <v>1479</v>
      </c>
      <c r="E562" t="s">
        <v>1480</v>
      </c>
      <c r="F562" t="s">
        <v>1501</v>
      </c>
      <c r="G562" t="s">
        <v>1502</v>
      </c>
      <c r="H562">
        <v>2060499</v>
      </c>
      <c r="I562" t="s">
        <v>1500</v>
      </c>
      <c r="J562" t="s">
        <v>846</v>
      </c>
      <c r="K562">
        <v>0</v>
      </c>
      <c r="L562">
        <v>38.1</v>
      </c>
      <c r="M562">
        <v>38.1</v>
      </c>
      <c r="N562">
        <v>0</v>
      </c>
    </row>
    <row r="563" spans="1:14">
      <c r="A563">
        <v>206</v>
      </c>
      <c r="B563">
        <v>20605</v>
      </c>
      <c r="C563" t="s">
        <v>1119</v>
      </c>
      <c r="D563" t="s">
        <v>1479</v>
      </c>
      <c r="E563" t="s">
        <v>1480</v>
      </c>
      <c r="F563" t="s">
        <v>1503</v>
      </c>
      <c r="G563" t="s">
        <v>1504</v>
      </c>
      <c r="H563">
        <v>2060501</v>
      </c>
      <c r="I563" t="s">
        <v>1505</v>
      </c>
      <c r="J563" t="s">
        <v>846</v>
      </c>
      <c r="K563">
        <v>25.66</v>
      </c>
      <c r="L563">
        <v>0</v>
      </c>
      <c r="M563">
        <v>-25.66</v>
      </c>
      <c r="N563">
        <v>-1</v>
      </c>
    </row>
    <row r="564" spans="1:14">
      <c r="A564">
        <v>206</v>
      </c>
      <c r="B564">
        <v>20605</v>
      </c>
      <c r="C564" t="s">
        <v>1119</v>
      </c>
      <c r="D564" t="s">
        <v>1479</v>
      </c>
      <c r="E564" t="s">
        <v>1480</v>
      </c>
      <c r="F564" t="s">
        <v>1501</v>
      </c>
      <c r="G564" t="s">
        <v>1502</v>
      </c>
      <c r="H564">
        <v>2060501</v>
      </c>
      <c r="I564" t="s">
        <v>1505</v>
      </c>
      <c r="J564" t="s">
        <v>846</v>
      </c>
      <c r="K564">
        <v>162.41</v>
      </c>
      <c r="L564">
        <v>347.4124</v>
      </c>
      <c r="M564">
        <v>185.0024</v>
      </c>
      <c r="N564">
        <v>1.13910719783265</v>
      </c>
    </row>
    <row r="565" spans="1:14">
      <c r="A565">
        <v>206</v>
      </c>
      <c r="B565">
        <v>20605</v>
      </c>
      <c r="C565" t="s">
        <v>1119</v>
      </c>
      <c r="D565" t="s">
        <v>1479</v>
      </c>
      <c r="E565" t="s">
        <v>1480</v>
      </c>
      <c r="F565" t="s">
        <v>1503</v>
      </c>
      <c r="G565" t="s">
        <v>1504</v>
      </c>
      <c r="H565">
        <v>2060502</v>
      </c>
      <c r="I565" t="s">
        <v>1506</v>
      </c>
      <c r="J565" t="s">
        <v>846</v>
      </c>
      <c r="K565">
        <v>18</v>
      </c>
      <c r="L565">
        <v>0</v>
      </c>
      <c r="M565">
        <v>-18</v>
      </c>
      <c r="N565">
        <v>-1</v>
      </c>
    </row>
    <row r="566" spans="1:14">
      <c r="A566">
        <v>206</v>
      </c>
      <c r="B566">
        <v>20605</v>
      </c>
      <c r="C566" t="s">
        <v>1119</v>
      </c>
      <c r="D566" t="s">
        <v>1479</v>
      </c>
      <c r="E566" t="s">
        <v>1480</v>
      </c>
      <c r="F566" t="s">
        <v>1503</v>
      </c>
      <c r="G566" t="s">
        <v>1504</v>
      </c>
      <c r="H566">
        <v>2060502</v>
      </c>
      <c r="I566" t="s">
        <v>1506</v>
      </c>
      <c r="J566" t="s">
        <v>928</v>
      </c>
      <c r="K566">
        <v>7</v>
      </c>
      <c r="L566">
        <v>0</v>
      </c>
      <c r="M566">
        <v>-7</v>
      </c>
      <c r="N566">
        <v>-1</v>
      </c>
    </row>
    <row r="567" spans="1:14">
      <c r="A567">
        <v>206</v>
      </c>
      <c r="B567">
        <v>20605</v>
      </c>
      <c r="C567" t="s">
        <v>1119</v>
      </c>
      <c r="D567" t="s">
        <v>1479</v>
      </c>
      <c r="E567" t="s">
        <v>1480</v>
      </c>
      <c r="F567" t="s">
        <v>1501</v>
      </c>
      <c r="G567" t="s">
        <v>1502</v>
      </c>
      <c r="H567">
        <v>2060502</v>
      </c>
      <c r="I567" t="s">
        <v>1506</v>
      </c>
      <c r="J567" t="s">
        <v>846</v>
      </c>
      <c r="K567">
        <v>72.16</v>
      </c>
      <c r="L567">
        <v>88.87</v>
      </c>
      <c r="M567">
        <v>16.71</v>
      </c>
      <c r="N567">
        <v>0.231568736141907</v>
      </c>
    </row>
    <row r="568" spans="1:14">
      <c r="A568">
        <v>206</v>
      </c>
      <c r="B568">
        <v>20605</v>
      </c>
      <c r="C568" t="s">
        <v>1119</v>
      </c>
      <c r="D568" t="s">
        <v>1479</v>
      </c>
      <c r="E568" t="s">
        <v>1480</v>
      </c>
      <c r="F568" t="s">
        <v>1501</v>
      </c>
      <c r="G568" t="s">
        <v>1502</v>
      </c>
      <c r="H568">
        <v>2060502</v>
      </c>
      <c r="I568" t="s">
        <v>1506</v>
      </c>
      <c r="J568" t="s">
        <v>928</v>
      </c>
      <c r="K568">
        <v>18</v>
      </c>
      <c r="L568">
        <v>24</v>
      </c>
      <c r="M568">
        <v>6</v>
      </c>
      <c r="N568">
        <v>0.333333333333333</v>
      </c>
    </row>
    <row r="569" spans="1:14">
      <c r="A569">
        <v>206</v>
      </c>
      <c r="B569">
        <v>20606</v>
      </c>
      <c r="C569" t="s">
        <v>841</v>
      </c>
      <c r="D569" t="s">
        <v>1507</v>
      </c>
      <c r="E569" t="s">
        <v>1508</v>
      </c>
      <c r="F569" t="s">
        <v>1509</v>
      </c>
      <c r="G569" t="s">
        <v>1508</v>
      </c>
      <c r="H569">
        <v>2060601</v>
      </c>
      <c r="I569" t="s">
        <v>1510</v>
      </c>
      <c r="J569" t="s">
        <v>846</v>
      </c>
      <c r="K569">
        <v>116.3</v>
      </c>
      <c r="L569">
        <v>127.6341</v>
      </c>
      <c r="M569">
        <v>11.3341</v>
      </c>
      <c r="N569">
        <v>0.0974557179707653</v>
      </c>
    </row>
    <row r="570" spans="1:14">
      <c r="A570">
        <v>206</v>
      </c>
      <c r="B570">
        <v>20606</v>
      </c>
      <c r="C570" t="s">
        <v>1119</v>
      </c>
      <c r="D570" t="s">
        <v>1511</v>
      </c>
      <c r="E570" t="s">
        <v>1512</v>
      </c>
      <c r="F570" t="s">
        <v>1513</v>
      </c>
      <c r="G570" t="s">
        <v>1512</v>
      </c>
      <c r="H570">
        <v>2060601</v>
      </c>
      <c r="I570" t="s">
        <v>1510</v>
      </c>
      <c r="J570" t="s">
        <v>846</v>
      </c>
      <c r="K570">
        <v>140.58</v>
      </c>
      <c r="L570">
        <v>201.9525</v>
      </c>
      <c r="M570">
        <v>61.3725</v>
      </c>
      <c r="N570">
        <v>0.436566367904396</v>
      </c>
    </row>
    <row r="571" spans="1:14">
      <c r="A571">
        <v>206</v>
      </c>
      <c r="B571">
        <v>20606</v>
      </c>
      <c r="C571" t="s">
        <v>1119</v>
      </c>
      <c r="D571" t="s">
        <v>1514</v>
      </c>
      <c r="E571" t="s">
        <v>1515</v>
      </c>
      <c r="F571" t="s">
        <v>1516</v>
      </c>
      <c r="G571" t="s">
        <v>1515</v>
      </c>
      <c r="H571">
        <v>2060602</v>
      </c>
      <c r="I571" t="s">
        <v>1517</v>
      </c>
      <c r="J571" t="s">
        <v>846</v>
      </c>
      <c r="K571">
        <v>10</v>
      </c>
      <c r="L571">
        <v>9</v>
      </c>
      <c r="M571">
        <v>-1</v>
      </c>
      <c r="N571">
        <v>-0.1</v>
      </c>
    </row>
    <row r="572" spans="1:14">
      <c r="A572">
        <v>206</v>
      </c>
      <c r="B572">
        <v>20606</v>
      </c>
      <c r="C572" t="s">
        <v>1119</v>
      </c>
      <c r="D572" t="s">
        <v>1511</v>
      </c>
      <c r="E572" t="s">
        <v>1512</v>
      </c>
      <c r="F572" t="s">
        <v>1513</v>
      </c>
      <c r="G572" t="s">
        <v>1512</v>
      </c>
      <c r="H572">
        <v>2060602</v>
      </c>
      <c r="I572" t="s">
        <v>1517</v>
      </c>
      <c r="J572" t="s">
        <v>846</v>
      </c>
      <c r="K572">
        <v>87.74</v>
      </c>
      <c r="L572">
        <v>73.6</v>
      </c>
      <c r="M572">
        <v>-14.14</v>
      </c>
      <c r="N572">
        <v>-0.161157966719854</v>
      </c>
    </row>
    <row r="573" spans="1:14">
      <c r="A573">
        <v>206</v>
      </c>
      <c r="B573">
        <v>20606</v>
      </c>
      <c r="C573" t="s">
        <v>1119</v>
      </c>
      <c r="D573" t="s">
        <v>1511</v>
      </c>
      <c r="E573" t="s">
        <v>1512</v>
      </c>
      <c r="F573" t="s">
        <v>1513</v>
      </c>
      <c r="G573" t="s">
        <v>1512</v>
      </c>
      <c r="H573">
        <v>2060602</v>
      </c>
      <c r="I573" t="s">
        <v>1517</v>
      </c>
      <c r="J573" t="s">
        <v>1213</v>
      </c>
      <c r="K573">
        <v>6</v>
      </c>
      <c r="L573">
        <v>0</v>
      </c>
      <c r="M573">
        <v>-6</v>
      </c>
      <c r="N573">
        <v>-1</v>
      </c>
    </row>
    <row r="574" spans="1:14">
      <c r="A574">
        <v>206</v>
      </c>
      <c r="B574">
        <v>20606</v>
      </c>
      <c r="C574" t="s">
        <v>841</v>
      </c>
      <c r="D574" t="s">
        <v>1507</v>
      </c>
      <c r="E574" t="s">
        <v>1508</v>
      </c>
      <c r="F574" t="s">
        <v>1509</v>
      </c>
      <c r="G574" t="s">
        <v>1508</v>
      </c>
      <c r="H574">
        <v>2060699</v>
      </c>
      <c r="I574" t="s">
        <v>1518</v>
      </c>
      <c r="J574" t="s">
        <v>846</v>
      </c>
      <c r="K574">
        <v>126.54</v>
      </c>
      <c r="L574">
        <v>143.74</v>
      </c>
      <c r="M574">
        <v>17.2</v>
      </c>
      <c r="N574">
        <v>0.135925399083294</v>
      </c>
    </row>
    <row r="575" spans="1:14">
      <c r="A575">
        <v>206</v>
      </c>
      <c r="B575">
        <v>20607</v>
      </c>
      <c r="C575" t="s">
        <v>1119</v>
      </c>
      <c r="D575" t="s">
        <v>1485</v>
      </c>
      <c r="E575" t="s">
        <v>1486</v>
      </c>
      <c r="F575" t="s">
        <v>1487</v>
      </c>
      <c r="G575" t="s">
        <v>1486</v>
      </c>
      <c r="H575">
        <v>2060701</v>
      </c>
      <c r="I575" t="s">
        <v>1519</v>
      </c>
      <c r="J575" t="s">
        <v>846</v>
      </c>
      <c r="K575">
        <v>18.8</v>
      </c>
      <c r="L575">
        <v>0</v>
      </c>
      <c r="M575">
        <v>-18.8</v>
      </c>
      <c r="N575">
        <v>-1</v>
      </c>
    </row>
    <row r="576" spans="1:14">
      <c r="A576">
        <v>206</v>
      </c>
      <c r="B576">
        <v>20607</v>
      </c>
      <c r="C576" t="s">
        <v>1119</v>
      </c>
      <c r="D576" t="s">
        <v>1485</v>
      </c>
      <c r="E576" t="s">
        <v>1486</v>
      </c>
      <c r="F576" t="s">
        <v>1487</v>
      </c>
      <c r="G576" t="s">
        <v>1486</v>
      </c>
      <c r="H576">
        <v>2060702</v>
      </c>
      <c r="I576" t="s">
        <v>1520</v>
      </c>
      <c r="J576" t="s">
        <v>846</v>
      </c>
      <c r="K576">
        <v>416</v>
      </c>
      <c r="L576">
        <v>440</v>
      </c>
      <c r="M576">
        <v>24</v>
      </c>
      <c r="N576">
        <v>0.0576923076923077</v>
      </c>
    </row>
    <row r="577" spans="1:14">
      <c r="A577">
        <v>206</v>
      </c>
      <c r="B577">
        <v>20607</v>
      </c>
      <c r="C577" t="s">
        <v>1119</v>
      </c>
      <c r="D577" t="s">
        <v>1485</v>
      </c>
      <c r="E577" t="s">
        <v>1486</v>
      </c>
      <c r="F577" t="s">
        <v>1487</v>
      </c>
      <c r="G577" t="s">
        <v>1486</v>
      </c>
      <c r="H577">
        <v>2060703</v>
      </c>
      <c r="I577" t="s">
        <v>1521</v>
      </c>
      <c r="J577" t="s">
        <v>846</v>
      </c>
      <c r="K577">
        <v>86</v>
      </c>
      <c r="L577">
        <v>56</v>
      </c>
      <c r="M577">
        <v>-30</v>
      </c>
      <c r="N577">
        <v>-0.348837209302326</v>
      </c>
    </row>
    <row r="578" spans="1:14">
      <c r="A578">
        <v>206</v>
      </c>
      <c r="B578">
        <v>20607</v>
      </c>
      <c r="C578" t="s">
        <v>1119</v>
      </c>
      <c r="D578" t="s">
        <v>1485</v>
      </c>
      <c r="E578" t="s">
        <v>1486</v>
      </c>
      <c r="F578" t="s">
        <v>1487</v>
      </c>
      <c r="G578" t="s">
        <v>1486</v>
      </c>
      <c r="H578">
        <v>2060704</v>
      </c>
      <c r="I578" t="s">
        <v>1522</v>
      </c>
      <c r="J578" t="s">
        <v>846</v>
      </c>
      <c r="K578">
        <v>123.5</v>
      </c>
      <c r="L578">
        <v>123.5</v>
      </c>
      <c r="M578">
        <v>0</v>
      </c>
      <c r="N578">
        <v>0</v>
      </c>
    </row>
    <row r="579" spans="1:14">
      <c r="A579">
        <v>206</v>
      </c>
      <c r="B579">
        <v>20607</v>
      </c>
      <c r="C579" t="s">
        <v>1119</v>
      </c>
      <c r="D579" t="s">
        <v>1485</v>
      </c>
      <c r="E579" t="s">
        <v>1486</v>
      </c>
      <c r="F579" t="s">
        <v>1523</v>
      </c>
      <c r="G579" t="s">
        <v>1524</v>
      </c>
      <c r="H579">
        <v>2060705</v>
      </c>
      <c r="I579" t="s">
        <v>1525</v>
      </c>
      <c r="J579" t="s">
        <v>846</v>
      </c>
      <c r="K579">
        <v>193.33</v>
      </c>
      <c r="L579">
        <v>241.8793</v>
      </c>
      <c r="M579">
        <v>48.5493</v>
      </c>
      <c r="N579">
        <v>0.251121398644804</v>
      </c>
    </row>
    <row r="580" spans="1:14">
      <c r="A580">
        <v>206</v>
      </c>
      <c r="B580">
        <v>20607</v>
      </c>
      <c r="C580" t="s">
        <v>1119</v>
      </c>
      <c r="D580" t="s">
        <v>1485</v>
      </c>
      <c r="E580" t="s">
        <v>1486</v>
      </c>
      <c r="F580" t="s">
        <v>1487</v>
      </c>
      <c r="G580" t="s">
        <v>1486</v>
      </c>
      <c r="H580">
        <v>2060799</v>
      </c>
      <c r="I580" t="s">
        <v>1526</v>
      </c>
      <c r="J580" t="s">
        <v>846</v>
      </c>
      <c r="K580">
        <v>0</v>
      </c>
      <c r="L580">
        <v>12.65</v>
      </c>
      <c r="M580">
        <v>12.65</v>
      </c>
      <c r="N580">
        <v>0</v>
      </c>
    </row>
    <row r="581" spans="1:14">
      <c r="A581">
        <v>206</v>
      </c>
      <c r="B581">
        <v>20699</v>
      </c>
      <c r="C581" t="s">
        <v>792</v>
      </c>
      <c r="D581" t="s">
        <v>1014</v>
      </c>
      <c r="E581" t="s">
        <v>1015</v>
      </c>
      <c r="F581" t="s">
        <v>1016</v>
      </c>
      <c r="G581" t="s">
        <v>1017</v>
      </c>
      <c r="H581">
        <v>2069999</v>
      </c>
      <c r="I581" t="s">
        <v>1527</v>
      </c>
      <c r="J581" t="s">
        <v>846</v>
      </c>
      <c r="K581">
        <v>670</v>
      </c>
      <c r="L581">
        <v>462.52</v>
      </c>
      <c r="M581">
        <v>-207.48</v>
      </c>
      <c r="N581">
        <v>-0.309671641791045</v>
      </c>
    </row>
    <row r="582" spans="1:14">
      <c r="A582">
        <v>206</v>
      </c>
      <c r="B582">
        <v>20699</v>
      </c>
      <c r="C582" t="s">
        <v>1289</v>
      </c>
      <c r="D582" t="s">
        <v>1290</v>
      </c>
      <c r="E582" t="s">
        <v>1291</v>
      </c>
      <c r="F582" t="s">
        <v>1292</v>
      </c>
      <c r="G582" t="s">
        <v>1291</v>
      </c>
      <c r="H582">
        <v>2069999</v>
      </c>
      <c r="I582" t="s">
        <v>1527</v>
      </c>
      <c r="J582" t="s">
        <v>846</v>
      </c>
      <c r="K582">
        <v>2</v>
      </c>
      <c r="L582">
        <v>0</v>
      </c>
      <c r="M582">
        <v>-2</v>
      </c>
      <c r="N582">
        <v>-1</v>
      </c>
    </row>
    <row r="583" spans="1:14">
      <c r="A583">
        <v>207</v>
      </c>
      <c r="B583">
        <v>20701</v>
      </c>
      <c r="C583" t="s">
        <v>1119</v>
      </c>
      <c r="D583" t="s">
        <v>1476</v>
      </c>
      <c r="E583" t="s">
        <v>1477</v>
      </c>
      <c r="F583" t="s">
        <v>1478</v>
      </c>
      <c r="G583" t="s">
        <v>1477</v>
      </c>
      <c r="H583">
        <v>2070101</v>
      </c>
      <c r="I583" t="s">
        <v>1528</v>
      </c>
      <c r="J583" t="s">
        <v>846</v>
      </c>
      <c r="K583">
        <v>579.41</v>
      </c>
      <c r="L583">
        <v>655.5106</v>
      </c>
      <c r="M583">
        <v>76.1006</v>
      </c>
      <c r="N583">
        <v>0.131341537080824</v>
      </c>
    </row>
    <row r="584" spans="1:14">
      <c r="A584">
        <v>207</v>
      </c>
      <c r="B584">
        <v>20701</v>
      </c>
      <c r="C584" t="s">
        <v>1119</v>
      </c>
      <c r="D584" t="s">
        <v>1476</v>
      </c>
      <c r="E584" t="s">
        <v>1477</v>
      </c>
      <c r="F584" t="s">
        <v>1529</v>
      </c>
      <c r="G584" t="s">
        <v>1530</v>
      </c>
      <c r="H584">
        <v>2070101</v>
      </c>
      <c r="I584" t="s">
        <v>1528</v>
      </c>
      <c r="J584" t="s">
        <v>846</v>
      </c>
      <c r="K584">
        <v>174.5</v>
      </c>
      <c r="L584">
        <v>199.0845</v>
      </c>
      <c r="M584">
        <v>24.5845</v>
      </c>
      <c r="N584">
        <v>0.140885386819484</v>
      </c>
    </row>
    <row r="585" spans="1:14">
      <c r="A585">
        <v>207</v>
      </c>
      <c r="B585">
        <v>20701</v>
      </c>
      <c r="C585" t="s">
        <v>1119</v>
      </c>
      <c r="D585" t="s">
        <v>1531</v>
      </c>
      <c r="E585" t="s">
        <v>1532</v>
      </c>
      <c r="F585" t="s">
        <v>1533</v>
      </c>
      <c r="G585" t="s">
        <v>1532</v>
      </c>
      <c r="H585">
        <v>2070101</v>
      </c>
      <c r="I585" t="s">
        <v>1528</v>
      </c>
      <c r="J585" t="s">
        <v>846</v>
      </c>
      <c r="K585">
        <v>74.28</v>
      </c>
      <c r="L585">
        <v>108.0128</v>
      </c>
      <c r="M585">
        <v>33.7328</v>
      </c>
      <c r="N585">
        <v>0.454130317716747</v>
      </c>
    </row>
    <row r="586" spans="1:14">
      <c r="A586">
        <v>207</v>
      </c>
      <c r="B586">
        <v>20701</v>
      </c>
      <c r="C586" t="s">
        <v>841</v>
      </c>
      <c r="D586" t="s">
        <v>1286</v>
      </c>
      <c r="E586" t="s">
        <v>1287</v>
      </c>
      <c r="F586" t="s">
        <v>1288</v>
      </c>
      <c r="G586" t="s">
        <v>1287</v>
      </c>
      <c r="H586">
        <v>2070101</v>
      </c>
      <c r="I586" t="s">
        <v>1528</v>
      </c>
      <c r="J586" t="s">
        <v>846</v>
      </c>
      <c r="K586">
        <v>0</v>
      </c>
      <c r="L586">
        <v>217.5473</v>
      </c>
      <c r="M586">
        <v>217.5473</v>
      </c>
      <c r="N586">
        <v>0</v>
      </c>
    </row>
    <row r="587" spans="1:14">
      <c r="A587">
        <v>207</v>
      </c>
      <c r="B587">
        <v>20701</v>
      </c>
      <c r="C587" t="s">
        <v>841</v>
      </c>
      <c r="D587" t="s">
        <v>1286</v>
      </c>
      <c r="E587" t="s">
        <v>1287</v>
      </c>
      <c r="F587" t="s">
        <v>1534</v>
      </c>
      <c r="G587" t="s">
        <v>1535</v>
      </c>
      <c r="H587">
        <v>2070101</v>
      </c>
      <c r="I587" t="s">
        <v>1528</v>
      </c>
      <c r="J587" t="s">
        <v>846</v>
      </c>
      <c r="K587">
        <v>0</v>
      </c>
      <c r="L587">
        <v>44.0967</v>
      </c>
      <c r="M587">
        <v>44.0967</v>
      </c>
      <c r="N587">
        <v>0</v>
      </c>
    </row>
    <row r="588" spans="1:14">
      <c r="A588">
        <v>207</v>
      </c>
      <c r="B588">
        <v>20701</v>
      </c>
      <c r="C588" t="s">
        <v>841</v>
      </c>
      <c r="D588" t="s">
        <v>1286</v>
      </c>
      <c r="E588" t="s">
        <v>1287</v>
      </c>
      <c r="F588" t="s">
        <v>1288</v>
      </c>
      <c r="G588" t="s">
        <v>1287</v>
      </c>
      <c r="H588">
        <v>2070102</v>
      </c>
      <c r="I588" t="s">
        <v>1536</v>
      </c>
      <c r="J588" t="s">
        <v>846</v>
      </c>
      <c r="K588">
        <v>0</v>
      </c>
      <c r="L588">
        <v>305</v>
      </c>
      <c r="M588">
        <v>305</v>
      </c>
      <c r="N588">
        <v>0</v>
      </c>
    </row>
    <row r="589" spans="1:14">
      <c r="A589">
        <v>207</v>
      </c>
      <c r="B589">
        <v>20701</v>
      </c>
      <c r="C589" t="s">
        <v>1119</v>
      </c>
      <c r="D589" t="s">
        <v>1476</v>
      </c>
      <c r="E589" t="s">
        <v>1477</v>
      </c>
      <c r="F589" t="s">
        <v>1537</v>
      </c>
      <c r="G589" t="s">
        <v>1538</v>
      </c>
      <c r="H589">
        <v>2070104</v>
      </c>
      <c r="I589" t="s">
        <v>1539</v>
      </c>
      <c r="J589" t="s">
        <v>846</v>
      </c>
      <c r="K589">
        <v>1045.21</v>
      </c>
      <c r="L589">
        <v>1301.3425</v>
      </c>
      <c r="M589">
        <v>256.1325</v>
      </c>
      <c r="N589">
        <v>0.245053625587203</v>
      </c>
    </row>
    <row r="590" spans="1:14">
      <c r="A590">
        <v>207</v>
      </c>
      <c r="B590">
        <v>20701</v>
      </c>
      <c r="C590" t="s">
        <v>1119</v>
      </c>
      <c r="D590" t="s">
        <v>1476</v>
      </c>
      <c r="E590" t="s">
        <v>1477</v>
      </c>
      <c r="F590" t="s">
        <v>1540</v>
      </c>
      <c r="G590" t="s">
        <v>1541</v>
      </c>
      <c r="H590">
        <v>2070107</v>
      </c>
      <c r="I590" t="s">
        <v>1542</v>
      </c>
      <c r="J590" t="s">
        <v>846</v>
      </c>
      <c r="K590">
        <v>1639.35</v>
      </c>
      <c r="L590">
        <v>1850.2521</v>
      </c>
      <c r="M590">
        <v>210.9021</v>
      </c>
      <c r="N590">
        <v>0.128649830725592</v>
      </c>
    </row>
    <row r="591" spans="1:14">
      <c r="A591">
        <v>207</v>
      </c>
      <c r="B591">
        <v>20701</v>
      </c>
      <c r="C591" t="s">
        <v>1119</v>
      </c>
      <c r="D591" t="s">
        <v>1476</v>
      </c>
      <c r="E591" t="s">
        <v>1477</v>
      </c>
      <c r="F591" t="s">
        <v>1478</v>
      </c>
      <c r="G591" t="s">
        <v>1477</v>
      </c>
      <c r="H591">
        <v>2070108</v>
      </c>
      <c r="I591" t="s">
        <v>1543</v>
      </c>
      <c r="J591" t="s">
        <v>846</v>
      </c>
      <c r="K591">
        <v>108</v>
      </c>
      <c r="L591">
        <v>118</v>
      </c>
      <c r="M591">
        <v>10</v>
      </c>
      <c r="N591">
        <v>0.0925925925925926</v>
      </c>
    </row>
    <row r="592" spans="1:14">
      <c r="A592">
        <v>207</v>
      </c>
      <c r="B592">
        <v>20701</v>
      </c>
      <c r="C592" t="s">
        <v>1119</v>
      </c>
      <c r="D592" t="s">
        <v>1476</v>
      </c>
      <c r="E592" t="s">
        <v>1477</v>
      </c>
      <c r="F592" t="s">
        <v>1478</v>
      </c>
      <c r="G592" t="s">
        <v>1477</v>
      </c>
      <c r="H592">
        <v>2070109</v>
      </c>
      <c r="I592" t="s">
        <v>1544</v>
      </c>
      <c r="J592" t="s">
        <v>846</v>
      </c>
      <c r="K592">
        <v>120.5</v>
      </c>
      <c r="L592">
        <v>130.5</v>
      </c>
      <c r="M592">
        <v>10</v>
      </c>
      <c r="N592">
        <v>0.0829875518672199</v>
      </c>
    </row>
    <row r="593" spans="1:14">
      <c r="A593">
        <v>207</v>
      </c>
      <c r="B593">
        <v>20701</v>
      </c>
      <c r="C593" t="s">
        <v>1119</v>
      </c>
      <c r="D593" t="s">
        <v>1476</v>
      </c>
      <c r="E593" t="s">
        <v>1477</v>
      </c>
      <c r="F593" t="s">
        <v>1545</v>
      </c>
      <c r="G593" t="s">
        <v>1546</v>
      </c>
      <c r="H593">
        <v>2070109</v>
      </c>
      <c r="I593" t="s">
        <v>1544</v>
      </c>
      <c r="J593" t="s">
        <v>846</v>
      </c>
      <c r="K593">
        <v>365.2</v>
      </c>
      <c r="L593">
        <v>506.9292</v>
      </c>
      <c r="M593">
        <v>141.7292</v>
      </c>
      <c r="N593">
        <v>0.388086527929901</v>
      </c>
    </row>
    <row r="594" spans="1:14">
      <c r="A594">
        <v>207</v>
      </c>
      <c r="B594">
        <v>20701</v>
      </c>
      <c r="C594" t="s">
        <v>1119</v>
      </c>
      <c r="D594" t="s">
        <v>1476</v>
      </c>
      <c r="E594" t="s">
        <v>1477</v>
      </c>
      <c r="F594" t="s">
        <v>1547</v>
      </c>
      <c r="G594" t="s">
        <v>1548</v>
      </c>
      <c r="H594">
        <v>2070109</v>
      </c>
      <c r="I594" t="s">
        <v>1544</v>
      </c>
      <c r="J594" t="s">
        <v>846</v>
      </c>
      <c r="K594">
        <v>74.56</v>
      </c>
      <c r="L594">
        <v>98.6205</v>
      </c>
      <c r="M594">
        <v>24.0605</v>
      </c>
      <c r="N594">
        <v>0.322699839055794</v>
      </c>
    </row>
    <row r="595" spans="1:14">
      <c r="A595">
        <v>207</v>
      </c>
      <c r="B595">
        <v>20701</v>
      </c>
      <c r="C595" t="s">
        <v>1119</v>
      </c>
      <c r="D595" t="s">
        <v>1476</v>
      </c>
      <c r="E595" t="s">
        <v>1477</v>
      </c>
      <c r="F595" t="s">
        <v>1478</v>
      </c>
      <c r="G595" t="s">
        <v>1477</v>
      </c>
      <c r="H595">
        <v>2070111</v>
      </c>
      <c r="I595" t="s">
        <v>1549</v>
      </c>
      <c r="J595" t="s">
        <v>846</v>
      </c>
      <c r="K595">
        <v>55.4</v>
      </c>
      <c r="L595">
        <v>52.13</v>
      </c>
      <c r="M595">
        <v>-3.27</v>
      </c>
      <c r="N595">
        <v>-0.0590252707581227</v>
      </c>
    </row>
    <row r="596" spans="1:14">
      <c r="A596">
        <v>207</v>
      </c>
      <c r="B596">
        <v>20701</v>
      </c>
      <c r="C596" t="s">
        <v>1119</v>
      </c>
      <c r="D596" t="s">
        <v>1476</v>
      </c>
      <c r="E596" t="s">
        <v>1477</v>
      </c>
      <c r="F596" t="s">
        <v>1478</v>
      </c>
      <c r="G596" t="s">
        <v>1477</v>
      </c>
      <c r="H596">
        <v>2070112</v>
      </c>
      <c r="I596" t="s">
        <v>1550</v>
      </c>
      <c r="J596" t="s">
        <v>846</v>
      </c>
      <c r="K596">
        <v>65</v>
      </c>
      <c r="L596">
        <v>10</v>
      </c>
      <c r="M596">
        <v>-55</v>
      </c>
      <c r="N596">
        <v>-0.846153846153846</v>
      </c>
    </row>
    <row r="597" spans="1:14">
      <c r="A597">
        <v>207</v>
      </c>
      <c r="B597">
        <v>20701</v>
      </c>
      <c r="C597" t="s">
        <v>1119</v>
      </c>
      <c r="D597" t="s">
        <v>1476</v>
      </c>
      <c r="E597" t="s">
        <v>1477</v>
      </c>
      <c r="F597" t="s">
        <v>1529</v>
      </c>
      <c r="G597" t="s">
        <v>1530</v>
      </c>
      <c r="H597">
        <v>2070112</v>
      </c>
      <c r="I597" t="s">
        <v>1550</v>
      </c>
      <c r="J597" t="s">
        <v>846</v>
      </c>
      <c r="K597">
        <v>57.84</v>
      </c>
      <c r="L597">
        <v>112.48</v>
      </c>
      <c r="M597">
        <v>54.64</v>
      </c>
      <c r="N597">
        <v>0.944674965421853</v>
      </c>
    </row>
    <row r="598" spans="1:14">
      <c r="A598">
        <v>207</v>
      </c>
      <c r="B598">
        <v>20701</v>
      </c>
      <c r="C598" t="s">
        <v>1119</v>
      </c>
      <c r="D598" t="s">
        <v>1476</v>
      </c>
      <c r="E598" t="s">
        <v>1477</v>
      </c>
      <c r="F598" t="s">
        <v>1529</v>
      </c>
      <c r="G598" t="s">
        <v>1530</v>
      </c>
      <c r="H598">
        <v>2070112</v>
      </c>
      <c r="I598" t="s">
        <v>1550</v>
      </c>
      <c r="J598" t="s">
        <v>974</v>
      </c>
      <c r="K598">
        <v>4.1</v>
      </c>
      <c r="L598">
        <v>4.1</v>
      </c>
      <c r="M598">
        <v>0</v>
      </c>
      <c r="N598">
        <v>0</v>
      </c>
    </row>
    <row r="599" spans="1:14">
      <c r="A599">
        <v>207</v>
      </c>
      <c r="B599">
        <v>20701</v>
      </c>
      <c r="C599" t="s">
        <v>841</v>
      </c>
      <c r="D599" t="s">
        <v>1286</v>
      </c>
      <c r="E599" t="s">
        <v>1287</v>
      </c>
      <c r="F599" t="s">
        <v>1534</v>
      </c>
      <c r="G599" t="s">
        <v>1535</v>
      </c>
      <c r="H599">
        <v>2070114</v>
      </c>
      <c r="I599" t="s">
        <v>1551</v>
      </c>
      <c r="J599" t="s">
        <v>846</v>
      </c>
      <c r="K599">
        <v>0</v>
      </c>
      <c r="L599">
        <v>8</v>
      </c>
      <c r="M599">
        <v>8</v>
      </c>
      <c r="N599">
        <v>0</v>
      </c>
    </row>
    <row r="600" spans="1:14">
      <c r="A600">
        <v>207</v>
      </c>
      <c r="B600">
        <v>20701</v>
      </c>
      <c r="C600" t="s">
        <v>1119</v>
      </c>
      <c r="D600" t="s">
        <v>1476</v>
      </c>
      <c r="E600" t="s">
        <v>1477</v>
      </c>
      <c r="F600" t="s">
        <v>1478</v>
      </c>
      <c r="G600" t="s">
        <v>1477</v>
      </c>
      <c r="H600">
        <v>2070199</v>
      </c>
      <c r="I600" t="s">
        <v>1552</v>
      </c>
      <c r="J600" t="s">
        <v>846</v>
      </c>
      <c r="K600">
        <v>261.5</v>
      </c>
      <c r="L600">
        <v>334.2</v>
      </c>
      <c r="M600">
        <v>72.7</v>
      </c>
      <c r="N600">
        <v>0.278011472275335</v>
      </c>
    </row>
    <row r="601" spans="1:14">
      <c r="A601">
        <v>207</v>
      </c>
      <c r="B601">
        <v>20701</v>
      </c>
      <c r="C601" t="s">
        <v>1119</v>
      </c>
      <c r="D601" t="s">
        <v>1476</v>
      </c>
      <c r="E601" t="s">
        <v>1477</v>
      </c>
      <c r="F601" t="s">
        <v>1478</v>
      </c>
      <c r="G601" t="s">
        <v>1477</v>
      </c>
      <c r="H601">
        <v>2070199</v>
      </c>
      <c r="I601" t="s">
        <v>1552</v>
      </c>
      <c r="J601" t="s">
        <v>1213</v>
      </c>
      <c r="K601">
        <v>220</v>
      </c>
      <c r="L601">
        <v>220</v>
      </c>
      <c r="M601">
        <v>0</v>
      </c>
      <c r="N601">
        <v>0</v>
      </c>
    </row>
    <row r="602" spans="1:14">
      <c r="A602">
        <v>207</v>
      </c>
      <c r="B602">
        <v>20701</v>
      </c>
      <c r="C602" t="s">
        <v>1119</v>
      </c>
      <c r="D602" t="s">
        <v>1476</v>
      </c>
      <c r="E602" t="s">
        <v>1477</v>
      </c>
      <c r="F602" t="s">
        <v>1478</v>
      </c>
      <c r="G602" t="s">
        <v>1477</v>
      </c>
      <c r="H602">
        <v>2070199</v>
      </c>
      <c r="I602" t="s">
        <v>1552</v>
      </c>
      <c r="J602" t="s">
        <v>938</v>
      </c>
      <c r="K602">
        <v>8.2</v>
      </c>
      <c r="L602">
        <v>8.2</v>
      </c>
      <c r="M602">
        <v>0</v>
      </c>
      <c r="N602">
        <v>0</v>
      </c>
    </row>
    <row r="603" spans="1:14">
      <c r="A603">
        <v>207</v>
      </c>
      <c r="B603">
        <v>20701</v>
      </c>
      <c r="C603" t="s">
        <v>1119</v>
      </c>
      <c r="D603" t="s">
        <v>1476</v>
      </c>
      <c r="E603" t="s">
        <v>1477</v>
      </c>
      <c r="F603" t="s">
        <v>1553</v>
      </c>
      <c r="G603" t="s">
        <v>1554</v>
      </c>
      <c r="H603">
        <v>2070199</v>
      </c>
      <c r="I603" t="s">
        <v>1552</v>
      </c>
      <c r="J603" t="s">
        <v>846</v>
      </c>
      <c r="K603">
        <v>75.67</v>
      </c>
      <c r="L603">
        <v>98.7889</v>
      </c>
      <c r="M603">
        <v>23.1189</v>
      </c>
      <c r="N603">
        <v>0.305522664199815</v>
      </c>
    </row>
    <row r="604" spans="1:14">
      <c r="A604">
        <v>207</v>
      </c>
      <c r="B604">
        <v>20701</v>
      </c>
      <c r="C604" t="s">
        <v>1119</v>
      </c>
      <c r="D604" t="s">
        <v>1555</v>
      </c>
      <c r="E604" t="s">
        <v>1556</v>
      </c>
      <c r="F604" t="s">
        <v>1557</v>
      </c>
      <c r="G604" t="s">
        <v>1556</v>
      </c>
      <c r="H604">
        <v>2070199</v>
      </c>
      <c r="I604" t="s">
        <v>1552</v>
      </c>
      <c r="J604" t="s">
        <v>846</v>
      </c>
      <c r="K604">
        <v>37.85</v>
      </c>
      <c r="L604">
        <v>49.1045</v>
      </c>
      <c r="M604">
        <v>11.2545</v>
      </c>
      <c r="N604">
        <v>0.297344782034346</v>
      </c>
    </row>
    <row r="605" spans="1:14">
      <c r="A605">
        <v>207</v>
      </c>
      <c r="B605">
        <v>20701</v>
      </c>
      <c r="C605" t="s">
        <v>1119</v>
      </c>
      <c r="D605" t="s">
        <v>1531</v>
      </c>
      <c r="E605" t="s">
        <v>1532</v>
      </c>
      <c r="F605" t="s">
        <v>1533</v>
      </c>
      <c r="G605" t="s">
        <v>1532</v>
      </c>
      <c r="H605">
        <v>2070199</v>
      </c>
      <c r="I605" t="s">
        <v>1552</v>
      </c>
      <c r="J605" t="s">
        <v>846</v>
      </c>
      <c r="K605">
        <v>20</v>
      </c>
      <c r="L605">
        <v>20</v>
      </c>
      <c r="M605">
        <v>0</v>
      </c>
      <c r="N605">
        <v>0</v>
      </c>
    </row>
    <row r="606" spans="1:14">
      <c r="A606">
        <v>207</v>
      </c>
      <c r="B606">
        <v>20701</v>
      </c>
      <c r="C606" t="s">
        <v>1119</v>
      </c>
      <c r="D606" t="s">
        <v>1531</v>
      </c>
      <c r="E606" t="s">
        <v>1532</v>
      </c>
      <c r="F606" t="s">
        <v>1533</v>
      </c>
      <c r="G606" t="s">
        <v>1532</v>
      </c>
      <c r="H606">
        <v>2070199</v>
      </c>
      <c r="I606" t="s">
        <v>1552</v>
      </c>
      <c r="J606" t="s">
        <v>1213</v>
      </c>
      <c r="K606">
        <v>37.5</v>
      </c>
      <c r="L606">
        <v>37.5</v>
      </c>
      <c r="M606">
        <v>0</v>
      </c>
      <c r="N606">
        <v>0</v>
      </c>
    </row>
    <row r="607" spans="1:14">
      <c r="A607">
        <v>207</v>
      </c>
      <c r="B607">
        <v>20701</v>
      </c>
      <c r="C607" t="s">
        <v>1119</v>
      </c>
      <c r="D607" t="s">
        <v>1531</v>
      </c>
      <c r="E607" t="s">
        <v>1532</v>
      </c>
      <c r="F607" t="s">
        <v>1558</v>
      </c>
      <c r="G607" t="s">
        <v>1559</v>
      </c>
      <c r="H607">
        <v>2070199</v>
      </c>
      <c r="I607" t="s">
        <v>1552</v>
      </c>
      <c r="J607" t="s">
        <v>846</v>
      </c>
      <c r="K607">
        <v>82.38</v>
      </c>
      <c r="L607">
        <v>94.274</v>
      </c>
      <c r="M607">
        <v>11.894</v>
      </c>
      <c r="N607">
        <v>0.144379703811605</v>
      </c>
    </row>
    <row r="608" spans="1:14">
      <c r="A608">
        <v>207</v>
      </c>
      <c r="B608">
        <v>20701</v>
      </c>
      <c r="C608" t="s">
        <v>841</v>
      </c>
      <c r="D608" t="s">
        <v>1286</v>
      </c>
      <c r="E608" t="s">
        <v>1287</v>
      </c>
      <c r="F608" t="s">
        <v>1534</v>
      </c>
      <c r="G608" t="s">
        <v>1535</v>
      </c>
      <c r="H608">
        <v>2070199</v>
      </c>
      <c r="I608" t="s">
        <v>1552</v>
      </c>
      <c r="J608" t="s">
        <v>974</v>
      </c>
      <c r="K608">
        <v>0</v>
      </c>
      <c r="L608">
        <v>2</v>
      </c>
      <c r="M608">
        <v>2</v>
      </c>
      <c r="N608">
        <v>0</v>
      </c>
    </row>
    <row r="609" spans="1:14">
      <c r="A609">
        <v>207</v>
      </c>
      <c r="B609">
        <v>20701</v>
      </c>
      <c r="C609" t="s">
        <v>1119</v>
      </c>
      <c r="D609" t="s">
        <v>1222</v>
      </c>
      <c r="E609" t="s">
        <v>1223</v>
      </c>
      <c r="F609" t="s">
        <v>1224</v>
      </c>
      <c r="G609" t="s">
        <v>1225</v>
      </c>
      <c r="H609">
        <v>2070199</v>
      </c>
      <c r="I609" t="s">
        <v>1552</v>
      </c>
      <c r="J609" t="s">
        <v>846</v>
      </c>
      <c r="K609">
        <v>0</v>
      </c>
      <c r="L609">
        <v>2300</v>
      </c>
      <c r="M609">
        <v>2300</v>
      </c>
      <c r="N609">
        <v>0</v>
      </c>
    </row>
    <row r="610" spans="1:14">
      <c r="A610">
        <v>207</v>
      </c>
      <c r="B610">
        <v>20702</v>
      </c>
      <c r="C610" t="s">
        <v>1119</v>
      </c>
      <c r="D610" t="s">
        <v>1476</v>
      </c>
      <c r="E610" t="s">
        <v>1477</v>
      </c>
      <c r="F610" t="s">
        <v>1560</v>
      </c>
      <c r="G610" t="s">
        <v>1561</v>
      </c>
      <c r="H610">
        <v>2070204</v>
      </c>
      <c r="I610" t="s">
        <v>1562</v>
      </c>
      <c r="J610" t="s">
        <v>846</v>
      </c>
      <c r="K610">
        <v>204.13</v>
      </c>
      <c r="L610">
        <v>253.699</v>
      </c>
      <c r="M610">
        <v>49.569</v>
      </c>
      <c r="N610">
        <v>0.242830549159849</v>
      </c>
    </row>
    <row r="611" spans="1:14">
      <c r="A611">
        <v>207</v>
      </c>
      <c r="B611">
        <v>20702</v>
      </c>
      <c r="C611" t="s">
        <v>1119</v>
      </c>
      <c r="D611" t="s">
        <v>1476</v>
      </c>
      <c r="E611" t="s">
        <v>1477</v>
      </c>
      <c r="F611" t="s">
        <v>1563</v>
      </c>
      <c r="G611" t="s">
        <v>1564</v>
      </c>
      <c r="H611">
        <v>2070204</v>
      </c>
      <c r="I611" t="s">
        <v>1562</v>
      </c>
      <c r="J611" t="s">
        <v>846</v>
      </c>
      <c r="K611">
        <v>150.41</v>
      </c>
      <c r="L611">
        <v>176.4725</v>
      </c>
      <c r="M611">
        <v>26.0625</v>
      </c>
      <c r="N611">
        <v>0.173276377900406</v>
      </c>
    </row>
    <row r="612" spans="1:14">
      <c r="A612">
        <v>207</v>
      </c>
      <c r="B612">
        <v>20702</v>
      </c>
      <c r="C612" t="s">
        <v>1119</v>
      </c>
      <c r="D612" t="s">
        <v>1476</v>
      </c>
      <c r="E612" t="s">
        <v>1477</v>
      </c>
      <c r="F612" t="s">
        <v>1565</v>
      </c>
      <c r="G612" t="s">
        <v>1566</v>
      </c>
      <c r="H612">
        <v>2070204</v>
      </c>
      <c r="I612" t="s">
        <v>1562</v>
      </c>
      <c r="J612" t="s">
        <v>846</v>
      </c>
      <c r="K612">
        <v>16.68</v>
      </c>
      <c r="L612">
        <v>26.68</v>
      </c>
      <c r="M612">
        <v>10</v>
      </c>
      <c r="N612">
        <v>0.599520383693046</v>
      </c>
    </row>
    <row r="613" spans="1:14">
      <c r="A613">
        <v>207</v>
      </c>
      <c r="B613">
        <v>20702</v>
      </c>
      <c r="C613" t="s">
        <v>1119</v>
      </c>
      <c r="D613" t="s">
        <v>1476</v>
      </c>
      <c r="E613" t="s">
        <v>1477</v>
      </c>
      <c r="F613" t="s">
        <v>1567</v>
      </c>
      <c r="G613" t="s">
        <v>1568</v>
      </c>
      <c r="H613">
        <v>2070205</v>
      </c>
      <c r="I613" t="s">
        <v>1569</v>
      </c>
      <c r="J613" t="s">
        <v>846</v>
      </c>
      <c r="K613">
        <v>781.65</v>
      </c>
      <c r="L613">
        <v>942.4954</v>
      </c>
      <c r="M613">
        <v>160.8454</v>
      </c>
      <c r="N613">
        <v>0.205776754301798</v>
      </c>
    </row>
    <row r="614" spans="1:14">
      <c r="A614">
        <v>207</v>
      </c>
      <c r="B614">
        <v>20702</v>
      </c>
      <c r="C614" t="s">
        <v>1119</v>
      </c>
      <c r="D614" t="s">
        <v>1476</v>
      </c>
      <c r="E614" t="s">
        <v>1477</v>
      </c>
      <c r="F614" t="s">
        <v>1567</v>
      </c>
      <c r="G614" t="s">
        <v>1568</v>
      </c>
      <c r="H614">
        <v>2070205</v>
      </c>
      <c r="I614" t="s">
        <v>1569</v>
      </c>
      <c r="J614" t="s">
        <v>938</v>
      </c>
      <c r="K614">
        <v>23.1</v>
      </c>
      <c r="L614">
        <v>23.1</v>
      </c>
      <c r="M614">
        <v>0</v>
      </c>
      <c r="N614">
        <v>0</v>
      </c>
    </row>
    <row r="615" spans="1:14">
      <c r="A615">
        <v>207</v>
      </c>
      <c r="B615">
        <v>20702</v>
      </c>
      <c r="C615" t="s">
        <v>1119</v>
      </c>
      <c r="D615" t="s">
        <v>1476</v>
      </c>
      <c r="E615" t="s">
        <v>1477</v>
      </c>
      <c r="F615" t="s">
        <v>1570</v>
      </c>
      <c r="G615" t="s">
        <v>1571</v>
      </c>
      <c r="H615">
        <v>2070205</v>
      </c>
      <c r="I615" t="s">
        <v>1569</v>
      </c>
      <c r="J615" t="s">
        <v>846</v>
      </c>
      <c r="K615">
        <v>543.96</v>
      </c>
      <c r="L615">
        <v>584.11</v>
      </c>
      <c r="M615">
        <v>40.15</v>
      </c>
      <c r="N615">
        <v>0.0738105743069343</v>
      </c>
    </row>
    <row r="616" spans="1:14">
      <c r="A616">
        <v>207</v>
      </c>
      <c r="B616">
        <v>20702</v>
      </c>
      <c r="C616" t="s">
        <v>1119</v>
      </c>
      <c r="D616" t="s">
        <v>1476</v>
      </c>
      <c r="E616" t="s">
        <v>1477</v>
      </c>
      <c r="F616" t="s">
        <v>1572</v>
      </c>
      <c r="G616" t="s">
        <v>1573</v>
      </c>
      <c r="H616">
        <v>2070205</v>
      </c>
      <c r="I616" t="s">
        <v>1569</v>
      </c>
      <c r="J616" t="s">
        <v>846</v>
      </c>
      <c r="K616">
        <v>236.84</v>
      </c>
      <c r="L616">
        <v>226.88</v>
      </c>
      <c r="M616">
        <v>-9.96000000000001</v>
      </c>
      <c r="N616">
        <v>-0.0420537071440635</v>
      </c>
    </row>
    <row r="617" spans="1:14">
      <c r="A617">
        <v>207</v>
      </c>
      <c r="B617">
        <v>20702</v>
      </c>
      <c r="C617" t="s">
        <v>1119</v>
      </c>
      <c r="D617" t="s">
        <v>1476</v>
      </c>
      <c r="E617" t="s">
        <v>1477</v>
      </c>
      <c r="F617" t="s">
        <v>1565</v>
      </c>
      <c r="G617" t="s">
        <v>1566</v>
      </c>
      <c r="H617">
        <v>2070205</v>
      </c>
      <c r="I617" t="s">
        <v>1569</v>
      </c>
      <c r="J617" t="s">
        <v>846</v>
      </c>
      <c r="K617">
        <v>523.5</v>
      </c>
      <c r="L617">
        <v>620.0918</v>
      </c>
      <c r="M617">
        <v>96.5918</v>
      </c>
      <c r="N617">
        <v>0.184511556829035</v>
      </c>
    </row>
    <row r="618" spans="1:14">
      <c r="A618">
        <v>207</v>
      </c>
      <c r="B618">
        <v>20702</v>
      </c>
      <c r="C618" t="s">
        <v>1119</v>
      </c>
      <c r="D618" t="s">
        <v>1476</v>
      </c>
      <c r="E618" t="s">
        <v>1477</v>
      </c>
      <c r="F618" t="s">
        <v>1574</v>
      </c>
      <c r="G618" t="s">
        <v>1575</v>
      </c>
      <c r="H618">
        <v>2070299</v>
      </c>
      <c r="I618" t="s">
        <v>1576</v>
      </c>
      <c r="J618" t="s">
        <v>846</v>
      </c>
      <c r="K618">
        <v>4.06</v>
      </c>
      <c r="L618">
        <v>3.8893</v>
      </c>
      <c r="M618">
        <v>-0.1707</v>
      </c>
      <c r="N618">
        <v>-0.0420443349753694</v>
      </c>
    </row>
    <row r="619" spans="1:14">
      <c r="A619">
        <v>207</v>
      </c>
      <c r="B619">
        <v>20703</v>
      </c>
      <c r="C619" t="s">
        <v>1119</v>
      </c>
      <c r="D619" t="s">
        <v>1577</v>
      </c>
      <c r="E619" t="s">
        <v>1578</v>
      </c>
      <c r="F619" t="s">
        <v>1579</v>
      </c>
      <c r="G619" t="s">
        <v>1578</v>
      </c>
      <c r="H619">
        <v>2070301</v>
      </c>
      <c r="I619" t="s">
        <v>1580</v>
      </c>
      <c r="J619" t="s">
        <v>846</v>
      </c>
      <c r="K619">
        <v>160.35</v>
      </c>
      <c r="L619">
        <v>196.9622</v>
      </c>
      <c r="M619">
        <v>36.6122</v>
      </c>
      <c r="N619">
        <v>0.228326785157468</v>
      </c>
    </row>
    <row r="620" spans="1:14">
      <c r="A620">
        <v>207</v>
      </c>
      <c r="B620">
        <v>20703</v>
      </c>
      <c r="C620" t="s">
        <v>1119</v>
      </c>
      <c r="D620" t="s">
        <v>1577</v>
      </c>
      <c r="E620" t="s">
        <v>1578</v>
      </c>
      <c r="F620" t="s">
        <v>1579</v>
      </c>
      <c r="G620" t="s">
        <v>1578</v>
      </c>
      <c r="H620">
        <v>2070302</v>
      </c>
      <c r="I620" t="s">
        <v>1581</v>
      </c>
      <c r="J620" t="s">
        <v>846</v>
      </c>
      <c r="K620">
        <v>0</v>
      </c>
      <c r="L620">
        <v>18</v>
      </c>
      <c r="M620">
        <v>18</v>
      </c>
      <c r="N620">
        <v>0</v>
      </c>
    </row>
    <row r="621" spans="1:14">
      <c r="A621">
        <v>207</v>
      </c>
      <c r="B621">
        <v>20703</v>
      </c>
      <c r="C621" t="s">
        <v>1119</v>
      </c>
      <c r="D621" t="s">
        <v>1577</v>
      </c>
      <c r="E621" t="s">
        <v>1578</v>
      </c>
      <c r="F621" t="s">
        <v>1579</v>
      </c>
      <c r="G621" t="s">
        <v>1578</v>
      </c>
      <c r="H621">
        <v>2070305</v>
      </c>
      <c r="I621" t="s">
        <v>1582</v>
      </c>
      <c r="J621" t="s">
        <v>846</v>
      </c>
      <c r="K621">
        <v>4346</v>
      </c>
      <c r="L621">
        <v>3401</v>
      </c>
      <c r="M621">
        <v>-945</v>
      </c>
      <c r="N621">
        <v>-0.21744132535665</v>
      </c>
    </row>
    <row r="622" spans="1:14">
      <c r="A622">
        <v>207</v>
      </c>
      <c r="B622">
        <v>20703</v>
      </c>
      <c r="C622" t="s">
        <v>1119</v>
      </c>
      <c r="D622" t="s">
        <v>1577</v>
      </c>
      <c r="E622" t="s">
        <v>1578</v>
      </c>
      <c r="F622" t="s">
        <v>1579</v>
      </c>
      <c r="G622" t="s">
        <v>1578</v>
      </c>
      <c r="H622">
        <v>2070306</v>
      </c>
      <c r="I622" t="s">
        <v>1583</v>
      </c>
      <c r="J622" t="s">
        <v>846</v>
      </c>
      <c r="K622">
        <v>5</v>
      </c>
      <c r="L622">
        <v>5</v>
      </c>
      <c r="M622">
        <v>0</v>
      </c>
      <c r="N622">
        <v>0</v>
      </c>
    </row>
    <row r="623" spans="1:14">
      <c r="A623">
        <v>207</v>
      </c>
      <c r="B623">
        <v>20703</v>
      </c>
      <c r="C623" t="s">
        <v>1119</v>
      </c>
      <c r="D623" t="s">
        <v>1577</v>
      </c>
      <c r="E623" t="s">
        <v>1578</v>
      </c>
      <c r="F623" t="s">
        <v>1579</v>
      </c>
      <c r="G623" t="s">
        <v>1578</v>
      </c>
      <c r="H623">
        <v>2070307</v>
      </c>
      <c r="I623" t="s">
        <v>1584</v>
      </c>
      <c r="J623" t="s">
        <v>846</v>
      </c>
      <c r="K623">
        <v>155</v>
      </c>
      <c r="L623">
        <v>155</v>
      </c>
      <c r="M623">
        <v>0</v>
      </c>
      <c r="N623">
        <v>0</v>
      </c>
    </row>
    <row r="624" spans="1:14">
      <c r="A624">
        <v>207</v>
      </c>
      <c r="B624">
        <v>20703</v>
      </c>
      <c r="C624" t="s">
        <v>1119</v>
      </c>
      <c r="D624" t="s">
        <v>1577</v>
      </c>
      <c r="E624" t="s">
        <v>1578</v>
      </c>
      <c r="F624" t="s">
        <v>1579</v>
      </c>
      <c r="G624" t="s">
        <v>1578</v>
      </c>
      <c r="H624">
        <v>2070307</v>
      </c>
      <c r="I624" t="s">
        <v>1584</v>
      </c>
      <c r="J624" t="s">
        <v>938</v>
      </c>
      <c r="K624">
        <v>0</v>
      </c>
      <c r="L624">
        <v>199</v>
      </c>
      <c r="M624">
        <v>199</v>
      </c>
      <c r="N624">
        <v>0</v>
      </c>
    </row>
    <row r="625" spans="1:14">
      <c r="A625">
        <v>207</v>
      </c>
      <c r="B625">
        <v>20703</v>
      </c>
      <c r="C625" t="s">
        <v>1119</v>
      </c>
      <c r="D625" t="s">
        <v>1577</v>
      </c>
      <c r="E625" t="s">
        <v>1578</v>
      </c>
      <c r="F625" t="s">
        <v>1585</v>
      </c>
      <c r="G625" t="s">
        <v>1586</v>
      </c>
      <c r="H625">
        <v>2070307</v>
      </c>
      <c r="I625" t="s">
        <v>1584</v>
      </c>
      <c r="J625" t="s">
        <v>846</v>
      </c>
      <c r="K625">
        <v>137.51</v>
      </c>
      <c r="L625">
        <v>177.4893</v>
      </c>
      <c r="M625">
        <v>39.9793</v>
      </c>
      <c r="N625">
        <v>0.290737400916297</v>
      </c>
    </row>
    <row r="626" spans="1:14">
      <c r="A626">
        <v>207</v>
      </c>
      <c r="B626">
        <v>20703</v>
      </c>
      <c r="C626" t="s">
        <v>1119</v>
      </c>
      <c r="D626" t="s">
        <v>1577</v>
      </c>
      <c r="E626" t="s">
        <v>1578</v>
      </c>
      <c r="F626" t="s">
        <v>1585</v>
      </c>
      <c r="G626" t="s">
        <v>1586</v>
      </c>
      <c r="H626">
        <v>2070307</v>
      </c>
      <c r="I626" t="s">
        <v>1584</v>
      </c>
      <c r="J626" t="s">
        <v>938</v>
      </c>
      <c r="K626">
        <v>150</v>
      </c>
      <c r="L626">
        <v>127.28</v>
      </c>
      <c r="M626">
        <v>-22.72</v>
      </c>
      <c r="N626">
        <v>-0.151466666666667</v>
      </c>
    </row>
    <row r="627" spans="1:14">
      <c r="A627">
        <v>207</v>
      </c>
      <c r="B627">
        <v>20703</v>
      </c>
      <c r="C627" t="s">
        <v>1119</v>
      </c>
      <c r="D627" t="s">
        <v>1577</v>
      </c>
      <c r="E627" t="s">
        <v>1578</v>
      </c>
      <c r="F627" t="s">
        <v>1587</v>
      </c>
      <c r="G627" t="s">
        <v>1588</v>
      </c>
      <c r="H627">
        <v>2070307</v>
      </c>
      <c r="I627" t="s">
        <v>1584</v>
      </c>
      <c r="J627" t="s">
        <v>846</v>
      </c>
      <c r="K627">
        <v>130.13</v>
      </c>
      <c r="L627">
        <v>170.1634</v>
      </c>
      <c r="M627">
        <v>40.0334</v>
      </c>
      <c r="N627">
        <v>0.307641589180051</v>
      </c>
    </row>
    <row r="628" spans="1:14">
      <c r="A628">
        <v>207</v>
      </c>
      <c r="B628">
        <v>20703</v>
      </c>
      <c r="C628" t="s">
        <v>1119</v>
      </c>
      <c r="D628" t="s">
        <v>1577</v>
      </c>
      <c r="E628" t="s">
        <v>1578</v>
      </c>
      <c r="F628" t="s">
        <v>1587</v>
      </c>
      <c r="G628" t="s">
        <v>1588</v>
      </c>
      <c r="H628">
        <v>2070307</v>
      </c>
      <c r="I628" t="s">
        <v>1584</v>
      </c>
      <c r="J628" t="s">
        <v>938</v>
      </c>
      <c r="K628">
        <v>169.73</v>
      </c>
      <c r="L628">
        <v>182</v>
      </c>
      <c r="M628">
        <v>12.27</v>
      </c>
      <c r="N628">
        <v>0.0722912861603724</v>
      </c>
    </row>
    <row r="629" spans="1:14">
      <c r="A629">
        <v>207</v>
      </c>
      <c r="B629">
        <v>20703</v>
      </c>
      <c r="C629" t="s">
        <v>1119</v>
      </c>
      <c r="D629" t="s">
        <v>1577</v>
      </c>
      <c r="E629" t="s">
        <v>1578</v>
      </c>
      <c r="F629" t="s">
        <v>1589</v>
      </c>
      <c r="G629" t="s">
        <v>1590</v>
      </c>
      <c r="H629">
        <v>2070307</v>
      </c>
      <c r="I629" t="s">
        <v>1584</v>
      </c>
      <c r="J629" t="s">
        <v>846</v>
      </c>
      <c r="K629">
        <v>3</v>
      </c>
      <c r="L629">
        <v>0</v>
      </c>
      <c r="M629">
        <v>-3</v>
      </c>
      <c r="N629">
        <v>-1</v>
      </c>
    </row>
    <row r="630" spans="1:14">
      <c r="A630">
        <v>207</v>
      </c>
      <c r="B630">
        <v>20703</v>
      </c>
      <c r="C630" t="s">
        <v>1119</v>
      </c>
      <c r="D630" t="s">
        <v>1577</v>
      </c>
      <c r="E630" t="s">
        <v>1578</v>
      </c>
      <c r="F630" t="s">
        <v>1589</v>
      </c>
      <c r="G630" t="s">
        <v>1590</v>
      </c>
      <c r="H630">
        <v>2070307</v>
      </c>
      <c r="I630" t="s">
        <v>1584</v>
      </c>
      <c r="J630" t="s">
        <v>928</v>
      </c>
      <c r="K630">
        <v>25.83</v>
      </c>
      <c r="L630">
        <v>20</v>
      </c>
      <c r="M630">
        <v>-5.83</v>
      </c>
      <c r="N630">
        <v>-0.225706542779713</v>
      </c>
    </row>
    <row r="631" spans="1:14">
      <c r="A631">
        <v>207</v>
      </c>
      <c r="B631">
        <v>20703</v>
      </c>
      <c r="C631" t="s">
        <v>1119</v>
      </c>
      <c r="D631" t="s">
        <v>1577</v>
      </c>
      <c r="E631" t="s">
        <v>1578</v>
      </c>
      <c r="F631" t="s">
        <v>1591</v>
      </c>
      <c r="G631" t="s">
        <v>1592</v>
      </c>
      <c r="H631">
        <v>2070307</v>
      </c>
      <c r="I631" t="s">
        <v>1584</v>
      </c>
      <c r="J631" t="s">
        <v>846</v>
      </c>
      <c r="K631">
        <v>26.19</v>
      </c>
      <c r="L631">
        <v>46.9519</v>
      </c>
      <c r="M631">
        <v>20.7619</v>
      </c>
      <c r="N631">
        <v>0.792741504390989</v>
      </c>
    </row>
    <row r="632" spans="1:14">
      <c r="A632">
        <v>207</v>
      </c>
      <c r="B632">
        <v>20703</v>
      </c>
      <c r="C632" t="s">
        <v>1119</v>
      </c>
      <c r="D632" t="s">
        <v>1577</v>
      </c>
      <c r="E632" t="s">
        <v>1578</v>
      </c>
      <c r="F632" t="s">
        <v>1591</v>
      </c>
      <c r="G632" t="s">
        <v>1592</v>
      </c>
      <c r="H632">
        <v>2070307</v>
      </c>
      <c r="I632" t="s">
        <v>1584</v>
      </c>
      <c r="J632" t="s">
        <v>938</v>
      </c>
      <c r="K632">
        <v>36</v>
      </c>
      <c r="L632">
        <v>42</v>
      </c>
      <c r="M632">
        <v>6</v>
      </c>
      <c r="N632">
        <v>0.166666666666667</v>
      </c>
    </row>
    <row r="633" spans="1:14">
      <c r="A633">
        <v>207</v>
      </c>
      <c r="B633">
        <v>20703</v>
      </c>
      <c r="C633" t="s">
        <v>1119</v>
      </c>
      <c r="D633" t="s">
        <v>1577</v>
      </c>
      <c r="E633" t="s">
        <v>1578</v>
      </c>
      <c r="F633" t="s">
        <v>1593</v>
      </c>
      <c r="G633" t="s">
        <v>1594</v>
      </c>
      <c r="H633">
        <v>2070307</v>
      </c>
      <c r="I633" t="s">
        <v>1584</v>
      </c>
      <c r="J633" t="s">
        <v>938</v>
      </c>
      <c r="K633">
        <v>199</v>
      </c>
      <c r="L633">
        <v>0</v>
      </c>
      <c r="M633">
        <v>-199</v>
      </c>
      <c r="N633">
        <v>-1</v>
      </c>
    </row>
    <row r="634" spans="1:14">
      <c r="A634">
        <v>207</v>
      </c>
      <c r="B634">
        <v>20703</v>
      </c>
      <c r="C634" t="s">
        <v>1119</v>
      </c>
      <c r="D634" t="s">
        <v>1577</v>
      </c>
      <c r="E634" t="s">
        <v>1578</v>
      </c>
      <c r="F634" t="s">
        <v>1579</v>
      </c>
      <c r="G634" t="s">
        <v>1578</v>
      </c>
      <c r="H634">
        <v>2070308</v>
      </c>
      <c r="I634" t="s">
        <v>1595</v>
      </c>
      <c r="J634" t="s">
        <v>846</v>
      </c>
      <c r="K634">
        <v>324</v>
      </c>
      <c r="L634">
        <v>383.58</v>
      </c>
      <c r="M634">
        <v>59.58</v>
      </c>
      <c r="N634">
        <v>0.183888888888889</v>
      </c>
    </row>
    <row r="635" spans="1:14">
      <c r="A635">
        <v>207</v>
      </c>
      <c r="B635">
        <v>20703</v>
      </c>
      <c r="C635" t="s">
        <v>1119</v>
      </c>
      <c r="D635" t="s">
        <v>1577</v>
      </c>
      <c r="E635" t="s">
        <v>1578</v>
      </c>
      <c r="F635" t="s">
        <v>1596</v>
      </c>
      <c r="G635" t="s">
        <v>1597</v>
      </c>
      <c r="H635">
        <v>2070308</v>
      </c>
      <c r="I635" t="s">
        <v>1595</v>
      </c>
      <c r="J635" t="s">
        <v>846</v>
      </c>
      <c r="K635">
        <v>40</v>
      </c>
      <c r="L635">
        <v>0</v>
      </c>
      <c r="M635">
        <v>-40</v>
      </c>
      <c r="N635">
        <v>-1</v>
      </c>
    </row>
    <row r="636" spans="1:14">
      <c r="A636">
        <v>207</v>
      </c>
      <c r="B636">
        <v>20703</v>
      </c>
      <c r="C636" t="s">
        <v>1119</v>
      </c>
      <c r="D636" t="s">
        <v>1577</v>
      </c>
      <c r="E636" t="s">
        <v>1578</v>
      </c>
      <c r="F636" t="s">
        <v>1598</v>
      </c>
      <c r="G636" t="s">
        <v>1599</v>
      </c>
      <c r="H636">
        <v>2070308</v>
      </c>
      <c r="I636" t="s">
        <v>1595</v>
      </c>
      <c r="J636" t="s">
        <v>846</v>
      </c>
      <c r="K636">
        <v>279.67</v>
      </c>
      <c r="L636">
        <v>590.255</v>
      </c>
      <c r="M636">
        <v>310.585</v>
      </c>
      <c r="N636">
        <v>1.1105409947438</v>
      </c>
    </row>
    <row r="637" spans="1:14">
      <c r="A637">
        <v>207</v>
      </c>
      <c r="B637">
        <v>20703</v>
      </c>
      <c r="C637" t="s">
        <v>1119</v>
      </c>
      <c r="D637" t="s">
        <v>1577</v>
      </c>
      <c r="E637" t="s">
        <v>1578</v>
      </c>
      <c r="F637" t="s">
        <v>1600</v>
      </c>
      <c r="G637" t="s">
        <v>1601</v>
      </c>
      <c r="H637">
        <v>2070308</v>
      </c>
      <c r="I637" t="s">
        <v>1595</v>
      </c>
      <c r="J637" t="s">
        <v>846</v>
      </c>
      <c r="K637">
        <v>176.31</v>
      </c>
      <c r="L637">
        <v>267.9464</v>
      </c>
      <c r="M637">
        <v>91.6364</v>
      </c>
      <c r="N637">
        <v>0.519745902104248</v>
      </c>
    </row>
    <row r="638" spans="1:14">
      <c r="A638">
        <v>207</v>
      </c>
      <c r="B638">
        <v>20703</v>
      </c>
      <c r="C638" t="s">
        <v>1119</v>
      </c>
      <c r="D638" t="s">
        <v>1577</v>
      </c>
      <c r="E638" t="s">
        <v>1578</v>
      </c>
      <c r="F638" t="s">
        <v>1602</v>
      </c>
      <c r="G638" t="s">
        <v>1603</v>
      </c>
      <c r="H638">
        <v>2070308</v>
      </c>
      <c r="I638" t="s">
        <v>1595</v>
      </c>
      <c r="J638" t="s">
        <v>846</v>
      </c>
      <c r="K638">
        <v>338.96</v>
      </c>
      <c r="L638">
        <v>565.0542</v>
      </c>
      <c r="M638">
        <v>226.0942</v>
      </c>
      <c r="N638">
        <v>0.667023247580836</v>
      </c>
    </row>
    <row r="639" spans="1:14">
      <c r="A639">
        <v>207</v>
      </c>
      <c r="B639">
        <v>20703</v>
      </c>
      <c r="C639" t="s">
        <v>1119</v>
      </c>
      <c r="D639" t="s">
        <v>1577</v>
      </c>
      <c r="E639" t="s">
        <v>1578</v>
      </c>
      <c r="F639" t="s">
        <v>1589</v>
      </c>
      <c r="G639" t="s">
        <v>1590</v>
      </c>
      <c r="H639">
        <v>2070308</v>
      </c>
      <c r="I639" t="s">
        <v>1595</v>
      </c>
      <c r="J639" t="s">
        <v>846</v>
      </c>
      <c r="K639">
        <v>178.51</v>
      </c>
      <c r="L639">
        <v>195.0565</v>
      </c>
      <c r="M639">
        <v>16.5465</v>
      </c>
      <c r="N639">
        <v>0.0926922861464344</v>
      </c>
    </row>
    <row r="640" spans="1:14">
      <c r="A640">
        <v>207</v>
      </c>
      <c r="B640">
        <v>20703</v>
      </c>
      <c r="C640" t="s">
        <v>1119</v>
      </c>
      <c r="D640" t="s">
        <v>1577</v>
      </c>
      <c r="E640" t="s">
        <v>1578</v>
      </c>
      <c r="F640" t="s">
        <v>1589</v>
      </c>
      <c r="G640" t="s">
        <v>1590</v>
      </c>
      <c r="H640">
        <v>2070308</v>
      </c>
      <c r="I640" t="s">
        <v>1595</v>
      </c>
      <c r="J640" t="s">
        <v>928</v>
      </c>
      <c r="K640">
        <v>212.03</v>
      </c>
      <c r="L640">
        <v>210.74</v>
      </c>
      <c r="M640">
        <v>-1.28999999999999</v>
      </c>
      <c r="N640">
        <v>-0.00608404471065411</v>
      </c>
    </row>
    <row r="641" spans="1:14">
      <c r="A641">
        <v>207</v>
      </c>
      <c r="B641">
        <v>20703</v>
      </c>
      <c r="C641" t="s">
        <v>1119</v>
      </c>
      <c r="D641" t="s">
        <v>1577</v>
      </c>
      <c r="E641" t="s">
        <v>1578</v>
      </c>
      <c r="F641" t="s">
        <v>1589</v>
      </c>
      <c r="G641" t="s">
        <v>1590</v>
      </c>
      <c r="H641">
        <v>2070308</v>
      </c>
      <c r="I641" t="s">
        <v>1595</v>
      </c>
      <c r="J641" t="s">
        <v>938</v>
      </c>
      <c r="K641">
        <v>22</v>
      </c>
      <c r="L641">
        <v>0</v>
      </c>
      <c r="M641">
        <v>-22</v>
      </c>
      <c r="N641">
        <v>-1</v>
      </c>
    </row>
    <row r="642" spans="1:14">
      <c r="A642">
        <v>207</v>
      </c>
      <c r="B642">
        <v>20703</v>
      </c>
      <c r="C642" t="s">
        <v>1119</v>
      </c>
      <c r="D642" t="s">
        <v>1577</v>
      </c>
      <c r="E642" t="s">
        <v>1578</v>
      </c>
      <c r="F642" t="s">
        <v>1579</v>
      </c>
      <c r="G642" t="s">
        <v>1578</v>
      </c>
      <c r="H642">
        <v>2070309</v>
      </c>
      <c r="I642" t="s">
        <v>1604</v>
      </c>
      <c r="J642" t="s">
        <v>846</v>
      </c>
      <c r="K642">
        <v>2.7</v>
      </c>
      <c r="L642">
        <v>2.7</v>
      </c>
      <c r="M642">
        <v>0</v>
      </c>
      <c r="N642">
        <v>0</v>
      </c>
    </row>
    <row r="643" spans="1:14">
      <c r="A643">
        <v>207</v>
      </c>
      <c r="B643">
        <v>20703</v>
      </c>
      <c r="C643" t="s">
        <v>1119</v>
      </c>
      <c r="D643" t="s">
        <v>1577</v>
      </c>
      <c r="E643" t="s">
        <v>1578</v>
      </c>
      <c r="F643" t="s">
        <v>1579</v>
      </c>
      <c r="G643" t="s">
        <v>1578</v>
      </c>
      <c r="H643">
        <v>2070399</v>
      </c>
      <c r="I643" t="s">
        <v>1605</v>
      </c>
      <c r="J643" t="s">
        <v>846</v>
      </c>
      <c r="K643">
        <v>449.37</v>
      </c>
      <c r="L643">
        <v>222.33</v>
      </c>
      <c r="M643">
        <v>-227.04</v>
      </c>
      <c r="N643">
        <v>-0.505240670271714</v>
      </c>
    </row>
    <row r="644" spans="1:14">
      <c r="A644">
        <v>207</v>
      </c>
      <c r="B644">
        <v>20704</v>
      </c>
      <c r="C644" t="s">
        <v>1119</v>
      </c>
      <c r="D644" t="s">
        <v>1476</v>
      </c>
      <c r="E644" t="s">
        <v>1477</v>
      </c>
      <c r="F644" t="s">
        <v>1478</v>
      </c>
      <c r="G644" t="s">
        <v>1477</v>
      </c>
      <c r="H644">
        <v>2070402</v>
      </c>
      <c r="I644" t="s">
        <v>947</v>
      </c>
      <c r="J644" t="s">
        <v>846</v>
      </c>
      <c r="K644">
        <v>15</v>
      </c>
      <c r="L644">
        <v>0</v>
      </c>
      <c r="M644">
        <v>-15</v>
      </c>
      <c r="N644">
        <v>-1</v>
      </c>
    </row>
    <row r="645" spans="1:14">
      <c r="A645">
        <v>207</v>
      </c>
      <c r="B645">
        <v>20704</v>
      </c>
      <c r="C645" t="s">
        <v>1119</v>
      </c>
      <c r="D645" t="s">
        <v>1476</v>
      </c>
      <c r="E645" t="s">
        <v>1477</v>
      </c>
      <c r="F645" t="s">
        <v>1478</v>
      </c>
      <c r="G645" t="s">
        <v>1477</v>
      </c>
      <c r="H645">
        <v>2070406</v>
      </c>
      <c r="I645" t="s">
        <v>947</v>
      </c>
      <c r="J645" t="s">
        <v>846</v>
      </c>
      <c r="K645">
        <v>120.5</v>
      </c>
      <c r="L645">
        <v>0</v>
      </c>
      <c r="M645">
        <v>-120.5</v>
      </c>
      <c r="N645">
        <v>-1</v>
      </c>
    </row>
    <row r="646" spans="1:14">
      <c r="A646">
        <v>207</v>
      </c>
      <c r="B646">
        <v>20704</v>
      </c>
      <c r="C646" t="s">
        <v>1119</v>
      </c>
      <c r="D646" t="s">
        <v>1476</v>
      </c>
      <c r="E646" t="s">
        <v>1477</v>
      </c>
      <c r="F646" t="s">
        <v>1478</v>
      </c>
      <c r="G646" t="s">
        <v>1477</v>
      </c>
      <c r="H646">
        <v>2070499</v>
      </c>
      <c r="I646" t="s">
        <v>947</v>
      </c>
      <c r="J646" t="s">
        <v>846</v>
      </c>
      <c r="K646">
        <v>466.25</v>
      </c>
      <c r="L646">
        <v>0</v>
      </c>
      <c r="M646">
        <v>-466.25</v>
      </c>
      <c r="N646">
        <v>-1</v>
      </c>
    </row>
    <row r="647" spans="1:14">
      <c r="A647">
        <v>207</v>
      </c>
      <c r="B647">
        <v>20704</v>
      </c>
      <c r="C647" t="s">
        <v>1119</v>
      </c>
      <c r="D647" t="s">
        <v>1476</v>
      </c>
      <c r="E647" t="s">
        <v>1477</v>
      </c>
      <c r="F647" t="s">
        <v>1606</v>
      </c>
      <c r="G647" t="s">
        <v>1607</v>
      </c>
      <c r="H647">
        <v>2070499</v>
      </c>
      <c r="I647" t="s">
        <v>947</v>
      </c>
      <c r="J647" t="s">
        <v>938</v>
      </c>
      <c r="K647">
        <v>4800</v>
      </c>
      <c r="L647">
        <v>0</v>
      </c>
      <c r="M647">
        <v>-4800</v>
      </c>
      <c r="N647">
        <v>-1</v>
      </c>
    </row>
    <row r="648" spans="1:14">
      <c r="A648">
        <v>207</v>
      </c>
      <c r="B648">
        <v>20704</v>
      </c>
      <c r="C648" t="s">
        <v>1119</v>
      </c>
      <c r="D648" t="s">
        <v>1476</v>
      </c>
      <c r="E648" t="s">
        <v>1477</v>
      </c>
      <c r="F648" t="s">
        <v>1608</v>
      </c>
      <c r="G648" t="s">
        <v>1609</v>
      </c>
      <c r="H648">
        <v>2070499</v>
      </c>
      <c r="I648" t="s">
        <v>947</v>
      </c>
      <c r="J648" t="s">
        <v>846</v>
      </c>
      <c r="K648">
        <v>94.04</v>
      </c>
      <c r="L648">
        <v>0</v>
      </c>
      <c r="M648">
        <v>-94.04</v>
      </c>
      <c r="N648">
        <v>-1</v>
      </c>
    </row>
    <row r="649" spans="1:14">
      <c r="A649">
        <v>207</v>
      </c>
      <c r="B649">
        <v>20706</v>
      </c>
      <c r="C649" t="s">
        <v>1119</v>
      </c>
      <c r="D649" t="s">
        <v>1476</v>
      </c>
      <c r="E649" t="s">
        <v>1477</v>
      </c>
      <c r="F649" t="s">
        <v>1478</v>
      </c>
      <c r="G649" t="s">
        <v>1477</v>
      </c>
      <c r="H649">
        <v>2070607</v>
      </c>
      <c r="I649" t="s">
        <v>1610</v>
      </c>
      <c r="J649" t="s">
        <v>846</v>
      </c>
      <c r="K649">
        <v>0</v>
      </c>
      <c r="L649">
        <v>112.8</v>
      </c>
      <c r="M649">
        <v>112.8</v>
      </c>
      <c r="N649">
        <v>0</v>
      </c>
    </row>
    <row r="650" spans="1:14">
      <c r="A650">
        <v>207</v>
      </c>
      <c r="B650">
        <v>20706</v>
      </c>
      <c r="C650" t="s">
        <v>1119</v>
      </c>
      <c r="D650" t="s">
        <v>1611</v>
      </c>
      <c r="E650" t="s">
        <v>1612</v>
      </c>
      <c r="F650" t="s">
        <v>1613</v>
      </c>
      <c r="G650" t="s">
        <v>1612</v>
      </c>
      <c r="H650">
        <v>2070699</v>
      </c>
      <c r="I650" t="s">
        <v>1614</v>
      </c>
      <c r="J650" t="s">
        <v>846</v>
      </c>
      <c r="K650">
        <v>0</v>
      </c>
      <c r="L650">
        <v>700</v>
      </c>
      <c r="M650">
        <v>700</v>
      </c>
      <c r="N650">
        <v>0</v>
      </c>
    </row>
    <row r="651" spans="1:14">
      <c r="A651">
        <v>207</v>
      </c>
      <c r="B651">
        <v>20706</v>
      </c>
      <c r="C651" t="s">
        <v>1119</v>
      </c>
      <c r="D651" t="s">
        <v>1611</v>
      </c>
      <c r="E651" t="s">
        <v>1612</v>
      </c>
      <c r="F651" t="s">
        <v>1613</v>
      </c>
      <c r="G651" t="s">
        <v>1612</v>
      </c>
      <c r="H651">
        <v>2070699</v>
      </c>
      <c r="I651" t="s">
        <v>1614</v>
      </c>
      <c r="J651" t="s">
        <v>938</v>
      </c>
      <c r="K651">
        <v>0</v>
      </c>
      <c r="L651">
        <v>7000</v>
      </c>
      <c r="M651">
        <v>7000</v>
      </c>
      <c r="N651">
        <v>0</v>
      </c>
    </row>
    <row r="652" spans="1:14">
      <c r="A652">
        <v>207</v>
      </c>
      <c r="B652">
        <v>20708</v>
      </c>
      <c r="C652" t="s">
        <v>1119</v>
      </c>
      <c r="D652" t="s">
        <v>1476</v>
      </c>
      <c r="E652" t="s">
        <v>1477</v>
      </c>
      <c r="F652" t="s">
        <v>1608</v>
      </c>
      <c r="G652" t="s">
        <v>1609</v>
      </c>
      <c r="H652">
        <v>2070801</v>
      </c>
      <c r="I652" t="s">
        <v>1615</v>
      </c>
      <c r="J652" t="s">
        <v>846</v>
      </c>
      <c r="K652">
        <v>0</v>
      </c>
      <c r="L652">
        <v>105.3365</v>
      </c>
      <c r="M652">
        <v>105.3365</v>
      </c>
      <c r="N652">
        <v>0</v>
      </c>
    </row>
    <row r="653" spans="1:14">
      <c r="A653">
        <v>207</v>
      </c>
      <c r="B653">
        <v>20708</v>
      </c>
      <c r="C653" t="s">
        <v>1119</v>
      </c>
      <c r="D653" t="s">
        <v>1476</v>
      </c>
      <c r="E653" t="s">
        <v>1477</v>
      </c>
      <c r="F653" t="s">
        <v>1478</v>
      </c>
      <c r="G653" t="s">
        <v>1477</v>
      </c>
      <c r="H653">
        <v>2070802</v>
      </c>
      <c r="I653" t="s">
        <v>1616</v>
      </c>
      <c r="J653" t="s">
        <v>846</v>
      </c>
      <c r="K653">
        <v>0</v>
      </c>
      <c r="L653">
        <v>15</v>
      </c>
      <c r="M653">
        <v>15</v>
      </c>
      <c r="N653">
        <v>0</v>
      </c>
    </row>
    <row r="654" spans="1:14">
      <c r="A654">
        <v>207</v>
      </c>
      <c r="B654">
        <v>20799</v>
      </c>
      <c r="C654" t="s">
        <v>1119</v>
      </c>
      <c r="D654" t="s">
        <v>1222</v>
      </c>
      <c r="E654" t="s">
        <v>1223</v>
      </c>
      <c r="F654" t="s">
        <v>1224</v>
      </c>
      <c r="G654" t="s">
        <v>1225</v>
      </c>
      <c r="H654">
        <v>2079903</v>
      </c>
      <c r="I654" t="s">
        <v>1617</v>
      </c>
      <c r="J654" t="s">
        <v>846</v>
      </c>
      <c r="K654">
        <v>3000</v>
      </c>
      <c r="L654">
        <v>0</v>
      </c>
      <c r="M654">
        <v>-3000</v>
      </c>
      <c r="N654">
        <v>-1</v>
      </c>
    </row>
    <row r="655" spans="1:14">
      <c r="A655">
        <v>207</v>
      </c>
      <c r="B655">
        <v>20799</v>
      </c>
      <c r="C655" t="s">
        <v>1119</v>
      </c>
      <c r="D655" t="s">
        <v>1476</v>
      </c>
      <c r="E655" t="s">
        <v>1477</v>
      </c>
      <c r="F655" t="s">
        <v>1478</v>
      </c>
      <c r="G655" t="s">
        <v>1477</v>
      </c>
      <c r="H655">
        <v>2079999</v>
      </c>
      <c r="I655" t="s">
        <v>1618</v>
      </c>
      <c r="J655" t="s">
        <v>846</v>
      </c>
      <c r="K655">
        <v>208</v>
      </c>
      <c r="L655">
        <v>492.58</v>
      </c>
      <c r="M655">
        <v>284.58</v>
      </c>
      <c r="N655">
        <v>1.36817307692308</v>
      </c>
    </row>
    <row r="656" spans="1:14">
      <c r="A656">
        <v>207</v>
      </c>
      <c r="B656">
        <v>20799</v>
      </c>
      <c r="C656" t="s">
        <v>1119</v>
      </c>
      <c r="D656" t="s">
        <v>1476</v>
      </c>
      <c r="E656" t="s">
        <v>1477</v>
      </c>
      <c r="F656" t="s">
        <v>1606</v>
      </c>
      <c r="G656" t="s">
        <v>1607</v>
      </c>
      <c r="H656">
        <v>2079999</v>
      </c>
      <c r="I656" t="s">
        <v>1618</v>
      </c>
      <c r="J656" t="s">
        <v>938</v>
      </c>
      <c r="K656">
        <v>0</v>
      </c>
      <c r="L656">
        <v>5600</v>
      </c>
      <c r="M656">
        <v>5600</v>
      </c>
      <c r="N656">
        <v>0</v>
      </c>
    </row>
    <row r="657" spans="1:14">
      <c r="A657">
        <v>207</v>
      </c>
      <c r="B657">
        <v>20799</v>
      </c>
      <c r="C657" t="s">
        <v>1119</v>
      </c>
      <c r="D657" t="s">
        <v>1476</v>
      </c>
      <c r="E657" t="s">
        <v>1477</v>
      </c>
      <c r="F657" t="s">
        <v>1608</v>
      </c>
      <c r="G657" t="s">
        <v>1609</v>
      </c>
      <c r="H657">
        <v>2079999</v>
      </c>
      <c r="I657" t="s">
        <v>1618</v>
      </c>
      <c r="J657" t="s">
        <v>846</v>
      </c>
      <c r="K657">
        <v>0</v>
      </c>
      <c r="L657">
        <v>15</v>
      </c>
      <c r="M657">
        <v>15</v>
      </c>
      <c r="N657">
        <v>0</v>
      </c>
    </row>
    <row r="658" spans="1:14">
      <c r="A658">
        <v>207</v>
      </c>
      <c r="B658">
        <v>20799</v>
      </c>
      <c r="C658" t="s">
        <v>792</v>
      </c>
      <c r="D658" t="s">
        <v>1014</v>
      </c>
      <c r="E658" t="s">
        <v>1015</v>
      </c>
      <c r="F658" t="s">
        <v>1016</v>
      </c>
      <c r="G658" t="s">
        <v>1017</v>
      </c>
      <c r="H658">
        <v>2079999</v>
      </c>
      <c r="I658" t="s">
        <v>1618</v>
      </c>
      <c r="J658" t="s">
        <v>846</v>
      </c>
      <c r="K658">
        <v>2170</v>
      </c>
      <c r="L658">
        <v>931</v>
      </c>
      <c r="M658">
        <v>-1239</v>
      </c>
      <c r="N658">
        <v>-0.570967741935484</v>
      </c>
    </row>
    <row r="659" spans="1:14">
      <c r="A659">
        <v>207</v>
      </c>
      <c r="B659">
        <v>20799</v>
      </c>
      <c r="C659" t="s">
        <v>1289</v>
      </c>
      <c r="D659" t="s">
        <v>1290</v>
      </c>
      <c r="E659" t="s">
        <v>1291</v>
      </c>
      <c r="F659" t="s">
        <v>1292</v>
      </c>
      <c r="G659" t="s">
        <v>1291</v>
      </c>
      <c r="H659">
        <v>2079999</v>
      </c>
      <c r="I659" t="s">
        <v>1618</v>
      </c>
      <c r="J659" t="s">
        <v>846</v>
      </c>
      <c r="K659">
        <v>4</v>
      </c>
      <c r="L659">
        <v>0</v>
      </c>
      <c r="M659">
        <v>-4</v>
      </c>
      <c r="N659">
        <v>-1</v>
      </c>
    </row>
    <row r="660" spans="1:14">
      <c r="A660">
        <v>208</v>
      </c>
      <c r="B660">
        <v>20801</v>
      </c>
      <c r="C660" t="s">
        <v>1031</v>
      </c>
      <c r="D660" t="s">
        <v>1032</v>
      </c>
      <c r="E660" t="s">
        <v>1033</v>
      </c>
      <c r="F660" t="s">
        <v>1044</v>
      </c>
      <c r="G660" t="s">
        <v>1033</v>
      </c>
      <c r="H660">
        <v>2080101</v>
      </c>
      <c r="I660" t="s">
        <v>1619</v>
      </c>
      <c r="J660" t="s">
        <v>846</v>
      </c>
      <c r="K660">
        <v>870.5</v>
      </c>
      <c r="L660">
        <v>1016.0657</v>
      </c>
      <c r="M660">
        <v>145.5657</v>
      </c>
      <c r="N660">
        <v>0.167220792647903</v>
      </c>
    </row>
    <row r="661" spans="1:14">
      <c r="A661">
        <v>208</v>
      </c>
      <c r="B661">
        <v>20801</v>
      </c>
      <c r="C661" t="s">
        <v>1031</v>
      </c>
      <c r="D661" t="s">
        <v>1032</v>
      </c>
      <c r="E661" t="s">
        <v>1033</v>
      </c>
      <c r="F661" t="s">
        <v>1044</v>
      </c>
      <c r="G661" t="s">
        <v>1033</v>
      </c>
      <c r="H661">
        <v>2080101</v>
      </c>
      <c r="I661" t="s">
        <v>1619</v>
      </c>
      <c r="J661" t="s">
        <v>928</v>
      </c>
      <c r="K661">
        <v>36</v>
      </c>
      <c r="L661">
        <v>0</v>
      </c>
      <c r="M661">
        <v>-36</v>
      </c>
      <c r="N661">
        <v>-1</v>
      </c>
    </row>
    <row r="662" spans="1:14">
      <c r="A662">
        <v>208</v>
      </c>
      <c r="B662">
        <v>20801</v>
      </c>
      <c r="C662" t="s">
        <v>1031</v>
      </c>
      <c r="D662" t="s">
        <v>1032</v>
      </c>
      <c r="E662" t="s">
        <v>1033</v>
      </c>
      <c r="F662" t="s">
        <v>1620</v>
      </c>
      <c r="G662" t="s">
        <v>1621</v>
      </c>
      <c r="H662">
        <v>2080101</v>
      </c>
      <c r="I662" t="s">
        <v>1619</v>
      </c>
      <c r="J662" t="s">
        <v>846</v>
      </c>
      <c r="K662">
        <v>244.32</v>
      </c>
      <c r="L662">
        <v>304.5376</v>
      </c>
      <c r="M662">
        <v>60.2176</v>
      </c>
      <c r="N662">
        <v>0.246470203012443</v>
      </c>
    </row>
    <row r="663" spans="1:14">
      <c r="A663">
        <v>208</v>
      </c>
      <c r="B663">
        <v>20801</v>
      </c>
      <c r="C663" t="s">
        <v>1031</v>
      </c>
      <c r="D663" t="s">
        <v>1032</v>
      </c>
      <c r="E663" t="s">
        <v>1033</v>
      </c>
      <c r="F663" t="s">
        <v>1622</v>
      </c>
      <c r="G663" t="s">
        <v>1623</v>
      </c>
      <c r="H663">
        <v>2080101</v>
      </c>
      <c r="I663" t="s">
        <v>1619</v>
      </c>
      <c r="J663" t="s">
        <v>846</v>
      </c>
      <c r="K663">
        <v>1421.22</v>
      </c>
      <c r="L663">
        <v>1751.9447</v>
      </c>
      <c r="M663">
        <v>330.7247</v>
      </c>
      <c r="N663">
        <v>0.232704788843388</v>
      </c>
    </row>
    <row r="664" spans="1:14">
      <c r="A664">
        <v>208</v>
      </c>
      <c r="B664">
        <v>20801</v>
      </c>
      <c r="C664" t="s">
        <v>1031</v>
      </c>
      <c r="D664" t="s">
        <v>1032</v>
      </c>
      <c r="E664" t="s">
        <v>1033</v>
      </c>
      <c r="F664" t="s">
        <v>1624</v>
      </c>
      <c r="G664" t="s">
        <v>1625</v>
      </c>
      <c r="H664">
        <v>2080101</v>
      </c>
      <c r="I664" t="s">
        <v>1619</v>
      </c>
      <c r="J664" t="s">
        <v>846</v>
      </c>
      <c r="K664">
        <v>225.74</v>
      </c>
      <c r="L664">
        <v>248.0245</v>
      </c>
      <c r="M664">
        <v>22.2845</v>
      </c>
      <c r="N664">
        <v>0.0987175511650571</v>
      </c>
    </row>
    <row r="665" spans="1:14">
      <c r="A665">
        <v>208</v>
      </c>
      <c r="B665">
        <v>20801</v>
      </c>
      <c r="C665" t="s">
        <v>1031</v>
      </c>
      <c r="D665" t="s">
        <v>1032</v>
      </c>
      <c r="E665" t="s">
        <v>1033</v>
      </c>
      <c r="F665" t="s">
        <v>1626</v>
      </c>
      <c r="G665" t="s">
        <v>1627</v>
      </c>
      <c r="H665">
        <v>2080101</v>
      </c>
      <c r="I665" t="s">
        <v>1619</v>
      </c>
      <c r="J665" t="s">
        <v>846</v>
      </c>
      <c r="K665">
        <v>147.9</v>
      </c>
      <c r="L665">
        <v>183.5199</v>
      </c>
      <c r="M665">
        <v>35.6199</v>
      </c>
      <c r="N665">
        <v>0.240837728194726</v>
      </c>
    </row>
    <row r="666" spans="1:14">
      <c r="A666">
        <v>208</v>
      </c>
      <c r="B666">
        <v>20801</v>
      </c>
      <c r="C666" t="s">
        <v>1031</v>
      </c>
      <c r="D666" t="s">
        <v>1032</v>
      </c>
      <c r="E666" t="s">
        <v>1033</v>
      </c>
      <c r="F666" t="s">
        <v>1037</v>
      </c>
      <c r="G666" t="s">
        <v>1038</v>
      </c>
      <c r="H666">
        <v>2080102</v>
      </c>
      <c r="I666" t="s">
        <v>1628</v>
      </c>
      <c r="J666" t="s">
        <v>846</v>
      </c>
      <c r="K666">
        <v>0</v>
      </c>
      <c r="L666">
        <v>8.24</v>
      </c>
      <c r="M666">
        <v>8.24</v>
      </c>
      <c r="N666">
        <v>0</v>
      </c>
    </row>
    <row r="667" spans="1:14">
      <c r="A667">
        <v>208</v>
      </c>
      <c r="B667">
        <v>20801</v>
      </c>
      <c r="C667" t="s">
        <v>1031</v>
      </c>
      <c r="D667" t="s">
        <v>1032</v>
      </c>
      <c r="E667" t="s">
        <v>1033</v>
      </c>
      <c r="F667" t="s">
        <v>1037</v>
      </c>
      <c r="G667" t="s">
        <v>1038</v>
      </c>
      <c r="H667">
        <v>2080102</v>
      </c>
      <c r="I667" t="s">
        <v>1628</v>
      </c>
      <c r="J667" t="s">
        <v>928</v>
      </c>
      <c r="K667">
        <v>0</v>
      </c>
      <c r="L667">
        <v>9.97</v>
      </c>
      <c r="M667">
        <v>9.97</v>
      </c>
      <c r="N667">
        <v>0</v>
      </c>
    </row>
    <row r="668" spans="1:14">
      <c r="A668">
        <v>208</v>
      </c>
      <c r="B668">
        <v>20801</v>
      </c>
      <c r="C668" t="s">
        <v>1031</v>
      </c>
      <c r="D668" t="s">
        <v>1032</v>
      </c>
      <c r="E668" t="s">
        <v>1033</v>
      </c>
      <c r="F668" t="s">
        <v>1037</v>
      </c>
      <c r="G668" t="s">
        <v>1038</v>
      </c>
      <c r="H668">
        <v>2080104</v>
      </c>
      <c r="I668" t="s">
        <v>1629</v>
      </c>
      <c r="J668" t="s">
        <v>846</v>
      </c>
      <c r="K668">
        <v>0</v>
      </c>
      <c r="L668">
        <v>30</v>
      </c>
      <c r="M668">
        <v>30</v>
      </c>
      <c r="N668">
        <v>0</v>
      </c>
    </row>
    <row r="669" spans="1:14">
      <c r="A669">
        <v>208</v>
      </c>
      <c r="B669">
        <v>20801</v>
      </c>
      <c r="C669" t="s">
        <v>1031</v>
      </c>
      <c r="D669" t="s">
        <v>1032</v>
      </c>
      <c r="E669" t="s">
        <v>1033</v>
      </c>
      <c r="F669" t="s">
        <v>1037</v>
      </c>
      <c r="G669" t="s">
        <v>1038</v>
      </c>
      <c r="H669">
        <v>2080104</v>
      </c>
      <c r="I669" t="s">
        <v>1629</v>
      </c>
      <c r="J669" t="s">
        <v>928</v>
      </c>
      <c r="K669">
        <v>0</v>
      </c>
      <c r="L669">
        <v>5.68</v>
      </c>
      <c r="M669">
        <v>5.68</v>
      </c>
      <c r="N669">
        <v>0</v>
      </c>
    </row>
    <row r="670" spans="1:14">
      <c r="A670">
        <v>208</v>
      </c>
      <c r="B670">
        <v>20801</v>
      </c>
      <c r="C670" t="s">
        <v>1031</v>
      </c>
      <c r="D670" t="s">
        <v>1032</v>
      </c>
      <c r="E670" t="s">
        <v>1033</v>
      </c>
      <c r="F670" t="s">
        <v>1044</v>
      </c>
      <c r="G670" t="s">
        <v>1033</v>
      </c>
      <c r="H670">
        <v>2080104</v>
      </c>
      <c r="I670" t="s">
        <v>1629</v>
      </c>
      <c r="J670" t="s">
        <v>846</v>
      </c>
      <c r="K670">
        <v>58.11</v>
      </c>
      <c r="L670">
        <v>56</v>
      </c>
      <c r="M670">
        <v>-2.11</v>
      </c>
      <c r="N670">
        <v>-0.0363104457064189</v>
      </c>
    </row>
    <row r="671" spans="1:14">
      <c r="A671">
        <v>208</v>
      </c>
      <c r="B671">
        <v>20801</v>
      </c>
      <c r="C671" t="s">
        <v>1031</v>
      </c>
      <c r="D671" t="s">
        <v>1032</v>
      </c>
      <c r="E671" t="s">
        <v>1033</v>
      </c>
      <c r="F671" t="s">
        <v>1620</v>
      </c>
      <c r="G671" t="s">
        <v>1621</v>
      </c>
      <c r="H671">
        <v>2080105</v>
      </c>
      <c r="I671" t="s">
        <v>1630</v>
      </c>
      <c r="J671" t="s">
        <v>846</v>
      </c>
      <c r="K671">
        <v>190.08</v>
      </c>
      <c r="L671">
        <v>157.58</v>
      </c>
      <c r="M671">
        <v>-32.5</v>
      </c>
      <c r="N671">
        <v>-0.17098063973064</v>
      </c>
    </row>
    <row r="672" spans="1:14">
      <c r="A672">
        <v>208</v>
      </c>
      <c r="B672">
        <v>20801</v>
      </c>
      <c r="C672" t="s">
        <v>1031</v>
      </c>
      <c r="D672" t="s">
        <v>1032</v>
      </c>
      <c r="E672" t="s">
        <v>1033</v>
      </c>
      <c r="F672" t="s">
        <v>1620</v>
      </c>
      <c r="G672" t="s">
        <v>1621</v>
      </c>
      <c r="H672">
        <v>2080105</v>
      </c>
      <c r="I672" t="s">
        <v>1630</v>
      </c>
      <c r="J672" t="s">
        <v>974</v>
      </c>
      <c r="K672">
        <v>3.24</v>
      </c>
      <c r="L672">
        <v>8</v>
      </c>
      <c r="M672">
        <v>4.76</v>
      </c>
      <c r="N672">
        <v>1.46913580246914</v>
      </c>
    </row>
    <row r="673" spans="1:14">
      <c r="A673">
        <v>208</v>
      </c>
      <c r="B673">
        <v>20801</v>
      </c>
      <c r="C673" t="s">
        <v>1031</v>
      </c>
      <c r="D673" t="s">
        <v>1032</v>
      </c>
      <c r="E673" t="s">
        <v>1033</v>
      </c>
      <c r="F673" t="s">
        <v>1622</v>
      </c>
      <c r="G673" t="s">
        <v>1623</v>
      </c>
      <c r="H673">
        <v>2080109</v>
      </c>
      <c r="I673" t="s">
        <v>1631</v>
      </c>
      <c r="J673" t="s">
        <v>846</v>
      </c>
      <c r="K673">
        <v>1221.48</v>
      </c>
      <c r="L673">
        <v>712.2</v>
      </c>
      <c r="M673">
        <v>-509.28</v>
      </c>
      <c r="N673">
        <v>-0.416936830729934</v>
      </c>
    </row>
    <row r="674" spans="1:14">
      <c r="A674">
        <v>208</v>
      </c>
      <c r="B674">
        <v>20801</v>
      </c>
      <c r="C674" t="s">
        <v>1031</v>
      </c>
      <c r="D674" t="s">
        <v>1032</v>
      </c>
      <c r="E674" t="s">
        <v>1033</v>
      </c>
      <c r="F674" t="s">
        <v>1622</v>
      </c>
      <c r="G674" t="s">
        <v>1623</v>
      </c>
      <c r="H674">
        <v>2080109</v>
      </c>
      <c r="I674" t="s">
        <v>1631</v>
      </c>
      <c r="J674" t="s">
        <v>928</v>
      </c>
      <c r="K674">
        <v>234.39</v>
      </c>
      <c r="L674">
        <v>234.39</v>
      </c>
      <c r="M674">
        <v>0</v>
      </c>
      <c r="N674">
        <v>0</v>
      </c>
    </row>
    <row r="675" spans="1:14">
      <c r="A675">
        <v>208</v>
      </c>
      <c r="B675">
        <v>20801</v>
      </c>
      <c r="C675" t="s">
        <v>1031</v>
      </c>
      <c r="D675" t="s">
        <v>1032</v>
      </c>
      <c r="E675" t="s">
        <v>1033</v>
      </c>
      <c r="F675" t="s">
        <v>1626</v>
      </c>
      <c r="G675" t="s">
        <v>1627</v>
      </c>
      <c r="H675">
        <v>2080109</v>
      </c>
      <c r="I675" t="s">
        <v>1631</v>
      </c>
      <c r="J675" t="s">
        <v>846</v>
      </c>
      <c r="K675">
        <v>1023.39</v>
      </c>
      <c r="L675">
        <v>2255.8</v>
      </c>
      <c r="M675">
        <v>1232.41</v>
      </c>
      <c r="N675">
        <v>1.20424276180146</v>
      </c>
    </row>
    <row r="676" spans="1:14">
      <c r="A676">
        <v>208</v>
      </c>
      <c r="B676">
        <v>20801</v>
      </c>
      <c r="C676" t="s">
        <v>1031</v>
      </c>
      <c r="D676" t="s">
        <v>1032</v>
      </c>
      <c r="E676" t="s">
        <v>1033</v>
      </c>
      <c r="F676" t="s">
        <v>1632</v>
      </c>
      <c r="G676" t="s">
        <v>1633</v>
      </c>
      <c r="H676">
        <v>2080110</v>
      </c>
      <c r="I676" t="s">
        <v>1634</v>
      </c>
      <c r="J676" t="s">
        <v>846</v>
      </c>
      <c r="K676">
        <v>215.61</v>
      </c>
      <c r="L676">
        <v>255.0659</v>
      </c>
      <c r="M676">
        <v>39.4559</v>
      </c>
      <c r="N676">
        <v>0.182996614257224</v>
      </c>
    </row>
    <row r="677" spans="1:14">
      <c r="A677">
        <v>208</v>
      </c>
      <c r="B677">
        <v>20801</v>
      </c>
      <c r="C677" t="s">
        <v>1031</v>
      </c>
      <c r="D677" t="s">
        <v>1032</v>
      </c>
      <c r="E677" t="s">
        <v>1033</v>
      </c>
      <c r="F677" t="s">
        <v>1635</v>
      </c>
      <c r="G677" t="s">
        <v>1636</v>
      </c>
      <c r="H677">
        <v>2080111</v>
      </c>
      <c r="I677" t="s">
        <v>1637</v>
      </c>
      <c r="J677" t="s">
        <v>846</v>
      </c>
      <c r="K677">
        <v>172.59</v>
      </c>
      <c r="L677">
        <v>200.0209</v>
      </c>
      <c r="M677">
        <v>27.4309</v>
      </c>
      <c r="N677">
        <v>0.158936786604091</v>
      </c>
    </row>
    <row r="678" spans="1:14">
      <c r="A678">
        <v>208</v>
      </c>
      <c r="B678">
        <v>20801</v>
      </c>
      <c r="C678" t="s">
        <v>1031</v>
      </c>
      <c r="D678" t="s">
        <v>1032</v>
      </c>
      <c r="E678" t="s">
        <v>1033</v>
      </c>
      <c r="F678" t="s">
        <v>1635</v>
      </c>
      <c r="G678" t="s">
        <v>1636</v>
      </c>
      <c r="H678">
        <v>2080111</v>
      </c>
      <c r="I678" t="s">
        <v>1637</v>
      </c>
      <c r="J678" t="s">
        <v>928</v>
      </c>
      <c r="K678">
        <v>12</v>
      </c>
      <c r="L678">
        <v>24</v>
      </c>
      <c r="M678">
        <v>12</v>
      </c>
      <c r="N678">
        <v>1</v>
      </c>
    </row>
    <row r="679" spans="1:14">
      <c r="A679">
        <v>208</v>
      </c>
      <c r="B679">
        <v>20801</v>
      </c>
      <c r="C679" t="s">
        <v>1031</v>
      </c>
      <c r="D679" t="s">
        <v>1032</v>
      </c>
      <c r="E679" t="s">
        <v>1033</v>
      </c>
      <c r="F679" t="s">
        <v>1638</v>
      </c>
      <c r="G679" t="s">
        <v>1639</v>
      </c>
      <c r="H679">
        <v>2080111</v>
      </c>
      <c r="I679" t="s">
        <v>1637</v>
      </c>
      <c r="J679" t="s">
        <v>928</v>
      </c>
      <c r="K679">
        <v>261.28</v>
      </c>
      <c r="L679">
        <v>260.802</v>
      </c>
      <c r="M679">
        <v>-0.477999999999952</v>
      </c>
      <c r="N679">
        <v>-0.00182945499081427</v>
      </c>
    </row>
    <row r="680" spans="1:14">
      <c r="A680">
        <v>208</v>
      </c>
      <c r="B680">
        <v>20801</v>
      </c>
      <c r="C680" t="s">
        <v>1031</v>
      </c>
      <c r="D680" t="s">
        <v>1032</v>
      </c>
      <c r="E680" t="s">
        <v>1033</v>
      </c>
      <c r="F680" t="s">
        <v>1037</v>
      </c>
      <c r="G680" t="s">
        <v>1038</v>
      </c>
      <c r="H680">
        <v>2080199</v>
      </c>
      <c r="I680" t="s">
        <v>1640</v>
      </c>
      <c r="J680" t="s">
        <v>846</v>
      </c>
      <c r="K680">
        <v>0</v>
      </c>
      <c r="L680">
        <v>12.6</v>
      </c>
      <c r="M680">
        <v>12.6</v>
      </c>
      <c r="N680">
        <v>0</v>
      </c>
    </row>
    <row r="681" spans="1:14">
      <c r="A681">
        <v>208</v>
      </c>
      <c r="B681">
        <v>20801</v>
      </c>
      <c r="C681" t="s">
        <v>1031</v>
      </c>
      <c r="D681" t="s">
        <v>1032</v>
      </c>
      <c r="E681" t="s">
        <v>1033</v>
      </c>
      <c r="F681" t="s">
        <v>1037</v>
      </c>
      <c r="G681" t="s">
        <v>1038</v>
      </c>
      <c r="H681">
        <v>2080199</v>
      </c>
      <c r="I681" t="s">
        <v>1640</v>
      </c>
      <c r="J681" t="s">
        <v>928</v>
      </c>
      <c r="K681">
        <v>0</v>
      </c>
      <c r="L681">
        <v>190.03</v>
      </c>
      <c r="M681">
        <v>190.03</v>
      </c>
      <c r="N681">
        <v>0</v>
      </c>
    </row>
    <row r="682" spans="1:14">
      <c r="A682">
        <v>208</v>
      </c>
      <c r="B682">
        <v>20801</v>
      </c>
      <c r="C682" t="s">
        <v>1031</v>
      </c>
      <c r="D682" t="s">
        <v>1032</v>
      </c>
      <c r="E682" t="s">
        <v>1033</v>
      </c>
      <c r="F682" t="s">
        <v>1044</v>
      </c>
      <c r="G682" t="s">
        <v>1033</v>
      </c>
      <c r="H682">
        <v>2080199</v>
      </c>
      <c r="I682" t="s">
        <v>1640</v>
      </c>
      <c r="J682" t="s">
        <v>846</v>
      </c>
      <c r="K682">
        <v>1419.74</v>
      </c>
      <c r="L682">
        <v>1221.64</v>
      </c>
      <c r="M682">
        <v>-198.1</v>
      </c>
      <c r="N682">
        <v>-0.139532590474312</v>
      </c>
    </row>
    <row r="683" spans="1:14">
      <c r="A683">
        <v>208</v>
      </c>
      <c r="B683">
        <v>20801</v>
      </c>
      <c r="C683" t="s">
        <v>1031</v>
      </c>
      <c r="D683" t="s">
        <v>1032</v>
      </c>
      <c r="E683" t="s">
        <v>1033</v>
      </c>
      <c r="F683" t="s">
        <v>1044</v>
      </c>
      <c r="G683" t="s">
        <v>1033</v>
      </c>
      <c r="H683">
        <v>2080199</v>
      </c>
      <c r="I683" t="s">
        <v>1640</v>
      </c>
      <c r="J683" t="s">
        <v>928</v>
      </c>
      <c r="K683">
        <v>0</v>
      </c>
      <c r="L683">
        <v>102.95</v>
      </c>
      <c r="M683">
        <v>102.95</v>
      </c>
      <c r="N683">
        <v>0</v>
      </c>
    </row>
    <row r="684" spans="1:14">
      <c r="A684">
        <v>208</v>
      </c>
      <c r="B684">
        <v>20801</v>
      </c>
      <c r="C684" t="s">
        <v>1031</v>
      </c>
      <c r="D684" t="s">
        <v>1032</v>
      </c>
      <c r="E684" t="s">
        <v>1033</v>
      </c>
      <c r="F684" t="s">
        <v>1624</v>
      </c>
      <c r="G684" t="s">
        <v>1625</v>
      </c>
      <c r="H684">
        <v>2080199</v>
      </c>
      <c r="I684" t="s">
        <v>1640</v>
      </c>
      <c r="J684" t="s">
        <v>846</v>
      </c>
      <c r="K684">
        <v>549.53</v>
      </c>
      <c r="L684">
        <v>545.6</v>
      </c>
      <c r="M684">
        <v>-3.92999999999995</v>
      </c>
      <c r="N684">
        <v>-0.00715156588357314</v>
      </c>
    </row>
    <row r="685" spans="1:14">
      <c r="A685">
        <v>208</v>
      </c>
      <c r="B685">
        <v>20801</v>
      </c>
      <c r="C685" t="s">
        <v>1031</v>
      </c>
      <c r="D685" t="s">
        <v>1032</v>
      </c>
      <c r="E685" t="s">
        <v>1033</v>
      </c>
      <c r="F685" t="s">
        <v>1624</v>
      </c>
      <c r="G685" t="s">
        <v>1625</v>
      </c>
      <c r="H685">
        <v>2080199</v>
      </c>
      <c r="I685" t="s">
        <v>1640</v>
      </c>
      <c r="J685" t="s">
        <v>938</v>
      </c>
      <c r="K685">
        <v>2.1</v>
      </c>
      <c r="L685">
        <v>2.1</v>
      </c>
      <c r="M685">
        <v>0</v>
      </c>
      <c r="N685">
        <v>0</v>
      </c>
    </row>
    <row r="686" spans="1:14">
      <c r="A686">
        <v>208</v>
      </c>
      <c r="B686">
        <v>20802</v>
      </c>
      <c r="C686" t="s">
        <v>1031</v>
      </c>
      <c r="D686" t="s">
        <v>1641</v>
      </c>
      <c r="E686" t="s">
        <v>1642</v>
      </c>
      <c r="F686" t="s">
        <v>1643</v>
      </c>
      <c r="G686" t="s">
        <v>1642</v>
      </c>
      <c r="H686">
        <v>2080201</v>
      </c>
      <c r="I686" t="s">
        <v>1644</v>
      </c>
      <c r="J686" t="s">
        <v>846</v>
      </c>
      <c r="K686">
        <v>504.39</v>
      </c>
      <c r="L686">
        <v>571.8246</v>
      </c>
      <c r="M686">
        <v>67.4346</v>
      </c>
      <c r="N686">
        <v>0.133695354784988</v>
      </c>
    </row>
    <row r="687" spans="1:14">
      <c r="A687">
        <v>208</v>
      </c>
      <c r="B687">
        <v>20802</v>
      </c>
      <c r="C687" t="s">
        <v>1031</v>
      </c>
      <c r="D687" t="s">
        <v>1641</v>
      </c>
      <c r="E687" t="s">
        <v>1642</v>
      </c>
      <c r="F687" t="s">
        <v>1645</v>
      </c>
      <c r="G687" t="s">
        <v>1646</v>
      </c>
      <c r="H687">
        <v>2080201</v>
      </c>
      <c r="I687" t="s">
        <v>1644</v>
      </c>
      <c r="J687" t="s">
        <v>846</v>
      </c>
      <c r="K687">
        <v>385.48</v>
      </c>
      <c r="L687">
        <v>475.7942</v>
      </c>
      <c r="M687">
        <v>90.3142</v>
      </c>
      <c r="N687">
        <v>0.234290235550482</v>
      </c>
    </row>
    <row r="688" spans="1:14">
      <c r="A688">
        <v>208</v>
      </c>
      <c r="B688">
        <v>20802</v>
      </c>
      <c r="C688" t="s">
        <v>1031</v>
      </c>
      <c r="D688" t="s">
        <v>1641</v>
      </c>
      <c r="E688" t="s">
        <v>1642</v>
      </c>
      <c r="F688" t="s">
        <v>1647</v>
      </c>
      <c r="G688" t="s">
        <v>1648</v>
      </c>
      <c r="H688">
        <v>2080201</v>
      </c>
      <c r="I688" t="s">
        <v>1644</v>
      </c>
      <c r="J688" t="s">
        <v>846</v>
      </c>
      <c r="K688">
        <v>36.22</v>
      </c>
      <c r="L688">
        <v>57.6673</v>
      </c>
      <c r="M688">
        <v>21.4473</v>
      </c>
      <c r="N688">
        <v>0.592139701822198</v>
      </c>
    </row>
    <row r="689" spans="1:14">
      <c r="A689">
        <v>208</v>
      </c>
      <c r="B689">
        <v>20802</v>
      </c>
      <c r="C689" t="s">
        <v>1031</v>
      </c>
      <c r="D689" t="s">
        <v>1641</v>
      </c>
      <c r="E689" t="s">
        <v>1642</v>
      </c>
      <c r="F689" t="s">
        <v>1649</v>
      </c>
      <c r="G689" t="s">
        <v>1650</v>
      </c>
      <c r="H689">
        <v>2080201</v>
      </c>
      <c r="I689" t="s">
        <v>1644</v>
      </c>
      <c r="J689" t="s">
        <v>846</v>
      </c>
      <c r="K689">
        <v>302.25</v>
      </c>
      <c r="L689">
        <v>348.9528</v>
      </c>
      <c r="M689">
        <v>46.7028</v>
      </c>
      <c r="N689">
        <v>0.154517121588089</v>
      </c>
    </row>
    <row r="690" spans="1:14">
      <c r="A690">
        <v>208</v>
      </c>
      <c r="B690">
        <v>20802</v>
      </c>
      <c r="C690" t="s">
        <v>1031</v>
      </c>
      <c r="D690" t="s">
        <v>1641</v>
      </c>
      <c r="E690" t="s">
        <v>1642</v>
      </c>
      <c r="F690" t="s">
        <v>1651</v>
      </c>
      <c r="G690" t="s">
        <v>1652</v>
      </c>
      <c r="H690">
        <v>2080201</v>
      </c>
      <c r="I690" t="s">
        <v>1644</v>
      </c>
      <c r="J690" t="s">
        <v>846</v>
      </c>
      <c r="K690">
        <v>49.67</v>
      </c>
      <c r="L690">
        <v>72.2252</v>
      </c>
      <c r="M690">
        <v>22.5552</v>
      </c>
      <c r="N690">
        <v>0.45410106704248</v>
      </c>
    </row>
    <row r="691" spans="1:14">
      <c r="A691">
        <v>208</v>
      </c>
      <c r="B691">
        <v>20802</v>
      </c>
      <c r="C691" t="s">
        <v>1031</v>
      </c>
      <c r="D691" t="s">
        <v>1641</v>
      </c>
      <c r="E691" t="s">
        <v>1642</v>
      </c>
      <c r="F691" t="s">
        <v>1643</v>
      </c>
      <c r="G691" t="s">
        <v>1642</v>
      </c>
      <c r="H691">
        <v>2080202</v>
      </c>
      <c r="I691" t="s">
        <v>1653</v>
      </c>
      <c r="J691" t="s">
        <v>846</v>
      </c>
      <c r="K691">
        <v>273.29</v>
      </c>
      <c r="L691">
        <v>235.75</v>
      </c>
      <c r="M691">
        <v>-37.54</v>
      </c>
      <c r="N691">
        <v>-0.13736324051374</v>
      </c>
    </row>
    <row r="692" spans="1:14">
      <c r="A692">
        <v>208</v>
      </c>
      <c r="B692">
        <v>20802</v>
      </c>
      <c r="C692" t="s">
        <v>1031</v>
      </c>
      <c r="D692" t="s">
        <v>1641</v>
      </c>
      <c r="E692" t="s">
        <v>1642</v>
      </c>
      <c r="F692" t="s">
        <v>1645</v>
      </c>
      <c r="G692" t="s">
        <v>1646</v>
      </c>
      <c r="H692">
        <v>2080202</v>
      </c>
      <c r="I692" t="s">
        <v>1653</v>
      </c>
      <c r="J692" t="s">
        <v>846</v>
      </c>
      <c r="K692">
        <v>0</v>
      </c>
      <c r="L692">
        <v>6.12</v>
      </c>
      <c r="M692">
        <v>6.12</v>
      </c>
      <c r="N692">
        <v>0</v>
      </c>
    </row>
    <row r="693" spans="1:14">
      <c r="A693">
        <v>208</v>
      </c>
      <c r="B693">
        <v>20802</v>
      </c>
      <c r="C693" t="s">
        <v>1031</v>
      </c>
      <c r="D693" t="s">
        <v>1641</v>
      </c>
      <c r="E693" t="s">
        <v>1642</v>
      </c>
      <c r="F693" t="s">
        <v>1643</v>
      </c>
      <c r="G693" t="s">
        <v>1642</v>
      </c>
      <c r="H693">
        <v>2080204</v>
      </c>
      <c r="I693" t="s">
        <v>947</v>
      </c>
      <c r="J693" t="s">
        <v>846</v>
      </c>
      <c r="K693">
        <v>452.2</v>
      </c>
      <c r="L693">
        <v>0</v>
      </c>
      <c r="M693">
        <v>-452.2</v>
      </c>
      <c r="N693">
        <v>-1</v>
      </c>
    </row>
    <row r="694" spans="1:14">
      <c r="A694">
        <v>208</v>
      </c>
      <c r="B694">
        <v>20802</v>
      </c>
      <c r="C694" t="s">
        <v>1031</v>
      </c>
      <c r="D694" t="s">
        <v>1641</v>
      </c>
      <c r="E694" t="s">
        <v>1642</v>
      </c>
      <c r="F694" t="s">
        <v>1643</v>
      </c>
      <c r="G694" t="s">
        <v>1642</v>
      </c>
      <c r="H694">
        <v>2080205</v>
      </c>
      <c r="I694" t="s">
        <v>947</v>
      </c>
      <c r="J694" t="s">
        <v>846</v>
      </c>
      <c r="K694">
        <v>774.2</v>
      </c>
      <c r="L694">
        <v>0</v>
      </c>
      <c r="M694">
        <v>-774.2</v>
      </c>
      <c r="N694">
        <v>-1</v>
      </c>
    </row>
    <row r="695" spans="1:14">
      <c r="A695">
        <v>208</v>
      </c>
      <c r="B695">
        <v>20802</v>
      </c>
      <c r="C695" t="s">
        <v>1031</v>
      </c>
      <c r="D695" t="s">
        <v>1641</v>
      </c>
      <c r="E695" t="s">
        <v>1642</v>
      </c>
      <c r="F695" t="s">
        <v>1654</v>
      </c>
      <c r="G695" t="s">
        <v>1655</v>
      </c>
      <c r="H695">
        <v>2080205</v>
      </c>
      <c r="I695" t="s">
        <v>947</v>
      </c>
      <c r="J695" t="s">
        <v>846</v>
      </c>
      <c r="K695">
        <v>31.5</v>
      </c>
      <c r="L695">
        <v>0</v>
      </c>
      <c r="M695">
        <v>-31.5</v>
      </c>
      <c r="N695">
        <v>-1</v>
      </c>
    </row>
    <row r="696" spans="1:14">
      <c r="A696">
        <v>208</v>
      </c>
      <c r="B696">
        <v>20802</v>
      </c>
      <c r="C696" t="s">
        <v>1031</v>
      </c>
      <c r="D696" t="s">
        <v>1641</v>
      </c>
      <c r="E696" t="s">
        <v>1642</v>
      </c>
      <c r="F696" t="s">
        <v>1643</v>
      </c>
      <c r="G696" t="s">
        <v>1642</v>
      </c>
      <c r="H696">
        <v>2080206</v>
      </c>
      <c r="I696" t="s">
        <v>1656</v>
      </c>
      <c r="J696" t="s">
        <v>846</v>
      </c>
      <c r="K696">
        <v>35</v>
      </c>
      <c r="L696">
        <v>30</v>
      </c>
      <c r="M696">
        <v>-5</v>
      </c>
      <c r="N696">
        <v>-0.142857142857143</v>
      </c>
    </row>
    <row r="697" spans="1:14">
      <c r="A697">
        <v>208</v>
      </c>
      <c r="B697">
        <v>20802</v>
      </c>
      <c r="C697" t="s">
        <v>1031</v>
      </c>
      <c r="D697" t="s">
        <v>1641</v>
      </c>
      <c r="E697" t="s">
        <v>1642</v>
      </c>
      <c r="F697" t="s">
        <v>1643</v>
      </c>
      <c r="G697" t="s">
        <v>1642</v>
      </c>
      <c r="H697">
        <v>2080207</v>
      </c>
      <c r="I697" t="s">
        <v>1657</v>
      </c>
      <c r="J697" t="s">
        <v>846</v>
      </c>
      <c r="K697">
        <v>16</v>
      </c>
      <c r="L697">
        <v>156</v>
      </c>
      <c r="M697">
        <v>140</v>
      </c>
      <c r="N697">
        <v>8.75</v>
      </c>
    </row>
    <row r="698" spans="1:14">
      <c r="A698">
        <v>208</v>
      </c>
      <c r="B698">
        <v>20802</v>
      </c>
      <c r="C698" t="s">
        <v>1031</v>
      </c>
      <c r="D698" t="s">
        <v>1641</v>
      </c>
      <c r="E698" t="s">
        <v>1642</v>
      </c>
      <c r="F698" t="s">
        <v>1643</v>
      </c>
      <c r="G698" t="s">
        <v>1642</v>
      </c>
      <c r="H698">
        <v>2080208</v>
      </c>
      <c r="I698" t="s">
        <v>1658</v>
      </c>
      <c r="J698" t="s">
        <v>846</v>
      </c>
      <c r="K698">
        <v>440.91</v>
      </c>
      <c r="L698">
        <v>461.43</v>
      </c>
      <c r="M698">
        <v>20.52</v>
      </c>
      <c r="N698">
        <v>0.0465401102265768</v>
      </c>
    </row>
    <row r="699" spans="1:14">
      <c r="A699">
        <v>208</v>
      </c>
      <c r="B699">
        <v>20802</v>
      </c>
      <c r="C699" t="s">
        <v>1031</v>
      </c>
      <c r="D699" t="s">
        <v>1641</v>
      </c>
      <c r="E699" t="s">
        <v>1642</v>
      </c>
      <c r="F699" t="s">
        <v>1649</v>
      </c>
      <c r="G699" t="s">
        <v>1650</v>
      </c>
      <c r="H699">
        <v>2080209</v>
      </c>
      <c r="I699" t="s">
        <v>947</v>
      </c>
      <c r="J699" t="s">
        <v>846</v>
      </c>
      <c r="K699">
        <v>95.5</v>
      </c>
      <c r="L699">
        <v>0</v>
      </c>
      <c r="M699">
        <v>-95.5</v>
      </c>
      <c r="N699">
        <v>-1</v>
      </c>
    </row>
    <row r="700" spans="1:14">
      <c r="A700">
        <v>208</v>
      </c>
      <c r="B700">
        <v>20802</v>
      </c>
      <c r="C700" t="s">
        <v>1031</v>
      </c>
      <c r="D700" t="s">
        <v>1641</v>
      </c>
      <c r="E700" t="s">
        <v>1642</v>
      </c>
      <c r="F700" t="s">
        <v>1649</v>
      </c>
      <c r="G700" t="s">
        <v>1650</v>
      </c>
      <c r="H700">
        <v>2080209</v>
      </c>
      <c r="I700" t="s">
        <v>947</v>
      </c>
      <c r="J700" t="s">
        <v>938</v>
      </c>
      <c r="K700">
        <v>15.17</v>
      </c>
      <c r="L700">
        <v>0</v>
      </c>
      <c r="M700">
        <v>-15.17</v>
      </c>
      <c r="N700">
        <v>-1</v>
      </c>
    </row>
    <row r="701" spans="1:14">
      <c r="A701">
        <v>208</v>
      </c>
      <c r="B701">
        <v>20802</v>
      </c>
      <c r="C701" t="s">
        <v>1031</v>
      </c>
      <c r="D701" t="s">
        <v>1641</v>
      </c>
      <c r="E701" t="s">
        <v>1642</v>
      </c>
      <c r="F701" t="s">
        <v>1643</v>
      </c>
      <c r="G701" t="s">
        <v>1642</v>
      </c>
      <c r="H701">
        <v>2080299</v>
      </c>
      <c r="I701" t="s">
        <v>1659</v>
      </c>
      <c r="J701" t="s">
        <v>846</v>
      </c>
      <c r="K701">
        <v>157.5</v>
      </c>
      <c r="L701">
        <v>152.47</v>
      </c>
      <c r="M701">
        <v>-5.03</v>
      </c>
      <c r="N701">
        <v>-0.0319365079365079</v>
      </c>
    </row>
    <row r="702" spans="1:14">
      <c r="A702">
        <v>208</v>
      </c>
      <c r="B702">
        <v>20802</v>
      </c>
      <c r="C702" t="s">
        <v>1031</v>
      </c>
      <c r="D702" t="s">
        <v>1641</v>
      </c>
      <c r="E702" t="s">
        <v>1642</v>
      </c>
      <c r="F702" t="s">
        <v>1647</v>
      </c>
      <c r="G702" t="s">
        <v>1648</v>
      </c>
      <c r="H702">
        <v>2080299</v>
      </c>
      <c r="I702" t="s">
        <v>1659</v>
      </c>
      <c r="J702" t="s">
        <v>846</v>
      </c>
      <c r="K702">
        <v>4.8</v>
      </c>
      <c r="L702">
        <v>3.22</v>
      </c>
      <c r="M702">
        <v>-1.58</v>
      </c>
      <c r="N702">
        <v>-0.329166666666667</v>
      </c>
    </row>
    <row r="703" spans="1:14">
      <c r="A703">
        <v>208</v>
      </c>
      <c r="B703">
        <v>20802</v>
      </c>
      <c r="C703" t="s">
        <v>1031</v>
      </c>
      <c r="D703" t="s">
        <v>1641</v>
      </c>
      <c r="E703" t="s">
        <v>1642</v>
      </c>
      <c r="F703" t="s">
        <v>1649</v>
      </c>
      <c r="G703" t="s">
        <v>1650</v>
      </c>
      <c r="H703">
        <v>2080299</v>
      </c>
      <c r="I703" t="s">
        <v>1659</v>
      </c>
      <c r="J703" t="s">
        <v>846</v>
      </c>
      <c r="K703">
        <v>0</v>
      </c>
      <c r="L703">
        <v>20</v>
      </c>
      <c r="M703">
        <v>20</v>
      </c>
      <c r="N703">
        <v>0</v>
      </c>
    </row>
    <row r="704" spans="1:14">
      <c r="A704">
        <v>208</v>
      </c>
      <c r="B704">
        <v>20802</v>
      </c>
      <c r="C704" t="s">
        <v>1031</v>
      </c>
      <c r="D704" t="s">
        <v>1641</v>
      </c>
      <c r="E704" t="s">
        <v>1642</v>
      </c>
      <c r="F704" t="s">
        <v>1651</v>
      </c>
      <c r="G704" t="s">
        <v>1652</v>
      </c>
      <c r="H704">
        <v>2080299</v>
      </c>
      <c r="I704" t="s">
        <v>1659</v>
      </c>
      <c r="J704" t="s">
        <v>846</v>
      </c>
      <c r="K704">
        <v>62.81</v>
      </c>
      <c r="L704">
        <v>58.4</v>
      </c>
      <c r="M704">
        <v>-4.41</v>
      </c>
      <c r="N704">
        <v>-0.070211749721382</v>
      </c>
    </row>
    <row r="705" spans="1:14">
      <c r="A705">
        <v>208</v>
      </c>
      <c r="B705">
        <v>20802</v>
      </c>
      <c r="C705" t="s">
        <v>1031</v>
      </c>
      <c r="D705" t="s">
        <v>1641</v>
      </c>
      <c r="E705" t="s">
        <v>1642</v>
      </c>
      <c r="F705" t="s">
        <v>1660</v>
      </c>
      <c r="G705" t="s">
        <v>1661</v>
      </c>
      <c r="H705">
        <v>2080299</v>
      </c>
      <c r="I705" t="s">
        <v>1659</v>
      </c>
      <c r="J705" t="s">
        <v>846</v>
      </c>
      <c r="K705">
        <v>76.37</v>
      </c>
      <c r="L705">
        <v>115.6282</v>
      </c>
      <c r="M705">
        <v>39.2582</v>
      </c>
      <c r="N705">
        <v>0.514052638470604</v>
      </c>
    </row>
    <row r="706" spans="1:14">
      <c r="A706">
        <v>208</v>
      </c>
      <c r="B706">
        <v>20805</v>
      </c>
      <c r="C706" t="s">
        <v>841</v>
      </c>
      <c r="D706" t="s">
        <v>1179</v>
      </c>
      <c r="E706" t="s">
        <v>1180</v>
      </c>
      <c r="F706" t="s">
        <v>1181</v>
      </c>
      <c r="G706" t="s">
        <v>1180</v>
      </c>
      <c r="H706">
        <v>2080501</v>
      </c>
      <c r="I706" t="s">
        <v>1662</v>
      </c>
      <c r="J706" t="s">
        <v>846</v>
      </c>
      <c r="K706">
        <v>3.26</v>
      </c>
      <c r="L706">
        <v>37.3871</v>
      </c>
      <c r="M706">
        <v>34.1271</v>
      </c>
      <c r="N706">
        <v>10.4684355828221</v>
      </c>
    </row>
    <row r="707" spans="1:14">
      <c r="A707">
        <v>208</v>
      </c>
      <c r="B707">
        <v>20805</v>
      </c>
      <c r="C707" t="s">
        <v>841</v>
      </c>
      <c r="D707" t="s">
        <v>1179</v>
      </c>
      <c r="E707" t="s">
        <v>1180</v>
      </c>
      <c r="F707" t="s">
        <v>1183</v>
      </c>
      <c r="G707" t="s">
        <v>1184</v>
      </c>
      <c r="H707">
        <v>2080501</v>
      </c>
      <c r="I707" t="s">
        <v>1662</v>
      </c>
      <c r="J707" t="s">
        <v>846</v>
      </c>
      <c r="K707">
        <v>12.12</v>
      </c>
      <c r="L707">
        <v>23.3085</v>
      </c>
      <c r="M707">
        <v>11.1885</v>
      </c>
      <c r="N707">
        <v>0.923143564356436</v>
      </c>
    </row>
    <row r="708" spans="1:14">
      <c r="A708">
        <v>208</v>
      </c>
      <c r="B708">
        <v>20805</v>
      </c>
      <c r="C708" t="s">
        <v>841</v>
      </c>
      <c r="D708" t="s">
        <v>1235</v>
      </c>
      <c r="E708" t="s">
        <v>1236</v>
      </c>
      <c r="F708" t="s">
        <v>1237</v>
      </c>
      <c r="G708" t="s">
        <v>1236</v>
      </c>
      <c r="H708">
        <v>2080501</v>
      </c>
      <c r="I708" t="s">
        <v>1662</v>
      </c>
      <c r="J708" t="s">
        <v>846</v>
      </c>
      <c r="K708">
        <v>0</v>
      </c>
      <c r="L708">
        <v>10.526</v>
      </c>
      <c r="M708">
        <v>10.526</v>
      </c>
      <c r="N708">
        <v>0</v>
      </c>
    </row>
    <row r="709" spans="1:14">
      <c r="A709">
        <v>208</v>
      </c>
      <c r="B709">
        <v>20805</v>
      </c>
      <c r="C709" t="s">
        <v>841</v>
      </c>
      <c r="D709" t="s">
        <v>1194</v>
      </c>
      <c r="E709" t="s">
        <v>1195</v>
      </c>
      <c r="F709" t="s">
        <v>1196</v>
      </c>
      <c r="G709" t="s">
        <v>1195</v>
      </c>
      <c r="H709">
        <v>2080501</v>
      </c>
      <c r="I709" t="s">
        <v>1662</v>
      </c>
      <c r="J709" t="s">
        <v>846</v>
      </c>
      <c r="K709">
        <v>0.18</v>
      </c>
      <c r="L709">
        <v>4.0792</v>
      </c>
      <c r="M709">
        <v>3.8992</v>
      </c>
      <c r="N709">
        <v>21.6622222222222</v>
      </c>
    </row>
    <row r="710" spans="1:14">
      <c r="A710">
        <v>208</v>
      </c>
      <c r="B710">
        <v>20805</v>
      </c>
      <c r="C710" t="s">
        <v>841</v>
      </c>
      <c r="D710" t="s">
        <v>1194</v>
      </c>
      <c r="E710" t="s">
        <v>1195</v>
      </c>
      <c r="F710" t="s">
        <v>1198</v>
      </c>
      <c r="G710" t="s">
        <v>1199</v>
      </c>
      <c r="H710">
        <v>2080501</v>
      </c>
      <c r="I710" t="s">
        <v>1662</v>
      </c>
      <c r="J710" t="s">
        <v>846</v>
      </c>
      <c r="K710">
        <v>0.17</v>
      </c>
      <c r="L710">
        <v>3.1606</v>
      </c>
      <c r="M710">
        <v>2.9906</v>
      </c>
      <c r="N710">
        <v>17.5917647058824</v>
      </c>
    </row>
    <row r="711" spans="1:14">
      <c r="A711">
        <v>208</v>
      </c>
      <c r="B711">
        <v>20805</v>
      </c>
      <c r="C711" t="s">
        <v>1119</v>
      </c>
      <c r="D711" t="s">
        <v>1206</v>
      </c>
      <c r="E711" t="s">
        <v>1207</v>
      </c>
      <c r="F711" t="s">
        <v>1208</v>
      </c>
      <c r="G711" t="s">
        <v>1207</v>
      </c>
      <c r="H711">
        <v>2080501</v>
      </c>
      <c r="I711" t="s">
        <v>1662</v>
      </c>
      <c r="J711" t="s">
        <v>846</v>
      </c>
      <c r="K711">
        <v>12.85</v>
      </c>
      <c r="L711">
        <v>34.4282</v>
      </c>
      <c r="M711">
        <v>21.5782</v>
      </c>
      <c r="N711">
        <v>1.6792373540856</v>
      </c>
    </row>
    <row r="712" spans="1:14">
      <c r="A712">
        <v>208</v>
      </c>
      <c r="B712">
        <v>20805</v>
      </c>
      <c r="C712" t="s">
        <v>1119</v>
      </c>
      <c r="D712" t="s">
        <v>1206</v>
      </c>
      <c r="E712" t="s">
        <v>1207</v>
      </c>
      <c r="F712" t="s">
        <v>1210</v>
      </c>
      <c r="G712" t="s">
        <v>1211</v>
      </c>
      <c r="H712">
        <v>2080501</v>
      </c>
      <c r="I712" t="s">
        <v>1662</v>
      </c>
      <c r="J712" t="s">
        <v>846</v>
      </c>
      <c r="K712">
        <v>0</v>
      </c>
      <c r="L712">
        <v>0.97</v>
      </c>
      <c r="M712">
        <v>0.97</v>
      </c>
      <c r="N712">
        <v>0</v>
      </c>
    </row>
    <row r="713" spans="1:14">
      <c r="A713">
        <v>208</v>
      </c>
      <c r="B713">
        <v>20805</v>
      </c>
      <c r="C713" t="s">
        <v>841</v>
      </c>
      <c r="D713" t="s">
        <v>1047</v>
      </c>
      <c r="E713" t="s">
        <v>1048</v>
      </c>
      <c r="F713" t="s">
        <v>1049</v>
      </c>
      <c r="G713" t="s">
        <v>1048</v>
      </c>
      <c r="H713">
        <v>2080501</v>
      </c>
      <c r="I713" t="s">
        <v>1662</v>
      </c>
      <c r="J713" t="s">
        <v>846</v>
      </c>
      <c r="K713">
        <v>47.47</v>
      </c>
      <c r="L713">
        <v>87.2773</v>
      </c>
      <c r="M713">
        <v>39.8073</v>
      </c>
      <c r="N713">
        <v>0.838578049294291</v>
      </c>
    </row>
    <row r="714" spans="1:14">
      <c r="A714">
        <v>208</v>
      </c>
      <c r="B714">
        <v>20805</v>
      </c>
      <c r="C714" t="s">
        <v>841</v>
      </c>
      <c r="D714" t="s">
        <v>1239</v>
      </c>
      <c r="E714" t="s">
        <v>1240</v>
      </c>
      <c r="F714" t="s">
        <v>1241</v>
      </c>
      <c r="G714" t="s">
        <v>1240</v>
      </c>
      <c r="H714">
        <v>2080501</v>
      </c>
      <c r="I714" t="s">
        <v>1662</v>
      </c>
      <c r="J714" t="s">
        <v>846</v>
      </c>
      <c r="K714">
        <v>1.59</v>
      </c>
      <c r="L714">
        <v>18.668</v>
      </c>
      <c r="M714">
        <v>17.078</v>
      </c>
      <c r="N714">
        <v>10.7408805031447</v>
      </c>
    </row>
    <row r="715" spans="1:14">
      <c r="A715">
        <v>208</v>
      </c>
      <c r="B715">
        <v>20805</v>
      </c>
      <c r="C715" t="s">
        <v>841</v>
      </c>
      <c r="D715" t="s">
        <v>842</v>
      </c>
      <c r="E715" t="s">
        <v>843</v>
      </c>
      <c r="F715" t="s">
        <v>844</v>
      </c>
      <c r="G715" t="s">
        <v>843</v>
      </c>
      <c r="H715">
        <v>2080501</v>
      </c>
      <c r="I715" t="s">
        <v>1662</v>
      </c>
      <c r="J715" t="s">
        <v>846</v>
      </c>
      <c r="K715">
        <v>57.47</v>
      </c>
      <c r="L715">
        <v>128.3013</v>
      </c>
      <c r="M715">
        <v>70.8313</v>
      </c>
      <c r="N715">
        <v>1.23249173481817</v>
      </c>
    </row>
    <row r="716" spans="1:14">
      <c r="A716">
        <v>208</v>
      </c>
      <c r="B716">
        <v>20805</v>
      </c>
      <c r="C716" t="s">
        <v>841</v>
      </c>
      <c r="D716" t="s">
        <v>867</v>
      </c>
      <c r="E716" t="s">
        <v>868</v>
      </c>
      <c r="F716" t="s">
        <v>869</v>
      </c>
      <c r="G716" t="s">
        <v>868</v>
      </c>
      <c r="H716">
        <v>2080501</v>
      </c>
      <c r="I716" t="s">
        <v>1662</v>
      </c>
      <c r="J716" t="s">
        <v>846</v>
      </c>
      <c r="K716">
        <v>2.66</v>
      </c>
      <c r="L716">
        <v>76.5018</v>
      </c>
      <c r="M716">
        <v>73.8418</v>
      </c>
      <c r="N716">
        <v>27.7600751879699</v>
      </c>
    </row>
    <row r="717" spans="1:14">
      <c r="A717">
        <v>208</v>
      </c>
      <c r="B717">
        <v>20805</v>
      </c>
      <c r="C717" t="s">
        <v>841</v>
      </c>
      <c r="D717" t="s">
        <v>1108</v>
      </c>
      <c r="E717" t="s">
        <v>1109</v>
      </c>
      <c r="F717" t="s">
        <v>1226</v>
      </c>
      <c r="G717" t="s">
        <v>1109</v>
      </c>
      <c r="H717">
        <v>2080501</v>
      </c>
      <c r="I717" t="s">
        <v>1662</v>
      </c>
      <c r="J717" t="s">
        <v>846</v>
      </c>
      <c r="K717">
        <v>26.57</v>
      </c>
      <c r="L717">
        <v>28.9493</v>
      </c>
      <c r="M717">
        <v>2.3793</v>
      </c>
      <c r="N717">
        <v>0.0895483628152051</v>
      </c>
    </row>
    <row r="718" spans="1:14">
      <c r="A718">
        <v>208</v>
      </c>
      <c r="B718">
        <v>20805</v>
      </c>
      <c r="C718" t="s">
        <v>841</v>
      </c>
      <c r="D718" t="s">
        <v>1108</v>
      </c>
      <c r="E718" t="s">
        <v>1109</v>
      </c>
      <c r="F718" t="s">
        <v>1110</v>
      </c>
      <c r="G718" t="s">
        <v>1111</v>
      </c>
      <c r="H718">
        <v>2080501</v>
      </c>
      <c r="I718" t="s">
        <v>1662</v>
      </c>
      <c r="J718" t="s">
        <v>846</v>
      </c>
      <c r="K718">
        <v>0</v>
      </c>
      <c r="L718">
        <v>2.1193</v>
      </c>
      <c r="M718">
        <v>2.1193</v>
      </c>
      <c r="N718">
        <v>0</v>
      </c>
    </row>
    <row r="719" spans="1:14">
      <c r="A719">
        <v>208</v>
      </c>
      <c r="B719">
        <v>20805</v>
      </c>
      <c r="C719" t="s">
        <v>841</v>
      </c>
      <c r="D719" t="s">
        <v>1113</v>
      </c>
      <c r="E719" t="s">
        <v>1114</v>
      </c>
      <c r="F719" t="s">
        <v>1115</v>
      </c>
      <c r="G719" t="s">
        <v>1114</v>
      </c>
      <c r="H719">
        <v>2080501</v>
      </c>
      <c r="I719" t="s">
        <v>1662</v>
      </c>
      <c r="J719" t="s">
        <v>846</v>
      </c>
      <c r="K719">
        <v>1.15</v>
      </c>
      <c r="L719">
        <v>6.9205</v>
      </c>
      <c r="M719">
        <v>5.7705</v>
      </c>
      <c r="N719">
        <v>5.01782608695652</v>
      </c>
    </row>
    <row r="720" spans="1:14">
      <c r="A720">
        <v>208</v>
      </c>
      <c r="B720">
        <v>20805</v>
      </c>
      <c r="C720" t="s">
        <v>841</v>
      </c>
      <c r="D720" t="s">
        <v>878</v>
      </c>
      <c r="E720" t="s">
        <v>879</v>
      </c>
      <c r="F720" t="s">
        <v>880</v>
      </c>
      <c r="G720" t="s">
        <v>879</v>
      </c>
      <c r="H720">
        <v>2080501</v>
      </c>
      <c r="I720" t="s">
        <v>1662</v>
      </c>
      <c r="J720" t="s">
        <v>846</v>
      </c>
      <c r="K720">
        <v>0.32</v>
      </c>
      <c r="L720">
        <v>5.3593</v>
      </c>
      <c r="M720">
        <v>5.0393</v>
      </c>
      <c r="N720">
        <v>15.7478125</v>
      </c>
    </row>
    <row r="721" spans="1:14">
      <c r="A721">
        <v>208</v>
      </c>
      <c r="B721">
        <v>20805</v>
      </c>
      <c r="C721" t="s">
        <v>841</v>
      </c>
      <c r="D721" t="s">
        <v>882</v>
      </c>
      <c r="E721" t="s">
        <v>883</v>
      </c>
      <c r="F721" t="s">
        <v>884</v>
      </c>
      <c r="G721" t="s">
        <v>883</v>
      </c>
      <c r="H721">
        <v>2080501</v>
      </c>
      <c r="I721" t="s">
        <v>1662</v>
      </c>
      <c r="J721" t="s">
        <v>846</v>
      </c>
      <c r="K721">
        <v>1.79</v>
      </c>
      <c r="L721">
        <v>48.7607</v>
      </c>
      <c r="M721">
        <v>46.9707</v>
      </c>
      <c r="N721">
        <v>26.2406145251397</v>
      </c>
    </row>
    <row r="722" spans="1:14">
      <c r="A722">
        <v>208</v>
      </c>
      <c r="B722">
        <v>20805</v>
      </c>
      <c r="C722" t="s">
        <v>841</v>
      </c>
      <c r="D722" t="s">
        <v>882</v>
      </c>
      <c r="E722" t="s">
        <v>883</v>
      </c>
      <c r="F722" t="s">
        <v>885</v>
      </c>
      <c r="G722" t="s">
        <v>886</v>
      </c>
      <c r="H722">
        <v>2080501</v>
      </c>
      <c r="I722" t="s">
        <v>1662</v>
      </c>
      <c r="J722" t="s">
        <v>846</v>
      </c>
      <c r="K722">
        <v>0</v>
      </c>
      <c r="L722">
        <v>4.61</v>
      </c>
      <c r="M722">
        <v>4.61</v>
      </c>
      <c r="N722">
        <v>0</v>
      </c>
    </row>
    <row r="723" spans="1:14">
      <c r="A723">
        <v>208</v>
      </c>
      <c r="B723">
        <v>20805</v>
      </c>
      <c r="C723" t="s">
        <v>841</v>
      </c>
      <c r="D723" t="s">
        <v>882</v>
      </c>
      <c r="E723" t="s">
        <v>883</v>
      </c>
      <c r="F723" t="s">
        <v>887</v>
      </c>
      <c r="G723" t="s">
        <v>888</v>
      </c>
      <c r="H723">
        <v>2080501</v>
      </c>
      <c r="I723" t="s">
        <v>1662</v>
      </c>
      <c r="J723" t="s">
        <v>846</v>
      </c>
      <c r="K723">
        <v>0</v>
      </c>
      <c r="L723">
        <v>0.922</v>
      </c>
      <c r="M723">
        <v>0.922</v>
      </c>
      <c r="N723">
        <v>0</v>
      </c>
    </row>
    <row r="724" spans="1:14">
      <c r="A724">
        <v>208</v>
      </c>
      <c r="B724">
        <v>20805</v>
      </c>
      <c r="C724" t="s">
        <v>841</v>
      </c>
      <c r="D724" t="s">
        <v>882</v>
      </c>
      <c r="E724" t="s">
        <v>883</v>
      </c>
      <c r="F724" t="s">
        <v>889</v>
      </c>
      <c r="G724" t="s">
        <v>890</v>
      </c>
      <c r="H724">
        <v>2080501</v>
      </c>
      <c r="I724" t="s">
        <v>1662</v>
      </c>
      <c r="J724" t="s">
        <v>846</v>
      </c>
      <c r="K724">
        <v>0</v>
      </c>
      <c r="L724">
        <v>1.892</v>
      </c>
      <c r="M724">
        <v>1.892</v>
      </c>
      <c r="N724">
        <v>0</v>
      </c>
    </row>
    <row r="725" spans="1:14">
      <c r="A725">
        <v>208</v>
      </c>
      <c r="B725">
        <v>20805</v>
      </c>
      <c r="C725" t="s">
        <v>841</v>
      </c>
      <c r="D725" t="s">
        <v>882</v>
      </c>
      <c r="E725" t="s">
        <v>883</v>
      </c>
      <c r="F725" t="s">
        <v>893</v>
      </c>
      <c r="G725" t="s">
        <v>894</v>
      </c>
      <c r="H725">
        <v>2080501</v>
      </c>
      <c r="I725" t="s">
        <v>1662</v>
      </c>
      <c r="J725" t="s">
        <v>846</v>
      </c>
      <c r="K725">
        <v>0</v>
      </c>
      <c r="L725">
        <v>1.844</v>
      </c>
      <c r="M725">
        <v>1.844</v>
      </c>
      <c r="N725">
        <v>0</v>
      </c>
    </row>
    <row r="726" spans="1:14">
      <c r="A726">
        <v>208</v>
      </c>
      <c r="B726">
        <v>20805</v>
      </c>
      <c r="C726" t="s">
        <v>841</v>
      </c>
      <c r="D726" t="s">
        <v>895</v>
      </c>
      <c r="E726" t="s">
        <v>896</v>
      </c>
      <c r="F726" t="s">
        <v>897</v>
      </c>
      <c r="G726" t="s">
        <v>896</v>
      </c>
      <c r="H726">
        <v>2080501</v>
      </c>
      <c r="I726" t="s">
        <v>1662</v>
      </c>
      <c r="J726" t="s">
        <v>846</v>
      </c>
      <c r="K726">
        <v>0</v>
      </c>
      <c r="L726">
        <v>6.0475</v>
      </c>
      <c r="M726">
        <v>6.0475</v>
      </c>
      <c r="N726">
        <v>0</v>
      </c>
    </row>
    <row r="727" spans="1:14">
      <c r="A727">
        <v>208</v>
      </c>
      <c r="B727">
        <v>20805</v>
      </c>
      <c r="C727" t="s">
        <v>841</v>
      </c>
      <c r="D727" t="s">
        <v>898</v>
      </c>
      <c r="E727" t="s">
        <v>899</v>
      </c>
      <c r="F727" t="s">
        <v>900</v>
      </c>
      <c r="G727" t="s">
        <v>899</v>
      </c>
      <c r="H727">
        <v>2080501</v>
      </c>
      <c r="I727" t="s">
        <v>1662</v>
      </c>
      <c r="J727" t="s">
        <v>846</v>
      </c>
      <c r="K727">
        <v>1.56</v>
      </c>
      <c r="L727">
        <v>65.6676</v>
      </c>
      <c r="M727">
        <v>64.1076</v>
      </c>
      <c r="N727">
        <v>41.0946153846154</v>
      </c>
    </row>
    <row r="728" spans="1:14">
      <c r="A728">
        <v>208</v>
      </c>
      <c r="B728">
        <v>20805</v>
      </c>
      <c r="C728" t="s">
        <v>841</v>
      </c>
      <c r="D728" t="s">
        <v>901</v>
      </c>
      <c r="E728" t="s">
        <v>902</v>
      </c>
      <c r="F728" t="s">
        <v>903</v>
      </c>
      <c r="G728" t="s">
        <v>904</v>
      </c>
      <c r="H728">
        <v>2080501</v>
      </c>
      <c r="I728" t="s">
        <v>1662</v>
      </c>
      <c r="J728" t="s">
        <v>846</v>
      </c>
      <c r="K728">
        <v>0</v>
      </c>
      <c r="L728">
        <v>6.598</v>
      </c>
      <c r="M728">
        <v>6.598</v>
      </c>
      <c r="N728">
        <v>0</v>
      </c>
    </row>
    <row r="729" spans="1:14">
      <c r="A729">
        <v>208</v>
      </c>
      <c r="B729">
        <v>20805</v>
      </c>
      <c r="C729" t="s">
        <v>841</v>
      </c>
      <c r="D729" t="s">
        <v>1099</v>
      </c>
      <c r="E729" t="s">
        <v>1100</v>
      </c>
      <c r="F729" t="s">
        <v>1101</v>
      </c>
      <c r="G729" t="s">
        <v>1100</v>
      </c>
      <c r="H729">
        <v>2080501</v>
      </c>
      <c r="I729" t="s">
        <v>1662</v>
      </c>
      <c r="J729" t="s">
        <v>846</v>
      </c>
      <c r="K729">
        <v>0.34</v>
      </c>
      <c r="L729">
        <v>7.0367</v>
      </c>
      <c r="M729">
        <v>6.6967</v>
      </c>
      <c r="N729">
        <v>19.6961764705882</v>
      </c>
    </row>
    <row r="730" spans="1:14">
      <c r="A730">
        <v>208</v>
      </c>
      <c r="B730">
        <v>20805</v>
      </c>
      <c r="C730" t="s">
        <v>841</v>
      </c>
      <c r="D730" t="s">
        <v>1099</v>
      </c>
      <c r="E730" t="s">
        <v>1100</v>
      </c>
      <c r="F730" t="s">
        <v>1103</v>
      </c>
      <c r="G730" t="s">
        <v>1104</v>
      </c>
      <c r="H730">
        <v>2080501</v>
      </c>
      <c r="I730" t="s">
        <v>1662</v>
      </c>
      <c r="J730" t="s">
        <v>846</v>
      </c>
      <c r="K730">
        <v>0</v>
      </c>
      <c r="L730">
        <v>2.107</v>
      </c>
      <c r="M730">
        <v>2.107</v>
      </c>
      <c r="N730">
        <v>0</v>
      </c>
    </row>
    <row r="731" spans="1:14">
      <c r="A731">
        <v>208</v>
      </c>
      <c r="B731">
        <v>20805</v>
      </c>
      <c r="C731" t="s">
        <v>841</v>
      </c>
      <c r="D731" t="s">
        <v>1507</v>
      </c>
      <c r="E731" t="s">
        <v>1508</v>
      </c>
      <c r="F731" t="s">
        <v>1509</v>
      </c>
      <c r="G731" t="s">
        <v>1508</v>
      </c>
      <c r="H731">
        <v>2080501</v>
      </c>
      <c r="I731" t="s">
        <v>1662</v>
      </c>
      <c r="J731" t="s">
        <v>846</v>
      </c>
      <c r="K731">
        <v>0</v>
      </c>
      <c r="L731">
        <v>5.676</v>
      </c>
      <c r="M731">
        <v>5.676</v>
      </c>
      <c r="N731">
        <v>0</v>
      </c>
    </row>
    <row r="732" spans="1:14">
      <c r="A732">
        <v>208</v>
      </c>
      <c r="B732">
        <v>20805</v>
      </c>
      <c r="C732" t="s">
        <v>841</v>
      </c>
      <c r="D732" t="s">
        <v>992</v>
      </c>
      <c r="E732" t="s">
        <v>993</v>
      </c>
      <c r="F732" t="s">
        <v>994</v>
      </c>
      <c r="G732" t="s">
        <v>993</v>
      </c>
      <c r="H732">
        <v>2080501</v>
      </c>
      <c r="I732" t="s">
        <v>1662</v>
      </c>
      <c r="J732" t="s">
        <v>846</v>
      </c>
      <c r="K732">
        <v>1.13</v>
      </c>
      <c r="L732">
        <v>93.812</v>
      </c>
      <c r="M732">
        <v>92.682</v>
      </c>
      <c r="N732">
        <v>82.0194690265487</v>
      </c>
    </row>
    <row r="733" spans="1:14">
      <c r="A733">
        <v>208</v>
      </c>
      <c r="B733">
        <v>20805</v>
      </c>
      <c r="C733" t="s">
        <v>841</v>
      </c>
      <c r="D733" t="s">
        <v>992</v>
      </c>
      <c r="E733" t="s">
        <v>993</v>
      </c>
      <c r="F733" t="s">
        <v>996</v>
      </c>
      <c r="G733" t="s">
        <v>997</v>
      </c>
      <c r="H733">
        <v>2080501</v>
      </c>
      <c r="I733" t="s">
        <v>1662</v>
      </c>
      <c r="J733" t="s">
        <v>846</v>
      </c>
      <c r="K733">
        <v>0.58</v>
      </c>
      <c r="L733">
        <v>7.2497</v>
      </c>
      <c r="M733">
        <v>6.6697</v>
      </c>
      <c r="N733">
        <v>11.4994827586207</v>
      </c>
    </row>
    <row r="734" spans="1:14">
      <c r="A734">
        <v>208</v>
      </c>
      <c r="B734">
        <v>20805</v>
      </c>
      <c r="C734" t="s">
        <v>841</v>
      </c>
      <c r="D734" t="s">
        <v>992</v>
      </c>
      <c r="E734" t="s">
        <v>993</v>
      </c>
      <c r="F734" t="s">
        <v>1000</v>
      </c>
      <c r="G734" t="s">
        <v>1001</v>
      </c>
      <c r="H734">
        <v>2080501</v>
      </c>
      <c r="I734" t="s">
        <v>1662</v>
      </c>
      <c r="J734" t="s">
        <v>846</v>
      </c>
      <c r="K734">
        <v>1.68</v>
      </c>
      <c r="L734">
        <v>15.6095</v>
      </c>
      <c r="M734">
        <v>13.9295</v>
      </c>
      <c r="N734">
        <v>8.29136904761905</v>
      </c>
    </row>
    <row r="735" spans="1:14">
      <c r="A735">
        <v>208</v>
      </c>
      <c r="B735">
        <v>20805</v>
      </c>
      <c r="C735" t="s">
        <v>841</v>
      </c>
      <c r="D735" t="s">
        <v>992</v>
      </c>
      <c r="E735" t="s">
        <v>993</v>
      </c>
      <c r="F735" t="s">
        <v>1002</v>
      </c>
      <c r="G735" t="s">
        <v>1003</v>
      </c>
      <c r="H735">
        <v>2080501</v>
      </c>
      <c r="I735" t="s">
        <v>1662</v>
      </c>
      <c r="J735" t="s">
        <v>846</v>
      </c>
      <c r="K735">
        <v>0</v>
      </c>
      <c r="L735">
        <v>3.196</v>
      </c>
      <c r="M735">
        <v>3.196</v>
      </c>
      <c r="N735">
        <v>0</v>
      </c>
    </row>
    <row r="736" spans="1:14">
      <c r="A736">
        <v>208</v>
      </c>
      <c r="B736">
        <v>20805</v>
      </c>
      <c r="C736" t="s">
        <v>841</v>
      </c>
      <c r="D736" t="s">
        <v>905</v>
      </c>
      <c r="E736" t="s">
        <v>906</v>
      </c>
      <c r="F736" t="s">
        <v>907</v>
      </c>
      <c r="G736" t="s">
        <v>906</v>
      </c>
      <c r="H736">
        <v>2080501</v>
      </c>
      <c r="I736" t="s">
        <v>1662</v>
      </c>
      <c r="J736" t="s">
        <v>846</v>
      </c>
      <c r="K736">
        <v>31.62</v>
      </c>
      <c r="L736">
        <v>68.4155</v>
      </c>
      <c r="M736">
        <v>36.7955</v>
      </c>
      <c r="N736">
        <v>1.16367805186591</v>
      </c>
    </row>
    <row r="737" spans="1:14">
      <c r="A737">
        <v>208</v>
      </c>
      <c r="B737">
        <v>20805</v>
      </c>
      <c r="C737" t="s">
        <v>841</v>
      </c>
      <c r="D737" t="s">
        <v>905</v>
      </c>
      <c r="E737" t="s">
        <v>906</v>
      </c>
      <c r="F737" t="s">
        <v>908</v>
      </c>
      <c r="G737" t="s">
        <v>909</v>
      </c>
      <c r="H737">
        <v>2080501</v>
      </c>
      <c r="I737" t="s">
        <v>1662</v>
      </c>
      <c r="J737" t="s">
        <v>846</v>
      </c>
      <c r="K737">
        <v>0</v>
      </c>
      <c r="L737">
        <v>4.0819</v>
      </c>
      <c r="M737">
        <v>4.0819</v>
      </c>
      <c r="N737">
        <v>0</v>
      </c>
    </row>
    <row r="738" spans="1:14">
      <c r="A738">
        <v>208</v>
      </c>
      <c r="B738">
        <v>20805</v>
      </c>
      <c r="C738" t="s">
        <v>841</v>
      </c>
      <c r="D738" t="s">
        <v>1019</v>
      </c>
      <c r="E738" t="s">
        <v>1020</v>
      </c>
      <c r="F738" t="s">
        <v>1021</v>
      </c>
      <c r="G738" t="s">
        <v>1020</v>
      </c>
      <c r="H738">
        <v>2080501</v>
      </c>
      <c r="I738" t="s">
        <v>1662</v>
      </c>
      <c r="J738" t="s">
        <v>846</v>
      </c>
      <c r="K738">
        <v>2.32</v>
      </c>
      <c r="L738">
        <v>51.841</v>
      </c>
      <c r="M738">
        <v>49.521</v>
      </c>
      <c r="N738">
        <v>21.3452586206897</v>
      </c>
    </row>
    <row r="739" spans="1:14">
      <c r="A739">
        <v>208</v>
      </c>
      <c r="B739">
        <v>20805</v>
      </c>
      <c r="C739" t="s">
        <v>841</v>
      </c>
      <c r="D739" t="s">
        <v>1019</v>
      </c>
      <c r="E739" t="s">
        <v>1020</v>
      </c>
      <c r="F739" t="s">
        <v>1023</v>
      </c>
      <c r="G739" t="s">
        <v>1024</v>
      </c>
      <c r="H739">
        <v>2080501</v>
      </c>
      <c r="I739" t="s">
        <v>1662</v>
      </c>
      <c r="J739" t="s">
        <v>846</v>
      </c>
      <c r="K739">
        <v>0.19</v>
      </c>
      <c r="L739">
        <v>2.2083</v>
      </c>
      <c r="M739">
        <v>2.0183</v>
      </c>
      <c r="N739">
        <v>10.6226315789474</v>
      </c>
    </row>
    <row r="740" spans="1:14">
      <c r="A740">
        <v>208</v>
      </c>
      <c r="B740">
        <v>20805</v>
      </c>
      <c r="C740" t="s">
        <v>841</v>
      </c>
      <c r="D740" t="s">
        <v>910</v>
      </c>
      <c r="E740" t="s">
        <v>911</v>
      </c>
      <c r="F740" t="s">
        <v>912</v>
      </c>
      <c r="G740" t="s">
        <v>911</v>
      </c>
      <c r="H740">
        <v>2080501</v>
      </c>
      <c r="I740" t="s">
        <v>1662</v>
      </c>
      <c r="J740" t="s">
        <v>846</v>
      </c>
      <c r="K740">
        <v>26.68</v>
      </c>
      <c r="L740">
        <v>56.9982</v>
      </c>
      <c r="M740">
        <v>30.3182</v>
      </c>
      <c r="N740">
        <v>1.13636431784108</v>
      </c>
    </row>
    <row r="741" spans="1:14">
      <c r="A741">
        <v>208</v>
      </c>
      <c r="B741">
        <v>20805</v>
      </c>
      <c r="C741" t="s">
        <v>841</v>
      </c>
      <c r="D741" t="s">
        <v>910</v>
      </c>
      <c r="E741" t="s">
        <v>911</v>
      </c>
      <c r="F741" t="s">
        <v>913</v>
      </c>
      <c r="G741" t="s">
        <v>914</v>
      </c>
      <c r="H741">
        <v>2080501</v>
      </c>
      <c r="I741" t="s">
        <v>1662</v>
      </c>
      <c r="J741" t="s">
        <v>846</v>
      </c>
      <c r="K741">
        <v>0.18</v>
      </c>
      <c r="L741">
        <v>3.1315</v>
      </c>
      <c r="M741">
        <v>2.9515</v>
      </c>
      <c r="N741">
        <v>16.3972222222222</v>
      </c>
    </row>
    <row r="742" spans="1:14">
      <c r="A742">
        <v>208</v>
      </c>
      <c r="B742">
        <v>20805</v>
      </c>
      <c r="C742" t="s">
        <v>841</v>
      </c>
      <c r="D742" t="s">
        <v>1663</v>
      </c>
      <c r="E742" t="s">
        <v>1664</v>
      </c>
      <c r="F742" t="s">
        <v>1665</v>
      </c>
      <c r="G742" t="s">
        <v>1664</v>
      </c>
      <c r="H742">
        <v>2080501</v>
      </c>
      <c r="I742" t="s">
        <v>1662</v>
      </c>
      <c r="J742" t="s">
        <v>846</v>
      </c>
      <c r="K742">
        <v>0.44</v>
      </c>
      <c r="L742">
        <v>28.6279</v>
      </c>
      <c r="M742">
        <v>28.1879</v>
      </c>
      <c r="N742">
        <v>64.0634090909091</v>
      </c>
    </row>
    <row r="743" spans="1:14">
      <c r="A743">
        <v>208</v>
      </c>
      <c r="B743">
        <v>20805</v>
      </c>
      <c r="C743" t="s">
        <v>841</v>
      </c>
      <c r="D743" t="s">
        <v>976</v>
      </c>
      <c r="E743" t="s">
        <v>977</v>
      </c>
      <c r="F743" t="s">
        <v>978</v>
      </c>
      <c r="G743" t="s">
        <v>977</v>
      </c>
      <c r="H743">
        <v>2080501</v>
      </c>
      <c r="I743" t="s">
        <v>1662</v>
      </c>
      <c r="J743" t="s">
        <v>846</v>
      </c>
      <c r="K743">
        <v>0.23</v>
      </c>
      <c r="L743">
        <v>14.3048</v>
      </c>
      <c r="M743">
        <v>14.0748</v>
      </c>
      <c r="N743">
        <v>61.1947826086956</v>
      </c>
    </row>
    <row r="744" spans="1:14">
      <c r="A744">
        <v>208</v>
      </c>
      <c r="B744">
        <v>20805</v>
      </c>
      <c r="C744" t="s">
        <v>841</v>
      </c>
      <c r="D744" t="s">
        <v>976</v>
      </c>
      <c r="E744" t="s">
        <v>977</v>
      </c>
      <c r="F744" t="s">
        <v>980</v>
      </c>
      <c r="G744" t="s">
        <v>981</v>
      </c>
      <c r="H744">
        <v>2080501</v>
      </c>
      <c r="I744" t="s">
        <v>1662</v>
      </c>
      <c r="J744" t="s">
        <v>846</v>
      </c>
      <c r="K744">
        <v>0.4</v>
      </c>
      <c r="L744">
        <v>2.2418</v>
      </c>
      <c r="M744">
        <v>1.8418</v>
      </c>
      <c r="N744">
        <v>4.6045</v>
      </c>
    </row>
    <row r="745" spans="1:14">
      <c r="A745">
        <v>208</v>
      </c>
      <c r="B745">
        <v>20805</v>
      </c>
      <c r="C745" t="s">
        <v>841</v>
      </c>
      <c r="D745" t="s">
        <v>976</v>
      </c>
      <c r="E745" t="s">
        <v>977</v>
      </c>
      <c r="F745" t="s">
        <v>982</v>
      </c>
      <c r="G745" t="s">
        <v>983</v>
      </c>
      <c r="H745">
        <v>2080501</v>
      </c>
      <c r="I745" t="s">
        <v>1662</v>
      </c>
      <c r="J745" t="s">
        <v>846</v>
      </c>
      <c r="K745">
        <v>0.18</v>
      </c>
      <c r="L745">
        <v>2.0233</v>
      </c>
      <c r="M745">
        <v>1.8433</v>
      </c>
      <c r="N745">
        <v>10.2405555555556</v>
      </c>
    </row>
    <row r="746" spans="1:14">
      <c r="A746">
        <v>208</v>
      </c>
      <c r="B746">
        <v>20805</v>
      </c>
      <c r="C746" t="s">
        <v>1031</v>
      </c>
      <c r="D746" t="s">
        <v>1170</v>
      </c>
      <c r="E746" t="s">
        <v>1171</v>
      </c>
      <c r="F746" t="s">
        <v>1666</v>
      </c>
      <c r="G746" t="s">
        <v>1171</v>
      </c>
      <c r="H746">
        <v>2080501</v>
      </c>
      <c r="I746" t="s">
        <v>1662</v>
      </c>
      <c r="J746" t="s">
        <v>846</v>
      </c>
      <c r="K746">
        <v>21.02</v>
      </c>
      <c r="L746">
        <v>62.1582</v>
      </c>
      <c r="M746">
        <v>41.1382</v>
      </c>
      <c r="N746">
        <v>1.95709800190295</v>
      </c>
    </row>
    <row r="747" spans="1:14">
      <c r="A747">
        <v>208</v>
      </c>
      <c r="B747">
        <v>20805</v>
      </c>
      <c r="C747" t="s">
        <v>841</v>
      </c>
      <c r="D747" t="s">
        <v>1158</v>
      </c>
      <c r="E747" t="s">
        <v>1159</v>
      </c>
      <c r="F747" t="s">
        <v>1160</v>
      </c>
      <c r="G747" t="s">
        <v>1159</v>
      </c>
      <c r="H747">
        <v>2080501</v>
      </c>
      <c r="I747" t="s">
        <v>1662</v>
      </c>
      <c r="J747" t="s">
        <v>846</v>
      </c>
      <c r="K747">
        <v>0.27</v>
      </c>
      <c r="L747">
        <v>14.7527</v>
      </c>
      <c r="M747">
        <v>14.4827</v>
      </c>
      <c r="N747">
        <v>53.6396296296296</v>
      </c>
    </row>
    <row r="748" spans="1:14">
      <c r="A748">
        <v>208</v>
      </c>
      <c r="B748">
        <v>20805</v>
      </c>
      <c r="C748" t="s">
        <v>841</v>
      </c>
      <c r="D748" t="s">
        <v>1242</v>
      </c>
      <c r="E748" t="s">
        <v>1243</v>
      </c>
      <c r="F748" t="s">
        <v>1244</v>
      </c>
      <c r="G748" t="s">
        <v>1243</v>
      </c>
      <c r="H748">
        <v>2080501</v>
      </c>
      <c r="I748" t="s">
        <v>1662</v>
      </c>
      <c r="J748" t="s">
        <v>846</v>
      </c>
      <c r="K748">
        <v>0.87</v>
      </c>
      <c r="L748">
        <v>11.495</v>
      </c>
      <c r="M748">
        <v>10.625</v>
      </c>
      <c r="N748">
        <v>12.2126436781609</v>
      </c>
    </row>
    <row r="749" spans="1:14">
      <c r="A749">
        <v>208</v>
      </c>
      <c r="B749">
        <v>20805</v>
      </c>
      <c r="C749" t="s">
        <v>841</v>
      </c>
      <c r="D749" t="s">
        <v>1311</v>
      </c>
      <c r="E749" t="s">
        <v>1312</v>
      </c>
      <c r="F749" t="s">
        <v>1313</v>
      </c>
      <c r="G749" t="s">
        <v>1312</v>
      </c>
      <c r="H749">
        <v>2080501</v>
      </c>
      <c r="I749" t="s">
        <v>1662</v>
      </c>
      <c r="J749" t="s">
        <v>846</v>
      </c>
      <c r="K749">
        <v>69.35</v>
      </c>
      <c r="L749">
        <v>990.4724</v>
      </c>
      <c r="M749">
        <v>921.1224</v>
      </c>
      <c r="N749">
        <v>13.2822263878875</v>
      </c>
    </row>
    <row r="750" spans="1:14">
      <c r="A750">
        <v>208</v>
      </c>
      <c r="B750">
        <v>20805</v>
      </c>
      <c r="C750" t="s">
        <v>841</v>
      </c>
      <c r="D750" t="s">
        <v>1334</v>
      </c>
      <c r="E750" t="s">
        <v>1335</v>
      </c>
      <c r="F750" t="s">
        <v>1336</v>
      </c>
      <c r="G750" t="s">
        <v>1335</v>
      </c>
      <c r="H750">
        <v>2080501</v>
      </c>
      <c r="I750" t="s">
        <v>1662</v>
      </c>
      <c r="J750" t="s">
        <v>846</v>
      </c>
      <c r="K750">
        <v>24.87</v>
      </c>
      <c r="L750">
        <v>111.7041</v>
      </c>
      <c r="M750">
        <v>86.8341</v>
      </c>
      <c r="N750">
        <v>3.49151990349819</v>
      </c>
    </row>
    <row r="751" spans="1:14">
      <c r="A751">
        <v>208</v>
      </c>
      <c r="B751">
        <v>20805</v>
      </c>
      <c r="C751" t="s">
        <v>841</v>
      </c>
      <c r="D751" t="s">
        <v>1334</v>
      </c>
      <c r="E751" t="s">
        <v>1335</v>
      </c>
      <c r="F751" t="s">
        <v>1338</v>
      </c>
      <c r="G751" t="s">
        <v>1339</v>
      </c>
      <c r="H751">
        <v>2080501</v>
      </c>
      <c r="I751" t="s">
        <v>1662</v>
      </c>
      <c r="J751" t="s">
        <v>846</v>
      </c>
      <c r="K751">
        <v>0.33</v>
      </c>
      <c r="L751">
        <v>4.658</v>
      </c>
      <c r="M751">
        <v>4.328</v>
      </c>
      <c r="N751">
        <v>13.1151515151515</v>
      </c>
    </row>
    <row r="752" spans="1:14">
      <c r="A752">
        <v>208</v>
      </c>
      <c r="B752">
        <v>20805</v>
      </c>
      <c r="C752" t="s">
        <v>841</v>
      </c>
      <c r="D752" t="s">
        <v>1334</v>
      </c>
      <c r="E752" t="s">
        <v>1335</v>
      </c>
      <c r="F752" t="s">
        <v>1340</v>
      </c>
      <c r="G752" t="s">
        <v>1341</v>
      </c>
      <c r="H752">
        <v>2080501</v>
      </c>
      <c r="I752" t="s">
        <v>1662</v>
      </c>
      <c r="J752" t="s">
        <v>846</v>
      </c>
      <c r="K752">
        <v>0.26</v>
      </c>
      <c r="L752">
        <v>6.9499</v>
      </c>
      <c r="M752">
        <v>6.6899</v>
      </c>
      <c r="N752">
        <v>25.7303846153846</v>
      </c>
    </row>
    <row r="753" spans="1:14">
      <c r="A753">
        <v>208</v>
      </c>
      <c r="B753">
        <v>20805</v>
      </c>
      <c r="C753" t="s">
        <v>841</v>
      </c>
      <c r="D753" t="s">
        <v>1344</v>
      </c>
      <c r="E753" t="s">
        <v>1345</v>
      </c>
      <c r="F753" t="s">
        <v>1346</v>
      </c>
      <c r="G753" t="s">
        <v>1345</v>
      </c>
      <c r="H753">
        <v>2080501</v>
      </c>
      <c r="I753" t="s">
        <v>1662</v>
      </c>
      <c r="J753" t="s">
        <v>846</v>
      </c>
      <c r="K753">
        <v>22.58</v>
      </c>
      <c r="L753">
        <v>138.6002</v>
      </c>
      <c r="M753">
        <v>116.0202</v>
      </c>
      <c r="N753">
        <v>5.13818423383525</v>
      </c>
    </row>
    <row r="754" spans="1:14">
      <c r="A754">
        <v>208</v>
      </c>
      <c r="B754">
        <v>20805</v>
      </c>
      <c r="C754" t="s">
        <v>841</v>
      </c>
      <c r="D754" t="s">
        <v>1353</v>
      </c>
      <c r="E754" t="s">
        <v>1354</v>
      </c>
      <c r="F754" t="s">
        <v>1355</v>
      </c>
      <c r="G754" t="s">
        <v>1354</v>
      </c>
      <c r="H754">
        <v>2080501</v>
      </c>
      <c r="I754" t="s">
        <v>1662</v>
      </c>
      <c r="J754" t="s">
        <v>846</v>
      </c>
      <c r="K754">
        <v>1.31</v>
      </c>
      <c r="L754">
        <v>46.4389</v>
      </c>
      <c r="M754">
        <v>45.1289</v>
      </c>
      <c r="N754">
        <v>34.4495419847328</v>
      </c>
    </row>
    <row r="755" spans="1:14">
      <c r="A755">
        <v>208</v>
      </c>
      <c r="B755">
        <v>20805</v>
      </c>
      <c r="C755" t="s">
        <v>841</v>
      </c>
      <c r="D755" t="s">
        <v>1353</v>
      </c>
      <c r="E755" t="s">
        <v>1354</v>
      </c>
      <c r="F755" t="s">
        <v>1359</v>
      </c>
      <c r="G755" t="s">
        <v>1360</v>
      </c>
      <c r="H755">
        <v>2080501</v>
      </c>
      <c r="I755" t="s">
        <v>1662</v>
      </c>
      <c r="J755" t="s">
        <v>846</v>
      </c>
      <c r="K755">
        <v>0</v>
      </c>
      <c r="L755">
        <v>1.844</v>
      </c>
      <c r="M755">
        <v>1.844</v>
      </c>
      <c r="N755">
        <v>0</v>
      </c>
    </row>
    <row r="756" spans="1:14">
      <c r="A756">
        <v>208</v>
      </c>
      <c r="B756">
        <v>20805</v>
      </c>
      <c r="C756" t="s">
        <v>1031</v>
      </c>
      <c r="D756" t="s">
        <v>1667</v>
      </c>
      <c r="E756" t="s">
        <v>1668</v>
      </c>
      <c r="F756" t="s">
        <v>1669</v>
      </c>
      <c r="G756" t="s">
        <v>1668</v>
      </c>
      <c r="H756">
        <v>2080501</v>
      </c>
      <c r="I756" t="s">
        <v>1662</v>
      </c>
      <c r="J756" t="s">
        <v>846</v>
      </c>
      <c r="K756">
        <v>32.11</v>
      </c>
      <c r="L756">
        <v>74.4</v>
      </c>
      <c r="M756">
        <v>42.29</v>
      </c>
      <c r="N756">
        <v>1.31703519152912</v>
      </c>
    </row>
    <row r="757" spans="1:14">
      <c r="A757">
        <v>208</v>
      </c>
      <c r="B757">
        <v>20805</v>
      </c>
      <c r="C757" t="s">
        <v>1031</v>
      </c>
      <c r="D757" t="s">
        <v>1667</v>
      </c>
      <c r="E757" t="s">
        <v>1668</v>
      </c>
      <c r="F757" t="s">
        <v>1670</v>
      </c>
      <c r="G757" t="s">
        <v>1671</v>
      </c>
      <c r="H757">
        <v>2080501</v>
      </c>
      <c r="I757" t="s">
        <v>1662</v>
      </c>
      <c r="J757" t="s">
        <v>846</v>
      </c>
      <c r="K757">
        <v>2.7</v>
      </c>
      <c r="L757">
        <v>61.4172</v>
      </c>
      <c r="M757">
        <v>58.7172</v>
      </c>
      <c r="N757">
        <v>21.7471111111111</v>
      </c>
    </row>
    <row r="758" spans="1:14">
      <c r="A758">
        <v>208</v>
      </c>
      <c r="B758">
        <v>20805</v>
      </c>
      <c r="C758" t="s">
        <v>1031</v>
      </c>
      <c r="D758" t="s">
        <v>1667</v>
      </c>
      <c r="E758" t="s">
        <v>1668</v>
      </c>
      <c r="F758" t="s">
        <v>1672</v>
      </c>
      <c r="G758" t="s">
        <v>1673</v>
      </c>
      <c r="H758">
        <v>2080501</v>
      </c>
      <c r="I758" t="s">
        <v>1662</v>
      </c>
      <c r="J758" t="s">
        <v>846</v>
      </c>
      <c r="K758">
        <v>0.48</v>
      </c>
      <c r="L758">
        <v>5.0876</v>
      </c>
      <c r="M758">
        <v>4.6076</v>
      </c>
      <c r="N758">
        <v>9.59916666666667</v>
      </c>
    </row>
    <row r="759" spans="1:14">
      <c r="A759">
        <v>208</v>
      </c>
      <c r="B759">
        <v>20805</v>
      </c>
      <c r="C759" t="s">
        <v>1031</v>
      </c>
      <c r="D759" t="s">
        <v>1032</v>
      </c>
      <c r="E759" t="s">
        <v>1033</v>
      </c>
      <c r="F759" t="s">
        <v>1034</v>
      </c>
      <c r="G759" t="s">
        <v>1035</v>
      </c>
      <c r="H759">
        <v>2080501</v>
      </c>
      <c r="I759" t="s">
        <v>1662</v>
      </c>
      <c r="J759" t="s">
        <v>846</v>
      </c>
      <c r="K759">
        <v>0.17</v>
      </c>
      <c r="L759">
        <v>3.901</v>
      </c>
      <c r="M759">
        <v>3.731</v>
      </c>
      <c r="N759">
        <v>21.9470588235294</v>
      </c>
    </row>
    <row r="760" spans="1:14">
      <c r="A760">
        <v>208</v>
      </c>
      <c r="B760">
        <v>20805</v>
      </c>
      <c r="C760" t="s">
        <v>1031</v>
      </c>
      <c r="D760" t="s">
        <v>1032</v>
      </c>
      <c r="E760" t="s">
        <v>1033</v>
      </c>
      <c r="F760" t="s">
        <v>1037</v>
      </c>
      <c r="G760" t="s">
        <v>1038</v>
      </c>
      <c r="H760">
        <v>2080501</v>
      </c>
      <c r="I760" t="s">
        <v>1662</v>
      </c>
      <c r="J760" t="s">
        <v>846</v>
      </c>
      <c r="K760">
        <v>0.15</v>
      </c>
      <c r="L760">
        <v>4.7578</v>
      </c>
      <c r="M760">
        <v>4.6078</v>
      </c>
      <c r="N760">
        <v>30.7186666666667</v>
      </c>
    </row>
    <row r="761" spans="1:14">
      <c r="A761">
        <v>208</v>
      </c>
      <c r="B761">
        <v>20805</v>
      </c>
      <c r="C761" t="s">
        <v>1031</v>
      </c>
      <c r="D761" t="s">
        <v>1032</v>
      </c>
      <c r="E761" t="s">
        <v>1033</v>
      </c>
      <c r="F761" t="s">
        <v>1044</v>
      </c>
      <c r="G761" t="s">
        <v>1033</v>
      </c>
      <c r="H761">
        <v>2080501</v>
      </c>
      <c r="I761" t="s">
        <v>1662</v>
      </c>
      <c r="J761" t="s">
        <v>846</v>
      </c>
      <c r="K761">
        <v>1.26</v>
      </c>
      <c r="L761">
        <v>52.1355</v>
      </c>
      <c r="M761">
        <v>50.8755</v>
      </c>
      <c r="N761">
        <v>40.377380952381</v>
      </c>
    </row>
    <row r="762" spans="1:14">
      <c r="A762">
        <v>208</v>
      </c>
      <c r="B762">
        <v>20805</v>
      </c>
      <c r="C762" t="s">
        <v>1031</v>
      </c>
      <c r="D762" t="s">
        <v>1032</v>
      </c>
      <c r="E762" t="s">
        <v>1033</v>
      </c>
      <c r="F762" t="s">
        <v>1620</v>
      </c>
      <c r="G762" t="s">
        <v>1621</v>
      </c>
      <c r="H762">
        <v>2080501</v>
      </c>
      <c r="I762" t="s">
        <v>1662</v>
      </c>
      <c r="J762" t="s">
        <v>846</v>
      </c>
      <c r="K762">
        <v>0.42</v>
      </c>
      <c r="L762">
        <v>6.117</v>
      </c>
      <c r="M762">
        <v>5.697</v>
      </c>
      <c r="N762">
        <v>13.5642857142857</v>
      </c>
    </row>
    <row r="763" spans="1:14">
      <c r="A763">
        <v>208</v>
      </c>
      <c r="B763">
        <v>20805</v>
      </c>
      <c r="C763" t="s">
        <v>1031</v>
      </c>
      <c r="D763" t="s">
        <v>1032</v>
      </c>
      <c r="E763" t="s">
        <v>1033</v>
      </c>
      <c r="F763" t="s">
        <v>1622</v>
      </c>
      <c r="G763" t="s">
        <v>1623</v>
      </c>
      <c r="H763">
        <v>2080501</v>
      </c>
      <c r="I763" t="s">
        <v>1662</v>
      </c>
      <c r="J763" t="s">
        <v>846</v>
      </c>
      <c r="K763">
        <v>2.97</v>
      </c>
      <c r="L763">
        <v>63.6842</v>
      </c>
      <c r="M763">
        <v>60.7142</v>
      </c>
      <c r="N763">
        <v>20.4424915824916</v>
      </c>
    </row>
    <row r="764" spans="1:14">
      <c r="A764">
        <v>208</v>
      </c>
      <c r="B764">
        <v>20805</v>
      </c>
      <c r="C764" t="s">
        <v>1031</v>
      </c>
      <c r="D764" t="s">
        <v>1032</v>
      </c>
      <c r="E764" t="s">
        <v>1033</v>
      </c>
      <c r="F764" t="s">
        <v>1624</v>
      </c>
      <c r="G764" t="s">
        <v>1625</v>
      </c>
      <c r="H764">
        <v>2080501</v>
      </c>
      <c r="I764" t="s">
        <v>1662</v>
      </c>
      <c r="J764" t="s">
        <v>846</v>
      </c>
      <c r="K764">
        <v>1.11</v>
      </c>
      <c r="L764">
        <v>19.9875</v>
      </c>
      <c r="M764">
        <v>18.8775</v>
      </c>
      <c r="N764">
        <v>17.0067567567568</v>
      </c>
    </row>
    <row r="765" spans="1:14">
      <c r="A765">
        <v>208</v>
      </c>
      <c r="B765">
        <v>20805</v>
      </c>
      <c r="C765" t="s">
        <v>1031</v>
      </c>
      <c r="D765" t="s">
        <v>1032</v>
      </c>
      <c r="E765" t="s">
        <v>1033</v>
      </c>
      <c r="F765" t="s">
        <v>1626</v>
      </c>
      <c r="G765" t="s">
        <v>1627</v>
      </c>
      <c r="H765">
        <v>2080501</v>
      </c>
      <c r="I765" t="s">
        <v>1662</v>
      </c>
      <c r="J765" t="s">
        <v>846</v>
      </c>
      <c r="K765">
        <v>0.18</v>
      </c>
      <c r="L765">
        <v>4.0994</v>
      </c>
      <c r="M765">
        <v>3.9194</v>
      </c>
      <c r="N765">
        <v>21.7744444444444</v>
      </c>
    </row>
    <row r="766" spans="1:14">
      <c r="A766">
        <v>208</v>
      </c>
      <c r="B766">
        <v>20805</v>
      </c>
      <c r="C766" t="s">
        <v>1031</v>
      </c>
      <c r="D766" t="s">
        <v>1641</v>
      </c>
      <c r="E766" t="s">
        <v>1642</v>
      </c>
      <c r="F766" t="s">
        <v>1643</v>
      </c>
      <c r="G766" t="s">
        <v>1642</v>
      </c>
      <c r="H766">
        <v>2080501</v>
      </c>
      <c r="I766" t="s">
        <v>1662</v>
      </c>
      <c r="J766" t="s">
        <v>846</v>
      </c>
      <c r="K766">
        <v>0</v>
      </c>
      <c r="L766">
        <v>55.0975</v>
      </c>
      <c r="M766">
        <v>55.0975</v>
      </c>
      <c r="N766">
        <v>0</v>
      </c>
    </row>
    <row r="767" spans="1:14">
      <c r="A767">
        <v>208</v>
      </c>
      <c r="B767">
        <v>20805</v>
      </c>
      <c r="C767" t="s">
        <v>1031</v>
      </c>
      <c r="D767" t="s">
        <v>1641</v>
      </c>
      <c r="E767" t="s">
        <v>1642</v>
      </c>
      <c r="F767" t="s">
        <v>1645</v>
      </c>
      <c r="G767" t="s">
        <v>1646</v>
      </c>
      <c r="H767">
        <v>2080501</v>
      </c>
      <c r="I767" t="s">
        <v>1662</v>
      </c>
      <c r="J767" t="s">
        <v>846</v>
      </c>
      <c r="K767">
        <v>21.2</v>
      </c>
      <c r="L767">
        <v>59.6283</v>
      </c>
      <c r="M767">
        <v>38.4283</v>
      </c>
      <c r="N767">
        <v>1.81265566037736</v>
      </c>
    </row>
    <row r="768" spans="1:14">
      <c r="A768">
        <v>208</v>
      </c>
      <c r="B768">
        <v>20805</v>
      </c>
      <c r="C768" t="s">
        <v>1031</v>
      </c>
      <c r="D768" t="s">
        <v>1641</v>
      </c>
      <c r="E768" t="s">
        <v>1642</v>
      </c>
      <c r="F768" t="s">
        <v>1647</v>
      </c>
      <c r="G768" t="s">
        <v>1648</v>
      </c>
      <c r="H768">
        <v>2080501</v>
      </c>
      <c r="I768" t="s">
        <v>1662</v>
      </c>
      <c r="J768" t="s">
        <v>846</v>
      </c>
      <c r="K768">
        <v>0</v>
      </c>
      <c r="L768">
        <v>1.844</v>
      </c>
      <c r="M768">
        <v>1.844</v>
      </c>
      <c r="N768">
        <v>0</v>
      </c>
    </row>
    <row r="769" spans="1:14">
      <c r="A769">
        <v>208</v>
      </c>
      <c r="B769">
        <v>20805</v>
      </c>
      <c r="C769" t="s">
        <v>1031</v>
      </c>
      <c r="D769" t="s">
        <v>1641</v>
      </c>
      <c r="E769" t="s">
        <v>1642</v>
      </c>
      <c r="F769" t="s">
        <v>1674</v>
      </c>
      <c r="G769" t="s">
        <v>1675</v>
      </c>
      <c r="H769">
        <v>2080501</v>
      </c>
      <c r="I769" t="s">
        <v>1662</v>
      </c>
      <c r="J769" t="s">
        <v>846</v>
      </c>
      <c r="K769">
        <v>1.04</v>
      </c>
      <c r="L769">
        <v>11.4279</v>
      </c>
      <c r="M769">
        <v>10.3879</v>
      </c>
      <c r="N769">
        <v>9.98836538461538</v>
      </c>
    </row>
    <row r="770" spans="1:14">
      <c r="A770">
        <v>208</v>
      </c>
      <c r="B770">
        <v>20805</v>
      </c>
      <c r="C770" t="s">
        <v>1031</v>
      </c>
      <c r="D770" t="s">
        <v>1641</v>
      </c>
      <c r="E770" t="s">
        <v>1642</v>
      </c>
      <c r="F770" t="s">
        <v>1676</v>
      </c>
      <c r="G770" t="s">
        <v>1677</v>
      </c>
      <c r="H770">
        <v>2080501</v>
      </c>
      <c r="I770" t="s">
        <v>1662</v>
      </c>
      <c r="J770" t="s">
        <v>846</v>
      </c>
      <c r="K770">
        <v>0.18</v>
      </c>
      <c r="L770">
        <v>2.9924</v>
      </c>
      <c r="M770">
        <v>2.8124</v>
      </c>
      <c r="N770">
        <v>15.6244444444444</v>
      </c>
    </row>
    <row r="771" spans="1:14">
      <c r="A771">
        <v>208</v>
      </c>
      <c r="B771">
        <v>20805</v>
      </c>
      <c r="C771" t="s">
        <v>1031</v>
      </c>
      <c r="D771" t="s">
        <v>1641</v>
      </c>
      <c r="E771" t="s">
        <v>1642</v>
      </c>
      <c r="F771" t="s">
        <v>1649</v>
      </c>
      <c r="G771" t="s">
        <v>1650</v>
      </c>
      <c r="H771">
        <v>2080501</v>
      </c>
      <c r="I771" t="s">
        <v>1662</v>
      </c>
      <c r="J771" t="s">
        <v>846</v>
      </c>
      <c r="K771">
        <v>1.79</v>
      </c>
      <c r="L771">
        <v>35.6304</v>
      </c>
      <c r="M771">
        <v>33.8404</v>
      </c>
      <c r="N771">
        <v>18.905251396648</v>
      </c>
    </row>
    <row r="772" spans="1:14">
      <c r="A772">
        <v>208</v>
      </c>
      <c r="B772">
        <v>20805</v>
      </c>
      <c r="C772" t="s">
        <v>1031</v>
      </c>
      <c r="D772" t="s">
        <v>1641</v>
      </c>
      <c r="E772" t="s">
        <v>1642</v>
      </c>
      <c r="F772" t="s">
        <v>1651</v>
      </c>
      <c r="G772" t="s">
        <v>1652</v>
      </c>
      <c r="H772">
        <v>2080501</v>
      </c>
      <c r="I772" t="s">
        <v>1662</v>
      </c>
      <c r="J772" t="s">
        <v>846</v>
      </c>
      <c r="K772">
        <v>0</v>
      </c>
      <c r="L772">
        <v>5.58</v>
      </c>
      <c r="M772">
        <v>5.58</v>
      </c>
      <c r="N772">
        <v>0</v>
      </c>
    </row>
    <row r="773" spans="1:14">
      <c r="A773">
        <v>208</v>
      </c>
      <c r="B773">
        <v>20805</v>
      </c>
      <c r="C773" t="s">
        <v>1031</v>
      </c>
      <c r="D773" t="s">
        <v>1678</v>
      </c>
      <c r="E773" t="s">
        <v>1679</v>
      </c>
      <c r="F773" t="s">
        <v>1680</v>
      </c>
      <c r="G773" t="s">
        <v>1679</v>
      </c>
      <c r="H773">
        <v>2080501</v>
      </c>
      <c r="I773" t="s">
        <v>1662</v>
      </c>
      <c r="J773" t="s">
        <v>846</v>
      </c>
      <c r="K773">
        <v>1.2</v>
      </c>
      <c r="L773">
        <v>15.3149</v>
      </c>
      <c r="M773">
        <v>14.1149</v>
      </c>
      <c r="N773">
        <v>11.7624166666667</v>
      </c>
    </row>
    <row r="774" spans="1:14">
      <c r="A774">
        <v>208</v>
      </c>
      <c r="B774">
        <v>20805</v>
      </c>
      <c r="C774" t="s">
        <v>1031</v>
      </c>
      <c r="D774" t="s">
        <v>1245</v>
      </c>
      <c r="E774" t="s">
        <v>1246</v>
      </c>
      <c r="F774" t="s">
        <v>1247</v>
      </c>
      <c r="G774" t="s">
        <v>1246</v>
      </c>
      <c r="H774">
        <v>2080501</v>
      </c>
      <c r="I774" t="s">
        <v>1662</v>
      </c>
      <c r="J774" t="s">
        <v>846</v>
      </c>
      <c r="K774">
        <v>64.29</v>
      </c>
      <c r="L774">
        <v>96.1062</v>
      </c>
      <c r="M774">
        <v>31.8162</v>
      </c>
      <c r="N774">
        <v>0.494885674288381</v>
      </c>
    </row>
    <row r="775" spans="1:14">
      <c r="A775">
        <v>208</v>
      </c>
      <c r="B775">
        <v>20805</v>
      </c>
      <c r="C775" t="s">
        <v>1031</v>
      </c>
      <c r="D775" t="s">
        <v>1245</v>
      </c>
      <c r="E775" t="s">
        <v>1246</v>
      </c>
      <c r="F775" t="s">
        <v>1248</v>
      </c>
      <c r="G775" t="s">
        <v>1249</v>
      </c>
      <c r="H775">
        <v>2080501</v>
      </c>
      <c r="I775" t="s">
        <v>1662</v>
      </c>
      <c r="J775" t="s">
        <v>846</v>
      </c>
      <c r="K775">
        <v>0.19</v>
      </c>
      <c r="L775">
        <v>6.6923</v>
      </c>
      <c r="M775">
        <v>6.5023</v>
      </c>
      <c r="N775">
        <v>34.2226315789474</v>
      </c>
    </row>
    <row r="776" spans="1:14">
      <c r="A776">
        <v>208</v>
      </c>
      <c r="B776">
        <v>20805</v>
      </c>
      <c r="C776" t="s">
        <v>1031</v>
      </c>
      <c r="D776" t="s">
        <v>1245</v>
      </c>
      <c r="E776" t="s">
        <v>1246</v>
      </c>
      <c r="F776" t="s">
        <v>1250</v>
      </c>
      <c r="G776" t="s">
        <v>1251</v>
      </c>
      <c r="H776">
        <v>2080501</v>
      </c>
      <c r="I776" t="s">
        <v>1662</v>
      </c>
      <c r="J776" t="s">
        <v>846</v>
      </c>
      <c r="K776">
        <v>10.34</v>
      </c>
      <c r="L776">
        <v>22.7979</v>
      </c>
      <c r="M776">
        <v>12.4579</v>
      </c>
      <c r="N776">
        <v>1.20482591876209</v>
      </c>
    </row>
    <row r="777" spans="1:14">
      <c r="A777">
        <v>208</v>
      </c>
      <c r="B777">
        <v>20805</v>
      </c>
      <c r="C777" t="s">
        <v>1031</v>
      </c>
      <c r="D777" t="s">
        <v>1245</v>
      </c>
      <c r="E777" t="s">
        <v>1246</v>
      </c>
      <c r="F777" t="s">
        <v>1250</v>
      </c>
      <c r="G777" t="s">
        <v>1251</v>
      </c>
      <c r="H777">
        <v>2080501</v>
      </c>
      <c r="I777" t="s">
        <v>1662</v>
      </c>
      <c r="J777" t="s">
        <v>938</v>
      </c>
      <c r="K777">
        <v>0.63</v>
      </c>
      <c r="L777">
        <v>0</v>
      </c>
      <c r="M777">
        <v>-0.63</v>
      </c>
      <c r="N777">
        <v>-1</v>
      </c>
    </row>
    <row r="778" spans="1:14">
      <c r="A778">
        <v>208</v>
      </c>
      <c r="B778">
        <v>20805</v>
      </c>
      <c r="C778" t="s">
        <v>1031</v>
      </c>
      <c r="D778" t="s">
        <v>1245</v>
      </c>
      <c r="E778" t="s">
        <v>1246</v>
      </c>
      <c r="F778" t="s">
        <v>1252</v>
      </c>
      <c r="G778" t="s">
        <v>1253</v>
      </c>
      <c r="H778">
        <v>2080501</v>
      </c>
      <c r="I778" t="s">
        <v>1662</v>
      </c>
      <c r="J778" t="s">
        <v>846</v>
      </c>
      <c r="K778">
        <v>108.43</v>
      </c>
      <c r="L778">
        <v>0</v>
      </c>
      <c r="M778">
        <v>-108.43</v>
      </c>
      <c r="N778">
        <v>-1</v>
      </c>
    </row>
    <row r="779" spans="1:14">
      <c r="A779">
        <v>208</v>
      </c>
      <c r="B779">
        <v>20805</v>
      </c>
      <c r="C779" t="s">
        <v>1031</v>
      </c>
      <c r="D779" t="s">
        <v>1245</v>
      </c>
      <c r="E779" t="s">
        <v>1246</v>
      </c>
      <c r="F779" t="s">
        <v>1252</v>
      </c>
      <c r="G779" t="s">
        <v>1253</v>
      </c>
      <c r="H779">
        <v>2080501</v>
      </c>
      <c r="I779" t="s">
        <v>1662</v>
      </c>
      <c r="J779" t="s">
        <v>938</v>
      </c>
      <c r="K779">
        <v>289</v>
      </c>
      <c r="L779">
        <v>0</v>
      </c>
      <c r="M779">
        <v>-289</v>
      </c>
      <c r="N779">
        <v>-1</v>
      </c>
    </row>
    <row r="780" spans="1:14">
      <c r="A780">
        <v>208</v>
      </c>
      <c r="B780">
        <v>20805</v>
      </c>
      <c r="C780" t="s">
        <v>1031</v>
      </c>
      <c r="D780" t="s">
        <v>1681</v>
      </c>
      <c r="E780" t="s">
        <v>1682</v>
      </c>
      <c r="F780" t="s">
        <v>1683</v>
      </c>
      <c r="G780" t="s">
        <v>1682</v>
      </c>
      <c r="H780">
        <v>2080501</v>
      </c>
      <c r="I780" t="s">
        <v>1662</v>
      </c>
      <c r="J780" t="s">
        <v>846</v>
      </c>
      <c r="K780">
        <v>2</v>
      </c>
      <c r="L780">
        <v>0</v>
      </c>
      <c r="M780">
        <v>-2</v>
      </c>
      <c r="N780">
        <v>-1</v>
      </c>
    </row>
    <row r="781" spans="1:14">
      <c r="A781">
        <v>208</v>
      </c>
      <c r="B781">
        <v>20805</v>
      </c>
      <c r="C781" t="s">
        <v>1061</v>
      </c>
      <c r="D781" t="s">
        <v>1684</v>
      </c>
      <c r="E781" t="s">
        <v>1685</v>
      </c>
      <c r="F781" t="s">
        <v>1686</v>
      </c>
      <c r="G781" t="s">
        <v>1685</v>
      </c>
      <c r="H781">
        <v>2080501</v>
      </c>
      <c r="I781" t="s">
        <v>1662</v>
      </c>
      <c r="J781" t="s">
        <v>846</v>
      </c>
      <c r="K781">
        <v>1.34</v>
      </c>
      <c r="L781">
        <v>10.8977</v>
      </c>
      <c r="M781">
        <v>9.5577</v>
      </c>
      <c r="N781">
        <v>7.13261194029851</v>
      </c>
    </row>
    <row r="782" spans="1:14">
      <c r="A782">
        <v>208</v>
      </c>
      <c r="B782">
        <v>20805</v>
      </c>
      <c r="C782" t="s">
        <v>1061</v>
      </c>
      <c r="D782" t="s">
        <v>1687</v>
      </c>
      <c r="E782" t="s">
        <v>1688</v>
      </c>
      <c r="F782" t="s">
        <v>1689</v>
      </c>
      <c r="G782" t="s">
        <v>1690</v>
      </c>
      <c r="H782">
        <v>2080501</v>
      </c>
      <c r="I782" t="s">
        <v>1662</v>
      </c>
      <c r="J782" t="s">
        <v>846</v>
      </c>
      <c r="K782">
        <v>0.22</v>
      </c>
      <c r="L782">
        <v>4.924</v>
      </c>
      <c r="M782">
        <v>4.704</v>
      </c>
      <c r="N782">
        <v>21.3818181818182</v>
      </c>
    </row>
    <row r="783" spans="1:14">
      <c r="A783">
        <v>208</v>
      </c>
      <c r="B783">
        <v>20805</v>
      </c>
      <c r="C783" t="s">
        <v>1061</v>
      </c>
      <c r="D783" t="s">
        <v>1687</v>
      </c>
      <c r="E783" t="s">
        <v>1688</v>
      </c>
      <c r="F783" t="s">
        <v>1691</v>
      </c>
      <c r="G783" t="s">
        <v>1692</v>
      </c>
      <c r="H783">
        <v>2080501</v>
      </c>
      <c r="I783" t="s">
        <v>1662</v>
      </c>
      <c r="J783" t="s">
        <v>846</v>
      </c>
      <c r="K783">
        <v>0.51</v>
      </c>
      <c r="L783">
        <v>2.3568</v>
      </c>
      <c r="M783">
        <v>1.8468</v>
      </c>
      <c r="N783">
        <v>3.62117647058823</v>
      </c>
    </row>
    <row r="784" spans="1:14">
      <c r="A784">
        <v>208</v>
      </c>
      <c r="B784">
        <v>20805</v>
      </c>
      <c r="C784" t="s">
        <v>1061</v>
      </c>
      <c r="D784" t="s">
        <v>1687</v>
      </c>
      <c r="E784" t="s">
        <v>1688</v>
      </c>
      <c r="F784" t="s">
        <v>1693</v>
      </c>
      <c r="G784" t="s">
        <v>1688</v>
      </c>
      <c r="H784">
        <v>2080501</v>
      </c>
      <c r="I784" t="s">
        <v>1662</v>
      </c>
      <c r="J784" t="s">
        <v>846</v>
      </c>
      <c r="K784">
        <v>13.82</v>
      </c>
      <c r="L784">
        <v>75.5885</v>
      </c>
      <c r="M784">
        <v>61.7685</v>
      </c>
      <c r="N784">
        <v>4.469500723589</v>
      </c>
    </row>
    <row r="785" spans="1:14">
      <c r="A785">
        <v>208</v>
      </c>
      <c r="B785">
        <v>20805</v>
      </c>
      <c r="C785" t="s">
        <v>1061</v>
      </c>
      <c r="D785" t="s">
        <v>1687</v>
      </c>
      <c r="E785" t="s">
        <v>1688</v>
      </c>
      <c r="F785" t="s">
        <v>1694</v>
      </c>
      <c r="G785" t="s">
        <v>1695</v>
      </c>
      <c r="H785">
        <v>2080501</v>
      </c>
      <c r="I785" t="s">
        <v>1662</v>
      </c>
      <c r="J785" t="s">
        <v>846</v>
      </c>
      <c r="K785">
        <v>0.2</v>
      </c>
      <c r="L785">
        <v>2.0395</v>
      </c>
      <c r="M785">
        <v>1.8395</v>
      </c>
      <c r="N785">
        <v>9.1975</v>
      </c>
    </row>
    <row r="786" spans="1:14">
      <c r="A786">
        <v>208</v>
      </c>
      <c r="B786">
        <v>20805</v>
      </c>
      <c r="C786" t="s">
        <v>1061</v>
      </c>
      <c r="D786" t="s">
        <v>1687</v>
      </c>
      <c r="E786" t="s">
        <v>1688</v>
      </c>
      <c r="F786" t="s">
        <v>1696</v>
      </c>
      <c r="G786" t="s">
        <v>1697</v>
      </c>
      <c r="H786">
        <v>2080501</v>
      </c>
      <c r="I786" t="s">
        <v>1662</v>
      </c>
      <c r="J786" t="s">
        <v>846</v>
      </c>
      <c r="K786">
        <v>1</v>
      </c>
      <c r="L786">
        <v>39.4291</v>
      </c>
      <c r="M786">
        <v>38.4291</v>
      </c>
      <c r="N786">
        <v>38.4291</v>
      </c>
    </row>
    <row r="787" spans="1:14">
      <c r="A787">
        <v>208</v>
      </c>
      <c r="B787">
        <v>20805</v>
      </c>
      <c r="C787" t="s">
        <v>1061</v>
      </c>
      <c r="D787" t="s">
        <v>1687</v>
      </c>
      <c r="E787" t="s">
        <v>1688</v>
      </c>
      <c r="F787" t="s">
        <v>1698</v>
      </c>
      <c r="G787" t="s">
        <v>1699</v>
      </c>
      <c r="H787">
        <v>2080501</v>
      </c>
      <c r="I787" t="s">
        <v>1662</v>
      </c>
      <c r="J787" t="s">
        <v>846</v>
      </c>
      <c r="K787">
        <v>0.16</v>
      </c>
      <c r="L787">
        <v>2.814</v>
      </c>
      <c r="M787">
        <v>2.654</v>
      </c>
      <c r="N787">
        <v>16.5875</v>
      </c>
    </row>
    <row r="788" spans="1:14">
      <c r="A788">
        <v>208</v>
      </c>
      <c r="B788">
        <v>20805</v>
      </c>
      <c r="C788" t="s">
        <v>1061</v>
      </c>
      <c r="D788" t="s">
        <v>1062</v>
      </c>
      <c r="E788" t="s">
        <v>1063</v>
      </c>
      <c r="F788" t="s">
        <v>1700</v>
      </c>
      <c r="G788" t="s">
        <v>1063</v>
      </c>
      <c r="H788">
        <v>2080501</v>
      </c>
      <c r="I788" t="s">
        <v>1662</v>
      </c>
      <c r="J788" t="s">
        <v>846</v>
      </c>
      <c r="K788">
        <v>0.75</v>
      </c>
      <c r="L788">
        <v>12.0975</v>
      </c>
      <c r="M788">
        <v>11.3475</v>
      </c>
      <c r="N788">
        <v>15.13</v>
      </c>
    </row>
    <row r="789" spans="1:14">
      <c r="A789">
        <v>208</v>
      </c>
      <c r="B789">
        <v>20805</v>
      </c>
      <c r="C789" t="s">
        <v>1061</v>
      </c>
      <c r="D789" t="s">
        <v>1062</v>
      </c>
      <c r="E789" t="s">
        <v>1063</v>
      </c>
      <c r="F789" t="s">
        <v>1701</v>
      </c>
      <c r="G789" t="s">
        <v>1702</v>
      </c>
      <c r="H789">
        <v>2080501</v>
      </c>
      <c r="I789" t="s">
        <v>1662</v>
      </c>
      <c r="J789" t="s">
        <v>846</v>
      </c>
      <c r="K789">
        <v>0.45</v>
      </c>
      <c r="L789">
        <v>10.0284</v>
      </c>
      <c r="M789">
        <v>9.5784</v>
      </c>
      <c r="N789">
        <v>21.2853333333333</v>
      </c>
    </row>
    <row r="790" spans="1:14">
      <c r="A790">
        <v>208</v>
      </c>
      <c r="B790">
        <v>20805</v>
      </c>
      <c r="C790" t="s">
        <v>1061</v>
      </c>
      <c r="D790" t="s">
        <v>1062</v>
      </c>
      <c r="E790" t="s">
        <v>1063</v>
      </c>
      <c r="F790" t="s">
        <v>1703</v>
      </c>
      <c r="G790" t="s">
        <v>1704</v>
      </c>
      <c r="H790">
        <v>2080501</v>
      </c>
      <c r="I790" t="s">
        <v>1662</v>
      </c>
      <c r="J790" t="s">
        <v>846</v>
      </c>
      <c r="K790">
        <v>0.42</v>
      </c>
      <c r="L790">
        <v>3.1819</v>
      </c>
      <c r="M790">
        <v>2.7619</v>
      </c>
      <c r="N790">
        <v>6.57595238095238</v>
      </c>
    </row>
    <row r="791" spans="1:14">
      <c r="A791">
        <v>208</v>
      </c>
      <c r="B791">
        <v>20805</v>
      </c>
      <c r="C791" t="s">
        <v>1061</v>
      </c>
      <c r="D791" t="s">
        <v>1062</v>
      </c>
      <c r="E791" t="s">
        <v>1063</v>
      </c>
      <c r="F791" t="s">
        <v>1064</v>
      </c>
      <c r="G791" t="s">
        <v>1065</v>
      </c>
      <c r="H791">
        <v>2080501</v>
      </c>
      <c r="I791" t="s">
        <v>1662</v>
      </c>
      <c r="J791" t="s">
        <v>846</v>
      </c>
      <c r="K791">
        <v>0</v>
      </c>
      <c r="L791">
        <v>0.922</v>
      </c>
      <c r="M791">
        <v>0.922</v>
      </c>
      <c r="N791">
        <v>0</v>
      </c>
    </row>
    <row r="792" spans="1:14">
      <c r="A792">
        <v>208</v>
      </c>
      <c r="B792">
        <v>20805</v>
      </c>
      <c r="C792" t="s">
        <v>1061</v>
      </c>
      <c r="D792" t="s">
        <v>1705</v>
      </c>
      <c r="E792" t="s">
        <v>1706</v>
      </c>
      <c r="F792" t="s">
        <v>1707</v>
      </c>
      <c r="G792" t="s">
        <v>1706</v>
      </c>
      <c r="H792">
        <v>2080501</v>
      </c>
      <c r="I792" t="s">
        <v>1662</v>
      </c>
      <c r="J792" t="s">
        <v>846</v>
      </c>
      <c r="K792">
        <v>0.45</v>
      </c>
      <c r="L792">
        <v>20.6424</v>
      </c>
      <c r="M792">
        <v>20.1924</v>
      </c>
      <c r="N792">
        <v>44.872</v>
      </c>
    </row>
    <row r="793" spans="1:14">
      <c r="A793">
        <v>208</v>
      </c>
      <c r="B793">
        <v>20805</v>
      </c>
      <c r="C793" t="s">
        <v>1061</v>
      </c>
      <c r="D793" t="s">
        <v>1705</v>
      </c>
      <c r="E793" t="s">
        <v>1706</v>
      </c>
      <c r="F793" t="s">
        <v>1708</v>
      </c>
      <c r="G793" t="s">
        <v>1709</v>
      </c>
      <c r="H793">
        <v>2080501</v>
      </c>
      <c r="I793" t="s">
        <v>1662</v>
      </c>
      <c r="J793" t="s">
        <v>846</v>
      </c>
      <c r="K793">
        <v>0.35</v>
      </c>
      <c r="L793">
        <v>7.9784</v>
      </c>
      <c r="M793">
        <v>7.6284</v>
      </c>
      <c r="N793">
        <v>21.7954285714286</v>
      </c>
    </row>
    <row r="794" spans="1:14">
      <c r="A794">
        <v>208</v>
      </c>
      <c r="B794">
        <v>20805</v>
      </c>
      <c r="C794" t="s">
        <v>1061</v>
      </c>
      <c r="D794" t="s">
        <v>1705</v>
      </c>
      <c r="E794" t="s">
        <v>1706</v>
      </c>
      <c r="F794" t="s">
        <v>1710</v>
      </c>
      <c r="G794" t="s">
        <v>1711</v>
      </c>
      <c r="H794">
        <v>2080501</v>
      </c>
      <c r="I794" t="s">
        <v>1662</v>
      </c>
      <c r="J794" t="s">
        <v>846</v>
      </c>
      <c r="K794">
        <v>11.94</v>
      </c>
      <c r="L794">
        <v>44.3408</v>
      </c>
      <c r="M794">
        <v>32.4008</v>
      </c>
      <c r="N794">
        <v>2.71363484087102</v>
      </c>
    </row>
    <row r="795" spans="1:14">
      <c r="A795">
        <v>208</v>
      </c>
      <c r="B795">
        <v>20805</v>
      </c>
      <c r="C795" t="s">
        <v>1061</v>
      </c>
      <c r="D795" t="s">
        <v>1318</v>
      </c>
      <c r="E795" t="s">
        <v>1319</v>
      </c>
      <c r="F795" t="s">
        <v>1712</v>
      </c>
      <c r="G795" t="s">
        <v>1319</v>
      </c>
      <c r="H795">
        <v>2080501</v>
      </c>
      <c r="I795" t="s">
        <v>1662</v>
      </c>
      <c r="J795" t="s">
        <v>846</v>
      </c>
      <c r="K795">
        <v>0.78</v>
      </c>
      <c r="L795">
        <v>19.7023</v>
      </c>
      <c r="M795">
        <v>18.9223</v>
      </c>
      <c r="N795">
        <v>24.259358974359</v>
      </c>
    </row>
    <row r="796" spans="1:14">
      <c r="A796">
        <v>208</v>
      </c>
      <c r="B796">
        <v>20805</v>
      </c>
      <c r="C796" t="s">
        <v>1061</v>
      </c>
      <c r="D796" t="s">
        <v>1318</v>
      </c>
      <c r="E796" t="s">
        <v>1319</v>
      </c>
      <c r="F796" t="s">
        <v>1713</v>
      </c>
      <c r="G796" t="s">
        <v>1714</v>
      </c>
      <c r="H796">
        <v>2080501</v>
      </c>
      <c r="I796" t="s">
        <v>1662</v>
      </c>
      <c r="J796" t="s">
        <v>846</v>
      </c>
      <c r="K796">
        <v>0.38</v>
      </c>
      <c r="L796">
        <v>3.1418</v>
      </c>
      <c r="M796">
        <v>2.7618</v>
      </c>
      <c r="N796">
        <v>7.26789473684211</v>
      </c>
    </row>
    <row r="797" spans="1:14">
      <c r="A797">
        <v>208</v>
      </c>
      <c r="B797">
        <v>20805</v>
      </c>
      <c r="C797" t="s">
        <v>1061</v>
      </c>
      <c r="D797" t="s">
        <v>1318</v>
      </c>
      <c r="E797" t="s">
        <v>1319</v>
      </c>
      <c r="F797" t="s">
        <v>1320</v>
      </c>
      <c r="G797" t="s">
        <v>1321</v>
      </c>
      <c r="H797">
        <v>2080501</v>
      </c>
      <c r="I797" t="s">
        <v>1662</v>
      </c>
      <c r="J797" t="s">
        <v>846</v>
      </c>
      <c r="K797">
        <v>0</v>
      </c>
      <c r="L797">
        <v>4.9995</v>
      </c>
      <c r="M797">
        <v>4.9995</v>
      </c>
      <c r="N797">
        <v>0</v>
      </c>
    </row>
    <row r="798" spans="1:14">
      <c r="A798">
        <v>208</v>
      </c>
      <c r="B798">
        <v>20805</v>
      </c>
      <c r="C798" t="s">
        <v>1061</v>
      </c>
      <c r="D798" t="s">
        <v>1715</v>
      </c>
      <c r="E798" t="s">
        <v>1716</v>
      </c>
      <c r="F798" t="s">
        <v>1717</v>
      </c>
      <c r="G798" t="s">
        <v>1716</v>
      </c>
      <c r="H798">
        <v>2080501</v>
      </c>
      <c r="I798" t="s">
        <v>1662</v>
      </c>
      <c r="J798" t="s">
        <v>846</v>
      </c>
      <c r="K798">
        <v>0.25</v>
      </c>
      <c r="L798">
        <v>12.7674</v>
      </c>
      <c r="M798">
        <v>12.5174</v>
      </c>
      <c r="N798">
        <v>50.0696</v>
      </c>
    </row>
    <row r="799" spans="1:14">
      <c r="A799">
        <v>208</v>
      </c>
      <c r="B799">
        <v>20805</v>
      </c>
      <c r="C799" t="s">
        <v>1061</v>
      </c>
      <c r="D799" t="s">
        <v>1715</v>
      </c>
      <c r="E799" t="s">
        <v>1716</v>
      </c>
      <c r="F799" t="s">
        <v>1718</v>
      </c>
      <c r="G799" t="s">
        <v>1719</v>
      </c>
      <c r="H799">
        <v>2080501</v>
      </c>
      <c r="I799" t="s">
        <v>1662</v>
      </c>
      <c r="J799" t="s">
        <v>846</v>
      </c>
      <c r="K799">
        <v>0.5</v>
      </c>
      <c r="L799">
        <v>17.5823</v>
      </c>
      <c r="M799">
        <v>17.0823</v>
      </c>
      <c r="N799">
        <v>34.1646</v>
      </c>
    </row>
    <row r="800" spans="1:14">
      <c r="A800">
        <v>208</v>
      </c>
      <c r="B800">
        <v>20805</v>
      </c>
      <c r="C800" t="s">
        <v>1061</v>
      </c>
      <c r="D800" t="s">
        <v>1715</v>
      </c>
      <c r="E800" t="s">
        <v>1716</v>
      </c>
      <c r="F800" t="s">
        <v>1720</v>
      </c>
      <c r="G800" t="s">
        <v>1721</v>
      </c>
      <c r="H800">
        <v>2080501</v>
      </c>
      <c r="I800" t="s">
        <v>1662</v>
      </c>
      <c r="J800" t="s">
        <v>846</v>
      </c>
      <c r="K800">
        <v>0</v>
      </c>
      <c r="L800">
        <v>2.5612</v>
      </c>
      <c r="M800">
        <v>2.5612</v>
      </c>
      <c r="N800">
        <v>0</v>
      </c>
    </row>
    <row r="801" spans="1:14">
      <c r="A801">
        <v>208</v>
      </c>
      <c r="B801">
        <v>20805</v>
      </c>
      <c r="C801" t="s">
        <v>1061</v>
      </c>
      <c r="D801" t="s">
        <v>1715</v>
      </c>
      <c r="E801" t="s">
        <v>1716</v>
      </c>
      <c r="F801" t="s">
        <v>1722</v>
      </c>
      <c r="G801" t="s">
        <v>1723</v>
      </c>
      <c r="H801">
        <v>2080501</v>
      </c>
      <c r="I801" t="s">
        <v>1662</v>
      </c>
      <c r="J801" t="s">
        <v>846</v>
      </c>
      <c r="K801">
        <v>0</v>
      </c>
      <c r="L801">
        <v>24.6665</v>
      </c>
      <c r="M801">
        <v>24.6665</v>
      </c>
      <c r="N801">
        <v>0</v>
      </c>
    </row>
    <row r="802" spans="1:14">
      <c r="A802">
        <v>208</v>
      </c>
      <c r="B802">
        <v>20805</v>
      </c>
      <c r="C802" t="s">
        <v>1061</v>
      </c>
      <c r="D802" t="s">
        <v>1715</v>
      </c>
      <c r="E802" t="s">
        <v>1716</v>
      </c>
      <c r="F802" t="s">
        <v>1722</v>
      </c>
      <c r="G802" t="s">
        <v>1723</v>
      </c>
      <c r="H802">
        <v>2080501</v>
      </c>
      <c r="I802" t="s">
        <v>1662</v>
      </c>
      <c r="J802" t="s">
        <v>1213</v>
      </c>
      <c r="K802">
        <v>1.9</v>
      </c>
      <c r="L802">
        <v>0</v>
      </c>
      <c r="M802">
        <v>-1.9</v>
      </c>
      <c r="N802">
        <v>-1</v>
      </c>
    </row>
    <row r="803" spans="1:14">
      <c r="A803">
        <v>208</v>
      </c>
      <c r="B803">
        <v>20805</v>
      </c>
      <c r="C803" t="s">
        <v>1061</v>
      </c>
      <c r="D803" t="s">
        <v>1715</v>
      </c>
      <c r="E803" t="s">
        <v>1716</v>
      </c>
      <c r="F803" t="s">
        <v>1724</v>
      </c>
      <c r="G803" t="s">
        <v>1725</v>
      </c>
      <c r="H803">
        <v>2080501</v>
      </c>
      <c r="I803" t="s">
        <v>1662</v>
      </c>
      <c r="J803" t="s">
        <v>846</v>
      </c>
      <c r="K803">
        <v>0</v>
      </c>
      <c r="L803">
        <v>11.2745</v>
      </c>
      <c r="M803">
        <v>11.2745</v>
      </c>
      <c r="N803">
        <v>0</v>
      </c>
    </row>
    <row r="804" spans="1:14">
      <c r="A804">
        <v>208</v>
      </c>
      <c r="B804">
        <v>20805</v>
      </c>
      <c r="C804" t="s">
        <v>849</v>
      </c>
      <c r="D804" t="s">
        <v>953</v>
      </c>
      <c r="E804" t="s">
        <v>954</v>
      </c>
      <c r="F804" t="s">
        <v>955</v>
      </c>
      <c r="G804" t="s">
        <v>954</v>
      </c>
      <c r="H804">
        <v>2080501</v>
      </c>
      <c r="I804" t="s">
        <v>1662</v>
      </c>
      <c r="J804" t="s">
        <v>846</v>
      </c>
      <c r="K804">
        <v>0.72</v>
      </c>
      <c r="L804">
        <v>34.5285</v>
      </c>
      <c r="M804">
        <v>33.8085</v>
      </c>
      <c r="N804">
        <v>46.95625</v>
      </c>
    </row>
    <row r="805" spans="1:14">
      <c r="A805">
        <v>208</v>
      </c>
      <c r="B805">
        <v>20805</v>
      </c>
      <c r="C805" t="s">
        <v>849</v>
      </c>
      <c r="D805" t="s">
        <v>953</v>
      </c>
      <c r="E805" t="s">
        <v>954</v>
      </c>
      <c r="F805" t="s">
        <v>959</v>
      </c>
      <c r="G805" t="s">
        <v>960</v>
      </c>
      <c r="H805">
        <v>2080501</v>
      </c>
      <c r="I805" t="s">
        <v>1662</v>
      </c>
      <c r="J805" t="s">
        <v>846</v>
      </c>
      <c r="K805">
        <v>0.37</v>
      </c>
      <c r="L805">
        <v>8.8099</v>
      </c>
      <c r="M805">
        <v>8.4399</v>
      </c>
      <c r="N805">
        <v>22.8105405405405</v>
      </c>
    </row>
    <row r="806" spans="1:14">
      <c r="A806">
        <v>208</v>
      </c>
      <c r="B806">
        <v>20805</v>
      </c>
      <c r="C806" t="s">
        <v>1726</v>
      </c>
      <c r="D806" t="s">
        <v>1727</v>
      </c>
      <c r="E806" t="s">
        <v>1728</v>
      </c>
      <c r="F806" t="s">
        <v>1729</v>
      </c>
      <c r="G806" t="s">
        <v>1728</v>
      </c>
      <c r="H806">
        <v>2080501</v>
      </c>
      <c r="I806" t="s">
        <v>1662</v>
      </c>
      <c r="J806" t="s">
        <v>846</v>
      </c>
      <c r="K806">
        <v>35.61</v>
      </c>
      <c r="L806">
        <v>180.06</v>
      </c>
      <c r="M806">
        <v>144.45</v>
      </c>
      <c r="N806">
        <v>4.0564448188711</v>
      </c>
    </row>
    <row r="807" spans="1:14">
      <c r="A807">
        <v>208</v>
      </c>
      <c r="B807">
        <v>20805</v>
      </c>
      <c r="C807" t="s">
        <v>849</v>
      </c>
      <c r="D807" t="s">
        <v>1730</v>
      </c>
      <c r="E807" t="s">
        <v>1731</v>
      </c>
      <c r="F807" t="s">
        <v>1732</v>
      </c>
      <c r="G807" t="s">
        <v>1731</v>
      </c>
      <c r="H807">
        <v>2080501</v>
      </c>
      <c r="I807" t="s">
        <v>1662</v>
      </c>
      <c r="J807" t="s">
        <v>846</v>
      </c>
      <c r="K807">
        <v>0.2</v>
      </c>
      <c r="L807">
        <v>54.4182</v>
      </c>
      <c r="M807">
        <v>54.2182</v>
      </c>
      <c r="N807">
        <v>271.091</v>
      </c>
    </row>
    <row r="808" spans="1:14">
      <c r="A808">
        <v>208</v>
      </c>
      <c r="B808">
        <v>20805</v>
      </c>
      <c r="C808" t="s">
        <v>849</v>
      </c>
      <c r="D808" t="s">
        <v>1730</v>
      </c>
      <c r="E808" t="s">
        <v>1731</v>
      </c>
      <c r="F808" t="s">
        <v>1733</v>
      </c>
      <c r="G808" t="s">
        <v>1734</v>
      </c>
      <c r="H808">
        <v>2080501</v>
      </c>
      <c r="I808" t="s">
        <v>1662</v>
      </c>
      <c r="J808" t="s">
        <v>846</v>
      </c>
      <c r="K808">
        <v>0.37</v>
      </c>
      <c r="L808">
        <v>13.3263</v>
      </c>
      <c r="M808">
        <v>12.9563</v>
      </c>
      <c r="N808">
        <v>35.017027027027</v>
      </c>
    </row>
    <row r="809" spans="1:14">
      <c r="A809">
        <v>208</v>
      </c>
      <c r="B809">
        <v>20805</v>
      </c>
      <c r="C809" t="s">
        <v>849</v>
      </c>
      <c r="D809" t="s">
        <v>1730</v>
      </c>
      <c r="E809" t="s">
        <v>1731</v>
      </c>
      <c r="F809" t="s">
        <v>1735</v>
      </c>
      <c r="G809" t="s">
        <v>1736</v>
      </c>
      <c r="H809">
        <v>2080501</v>
      </c>
      <c r="I809" t="s">
        <v>1662</v>
      </c>
      <c r="J809" t="s">
        <v>846</v>
      </c>
      <c r="K809">
        <v>0.26</v>
      </c>
      <c r="L809">
        <v>5.0923</v>
      </c>
      <c r="M809">
        <v>4.8323</v>
      </c>
      <c r="N809">
        <v>18.5857692307692</v>
      </c>
    </row>
    <row r="810" spans="1:14">
      <c r="A810">
        <v>208</v>
      </c>
      <c r="B810">
        <v>20805</v>
      </c>
      <c r="C810" t="s">
        <v>849</v>
      </c>
      <c r="D810" t="s">
        <v>1730</v>
      </c>
      <c r="E810" t="s">
        <v>1731</v>
      </c>
      <c r="F810" t="s">
        <v>1737</v>
      </c>
      <c r="G810" t="s">
        <v>1738</v>
      </c>
      <c r="H810">
        <v>2080501</v>
      </c>
      <c r="I810" t="s">
        <v>1662</v>
      </c>
      <c r="J810" t="s">
        <v>846</v>
      </c>
      <c r="K810">
        <v>1.79</v>
      </c>
      <c r="L810">
        <v>43.2029</v>
      </c>
      <c r="M810">
        <v>41.4129</v>
      </c>
      <c r="N810">
        <v>23.1356983240223</v>
      </c>
    </row>
    <row r="811" spans="1:14">
      <c r="A811">
        <v>208</v>
      </c>
      <c r="B811">
        <v>20805</v>
      </c>
      <c r="C811" t="s">
        <v>849</v>
      </c>
      <c r="D811" t="s">
        <v>1730</v>
      </c>
      <c r="E811" t="s">
        <v>1731</v>
      </c>
      <c r="F811" t="s">
        <v>1739</v>
      </c>
      <c r="G811" t="s">
        <v>1740</v>
      </c>
      <c r="H811">
        <v>2080501</v>
      </c>
      <c r="I811" t="s">
        <v>1662</v>
      </c>
      <c r="J811" t="s">
        <v>846</v>
      </c>
      <c r="K811">
        <v>0.73</v>
      </c>
      <c r="L811">
        <v>14.9773</v>
      </c>
      <c r="M811">
        <v>14.2473</v>
      </c>
      <c r="N811">
        <v>19.5168493150685</v>
      </c>
    </row>
    <row r="812" spans="1:14">
      <c r="A812">
        <v>208</v>
      </c>
      <c r="B812">
        <v>20805</v>
      </c>
      <c r="C812" t="s">
        <v>1726</v>
      </c>
      <c r="D812" t="s">
        <v>1741</v>
      </c>
      <c r="E812" t="s">
        <v>1742</v>
      </c>
      <c r="F812" t="s">
        <v>1743</v>
      </c>
      <c r="G812" t="s">
        <v>1742</v>
      </c>
      <c r="H812">
        <v>2080501</v>
      </c>
      <c r="I812" t="s">
        <v>1662</v>
      </c>
      <c r="J812" t="s">
        <v>846</v>
      </c>
      <c r="K812">
        <v>10.34</v>
      </c>
      <c r="L812">
        <v>42.9173</v>
      </c>
      <c r="M812">
        <v>32.5773</v>
      </c>
      <c r="N812">
        <v>3.15060928433269</v>
      </c>
    </row>
    <row r="813" spans="1:14">
      <c r="A813">
        <v>208</v>
      </c>
      <c r="B813">
        <v>20805</v>
      </c>
      <c r="C813" t="s">
        <v>849</v>
      </c>
      <c r="D813" t="s">
        <v>1744</v>
      </c>
      <c r="E813" t="s">
        <v>1745</v>
      </c>
      <c r="F813" t="s">
        <v>1746</v>
      </c>
      <c r="G813" t="s">
        <v>1745</v>
      </c>
      <c r="H813">
        <v>2080501</v>
      </c>
      <c r="I813" t="s">
        <v>1662</v>
      </c>
      <c r="J813" t="s">
        <v>846</v>
      </c>
      <c r="K813">
        <v>12.77</v>
      </c>
      <c r="L813">
        <v>38.4118</v>
      </c>
      <c r="M813">
        <v>25.6418</v>
      </c>
      <c r="N813">
        <v>2.00797180892717</v>
      </c>
    </row>
    <row r="814" spans="1:14">
      <c r="A814">
        <v>208</v>
      </c>
      <c r="B814">
        <v>20805</v>
      </c>
      <c r="C814" t="s">
        <v>849</v>
      </c>
      <c r="D814" t="s">
        <v>850</v>
      </c>
      <c r="E814" t="s">
        <v>851</v>
      </c>
      <c r="F814" t="s">
        <v>1747</v>
      </c>
      <c r="G814" t="s">
        <v>851</v>
      </c>
      <c r="H814">
        <v>2080501</v>
      </c>
      <c r="I814" t="s">
        <v>1662</v>
      </c>
      <c r="J814" t="s">
        <v>846</v>
      </c>
      <c r="K814">
        <v>9.03</v>
      </c>
      <c r="L814">
        <v>27.4622</v>
      </c>
      <c r="M814">
        <v>18.4322</v>
      </c>
      <c r="N814">
        <v>2.04121816168328</v>
      </c>
    </row>
    <row r="815" spans="1:14">
      <c r="A815">
        <v>208</v>
      </c>
      <c r="B815">
        <v>20805</v>
      </c>
      <c r="C815" t="s">
        <v>849</v>
      </c>
      <c r="D815" t="s">
        <v>850</v>
      </c>
      <c r="E815" t="s">
        <v>851</v>
      </c>
      <c r="F815" t="s">
        <v>1748</v>
      </c>
      <c r="G815" t="s">
        <v>1749</v>
      </c>
      <c r="H815">
        <v>2080501</v>
      </c>
      <c r="I815" t="s">
        <v>1662</v>
      </c>
      <c r="J815" t="s">
        <v>846</v>
      </c>
      <c r="K815">
        <v>0</v>
      </c>
      <c r="L815">
        <v>0.922</v>
      </c>
      <c r="M815">
        <v>0.922</v>
      </c>
      <c r="N815">
        <v>0</v>
      </c>
    </row>
    <row r="816" spans="1:14">
      <c r="A816">
        <v>208</v>
      </c>
      <c r="B816">
        <v>20805</v>
      </c>
      <c r="C816" t="s">
        <v>849</v>
      </c>
      <c r="D816" t="s">
        <v>850</v>
      </c>
      <c r="E816" t="s">
        <v>851</v>
      </c>
      <c r="F816" t="s">
        <v>1750</v>
      </c>
      <c r="G816" t="s">
        <v>1751</v>
      </c>
      <c r="H816">
        <v>2080501</v>
      </c>
      <c r="I816" t="s">
        <v>1662</v>
      </c>
      <c r="J816" t="s">
        <v>846</v>
      </c>
      <c r="K816">
        <v>0.55</v>
      </c>
      <c r="L816">
        <v>1.4684</v>
      </c>
      <c r="M816">
        <v>0.9184</v>
      </c>
      <c r="N816">
        <v>1.66981818181818</v>
      </c>
    </row>
    <row r="817" spans="1:14">
      <c r="A817">
        <v>208</v>
      </c>
      <c r="B817">
        <v>20805</v>
      </c>
      <c r="C817" t="s">
        <v>849</v>
      </c>
      <c r="D817" t="s">
        <v>1752</v>
      </c>
      <c r="E817" t="s">
        <v>1753</v>
      </c>
      <c r="F817" t="s">
        <v>1754</v>
      </c>
      <c r="G817" t="s">
        <v>1753</v>
      </c>
      <c r="H817">
        <v>2080501</v>
      </c>
      <c r="I817" t="s">
        <v>1662</v>
      </c>
      <c r="J817" t="s">
        <v>846</v>
      </c>
      <c r="K817">
        <v>0</v>
      </c>
      <c r="L817">
        <v>21.8166</v>
      </c>
      <c r="M817">
        <v>21.8166</v>
      </c>
      <c r="N817">
        <v>0</v>
      </c>
    </row>
    <row r="818" spans="1:14">
      <c r="A818">
        <v>208</v>
      </c>
      <c r="B818">
        <v>20805</v>
      </c>
      <c r="C818" t="s">
        <v>849</v>
      </c>
      <c r="D818" t="s">
        <v>1752</v>
      </c>
      <c r="E818" t="s">
        <v>1753</v>
      </c>
      <c r="F818" t="s">
        <v>1755</v>
      </c>
      <c r="G818" t="s">
        <v>1756</v>
      </c>
      <c r="H818">
        <v>2080501</v>
      </c>
      <c r="I818" t="s">
        <v>1662</v>
      </c>
      <c r="J818" t="s">
        <v>846</v>
      </c>
      <c r="K818">
        <v>0</v>
      </c>
      <c r="L818">
        <v>9.767</v>
      </c>
      <c r="M818">
        <v>9.767</v>
      </c>
      <c r="N818">
        <v>0</v>
      </c>
    </row>
    <row r="819" spans="1:14">
      <c r="A819">
        <v>208</v>
      </c>
      <c r="B819">
        <v>20805</v>
      </c>
      <c r="C819" t="s">
        <v>849</v>
      </c>
      <c r="D819" t="s">
        <v>1752</v>
      </c>
      <c r="E819" t="s">
        <v>1753</v>
      </c>
      <c r="F819" t="s">
        <v>1757</v>
      </c>
      <c r="G819" t="s">
        <v>1758</v>
      </c>
      <c r="H819">
        <v>2080501</v>
      </c>
      <c r="I819" t="s">
        <v>1662</v>
      </c>
      <c r="J819" t="s">
        <v>846</v>
      </c>
      <c r="K819">
        <v>1.05</v>
      </c>
      <c r="L819">
        <v>23.155</v>
      </c>
      <c r="M819">
        <v>22.105</v>
      </c>
      <c r="N819">
        <v>21.052380952381</v>
      </c>
    </row>
    <row r="820" spans="1:14">
      <c r="A820">
        <v>208</v>
      </c>
      <c r="B820">
        <v>20805</v>
      </c>
      <c r="C820" t="s">
        <v>849</v>
      </c>
      <c r="D820" t="s">
        <v>1759</v>
      </c>
      <c r="E820" t="s">
        <v>1760</v>
      </c>
      <c r="F820" t="s">
        <v>1761</v>
      </c>
      <c r="G820" t="s">
        <v>1760</v>
      </c>
      <c r="H820">
        <v>2080501</v>
      </c>
      <c r="I820" t="s">
        <v>1662</v>
      </c>
      <c r="J820" t="s">
        <v>846</v>
      </c>
      <c r="K820">
        <v>11.03</v>
      </c>
      <c r="L820">
        <v>47.4915</v>
      </c>
      <c r="M820">
        <v>36.4615</v>
      </c>
      <c r="N820">
        <v>3.30566636446056</v>
      </c>
    </row>
    <row r="821" spans="1:14">
      <c r="A821">
        <v>208</v>
      </c>
      <c r="B821">
        <v>20805</v>
      </c>
      <c r="C821" t="s">
        <v>849</v>
      </c>
      <c r="D821" t="s">
        <v>1759</v>
      </c>
      <c r="E821" t="s">
        <v>1760</v>
      </c>
      <c r="F821" t="s">
        <v>1762</v>
      </c>
      <c r="G821" t="s">
        <v>1763</v>
      </c>
      <c r="H821">
        <v>2080501</v>
      </c>
      <c r="I821" t="s">
        <v>1662</v>
      </c>
      <c r="J821" t="s">
        <v>846</v>
      </c>
      <c r="K821">
        <v>0.82</v>
      </c>
      <c r="L821">
        <v>9.1664</v>
      </c>
      <c r="M821">
        <v>8.3464</v>
      </c>
      <c r="N821">
        <v>10.1785365853659</v>
      </c>
    </row>
    <row r="822" spans="1:14">
      <c r="A822">
        <v>208</v>
      </c>
      <c r="B822">
        <v>20805</v>
      </c>
      <c r="C822" t="s">
        <v>849</v>
      </c>
      <c r="D822" t="s">
        <v>961</v>
      </c>
      <c r="E822" t="s">
        <v>962</v>
      </c>
      <c r="F822" t="s">
        <v>963</v>
      </c>
      <c r="G822" t="s">
        <v>962</v>
      </c>
      <c r="H822">
        <v>2080501</v>
      </c>
      <c r="I822" t="s">
        <v>1662</v>
      </c>
      <c r="J822" t="s">
        <v>846</v>
      </c>
      <c r="K822">
        <v>1.23</v>
      </c>
      <c r="L822">
        <v>20.1441</v>
      </c>
      <c r="M822">
        <v>18.9141</v>
      </c>
      <c r="N822">
        <v>15.3773170731707</v>
      </c>
    </row>
    <row r="823" spans="1:14">
      <c r="A823">
        <v>208</v>
      </c>
      <c r="B823">
        <v>20805</v>
      </c>
      <c r="C823" t="s">
        <v>849</v>
      </c>
      <c r="D823" t="s">
        <v>961</v>
      </c>
      <c r="E823" t="s">
        <v>962</v>
      </c>
      <c r="F823" t="s">
        <v>966</v>
      </c>
      <c r="G823" t="s">
        <v>967</v>
      </c>
      <c r="H823">
        <v>2080501</v>
      </c>
      <c r="I823" t="s">
        <v>1662</v>
      </c>
      <c r="J823" t="s">
        <v>846</v>
      </c>
      <c r="K823">
        <v>0.45</v>
      </c>
      <c r="L823">
        <v>2.3337</v>
      </c>
      <c r="M823">
        <v>1.8837</v>
      </c>
      <c r="N823">
        <v>4.186</v>
      </c>
    </row>
    <row r="824" spans="1:14">
      <c r="A824">
        <v>208</v>
      </c>
      <c r="B824">
        <v>20805</v>
      </c>
      <c r="C824" t="s">
        <v>849</v>
      </c>
      <c r="D824" t="s">
        <v>1764</v>
      </c>
      <c r="E824" t="s">
        <v>1765</v>
      </c>
      <c r="F824" t="s">
        <v>1766</v>
      </c>
      <c r="G824" t="s">
        <v>1765</v>
      </c>
      <c r="H824">
        <v>2080501</v>
      </c>
      <c r="I824" t="s">
        <v>1662</v>
      </c>
      <c r="J824" t="s">
        <v>846</v>
      </c>
      <c r="K824">
        <v>0.8</v>
      </c>
      <c r="L824">
        <v>14.9517</v>
      </c>
      <c r="M824">
        <v>14.1517</v>
      </c>
      <c r="N824">
        <v>17.689625</v>
      </c>
    </row>
    <row r="825" spans="1:14">
      <c r="A825">
        <v>208</v>
      </c>
      <c r="B825">
        <v>20805</v>
      </c>
      <c r="C825" t="s">
        <v>849</v>
      </c>
      <c r="D825" t="s">
        <v>1764</v>
      </c>
      <c r="E825" t="s">
        <v>1765</v>
      </c>
      <c r="F825" t="s">
        <v>1767</v>
      </c>
      <c r="G825" t="s">
        <v>1768</v>
      </c>
      <c r="H825">
        <v>2080501</v>
      </c>
      <c r="I825" t="s">
        <v>1662</v>
      </c>
      <c r="J825" t="s">
        <v>846</v>
      </c>
      <c r="K825">
        <v>0.34</v>
      </c>
      <c r="L825">
        <v>2.1889</v>
      </c>
      <c r="M825">
        <v>1.8489</v>
      </c>
      <c r="N825">
        <v>5.43794117647059</v>
      </c>
    </row>
    <row r="826" spans="1:14">
      <c r="A826">
        <v>208</v>
      </c>
      <c r="B826">
        <v>20805</v>
      </c>
      <c r="C826" t="s">
        <v>849</v>
      </c>
      <c r="D826" t="s">
        <v>1764</v>
      </c>
      <c r="E826" t="s">
        <v>1765</v>
      </c>
      <c r="F826" t="s">
        <v>1769</v>
      </c>
      <c r="G826" t="s">
        <v>1770</v>
      </c>
      <c r="H826">
        <v>2080501</v>
      </c>
      <c r="I826" t="s">
        <v>1662</v>
      </c>
      <c r="J826" t="s">
        <v>846</v>
      </c>
      <c r="K826">
        <v>0.2</v>
      </c>
      <c r="L826">
        <v>1.1205</v>
      </c>
      <c r="M826">
        <v>0.9205</v>
      </c>
      <c r="N826">
        <v>4.6025</v>
      </c>
    </row>
    <row r="827" spans="1:14">
      <c r="A827">
        <v>208</v>
      </c>
      <c r="B827">
        <v>20805</v>
      </c>
      <c r="C827" t="s">
        <v>849</v>
      </c>
      <c r="D827" t="s">
        <v>1764</v>
      </c>
      <c r="E827" t="s">
        <v>1765</v>
      </c>
      <c r="F827" t="s">
        <v>1771</v>
      </c>
      <c r="G827" t="s">
        <v>1772</v>
      </c>
      <c r="H827">
        <v>2080501</v>
      </c>
      <c r="I827" t="s">
        <v>1662</v>
      </c>
      <c r="J827" t="s">
        <v>846</v>
      </c>
      <c r="K827">
        <v>0</v>
      </c>
      <c r="L827">
        <v>0.922</v>
      </c>
      <c r="M827">
        <v>0.922</v>
      </c>
      <c r="N827">
        <v>0</v>
      </c>
    </row>
    <row r="828" spans="1:14">
      <c r="A828">
        <v>208</v>
      </c>
      <c r="B828">
        <v>20805</v>
      </c>
      <c r="C828" t="s">
        <v>849</v>
      </c>
      <c r="D828" t="s">
        <v>1773</v>
      </c>
      <c r="E828" t="s">
        <v>1774</v>
      </c>
      <c r="F828" t="s">
        <v>1775</v>
      </c>
      <c r="G828" t="s">
        <v>1774</v>
      </c>
      <c r="H828">
        <v>2080501</v>
      </c>
      <c r="I828" t="s">
        <v>1662</v>
      </c>
      <c r="J828" t="s">
        <v>846</v>
      </c>
      <c r="K828">
        <v>1.49</v>
      </c>
      <c r="L828">
        <v>29.5099</v>
      </c>
      <c r="M828">
        <v>28.0199</v>
      </c>
      <c r="N828">
        <v>18.8053020134228</v>
      </c>
    </row>
    <row r="829" spans="1:14">
      <c r="A829">
        <v>208</v>
      </c>
      <c r="B829">
        <v>20805</v>
      </c>
      <c r="C829" t="s">
        <v>1776</v>
      </c>
      <c r="D829" t="s">
        <v>1777</v>
      </c>
      <c r="E829" t="s">
        <v>1778</v>
      </c>
      <c r="F829" t="s">
        <v>1779</v>
      </c>
      <c r="G829" t="s">
        <v>1778</v>
      </c>
      <c r="H829">
        <v>2080501</v>
      </c>
      <c r="I829" t="s">
        <v>1662</v>
      </c>
      <c r="J829" t="s">
        <v>1780</v>
      </c>
      <c r="K829">
        <v>1.41</v>
      </c>
      <c r="L829">
        <v>19.8131</v>
      </c>
      <c r="M829">
        <v>18.4031</v>
      </c>
      <c r="N829">
        <v>13.0518439716312</v>
      </c>
    </row>
    <row r="830" spans="1:14">
      <c r="A830">
        <v>208</v>
      </c>
      <c r="B830">
        <v>20805</v>
      </c>
      <c r="C830" t="s">
        <v>849</v>
      </c>
      <c r="D830" t="s">
        <v>1781</v>
      </c>
      <c r="E830" t="s">
        <v>1782</v>
      </c>
      <c r="F830" t="s">
        <v>1783</v>
      </c>
      <c r="G830" t="s">
        <v>1782</v>
      </c>
      <c r="H830">
        <v>2080501</v>
      </c>
      <c r="I830" t="s">
        <v>1662</v>
      </c>
      <c r="J830" t="s">
        <v>846</v>
      </c>
      <c r="K830">
        <v>0.46</v>
      </c>
      <c r="L830">
        <v>23.116</v>
      </c>
      <c r="M830">
        <v>22.656</v>
      </c>
      <c r="N830">
        <v>49.2521739130435</v>
      </c>
    </row>
    <row r="831" spans="1:14">
      <c r="A831">
        <v>208</v>
      </c>
      <c r="B831">
        <v>20805</v>
      </c>
      <c r="C831" t="s">
        <v>849</v>
      </c>
      <c r="D831" t="s">
        <v>1781</v>
      </c>
      <c r="E831" t="s">
        <v>1782</v>
      </c>
      <c r="F831" t="s">
        <v>1784</v>
      </c>
      <c r="G831" t="s">
        <v>1785</v>
      </c>
      <c r="H831">
        <v>2080501</v>
      </c>
      <c r="I831" t="s">
        <v>1662</v>
      </c>
      <c r="J831" t="s">
        <v>846</v>
      </c>
      <c r="K831">
        <v>0.37</v>
      </c>
      <c r="L831">
        <v>2.262</v>
      </c>
      <c r="M831">
        <v>1.892</v>
      </c>
      <c r="N831">
        <v>5.11351351351351</v>
      </c>
    </row>
    <row r="832" spans="1:14">
      <c r="A832">
        <v>208</v>
      </c>
      <c r="B832">
        <v>20805</v>
      </c>
      <c r="C832" t="s">
        <v>849</v>
      </c>
      <c r="D832" t="s">
        <v>1781</v>
      </c>
      <c r="E832" t="s">
        <v>1782</v>
      </c>
      <c r="F832" t="s">
        <v>1786</v>
      </c>
      <c r="G832" t="s">
        <v>1787</v>
      </c>
      <c r="H832">
        <v>2080501</v>
      </c>
      <c r="I832" t="s">
        <v>1662</v>
      </c>
      <c r="J832" t="s">
        <v>846</v>
      </c>
      <c r="K832">
        <v>0.38</v>
      </c>
      <c r="L832">
        <v>4.9881</v>
      </c>
      <c r="M832">
        <v>4.6081</v>
      </c>
      <c r="N832">
        <v>12.1265789473684</v>
      </c>
    </row>
    <row r="833" spans="1:14">
      <c r="A833">
        <v>208</v>
      </c>
      <c r="B833">
        <v>20805</v>
      </c>
      <c r="C833" t="s">
        <v>849</v>
      </c>
      <c r="D833" t="s">
        <v>1781</v>
      </c>
      <c r="E833" t="s">
        <v>1782</v>
      </c>
      <c r="F833" t="s">
        <v>1788</v>
      </c>
      <c r="G833" t="s">
        <v>1789</v>
      </c>
      <c r="H833">
        <v>2080501</v>
      </c>
      <c r="I833" t="s">
        <v>1662</v>
      </c>
      <c r="J833" t="s">
        <v>846</v>
      </c>
      <c r="K833">
        <v>0</v>
      </c>
      <c r="L833">
        <v>6.6645</v>
      </c>
      <c r="M833">
        <v>6.6645</v>
      </c>
      <c r="N833">
        <v>0</v>
      </c>
    </row>
    <row r="834" spans="1:14">
      <c r="A834">
        <v>208</v>
      </c>
      <c r="B834">
        <v>20805</v>
      </c>
      <c r="C834" t="s">
        <v>849</v>
      </c>
      <c r="D834" t="s">
        <v>1781</v>
      </c>
      <c r="E834" t="s">
        <v>1782</v>
      </c>
      <c r="F834" t="s">
        <v>1790</v>
      </c>
      <c r="G834" t="s">
        <v>1791</v>
      </c>
      <c r="H834">
        <v>2080501</v>
      </c>
      <c r="I834" t="s">
        <v>1662</v>
      </c>
      <c r="J834" t="s">
        <v>846</v>
      </c>
      <c r="K834">
        <v>0</v>
      </c>
      <c r="L834">
        <v>7.9376</v>
      </c>
      <c r="M834">
        <v>7.9376</v>
      </c>
      <c r="N834">
        <v>0</v>
      </c>
    </row>
    <row r="835" spans="1:14">
      <c r="A835">
        <v>208</v>
      </c>
      <c r="B835">
        <v>20805</v>
      </c>
      <c r="C835" t="s">
        <v>849</v>
      </c>
      <c r="D835" t="s">
        <v>1781</v>
      </c>
      <c r="E835" t="s">
        <v>1782</v>
      </c>
      <c r="F835" t="s">
        <v>1792</v>
      </c>
      <c r="G835" t="s">
        <v>1793</v>
      </c>
      <c r="H835">
        <v>2080501</v>
      </c>
      <c r="I835" t="s">
        <v>1662</v>
      </c>
      <c r="J835" t="s">
        <v>846</v>
      </c>
      <c r="K835">
        <v>0.17</v>
      </c>
      <c r="L835">
        <v>5.4346</v>
      </c>
      <c r="M835">
        <v>5.2646</v>
      </c>
      <c r="N835">
        <v>30.9682352941176</v>
      </c>
    </row>
    <row r="836" spans="1:14">
      <c r="A836">
        <v>208</v>
      </c>
      <c r="B836">
        <v>20805</v>
      </c>
      <c r="C836" t="s">
        <v>849</v>
      </c>
      <c r="D836" t="s">
        <v>1781</v>
      </c>
      <c r="E836" t="s">
        <v>1782</v>
      </c>
      <c r="F836" t="s">
        <v>1794</v>
      </c>
      <c r="G836" t="s">
        <v>1795</v>
      </c>
      <c r="H836">
        <v>2080501</v>
      </c>
      <c r="I836" t="s">
        <v>1662</v>
      </c>
      <c r="J836" t="s">
        <v>846</v>
      </c>
      <c r="K836">
        <v>0</v>
      </c>
      <c r="L836">
        <v>6.454</v>
      </c>
      <c r="M836">
        <v>6.454</v>
      </c>
      <c r="N836">
        <v>0</v>
      </c>
    </row>
    <row r="837" spans="1:14">
      <c r="A837">
        <v>208</v>
      </c>
      <c r="B837">
        <v>20805</v>
      </c>
      <c r="C837" t="s">
        <v>849</v>
      </c>
      <c r="D837" t="s">
        <v>1781</v>
      </c>
      <c r="E837" t="s">
        <v>1782</v>
      </c>
      <c r="F837" t="s">
        <v>1796</v>
      </c>
      <c r="G837" t="s">
        <v>1797</v>
      </c>
      <c r="H837">
        <v>2080501</v>
      </c>
      <c r="I837" t="s">
        <v>1662</v>
      </c>
      <c r="J837" t="s">
        <v>846</v>
      </c>
      <c r="K837">
        <v>0.52</v>
      </c>
      <c r="L837">
        <v>8.8628</v>
      </c>
      <c r="M837">
        <v>8.3428</v>
      </c>
      <c r="N837">
        <v>16.0438461538462</v>
      </c>
    </row>
    <row r="838" spans="1:14">
      <c r="A838">
        <v>208</v>
      </c>
      <c r="B838">
        <v>20805</v>
      </c>
      <c r="C838" t="s">
        <v>849</v>
      </c>
      <c r="D838" t="s">
        <v>1781</v>
      </c>
      <c r="E838" t="s">
        <v>1782</v>
      </c>
      <c r="F838" t="s">
        <v>1798</v>
      </c>
      <c r="G838" t="s">
        <v>1799</v>
      </c>
      <c r="H838">
        <v>2080501</v>
      </c>
      <c r="I838" t="s">
        <v>1662</v>
      </c>
      <c r="J838" t="s">
        <v>846</v>
      </c>
      <c r="K838">
        <v>0</v>
      </c>
      <c r="L838">
        <v>3.8752</v>
      </c>
      <c r="M838">
        <v>3.8752</v>
      </c>
      <c r="N838">
        <v>0</v>
      </c>
    </row>
    <row r="839" spans="1:14">
      <c r="A839">
        <v>208</v>
      </c>
      <c r="B839">
        <v>20805</v>
      </c>
      <c r="C839" t="s">
        <v>1119</v>
      </c>
      <c r="D839" t="s">
        <v>1377</v>
      </c>
      <c r="E839" t="s">
        <v>1378</v>
      </c>
      <c r="F839" t="s">
        <v>1379</v>
      </c>
      <c r="G839" t="s">
        <v>1378</v>
      </c>
      <c r="H839">
        <v>2080501</v>
      </c>
      <c r="I839" t="s">
        <v>1662</v>
      </c>
      <c r="J839" t="s">
        <v>846</v>
      </c>
      <c r="K839">
        <v>15.46</v>
      </c>
      <c r="L839">
        <v>54.2783</v>
      </c>
      <c r="M839">
        <v>38.8183</v>
      </c>
      <c r="N839">
        <v>2.51088615782665</v>
      </c>
    </row>
    <row r="840" spans="1:14">
      <c r="A840">
        <v>208</v>
      </c>
      <c r="B840">
        <v>20805</v>
      </c>
      <c r="C840" t="s">
        <v>1119</v>
      </c>
      <c r="D840" t="s">
        <v>1377</v>
      </c>
      <c r="E840" t="s">
        <v>1378</v>
      </c>
      <c r="F840" t="s">
        <v>1381</v>
      </c>
      <c r="G840" t="s">
        <v>1382</v>
      </c>
      <c r="H840">
        <v>2080501</v>
      </c>
      <c r="I840" t="s">
        <v>1662</v>
      </c>
      <c r="J840" t="s">
        <v>846</v>
      </c>
      <c r="K840">
        <v>0.45</v>
      </c>
      <c r="L840">
        <v>11.7581</v>
      </c>
      <c r="M840">
        <v>11.3081</v>
      </c>
      <c r="N840">
        <v>25.1291111111111</v>
      </c>
    </row>
    <row r="841" spans="1:14">
      <c r="A841">
        <v>208</v>
      </c>
      <c r="B841">
        <v>20805</v>
      </c>
      <c r="C841" t="s">
        <v>1119</v>
      </c>
      <c r="D841" t="s">
        <v>1458</v>
      </c>
      <c r="E841" t="s">
        <v>1459</v>
      </c>
      <c r="F841" t="s">
        <v>1460</v>
      </c>
      <c r="G841" t="s">
        <v>1459</v>
      </c>
      <c r="H841">
        <v>2080501</v>
      </c>
      <c r="I841" t="s">
        <v>1662</v>
      </c>
      <c r="J841" t="s">
        <v>846</v>
      </c>
      <c r="K841">
        <v>25.7</v>
      </c>
      <c r="L841">
        <v>101.3749</v>
      </c>
      <c r="M841">
        <v>75.6749</v>
      </c>
      <c r="N841">
        <v>2.9445486381323</v>
      </c>
    </row>
    <row r="842" spans="1:14">
      <c r="A842">
        <v>208</v>
      </c>
      <c r="B842">
        <v>20805</v>
      </c>
      <c r="C842" t="s">
        <v>1119</v>
      </c>
      <c r="D842" t="s">
        <v>1479</v>
      </c>
      <c r="E842" t="s">
        <v>1480</v>
      </c>
      <c r="F842" t="s">
        <v>1481</v>
      </c>
      <c r="G842" t="s">
        <v>1480</v>
      </c>
      <c r="H842">
        <v>2080501</v>
      </c>
      <c r="I842" t="s">
        <v>1662</v>
      </c>
      <c r="J842" t="s">
        <v>846</v>
      </c>
      <c r="K842">
        <v>14.55</v>
      </c>
      <c r="L842">
        <v>48.2534</v>
      </c>
      <c r="M842">
        <v>33.7034</v>
      </c>
      <c r="N842">
        <v>2.31638487972509</v>
      </c>
    </row>
    <row r="843" spans="1:14">
      <c r="A843">
        <v>208</v>
      </c>
      <c r="B843">
        <v>20805</v>
      </c>
      <c r="C843" t="s">
        <v>1119</v>
      </c>
      <c r="D843" t="s">
        <v>1479</v>
      </c>
      <c r="E843" t="s">
        <v>1480</v>
      </c>
      <c r="F843" t="s">
        <v>1483</v>
      </c>
      <c r="G843" t="s">
        <v>1484</v>
      </c>
      <c r="H843">
        <v>2080501</v>
      </c>
      <c r="I843" t="s">
        <v>1662</v>
      </c>
      <c r="J843" t="s">
        <v>846</v>
      </c>
      <c r="K843">
        <v>0.74</v>
      </c>
      <c r="L843">
        <v>5.3365</v>
      </c>
      <c r="M843">
        <v>4.5965</v>
      </c>
      <c r="N843">
        <v>6.21148648648649</v>
      </c>
    </row>
    <row r="844" spans="1:14">
      <c r="A844">
        <v>208</v>
      </c>
      <c r="B844">
        <v>20805</v>
      </c>
      <c r="C844" t="s">
        <v>1119</v>
      </c>
      <c r="D844" t="s">
        <v>1485</v>
      </c>
      <c r="E844" t="s">
        <v>1486</v>
      </c>
      <c r="F844" t="s">
        <v>1487</v>
      </c>
      <c r="G844" t="s">
        <v>1486</v>
      </c>
      <c r="H844">
        <v>2080501</v>
      </c>
      <c r="I844" t="s">
        <v>1662</v>
      </c>
      <c r="J844" t="s">
        <v>846</v>
      </c>
      <c r="K844">
        <v>0.3</v>
      </c>
      <c r="L844">
        <v>19.3227</v>
      </c>
      <c r="M844">
        <v>19.0227</v>
      </c>
      <c r="N844">
        <v>63.409</v>
      </c>
    </row>
    <row r="845" spans="1:14">
      <c r="A845">
        <v>208</v>
      </c>
      <c r="B845">
        <v>20805</v>
      </c>
      <c r="C845" t="s">
        <v>1119</v>
      </c>
      <c r="D845" t="s">
        <v>1800</v>
      </c>
      <c r="E845" t="s">
        <v>1801</v>
      </c>
      <c r="F845" t="s">
        <v>1802</v>
      </c>
      <c r="G845" t="s">
        <v>1801</v>
      </c>
      <c r="H845">
        <v>2080501</v>
      </c>
      <c r="I845" t="s">
        <v>1662</v>
      </c>
      <c r="J845" t="s">
        <v>846</v>
      </c>
      <c r="K845">
        <v>0.22</v>
      </c>
      <c r="L845">
        <v>6.584</v>
      </c>
      <c r="M845">
        <v>6.364</v>
      </c>
      <c r="N845">
        <v>28.9272727272727</v>
      </c>
    </row>
    <row r="846" spans="1:14">
      <c r="A846">
        <v>208</v>
      </c>
      <c r="B846">
        <v>20805</v>
      </c>
      <c r="C846" t="s">
        <v>1119</v>
      </c>
      <c r="D846" t="s">
        <v>1476</v>
      </c>
      <c r="E846" t="s">
        <v>1477</v>
      </c>
      <c r="F846" t="s">
        <v>1478</v>
      </c>
      <c r="G846" t="s">
        <v>1477</v>
      </c>
      <c r="H846">
        <v>2080501</v>
      </c>
      <c r="I846" t="s">
        <v>1662</v>
      </c>
      <c r="J846" t="s">
        <v>846</v>
      </c>
      <c r="K846">
        <v>10.53</v>
      </c>
      <c r="L846">
        <v>52.148</v>
      </c>
      <c r="M846">
        <v>41.618</v>
      </c>
      <c r="N846">
        <v>3.95232668566002</v>
      </c>
    </row>
    <row r="847" spans="1:14">
      <c r="A847">
        <v>208</v>
      </c>
      <c r="B847">
        <v>20805</v>
      </c>
      <c r="C847" t="s">
        <v>1119</v>
      </c>
      <c r="D847" t="s">
        <v>1476</v>
      </c>
      <c r="E847" t="s">
        <v>1477</v>
      </c>
      <c r="F847" t="s">
        <v>1529</v>
      </c>
      <c r="G847" t="s">
        <v>1530</v>
      </c>
      <c r="H847">
        <v>2080501</v>
      </c>
      <c r="I847" t="s">
        <v>1662</v>
      </c>
      <c r="J847" t="s">
        <v>846</v>
      </c>
      <c r="K847">
        <v>0.42</v>
      </c>
      <c r="L847">
        <v>11.8268</v>
      </c>
      <c r="M847">
        <v>11.4068</v>
      </c>
      <c r="N847">
        <v>27.1590476190476</v>
      </c>
    </row>
    <row r="848" spans="1:14">
      <c r="A848">
        <v>208</v>
      </c>
      <c r="B848">
        <v>20805</v>
      </c>
      <c r="C848" t="s">
        <v>1119</v>
      </c>
      <c r="D848" t="s">
        <v>1531</v>
      </c>
      <c r="E848" t="s">
        <v>1532</v>
      </c>
      <c r="F848" t="s">
        <v>1533</v>
      </c>
      <c r="G848" t="s">
        <v>1532</v>
      </c>
      <c r="H848">
        <v>2080501</v>
      </c>
      <c r="I848" t="s">
        <v>1662</v>
      </c>
      <c r="J848" t="s">
        <v>846</v>
      </c>
      <c r="K848">
        <v>0.49</v>
      </c>
      <c r="L848">
        <v>6.1169</v>
      </c>
      <c r="M848">
        <v>5.6269</v>
      </c>
      <c r="N848">
        <v>11.4834693877551</v>
      </c>
    </row>
    <row r="849" spans="1:14">
      <c r="A849">
        <v>208</v>
      </c>
      <c r="B849">
        <v>20805</v>
      </c>
      <c r="C849" t="s">
        <v>1119</v>
      </c>
      <c r="D849" t="s">
        <v>1120</v>
      </c>
      <c r="E849" t="s">
        <v>1121</v>
      </c>
      <c r="F849" t="s">
        <v>1122</v>
      </c>
      <c r="G849" t="s">
        <v>1123</v>
      </c>
      <c r="H849">
        <v>2080501</v>
      </c>
      <c r="I849" t="s">
        <v>1662</v>
      </c>
      <c r="J849" t="s">
        <v>846</v>
      </c>
      <c r="K849">
        <v>0.17</v>
      </c>
      <c r="L849">
        <v>14.6341</v>
      </c>
      <c r="M849">
        <v>14.4641</v>
      </c>
      <c r="N849">
        <v>85.0829411764706</v>
      </c>
    </row>
    <row r="850" spans="1:14">
      <c r="A850">
        <v>208</v>
      </c>
      <c r="B850">
        <v>20805</v>
      </c>
      <c r="C850" t="s">
        <v>1119</v>
      </c>
      <c r="D850" t="s">
        <v>1577</v>
      </c>
      <c r="E850" t="s">
        <v>1578</v>
      </c>
      <c r="F850" t="s">
        <v>1579</v>
      </c>
      <c r="G850" t="s">
        <v>1578</v>
      </c>
      <c r="H850">
        <v>2080501</v>
      </c>
      <c r="I850" t="s">
        <v>1662</v>
      </c>
      <c r="J850" t="s">
        <v>846</v>
      </c>
      <c r="K850">
        <v>1.16</v>
      </c>
      <c r="L850">
        <v>34.2824</v>
      </c>
      <c r="M850">
        <v>33.1224</v>
      </c>
      <c r="N850">
        <v>28.5537931034483</v>
      </c>
    </row>
    <row r="851" spans="1:14">
      <c r="A851">
        <v>208</v>
      </c>
      <c r="B851">
        <v>20805</v>
      </c>
      <c r="C851" t="s">
        <v>841</v>
      </c>
      <c r="D851" t="s">
        <v>1286</v>
      </c>
      <c r="E851" t="s">
        <v>1287</v>
      </c>
      <c r="F851" t="s">
        <v>1288</v>
      </c>
      <c r="G851" t="s">
        <v>1287</v>
      </c>
      <c r="H851">
        <v>2080501</v>
      </c>
      <c r="I851" t="s">
        <v>1662</v>
      </c>
      <c r="J851" t="s">
        <v>846</v>
      </c>
      <c r="K851">
        <v>0.28</v>
      </c>
      <c r="L851">
        <v>15.2736</v>
      </c>
      <c r="M851">
        <v>14.9936</v>
      </c>
      <c r="N851">
        <v>53.5485714285714</v>
      </c>
    </row>
    <row r="852" spans="1:14">
      <c r="A852">
        <v>208</v>
      </c>
      <c r="B852">
        <v>20805</v>
      </c>
      <c r="C852" t="s">
        <v>841</v>
      </c>
      <c r="D852" t="s">
        <v>1087</v>
      </c>
      <c r="E852" t="s">
        <v>1088</v>
      </c>
      <c r="F852" t="s">
        <v>1089</v>
      </c>
      <c r="G852" t="s">
        <v>1088</v>
      </c>
      <c r="H852">
        <v>2080501</v>
      </c>
      <c r="I852" t="s">
        <v>1662</v>
      </c>
      <c r="J852" t="s">
        <v>846</v>
      </c>
      <c r="K852">
        <v>28.39</v>
      </c>
      <c r="L852">
        <v>290.5991</v>
      </c>
      <c r="M852">
        <v>262.2091</v>
      </c>
      <c r="N852">
        <v>9.23596688974991</v>
      </c>
    </row>
    <row r="853" spans="1:14">
      <c r="A853">
        <v>208</v>
      </c>
      <c r="B853">
        <v>20805</v>
      </c>
      <c r="C853" t="s">
        <v>841</v>
      </c>
      <c r="D853" t="s">
        <v>1090</v>
      </c>
      <c r="E853" t="s">
        <v>1091</v>
      </c>
      <c r="F853" t="s">
        <v>1092</v>
      </c>
      <c r="G853" t="s">
        <v>1091</v>
      </c>
      <c r="H853">
        <v>2080501</v>
      </c>
      <c r="I853" t="s">
        <v>1662</v>
      </c>
      <c r="J853" t="s">
        <v>846</v>
      </c>
      <c r="K853">
        <v>1.95</v>
      </c>
      <c r="L853">
        <v>36.2948</v>
      </c>
      <c r="M853">
        <v>34.3448</v>
      </c>
      <c r="N853">
        <v>17.612717948718</v>
      </c>
    </row>
    <row r="854" spans="1:14">
      <c r="A854">
        <v>208</v>
      </c>
      <c r="B854">
        <v>20805</v>
      </c>
      <c r="C854" t="s">
        <v>841</v>
      </c>
      <c r="D854" t="s">
        <v>915</v>
      </c>
      <c r="E854" t="s">
        <v>916</v>
      </c>
      <c r="F854" t="s">
        <v>917</v>
      </c>
      <c r="G854" t="s">
        <v>916</v>
      </c>
      <c r="H854">
        <v>2080501</v>
      </c>
      <c r="I854" t="s">
        <v>1662</v>
      </c>
      <c r="J854" t="s">
        <v>846</v>
      </c>
      <c r="K854">
        <v>0.19</v>
      </c>
      <c r="L854">
        <v>4.0964</v>
      </c>
      <c r="M854">
        <v>3.9064</v>
      </c>
      <c r="N854">
        <v>20.56</v>
      </c>
    </row>
    <row r="855" spans="1:14">
      <c r="A855">
        <v>208</v>
      </c>
      <c r="B855">
        <v>20805</v>
      </c>
      <c r="C855" t="s">
        <v>841</v>
      </c>
      <c r="D855" t="s">
        <v>918</v>
      </c>
      <c r="E855" t="s">
        <v>919</v>
      </c>
      <c r="F855" t="s">
        <v>920</v>
      </c>
      <c r="G855" t="s">
        <v>919</v>
      </c>
      <c r="H855">
        <v>2080501</v>
      </c>
      <c r="I855" t="s">
        <v>1662</v>
      </c>
      <c r="J855" t="s">
        <v>846</v>
      </c>
      <c r="K855">
        <v>0.69</v>
      </c>
      <c r="L855">
        <v>8.1583</v>
      </c>
      <c r="M855">
        <v>7.4683</v>
      </c>
      <c r="N855">
        <v>10.8236231884058</v>
      </c>
    </row>
    <row r="856" spans="1:14">
      <c r="A856">
        <v>208</v>
      </c>
      <c r="B856">
        <v>20805</v>
      </c>
      <c r="C856" t="s">
        <v>841</v>
      </c>
      <c r="D856" t="s">
        <v>1126</v>
      </c>
      <c r="E856" t="s">
        <v>1127</v>
      </c>
      <c r="F856" t="s">
        <v>1128</v>
      </c>
      <c r="G856" t="s">
        <v>1127</v>
      </c>
      <c r="H856">
        <v>2080501</v>
      </c>
      <c r="I856" t="s">
        <v>1662</v>
      </c>
      <c r="J856" t="s">
        <v>846</v>
      </c>
      <c r="K856">
        <v>0</v>
      </c>
      <c r="L856">
        <v>5.98</v>
      </c>
      <c r="M856">
        <v>5.98</v>
      </c>
      <c r="N856">
        <v>0</v>
      </c>
    </row>
    <row r="857" spans="1:14">
      <c r="A857">
        <v>208</v>
      </c>
      <c r="B857">
        <v>20805</v>
      </c>
      <c r="C857" t="s">
        <v>841</v>
      </c>
      <c r="D857" t="s">
        <v>1130</v>
      </c>
      <c r="E857" t="s">
        <v>1131</v>
      </c>
      <c r="F857" t="s">
        <v>1132</v>
      </c>
      <c r="G857" t="s">
        <v>1131</v>
      </c>
      <c r="H857">
        <v>2080501</v>
      </c>
      <c r="I857" t="s">
        <v>1662</v>
      </c>
      <c r="J857" t="s">
        <v>846</v>
      </c>
      <c r="K857">
        <v>16.24</v>
      </c>
      <c r="L857">
        <v>26.11</v>
      </c>
      <c r="M857">
        <v>9.87</v>
      </c>
      <c r="N857">
        <v>0.607758620689655</v>
      </c>
    </row>
    <row r="858" spans="1:14">
      <c r="A858">
        <v>208</v>
      </c>
      <c r="B858">
        <v>20805</v>
      </c>
      <c r="C858" t="s">
        <v>841</v>
      </c>
      <c r="D858" t="s">
        <v>1133</v>
      </c>
      <c r="E858" t="s">
        <v>1134</v>
      </c>
      <c r="F858" t="s">
        <v>1135</v>
      </c>
      <c r="G858" t="s">
        <v>1134</v>
      </c>
      <c r="H858">
        <v>2080501</v>
      </c>
      <c r="I858" t="s">
        <v>1662</v>
      </c>
      <c r="J858" t="s">
        <v>846</v>
      </c>
      <c r="K858">
        <v>0</v>
      </c>
      <c r="L858">
        <v>3.736</v>
      </c>
      <c r="M858">
        <v>3.736</v>
      </c>
      <c r="N858">
        <v>0</v>
      </c>
    </row>
    <row r="859" spans="1:14">
      <c r="A859">
        <v>208</v>
      </c>
      <c r="B859">
        <v>20805</v>
      </c>
      <c r="C859" t="s">
        <v>841</v>
      </c>
      <c r="D859" t="s">
        <v>1136</v>
      </c>
      <c r="E859" t="s">
        <v>1137</v>
      </c>
      <c r="F859" t="s">
        <v>1138</v>
      </c>
      <c r="G859" t="s">
        <v>1137</v>
      </c>
      <c r="H859">
        <v>2080501</v>
      </c>
      <c r="I859" t="s">
        <v>1662</v>
      </c>
      <c r="J859" t="s">
        <v>846</v>
      </c>
      <c r="K859">
        <v>0</v>
      </c>
      <c r="L859">
        <v>4.658</v>
      </c>
      <c r="M859">
        <v>4.658</v>
      </c>
      <c r="N859">
        <v>0</v>
      </c>
    </row>
    <row r="860" spans="1:14">
      <c r="A860">
        <v>208</v>
      </c>
      <c r="B860">
        <v>20805</v>
      </c>
      <c r="C860" t="s">
        <v>841</v>
      </c>
      <c r="D860" t="s">
        <v>1139</v>
      </c>
      <c r="E860" t="s">
        <v>1140</v>
      </c>
      <c r="F860" t="s">
        <v>1141</v>
      </c>
      <c r="G860" t="s">
        <v>1140</v>
      </c>
      <c r="H860">
        <v>2080501</v>
      </c>
      <c r="I860" t="s">
        <v>1662</v>
      </c>
      <c r="J860" t="s">
        <v>846</v>
      </c>
      <c r="K860">
        <v>0</v>
      </c>
      <c r="L860">
        <v>5.796</v>
      </c>
      <c r="M860">
        <v>5.796</v>
      </c>
      <c r="N860">
        <v>0</v>
      </c>
    </row>
    <row r="861" spans="1:14">
      <c r="A861">
        <v>208</v>
      </c>
      <c r="B861">
        <v>20805</v>
      </c>
      <c r="C861" t="s">
        <v>841</v>
      </c>
      <c r="D861" t="s">
        <v>1142</v>
      </c>
      <c r="E861" t="s">
        <v>1143</v>
      </c>
      <c r="F861" t="s">
        <v>1144</v>
      </c>
      <c r="G861" t="s">
        <v>1143</v>
      </c>
      <c r="H861">
        <v>2080501</v>
      </c>
      <c r="I861" t="s">
        <v>1662</v>
      </c>
      <c r="J861" t="s">
        <v>846</v>
      </c>
      <c r="K861">
        <v>0.28</v>
      </c>
      <c r="L861">
        <v>5.9062</v>
      </c>
      <c r="M861">
        <v>5.6262</v>
      </c>
      <c r="N861">
        <v>20.0935714285714</v>
      </c>
    </row>
    <row r="862" spans="1:14">
      <c r="A862">
        <v>208</v>
      </c>
      <c r="B862">
        <v>20805</v>
      </c>
      <c r="C862" t="s">
        <v>841</v>
      </c>
      <c r="D862" t="s">
        <v>1145</v>
      </c>
      <c r="E862" t="s">
        <v>1146</v>
      </c>
      <c r="F862" t="s">
        <v>1147</v>
      </c>
      <c r="G862" t="s">
        <v>1146</v>
      </c>
      <c r="H862">
        <v>2080501</v>
      </c>
      <c r="I862" t="s">
        <v>1662</v>
      </c>
      <c r="J862" t="s">
        <v>846</v>
      </c>
      <c r="K862">
        <v>0.17</v>
      </c>
      <c r="L862">
        <v>11.5746</v>
      </c>
      <c r="M862">
        <v>11.4046</v>
      </c>
      <c r="N862">
        <v>67.0858823529412</v>
      </c>
    </row>
    <row r="863" spans="1:14">
      <c r="A863">
        <v>208</v>
      </c>
      <c r="B863">
        <v>20805</v>
      </c>
      <c r="C863" t="s">
        <v>841</v>
      </c>
      <c r="D863" t="s">
        <v>1148</v>
      </c>
      <c r="E863" t="s">
        <v>1149</v>
      </c>
      <c r="F863" t="s">
        <v>1150</v>
      </c>
      <c r="G863" t="s">
        <v>1149</v>
      </c>
      <c r="H863">
        <v>2080501</v>
      </c>
      <c r="I863" t="s">
        <v>1662</v>
      </c>
      <c r="J863" t="s">
        <v>846</v>
      </c>
      <c r="K863">
        <v>0.39</v>
      </c>
      <c r="L863">
        <v>5.0963</v>
      </c>
      <c r="M863">
        <v>4.7063</v>
      </c>
      <c r="N863">
        <v>12.0674358974359</v>
      </c>
    </row>
    <row r="864" spans="1:14">
      <c r="A864">
        <v>208</v>
      </c>
      <c r="B864">
        <v>20805</v>
      </c>
      <c r="C864" t="s">
        <v>1031</v>
      </c>
      <c r="D864" t="s">
        <v>1803</v>
      </c>
      <c r="E864" t="s">
        <v>1804</v>
      </c>
      <c r="F864" t="s">
        <v>1805</v>
      </c>
      <c r="G864" t="s">
        <v>1804</v>
      </c>
      <c r="H864">
        <v>2080501</v>
      </c>
      <c r="I864" t="s">
        <v>1662</v>
      </c>
      <c r="J864" t="s">
        <v>846</v>
      </c>
      <c r="K864">
        <v>0.23</v>
      </c>
      <c r="L864">
        <v>7.7064</v>
      </c>
      <c r="M864">
        <v>7.4764</v>
      </c>
      <c r="N864">
        <v>32.5060869565217</v>
      </c>
    </row>
    <row r="865" spans="1:14">
      <c r="A865">
        <v>208</v>
      </c>
      <c r="B865">
        <v>20805</v>
      </c>
      <c r="C865" t="s">
        <v>1289</v>
      </c>
      <c r="D865" t="s">
        <v>1806</v>
      </c>
      <c r="E865" t="s">
        <v>1807</v>
      </c>
      <c r="F865" t="s">
        <v>1808</v>
      </c>
      <c r="G865" t="s">
        <v>1807</v>
      </c>
      <c r="H865">
        <v>2080501</v>
      </c>
      <c r="I865" t="s">
        <v>1662</v>
      </c>
      <c r="J865" t="s">
        <v>846</v>
      </c>
      <c r="K865">
        <v>1.21</v>
      </c>
      <c r="L865">
        <v>18.0691</v>
      </c>
      <c r="M865">
        <v>16.8591</v>
      </c>
      <c r="N865">
        <v>13.9331404958678</v>
      </c>
    </row>
    <row r="866" spans="1:14">
      <c r="A866">
        <v>208</v>
      </c>
      <c r="B866">
        <v>20805</v>
      </c>
      <c r="C866" t="s">
        <v>849</v>
      </c>
      <c r="D866" t="s">
        <v>1067</v>
      </c>
      <c r="E866" t="s">
        <v>1068</v>
      </c>
      <c r="F866" t="s">
        <v>1069</v>
      </c>
      <c r="G866" t="s">
        <v>1070</v>
      </c>
      <c r="H866">
        <v>2080501</v>
      </c>
      <c r="I866" t="s">
        <v>1662</v>
      </c>
      <c r="J866" t="s">
        <v>846</v>
      </c>
      <c r="K866">
        <v>0</v>
      </c>
      <c r="L866">
        <v>1.844</v>
      </c>
      <c r="M866">
        <v>1.844</v>
      </c>
      <c r="N866">
        <v>0</v>
      </c>
    </row>
    <row r="867" spans="1:14">
      <c r="A867">
        <v>208</v>
      </c>
      <c r="B867">
        <v>20805</v>
      </c>
      <c r="C867" t="s">
        <v>849</v>
      </c>
      <c r="D867" t="s">
        <v>1067</v>
      </c>
      <c r="E867" t="s">
        <v>1068</v>
      </c>
      <c r="F867" t="s">
        <v>1071</v>
      </c>
      <c r="G867" t="s">
        <v>1068</v>
      </c>
      <c r="H867">
        <v>2080501</v>
      </c>
      <c r="I867" t="s">
        <v>1662</v>
      </c>
      <c r="J867" t="s">
        <v>846</v>
      </c>
      <c r="K867">
        <v>119.76</v>
      </c>
      <c r="L867">
        <v>216.9153</v>
      </c>
      <c r="M867">
        <v>97.1553</v>
      </c>
      <c r="N867">
        <v>0.81125</v>
      </c>
    </row>
    <row r="868" spans="1:14">
      <c r="A868">
        <v>208</v>
      </c>
      <c r="B868">
        <v>20805</v>
      </c>
      <c r="C868" t="s">
        <v>841</v>
      </c>
      <c r="D868" t="s">
        <v>1072</v>
      </c>
      <c r="E868" t="s">
        <v>1073</v>
      </c>
      <c r="F868" t="s">
        <v>1074</v>
      </c>
      <c r="G868" t="s">
        <v>1073</v>
      </c>
      <c r="H868">
        <v>2080501</v>
      </c>
      <c r="I868" t="s">
        <v>1662</v>
      </c>
      <c r="J868" t="s">
        <v>846</v>
      </c>
      <c r="K868">
        <v>1.05</v>
      </c>
      <c r="L868">
        <v>10.5594</v>
      </c>
      <c r="M868">
        <v>9.5094</v>
      </c>
      <c r="N868">
        <v>9.05657142857143</v>
      </c>
    </row>
    <row r="869" spans="1:14">
      <c r="A869">
        <v>208</v>
      </c>
      <c r="B869">
        <v>20805</v>
      </c>
      <c r="C869" t="s">
        <v>849</v>
      </c>
      <c r="D869" t="s">
        <v>1809</v>
      </c>
      <c r="E869" t="s">
        <v>1810</v>
      </c>
      <c r="F869" t="s">
        <v>1811</v>
      </c>
      <c r="G869" t="s">
        <v>1810</v>
      </c>
      <c r="H869">
        <v>2080501</v>
      </c>
      <c r="I869" t="s">
        <v>1662</v>
      </c>
      <c r="J869" t="s">
        <v>846</v>
      </c>
      <c r="K869">
        <v>0</v>
      </c>
      <c r="L869">
        <v>11.9284</v>
      </c>
      <c r="M869">
        <v>11.9284</v>
      </c>
      <c r="N869">
        <v>0</v>
      </c>
    </row>
    <row r="870" spans="1:14">
      <c r="A870">
        <v>208</v>
      </c>
      <c r="B870">
        <v>20805</v>
      </c>
      <c r="C870" t="s">
        <v>1031</v>
      </c>
      <c r="D870" t="s">
        <v>1263</v>
      </c>
      <c r="E870" t="s">
        <v>1264</v>
      </c>
      <c r="F870" t="s">
        <v>1265</v>
      </c>
      <c r="G870" t="s">
        <v>1264</v>
      </c>
      <c r="H870">
        <v>2080501</v>
      </c>
      <c r="I870" t="s">
        <v>1662</v>
      </c>
      <c r="J870" t="s">
        <v>846</v>
      </c>
      <c r="K870">
        <v>1.37</v>
      </c>
      <c r="L870">
        <v>12.8587</v>
      </c>
      <c r="M870">
        <v>11.4887</v>
      </c>
      <c r="N870">
        <v>8.38591240875912</v>
      </c>
    </row>
    <row r="871" spans="1:14">
      <c r="A871">
        <v>208</v>
      </c>
      <c r="B871">
        <v>20805</v>
      </c>
      <c r="C871" t="s">
        <v>1031</v>
      </c>
      <c r="D871" t="s">
        <v>1263</v>
      </c>
      <c r="E871" t="s">
        <v>1264</v>
      </c>
      <c r="F871" t="s">
        <v>1266</v>
      </c>
      <c r="G871" t="s">
        <v>1267</v>
      </c>
      <c r="H871">
        <v>2080501</v>
      </c>
      <c r="I871" t="s">
        <v>1662</v>
      </c>
      <c r="J871" t="s">
        <v>846</v>
      </c>
      <c r="K871">
        <v>0.63</v>
      </c>
      <c r="L871">
        <v>3.3986</v>
      </c>
      <c r="M871">
        <v>2.7686</v>
      </c>
      <c r="N871">
        <v>4.39460317460317</v>
      </c>
    </row>
    <row r="872" spans="1:14">
      <c r="A872">
        <v>208</v>
      </c>
      <c r="B872">
        <v>20805</v>
      </c>
      <c r="C872" t="s">
        <v>1119</v>
      </c>
      <c r="D872" t="s">
        <v>1511</v>
      </c>
      <c r="E872" t="s">
        <v>1512</v>
      </c>
      <c r="F872" t="s">
        <v>1513</v>
      </c>
      <c r="G872" t="s">
        <v>1512</v>
      </c>
      <c r="H872">
        <v>2080501</v>
      </c>
      <c r="I872" t="s">
        <v>1662</v>
      </c>
      <c r="J872" t="s">
        <v>846</v>
      </c>
      <c r="K872">
        <v>0.53</v>
      </c>
      <c r="L872">
        <v>12.8541</v>
      </c>
      <c r="M872">
        <v>12.3241</v>
      </c>
      <c r="N872">
        <v>23.2530188679245</v>
      </c>
    </row>
    <row r="873" spans="1:14">
      <c r="A873">
        <v>208</v>
      </c>
      <c r="B873">
        <v>20805</v>
      </c>
      <c r="C873" t="s">
        <v>1061</v>
      </c>
      <c r="D873" t="s">
        <v>1812</v>
      </c>
      <c r="E873" t="s">
        <v>1813</v>
      </c>
      <c r="F873" t="s">
        <v>1814</v>
      </c>
      <c r="G873" t="s">
        <v>1813</v>
      </c>
      <c r="H873">
        <v>2080501</v>
      </c>
      <c r="I873" t="s">
        <v>1662</v>
      </c>
      <c r="J873" t="s">
        <v>846</v>
      </c>
      <c r="K873">
        <v>0</v>
      </c>
      <c r="L873">
        <v>2.766</v>
      </c>
      <c r="M873">
        <v>2.766</v>
      </c>
      <c r="N873">
        <v>0</v>
      </c>
    </row>
    <row r="874" spans="1:14">
      <c r="A874">
        <v>208</v>
      </c>
      <c r="B874">
        <v>20805</v>
      </c>
      <c r="C874" t="s">
        <v>841</v>
      </c>
      <c r="D874" t="s">
        <v>1039</v>
      </c>
      <c r="E874" t="s">
        <v>1040</v>
      </c>
      <c r="F874" t="s">
        <v>1041</v>
      </c>
      <c r="G874" t="s">
        <v>1040</v>
      </c>
      <c r="H874">
        <v>2080501</v>
      </c>
      <c r="I874" t="s">
        <v>1662</v>
      </c>
      <c r="J874" t="s">
        <v>846</v>
      </c>
      <c r="K874">
        <v>0.26</v>
      </c>
      <c r="L874">
        <v>7.1631</v>
      </c>
      <c r="M874">
        <v>6.9031</v>
      </c>
      <c r="N874">
        <v>26.5503846153846</v>
      </c>
    </row>
    <row r="875" spans="1:14">
      <c r="A875">
        <v>208</v>
      </c>
      <c r="B875">
        <v>20805</v>
      </c>
      <c r="C875" t="s">
        <v>1815</v>
      </c>
      <c r="D875" t="s">
        <v>1816</v>
      </c>
      <c r="E875" t="s">
        <v>1817</v>
      </c>
      <c r="F875" t="s">
        <v>1818</v>
      </c>
      <c r="G875" t="s">
        <v>1817</v>
      </c>
      <c r="H875">
        <v>2080501</v>
      </c>
      <c r="I875" t="s">
        <v>1662</v>
      </c>
      <c r="J875" t="s">
        <v>846</v>
      </c>
      <c r="K875">
        <v>0</v>
      </c>
      <c r="L875">
        <v>1.1239</v>
      </c>
      <c r="M875">
        <v>1.1239</v>
      </c>
      <c r="N875">
        <v>0</v>
      </c>
    </row>
    <row r="876" spans="1:14">
      <c r="A876">
        <v>208</v>
      </c>
      <c r="B876">
        <v>20805</v>
      </c>
      <c r="C876" t="s">
        <v>841</v>
      </c>
      <c r="D876" t="s">
        <v>1179</v>
      </c>
      <c r="E876" t="s">
        <v>1180</v>
      </c>
      <c r="F876" t="s">
        <v>1185</v>
      </c>
      <c r="G876" t="s">
        <v>1186</v>
      </c>
      <c r="H876">
        <v>2080502</v>
      </c>
      <c r="I876" t="s">
        <v>1819</v>
      </c>
      <c r="J876" t="s">
        <v>846</v>
      </c>
      <c r="K876">
        <v>0</v>
      </c>
      <c r="L876">
        <v>1.1743</v>
      </c>
      <c r="M876">
        <v>1.1743</v>
      </c>
      <c r="N876">
        <v>0</v>
      </c>
    </row>
    <row r="877" spans="1:14">
      <c r="A877">
        <v>208</v>
      </c>
      <c r="B877">
        <v>20805</v>
      </c>
      <c r="C877" t="s">
        <v>841</v>
      </c>
      <c r="D877" t="s">
        <v>842</v>
      </c>
      <c r="E877" t="s">
        <v>843</v>
      </c>
      <c r="F877" t="s">
        <v>858</v>
      </c>
      <c r="G877" t="s">
        <v>859</v>
      </c>
      <c r="H877">
        <v>2080502</v>
      </c>
      <c r="I877" t="s">
        <v>1819</v>
      </c>
      <c r="J877" t="s">
        <v>846</v>
      </c>
      <c r="K877">
        <v>0.22</v>
      </c>
      <c r="L877">
        <v>9.3226</v>
      </c>
      <c r="M877">
        <v>9.1026</v>
      </c>
      <c r="N877">
        <v>41.3754545454545</v>
      </c>
    </row>
    <row r="878" spans="1:14">
      <c r="A878">
        <v>208</v>
      </c>
      <c r="B878">
        <v>20805</v>
      </c>
      <c r="C878" t="s">
        <v>841</v>
      </c>
      <c r="D878" t="s">
        <v>867</v>
      </c>
      <c r="E878" t="s">
        <v>868</v>
      </c>
      <c r="F878" t="s">
        <v>872</v>
      </c>
      <c r="G878" t="s">
        <v>873</v>
      </c>
      <c r="H878">
        <v>2080502</v>
      </c>
      <c r="I878" t="s">
        <v>1819</v>
      </c>
      <c r="J878" t="s">
        <v>846</v>
      </c>
      <c r="K878">
        <v>0.23</v>
      </c>
      <c r="L878">
        <v>3.9173</v>
      </c>
      <c r="M878">
        <v>3.6873</v>
      </c>
      <c r="N878">
        <v>16.0317391304348</v>
      </c>
    </row>
    <row r="879" spans="1:14">
      <c r="A879">
        <v>208</v>
      </c>
      <c r="B879">
        <v>20805</v>
      </c>
      <c r="C879" t="s">
        <v>841</v>
      </c>
      <c r="D879" t="s">
        <v>895</v>
      </c>
      <c r="E879" t="s">
        <v>896</v>
      </c>
      <c r="F879" t="s">
        <v>949</v>
      </c>
      <c r="G879" t="s">
        <v>950</v>
      </c>
      <c r="H879">
        <v>2080502</v>
      </c>
      <c r="I879" t="s">
        <v>1819</v>
      </c>
      <c r="J879" t="s">
        <v>928</v>
      </c>
      <c r="K879">
        <v>0</v>
      </c>
      <c r="L879">
        <v>0.922</v>
      </c>
      <c r="M879">
        <v>0.922</v>
      </c>
      <c r="N879">
        <v>0</v>
      </c>
    </row>
    <row r="880" spans="1:14">
      <c r="A880">
        <v>208</v>
      </c>
      <c r="B880">
        <v>20805</v>
      </c>
      <c r="C880" t="s">
        <v>841</v>
      </c>
      <c r="D880" t="s">
        <v>898</v>
      </c>
      <c r="E880" t="s">
        <v>899</v>
      </c>
      <c r="F880" t="s">
        <v>936</v>
      </c>
      <c r="G880" t="s">
        <v>937</v>
      </c>
      <c r="H880">
        <v>2080502</v>
      </c>
      <c r="I880" t="s">
        <v>1819</v>
      </c>
      <c r="J880" t="s">
        <v>846</v>
      </c>
      <c r="K880">
        <v>0.5</v>
      </c>
      <c r="L880">
        <v>6.031</v>
      </c>
      <c r="M880">
        <v>5.531</v>
      </c>
      <c r="N880">
        <v>11.062</v>
      </c>
    </row>
    <row r="881" spans="1:14">
      <c r="A881">
        <v>208</v>
      </c>
      <c r="B881">
        <v>20805</v>
      </c>
      <c r="C881" t="s">
        <v>841</v>
      </c>
      <c r="D881" t="s">
        <v>898</v>
      </c>
      <c r="E881" t="s">
        <v>899</v>
      </c>
      <c r="F881" t="s">
        <v>929</v>
      </c>
      <c r="G881" t="s">
        <v>930</v>
      </c>
      <c r="H881">
        <v>2080502</v>
      </c>
      <c r="I881" t="s">
        <v>1819</v>
      </c>
      <c r="J881" t="s">
        <v>846</v>
      </c>
      <c r="K881">
        <v>0.24</v>
      </c>
      <c r="L881">
        <v>3.01</v>
      </c>
      <c r="M881">
        <v>2.77</v>
      </c>
      <c r="N881">
        <v>11.5416666666667</v>
      </c>
    </row>
    <row r="882" spans="1:14">
      <c r="A882">
        <v>208</v>
      </c>
      <c r="B882">
        <v>20805</v>
      </c>
      <c r="C882" t="s">
        <v>841</v>
      </c>
      <c r="D882" t="s">
        <v>992</v>
      </c>
      <c r="E882" t="s">
        <v>993</v>
      </c>
      <c r="F882" t="s">
        <v>1008</v>
      </c>
      <c r="G882" t="s">
        <v>1009</v>
      </c>
      <c r="H882">
        <v>2080502</v>
      </c>
      <c r="I882" t="s">
        <v>1819</v>
      </c>
      <c r="J882" t="s">
        <v>846</v>
      </c>
      <c r="K882">
        <v>0</v>
      </c>
      <c r="L882">
        <v>3.688</v>
      </c>
      <c r="M882">
        <v>3.688</v>
      </c>
      <c r="N882">
        <v>0</v>
      </c>
    </row>
    <row r="883" spans="1:14">
      <c r="A883">
        <v>208</v>
      </c>
      <c r="B883">
        <v>20805</v>
      </c>
      <c r="C883" t="s">
        <v>841</v>
      </c>
      <c r="D883" t="s">
        <v>992</v>
      </c>
      <c r="E883" t="s">
        <v>993</v>
      </c>
      <c r="F883" t="s">
        <v>1011</v>
      </c>
      <c r="G883" t="s">
        <v>1012</v>
      </c>
      <c r="H883">
        <v>2080502</v>
      </c>
      <c r="I883" t="s">
        <v>1819</v>
      </c>
      <c r="J883" t="s">
        <v>846</v>
      </c>
      <c r="K883">
        <v>0</v>
      </c>
      <c r="L883">
        <v>8.2624</v>
      </c>
      <c r="M883">
        <v>8.2624</v>
      </c>
      <c r="N883">
        <v>0</v>
      </c>
    </row>
    <row r="884" spans="1:14">
      <c r="A884">
        <v>208</v>
      </c>
      <c r="B884">
        <v>20805</v>
      </c>
      <c r="C884" t="s">
        <v>841</v>
      </c>
      <c r="D884" t="s">
        <v>1154</v>
      </c>
      <c r="E884" t="s">
        <v>1155</v>
      </c>
      <c r="F884" t="s">
        <v>1168</v>
      </c>
      <c r="G884" t="s">
        <v>1169</v>
      </c>
      <c r="H884">
        <v>2080502</v>
      </c>
      <c r="I884" t="s">
        <v>1819</v>
      </c>
      <c r="J884" t="s">
        <v>846</v>
      </c>
      <c r="K884">
        <v>0</v>
      </c>
      <c r="L884">
        <v>9.268</v>
      </c>
      <c r="M884">
        <v>9.268</v>
      </c>
      <c r="N884">
        <v>0</v>
      </c>
    </row>
    <row r="885" spans="1:14">
      <c r="A885">
        <v>208</v>
      </c>
      <c r="B885">
        <v>20805</v>
      </c>
      <c r="C885" t="s">
        <v>1031</v>
      </c>
      <c r="D885" t="s">
        <v>1170</v>
      </c>
      <c r="E885" t="s">
        <v>1171</v>
      </c>
      <c r="F885" t="s">
        <v>1172</v>
      </c>
      <c r="G885" t="s">
        <v>1173</v>
      </c>
      <c r="H885">
        <v>2080502</v>
      </c>
      <c r="I885" t="s">
        <v>1819</v>
      </c>
      <c r="J885" t="s">
        <v>846</v>
      </c>
      <c r="K885">
        <v>0.25</v>
      </c>
      <c r="L885">
        <v>3.4139</v>
      </c>
      <c r="M885">
        <v>3.1639</v>
      </c>
      <c r="N885">
        <v>12.6556</v>
      </c>
    </row>
    <row r="886" spans="1:14">
      <c r="A886">
        <v>208</v>
      </c>
      <c r="B886">
        <v>20805</v>
      </c>
      <c r="C886" t="s">
        <v>1031</v>
      </c>
      <c r="D886" t="s">
        <v>1170</v>
      </c>
      <c r="E886" t="s">
        <v>1171</v>
      </c>
      <c r="F886" t="s">
        <v>1666</v>
      </c>
      <c r="G886" t="s">
        <v>1171</v>
      </c>
      <c r="H886">
        <v>2080502</v>
      </c>
      <c r="I886" t="s">
        <v>1819</v>
      </c>
      <c r="J886" t="s">
        <v>846</v>
      </c>
      <c r="K886">
        <v>0</v>
      </c>
      <c r="L886">
        <v>0.48</v>
      </c>
      <c r="M886">
        <v>0.48</v>
      </c>
      <c r="N886">
        <v>0</v>
      </c>
    </row>
    <row r="887" spans="1:14">
      <c r="A887">
        <v>208</v>
      </c>
      <c r="B887">
        <v>20805</v>
      </c>
      <c r="C887" t="s">
        <v>1031</v>
      </c>
      <c r="D887" t="s">
        <v>1170</v>
      </c>
      <c r="E887" t="s">
        <v>1171</v>
      </c>
      <c r="F887" t="s">
        <v>1174</v>
      </c>
      <c r="G887" t="s">
        <v>1175</v>
      </c>
      <c r="H887">
        <v>2080502</v>
      </c>
      <c r="I887" t="s">
        <v>1819</v>
      </c>
      <c r="J887" t="s">
        <v>846</v>
      </c>
      <c r="K887">
        <v>0.4</v>
      </c>
      <c r="L887">
        <v>64.7521</v>
      </c>
      <c r="M887">
        <v>64.3521</v>
      </c>
      <c r="N887">
        <v>160.88025</v>
      </c>
    </row>
    <row r="888" spans="1:14">
      <c r="A888">
        <v>208</v>
      </c>
      <c r="B888">
        <v>20805</v>
      </c>
      <c r="C888" t="s">
        <v>1031</v>
      </c>
      <c r="D888" t="s">
        <v>1170</v>
      </c>
      <c r="E888" t="s">
        <v>1171</v>
      </c>
      <c r="F888" t="s">
        <v>1820</v>
      </c>
      <c r="G888" t="s">
        <v>1821</v>
      </c>
      <c r="H888">
        <v>2080502</v>
      </c>
      <c r="I888" t="s">
        <v>1819</v>
      </c>
      <c r="J888" t="s">
        <v>846</v>
      </c>
      <c r="K888">
        <v>0</v>
      </c>
      <c r="L888">
        <v>6.454</v>
      </c>
      <c r="M888">
        <v>6.454</v>
      </c>
      <c r="N888">
        <v>0</v>
      </c>
    </row>
    <row r="889" spans="1:14">
      <c r="A889">
        <v>208</v>
      </c>
      <c r="B889">
        <v>20805</v>
      </c>
      <c r="C889" t="s">
        <v>841</v>
      </c>
      <c r="D889" t="s">
        <v>1158</v>
      </c>
      <c r="E889" t="s">
        <v>1159</v>
      </c>
      <c r="F889" t="s">
        <v>1176</v>
      </c>
      <c r="G889" t="s">
        <v>1177</v>
      </c>
      <c r="H889">
        <v>2080502</v>
      </c>
      <c r="I889" t="s">
        <v>1819</v>
      </c>
      <c r="J889" t="s">
        <v>846</v>
      </c>
      <c r="K889">
        <v>0</v>
      </c>
      <c r="L889">
        <v>1.892</v>
      </c>
      <c r="M889">
        <v>1.892</v>
      </c>
      <c r="N889">
        <v>0</v>
      </c>
    </row>
    <row r="890" spans="1:14">
      <c r="A890">
        <v>208</v>
      </c>
      <c r="B890">
        <v>20805</v>
      </c>
      <c r="C890" t="s">
        <v>1031</v>
      </c>
      <c r="D890" t="s">
        <v>1667</v>
      </c>
      <c r="E890" t="s">
        <v>1668</v>
      </c>
      <c r="F890" t="s">
        <v>1822</v>
      </c>
      <c r="G890" t="s">
        <v>1823</v>
      </c>
      <c r="H890">
        <v>2080502</v>
      </c>
      <c r="I890" t="s">
        <v>1819</v>
      </c>
      <c r="J890" t="s">
        <v>846</v>
      </c>
      <c r="K890">
        <v>0.44</v>
      </c>
      <c r="L890">
        <v>9.7045</v>
      </c>
      <c r="M890">
        <v>9.2645</v>
      </c>
      <c r="N890">
        <v>21.0556818181818</v>
      </c>
    </row>
    <row r="891" spans="1:14">
      <c r="A891">
        <v>208</v>
      </c>
      <c r="B891">
        <v>20805</v>
      </c>
      <c r="C891" t="s">
        <v>1031</v>
      </c>
      <c r="D891" t="s">
        <v>1667</v>
      </c>
      <c r="E891" t="s">
        <v>1668</v>
      </c>
      <c r="F891" t="s">
        <v>1824</v>
      </c>
      <c r="G891" t="s">
        <v>1825</v>
      </c>
      <c r="H891">
        <v>2080502</v>
      </c>
      <c r="I891" t="s">
        <v>1819</v>
      </c>
      <c r="J891" t="s">
        <v>846</v>
      </c>
      <c r="K891">
        <v>0.26</v>
      </c>
      <c r="L891">
        <v>6.8572</v>
      </c>
      <c r="M891">
        <v>6.5972</v>
      </c>
      <c r="N891">
        <v>25.3738461538462</v>
      </c>
    </row>
    <row r="892" spans="1:14">
      <c r="A892">
        <v>208</v>
      </c>
      <c r="B892">
        <v>20805</v>
      </c>
      <c r="C892" t="s">
        <v>1031</v>
      </c>
      <c r="D892" t="s">
        <v>1667</v>
      </c>
      <c r="E892" t="s">
        <v>1668</v>
      </c>
      <c r="F892" t="s">
        <v>1826</v>
      </c>
      <c r="G892" t="s">
        <v>1827</v>
      </c>
      <c r="H892">
        <v>2080502</v>
      </c>
      <c r="I892" t="s">
        <v>1819</v>
      </c>
      <c r="J892" t="s">
        <v>846</v>
      </c>
      <c r="K892">
        <v>0</v>
      </c>
      <c r="L892">
        <v>3.736</v>
      </c>
      <c r="M892">
        <v>3.736</v>
      </c>
      <c r="N892">
        <v>0</v>
      </c>
    </row>
    <row r="893" spans="1:14">
      <c r="A893">
        <v>208</v>
      </c>
      <c r="B893">
        <v>20805</v>
      </c>
      <c r="C893" t="s">
        <v>1031</v>
      </c>
      <c r="D893" t="s">
        <v>1667</v>
      </c>
      <c r="E893" t="s">
        <v>1668</v>
      </c>
      <c r="F893" t="s">
        <v>1828</v>
      </c>
      <c r="G893" t="s">
        <v>1829</v>
      </c>
      <c r="H893">
        <v>2080502</v>
      </c>
      <c r="I893" t="s">
        <v>1819</v>
      </c>
      <c r="J893" t="s">
        <v>846</v>
      </c>
      <c r="K893">
        <v>0.31</v>
      </c>
      <c r="L893">
        <v>2.2452</v>
      </c>
      <c r="M893">
        <v>1.9352</v>
      </c>
      <c r="N893">
        <v>6.24258064516129</v>
      </c>
    </row>
    <row r="894" spans="1:14">
      <c r="A894">
        <v>208</v>
      </c>
      <c r="B894">
        <v>20805</v>
      </c>
      <c r="C894" t="s">
        <v>1031</v>
      </c>
      <c r="D894" t="s">
        <v>1667</v>
      </c>
      <c r="E894" t="s">
        <v>1668</v>
      </c>
      <c r="F894" t="s">
        <v>1830</v>
      </c>
      <c r="G894" t="s">
        <v>1831</v>
      </c>
      <c r="H894">
        <v>2080502</v>
      </c>
      <c r="I894" t="s">
        <v>1819</v>
      </c>
      <c r="J894" t="s">
        <v>846</v>
      </c>
      <c r="K894">
        <v>0</v>
      </c>
      <c r="L894">
        <v>2.766</v>
      </c>
      <c r="M894">
        <v>2.766</v>
      </c>
      <c r="N894">
        <v>0</v>
      </c>
    </row>
    <row r="895" spans="1:14">
      <c r="A895">
        <v>208</v>
      </c>
      <c r="B895">
        <v>20805</v>
      </c>
      <c r="C895" t="s">
        <v>1031</v>
      </c>
      <c r="D895" t="s">
        <v>1667</v>
      </c>
      <c r="E895" t="s">
        <v>1668</v>
      </c>
      <c r="F895" t="s">
        <v>1832</v>
      </c>
      <c r="G895" t="s">
        <v>1833</v>
      </c>
      <c r="H895">
        <v>2080502</v>
      </c>
      <c r="I895" t="s">
        <v>1819</v>
      </c>
      <c r="J895" t="s">
        <v>846</v>
      </c>
      <c r="K895">
        <v>31.53</v>
      </c>
      <c r="L895">
        <v>139.1011</v>
      </c>
      <c r="M895">
        <v>107.5711</v>
      </c>
      <c r="N895">
        <v>3.41170631144941</v>
      </c>
    </row>
    <row r="896" spans="1:14">
      <c r="A896">
        <v>208</v>
      </c>
      <c r="B896">
        <v>20805</v>
      </c>
      <c r="C896" t="s">
        <v>1031</v>
      </c>
      <c r="D896" t="s">
        <v>1667</v>
      </c>
      <c r="E896" t="s">
        <v>1668</v>
      </c>
      <c r="F896" t="s">
        <v>1834</v>
      </c>
      <c r="G896" t="s">
        <v>1835</v>
      </c>
      <c r="H896">
        <v>2080502</v>
      </c>
      <c r="I896" t="s">
        <v>1819</v>
      </c>
      <c r="J896" t="s">
        <v>846</v>
      </c>
      <c r="K896">
        <v>0</v>
      </c>
      <c r="L896">
        <v>0.922</v>
      </c>
      <c r="M896">
        <v>0.922</v>
      </c>
      <c r="N896">
        <v>0</v>
      </c>
    </row>
    <row r="897" spans="1:14">
      <c r="A897">
        <v>208</v>
      </c>
      <c r="B897">
        <v>20805</v>
      </c>
      <c r="C897" t="s">
        <v>1031</v>
      </c>
      <c r="D897" t="s">
        <v>1032</v>
      </c>
      <c r="E897" t="s">
        <v>1033</v>
      </c>
      <c r="F897" t="s">
        <v>1439</v>
      </c>
      <c r="G897" t="s">
        <v>1440</v>
      </c>
      <c r="H897">
        <v>2080502</v>
      </c>
      <c r="I897" t="s">
        <v>1819</v>
      </c>
      <c r="J897" t="s">
        <v>846</v>
      </c>
      <c r="K897">
        <v>16.34</v>
      </c>
      <c r="L897">
        <v>135.5037</v>
      </c>
      <c r="M897">
        <v>119.1637</v>
      </c>
      <c r="N897">
        <v>7.29276009791922</v>
      </c>
    </row>
    <row r="898" spans="1:14">
      <c r="A898">
        <v>208</v>
      </c>
      <c r="B898">
        <v>20805</v>
      </c>
      <c r="C898" t="s">
        <v>1031</v>
      </c>
      <c r="D898" t="s">
        <v>1032</v>
      </c>
      <c r="E898" t="s">
        <v>1033</v>
      </c>
      <c r="F898" t="s">
        <v>1635</v>
      </c>
      <c r="G898" t="s">
        <v>1636</v>
      </c>
      <c r="H898">
        <v>2080502</v>
      </c>
      <c r="I898" t="s">
        <v>1819</v>
      </c>
      <c r="J898" t="s">
        <v>846</v>
      </c>
      <c r="K898">
        <v>0.28</v>
      </c>
      <c r="L898">
        <v>6.8822</v>
      </c>
      <c r="M898">
        <v>6.6022</v>
      </c>
      <c r="N898">
        <v>23.5792857142857</v>
      </c>
    </row>
    <row r="899" spans="1:14">
      <c r="A899">
        <v>208</v>
      </c>
      <c r="B899">
        <v>20805</v>
      </c>
      <c r="C899" t="s">
        <v>1031</v>
      </c>
      <c r="D899" t="s">
        <v>1032</v>
      </c>
      <c r="E899" t="s">
        <v>1033</v>
      </c>
      <c r="F899" t="s">
        <v>1638</v>
      </c>
      <c r="G899" t="s">
        <v>1639</v>
      </c>
      <c r="H899">
        <v>2080502</v>
      </c>
      <c r="I899" t="s">
        <v>1819</v>
      </c>
      <c r="J899" t="s">
        <v>928</v>
      </c>
      <c r="K899">
        <v>0</v>
      </c>
      <c r="L899">
        <v>0.922</v>
      </c>
      <c r="M899">
        <v>0.922</v>
      </c>
      <c r="N899">
        <v>0</v>
      </c>
    </row>
    <row r="900" spans="1:14">
      <c r="A900">
        <v>208</v>
      </c>
      <c r="B900">
        <v>20805</v>
      </c>
      <c r="C900" t="s">
        <v>1031</v>
      </c>
      <c r="D900" t="s">
        <v>1641</v>
      </c>
      <c r="E900" t="s">
        <v>1642</v>
      </c>
      <c r="F900" t="s">
        <v>1836</v>
      </c>
      <c r="G900" t="s">
        <v>1837</v>
      </c>
      <c r="H900">
        <v>2080502</v>
      </c>
      <c r="I900" t="s">
        <v>1819</v>
      </c>
      <c r="J900" t="s">
        <v>846</v>
      </c>
      <c r="K900">
        <v>1.94</v>
      </c>
      <c r="L900">
        <v>43.6709</v>
      </c>
      <c r="M900">
        <v>41.7309</v>
      </c>
      <c r="N900">
        <v>21.5107731958763</v>
      </c>
    </row>
    <row r="901" spans="1:14">
      <c r="A901">
        <v>208</v>
      </c>
      <c r="B901">
        <v>20805</v>
      </c>
      <c r="C901" t="s">
        <v>1031</v>
      </c>
      <c r="D901" t="s">
        <v>1641</v>
      </c>
      <c r="E901" t="s">
        <v>1642</v>
      </c>
      <c r="F901" t="s">
        <v>1838</v>
      </c>
      <c r="G901" t="s">
        <v>1839</v>
      </c>
      <c r="H901">
        <v>2080502</v>
      </c>
      <c r="I901" t="s">
        <v>1819</v>
      </c>
      <c r="J901" t="s">
        <v>846</v>
      </c>
      <c r="K901">
        <v>0</v>
      </c>
      <c r="L901">
        <v>12.908</v>
      </c>
      <c r="M901">
        <v>12.908</v>
      </c>
      <c r="N901">
        <v>0</v>
      </c>
    </row>
    <row r="902" spans="1:14">
      <c r="A902">
        <v>208</v>
      </c>
      <c r="B902">
        <v>20805</v>
      </c>
      <c r="C902" t="s">
        <v>1031</v>
      </c>
      <c r="D902" t="s">
        <v>1641</v>
      </c>
      <c r="E902" t="s">
        <v>1642</v>
      </c>
      <c r="F902" t="s">
        <v>1840</v>
      </c>
      <c r="G902" t="s">
        <v>1841</v>
      </c>
      <c r="H902">
        <v>2080502</v>
      </c>
      <c r="I902" t="s">
        <v>1819</v>
      </c>
      <c r="J902" t="s">
        <v>928</v>
      </c>
      <c r="K902">
        <v>0.95</v>
      </c>
      <c r="L902">
        <v>28.0402</v>
      </c>
      <c r="M902">
        <v>27.0902</v>
      </c>
      <c r="N902">
        <v>28.516</v>
      </c>
    </row>
    <row r="903" spans="1:14">
      <c r="A903">
        <v>208</v>
      </c>
      <c r="B903">
        <v>20805</v>
      </c>
      <c r="C903" t="s">
        <v>1031</v>
      </c>
      <c r="D903" t="s">
        <v>1641</v>
      </c>
      <c r="E903" t="s">
        <v>1642</v>
      </c>
      <c r="F903" t="s">
        <v>1842</v>
      </c>
      <c r="G903" t="s">
        <v>1843</v>
      </c>
      <c r="H903">
        <v>2080502</v>
      </c>
      <c r="I903" t="s">
        <v>1819</v>
      </c>
      <c r="J903" t="s">
        <v>928</v>
      </c>
      <c r="K903">
        <v>0</v>
      </c>
      <c r="L903">
        <v>6.1667</v>
      </c>
      <c r="M903">
        <v>6.1667</v>
      </c>
      <c r="N903">
        <v>0</v>
      </c>
    </row>
    <row r="904" spans="1:14">
      <c r="A904">
        <v>208</v>
      </c>
      <c r="B904">
        <v>20805</v>
      </c>
      <c r="C904" t="s">
        <v>1031</v>
      </c>
      <c r="D904" t="s">
        <v>1641</v>
      </c>
      <c r="E904" t="s">
        <v>1642</v>
      </c>
      <c r="F904" t="s">
        <v>1844</v>
      </c>
      <c r="G904" t="s">
        <v>1845</v>
      </c>
      <c r="H904">
        <v>2080502</v>
      </c>
      <c r="I904" t="s">
        <v>1819</v>
      </c>
      <c r="J904" t="s">
        <v>846</v>
      </c>
      <c r="K904">
        <v>1.03</v>
      </c>
      <c r="L904">
        <v>12.0971</v>
      </c>
      <c r="M904">
        <v>11.0671</v>
      </c>
      <c r="N904">
        <v>10.7447572815534</v>
      </c>
    </row>
    <row r="905" spans="1:14">
      <c r="A905">
        <v>208</v>
      </c>
      <c r="B905">
        <v>20805</v>
      </c>
      <c r="C905" t="s">
        <v>1031</v>
      </c>
      <c r="D905" t="s">
        <v>1678</v>
      </c>
      <c r="E905" t="s">
        <v>1679</v>
      </c>
      <c r="F905" t="s">
        <v>1846</v>
      </c>
      <c r="G905" t="s">
        <v>1847</v>
      </c>
      <c r="H905">
        <v>2080502</v>
      </c>
      <c r="I905" t="s">
        <v>1819</v>
      </c>
      <c r="J905" t="s">
        <v>1213</v>
      </c>
      <c r="K905">
        <v>0</v>
      </c>
      <c r="L905">
        <v>0.922</v>
      </c>
      <c r="M905">
        <v>0.922</v>
      </c>
      <c r="N905">
        <v>0</v>
      </c>
    </row>
    <row r="906" spans="1:14">
      <c r="A906">
        <v>208</v>
      </c>
      <c r="B906">
        <v>20805</v>
      </c>
      <c r="C906" t="s">
        <v>1061</v>
      </c>
      <c r="D906" t="s">
        <v>1687</v>
      </c>
      <c r="E906" t="s">
        <v>1688</v>
      </c>
      <c r="F906" t="s">
        <v>1848</v>
      </c>
      <c r="G906" t="s">
        <v>1849</v>
      </c>
      <c r="H906">
        <v>2080502</v>
      </c>
      <c r="I906" t="s">
        <v>1819</v>
      </c>
      <c r="J906" t="s">
        <v>846</v>
      </c>
      <c r="K906">
        <v>0.6</v>
      </c>
      <c r="L906">
        <v>12.7257</v>
      </c>
      <c r="M906">
        <v>12.1257</v>
      </c>
      <c r="N906">
        <v>20.2095</v>
      </c>
    </row>
    <row r="907" spans="1:14">
      <c r="A907">
        <v>208</v>
      </c>
      <c r="B907">
        <v>20805</v>
      </c>
      <c r="C907" t="s">
        <v>1061</v>
      </c>
      <c r="D907" t="s">
        <v>1687</v>
      </c>
      <c r="E907" t="s">
        <v>1688</v>
      </c>
      <c r="F907" t="s">
        <v>1850</v>
      </c>
      <c r="G907" t="s">
        <v>1851</v>
      </c>
      <c r="H907">
        <v>2080502</v>
      </c>
      <c r="I907" t="s">
        <v>1819</v>
      </c>
      <c r="J907" t="s">
        <v>846</v>
      </c>
      <c r="K907">
        <v>13.21</v>
      </c>
      <c r="L907">
        <v>104.756</v>
      </c>
      <c r="M907">
        <v>91.546</v>
      </c>
      <c r="N907">
        <v>6.93005299015897</v>
      </c>
    </row>
    <row r="908" spans="1:14">
      <c r="A908">
        <v>208</v>
      </c>
      <c r="B908">
        <v>20805</v>
      </c>
      <c r="C908" t="s">
        <v>1061</v>
      </c>
      <c r="D908" t="s">
        <v>1062</v>
      </c>
      <c r="E908" t="s">
        <v>1063</v>
      </c>
      <c r="F908" t="s">
        <v>1852</v>
      </c>
      <c r="G908" t="s">
        <v>1853</v>
      </c>
      <c r="H908">
        <v>2080502</v>
      </c>
      <c r="I908" t="s">
        <v>1819</v>
      </c>
      <c r="J908" t="s">
        <v>846</v>
      </c>
      <c r="K908">
        <v>0.9</v>
      </c>
      <c r="L908">
        <v>19.3922</v>
      </c>
      <c r="M908">
        <v>18.4922</v>
      </c>
      <c r="N908">
        <v>20.5468888888889</v>
      </c>
    </row>
    <row r="909" spans="1:14">
      <c r="A909">
        <v>208</v>
      </c>
      <c r="B909">
        <v>20805</v>
      </c>
      <c r="C909" t="s">
        <v>1061</v>
      </c>
      <c r="D909" t="s">
        <v>1062</v>
      </c>
      <c r="E909" t="s">
        <v>1063</v>
      </c>
      <c r="F909" t="s">
        <v>1854</v>
      </c>
      <c r="G909" t="s">
        <v>1855</v>
      </c>
      <c r="H909">
        <v>2080502</v>
      </c>
      <c r="I909" t="s">
        <v>1819</v>
      </c>
      <c r="J909" t="s">
        <v>846</v>
      </c>
      <c r="K909">
        <v>0.25</v>
      </c>
      <c r="L909">
        <v>5.9722</v>
      </c>
      <c r="M909">
        <v>5.7222</v>
      </c>
      <c r="N909">
        <v>22.8888</v>
      </c>
    </row>
    <row r="910" spans="1:14">
      <c r="A910">
        <v>208</v>
      </c>
      <c r="B910">
        <v>20805</v>
      </c>
      <c r="C910" t="s">
        <v>1061</v>
      </c>
      <c r="D910" t="s">
        <v>1062</v>
      </c>
      <c r="E910" t="s">
        <v>1063</v>
      </c>
      <c r="F910" t="s">
        <v>1856</v>
      </c>
      <c r="G910" t="s">
        <v>1857</v>
      </c>
      <c r="H910">
        <v>2080502</v>
      </c>
      <c r="I910" t="s">
        <v>1819</v>
      </c>
      <c r="J910" t="s">
        <v>846</v>
      </c>
      <c r="K910">
        <v>0.14</v>
      </c>
      <c r="L910">
        <v>4.745</v>
      </c>
      <c r="M910">
        <v>4.605</v>
      </c>
      <c r="N910">
        <v>32.8928571428571</v>
      </c>
    </row>
    <row r="911" spans="1:14">
      <c r="A911">
        <v>208</v>
      </c>
      <c r="B911">
        <v>20805</v>
      </c>
      <c r="C911" t="s">
        <v>1061</v>
      </c>
      <c r="D911" t="s">
        <v>1062</v>
      </c>
      <c r="E911" t="s">
        <v>1063</v>
      </c>
      <c r="F911" t="s">
        <v>1858</v>
      </c>
      <c r="G911" t="s">
        <v>1859</v>
      </c>
      <c r="H911">
        <v>2080502</v>
      </c>
      <c r="I911" t="s">
        <v>1819</v>
      </c>
      <c r="J911" t="s">
        <v>846</v>
      </c>
      <c r="K911">
        <v>9.07</v>
      </c>
      <c r="L911">
        <v>1.94</v>
      </c>
      <c r="M911">
        <v>-7.13</v>
      </c>
      <c r="N911">
        <v>-0.786108048511577</v>
      </c>
    </row>
    <row r="912" spans="1:14">
      <c r="A912">
        <v>208</v>
      </c>
      <c r="B912">
        <v>20805</v>
      </c>
      <c r="C912" t="s">
        <v>1061</v>
      </c>
      <c r="D912" t="s">
        <v>1705</v>
      </c>
      <c r="E912" t="s">
        <v>1706</v>
      </c>
      <c r="F912" t="s">
        <v>1860</v>
      </c>
      <c r="G912" t="s">
        <v>1861</v>
      </c>
      <c r="H912">
        <v>2080502</v>
      </c>
      <c r="I912" t="s">
        <v>1819</v>
      </c>
      <c r="J912" t="s">
        <v>846</v>
      </c>
      <c r="K912">
        <v>0.16</v>
      </c>
      <c r="L912">
        <v>7.8541</v>
      </c>
      <c r="M912">
        <v>7.6941</v>
      </c>
      <c r="N912">
        <v>48.088125</v>
      </c>
    </row>
    <row r="913" spans="1:14">
      <c r="A913">
        <v>208</v>
      </c>
      <c r="B913">
        <v>20805</v>
      </c>
      <c r="C913" t="s">
        <v>1061</v>
      </c>
      <c r="D913" t="s">
        <v>1318</v>
      </c>
      <c r="E913" t="s">
        <v>1319</v>
      </c>
      <c r="F913" t="s">
        <v>1862</v>
      </c>
      <c r="G913" t="s">
        <v>1863</v>
      </c>
      <c r="H913">
        <v>2080502</v>
      </c>
      <c r="I913" t="s">
        <v>1819</v>
      </c>
      <c r="J913" t="s">
        <v>846</v>
      </c>
      <c r="K913">
        <v>0.49</v>
      </c>
      <c r="L913">
        <v>11.2322</v>
      </c>
      <c r="M913">
        <v>10.7422</v>
      </c>
      <c r="N913">
        <v>21.9228571428571</v>
      </c>
    </row>
    <row r="914" spans="1:14">
      <c r="A914">
        <v>208</v>
      </c>
      <c r="B914">
        <v>20805</v>
      </c>
      <c r="C914" t="s">
        <v>1061</v>
      </c>
      <c r="D914" t="s">
        <v>1318</v>
      </c>
      <c r="E914" t="s">
        <v>1319</v>
      </c>
      <c r="F914" t="s">
        <v>1864</v>
      </c>
      <c r="G914" t="s">
        <v>1865</v>
      </c>
      <c r="H914">
        <v>2080502</v>
      </c>
      <c r="I914" t="s">
        <v>1819</v>
      </c>
      <c r="J914" t="s">
        <v>846</v>
      </c>
      <c r="K914">
        <v>0.8</v>
      </c>
      <c r="L914">
        <v>58.8836</v>
      </c>
      <c r="M914">
        <v>58.0836</v>
      </c>
      <c r="N914">
        <v>72.6045</v>
      </c>
    </row>
    <row r="915" spans="1:14">
      <c r="A915">
        <v>208</v>
      </c>
      <c r="B915">
        <v>20805</v>
      </c>
      <c r="C915" t="s">
        <v>1061</v>
      </c>
      <c r="D915" t="s">
        <v>1318</v>
      </c>
      <c r="E915" t="s">
        <v>1319</v>
      </c>
      <c r="F915" t="s">
        <v>1866</v>
      </c>
      <c r="G915" t="s">
        <v>1867</v>
      </c>
      <c r="H915">
        <v>2080502</v>
      </c>
      <c r="I915" t="s">
        <v>1819</v>
      </c>
      <c r="J915" t="s">
        <v>846</v>
      </c>
      <c r="K915">
        <v>0.72</v>
      </c>
      <c r="L915">
        <v>0</v>
      </c>
      <c r="M915">
        <v>-0.72</v>
      </c>
      <c r="N915">
        <v>-1</v>
      </c>
    </row>
    <row r="916" spans="1:14">
      <c r="A916">
        <v>208</v>
      </c>
      <c r="B916">
        <v>20805</v>
      </c>
      <c r="C916" t="s">
        <v>1061</v>
      </c>
      <c r="D916" t="s">
        <v>1715</v>
      </c>
      <c r="E916" t="s">
        <v>1716</v>
      </c>
      <c r="F916" t="s">
        <v>1868</v>
      </c>
      <c r="G916" t="s">
        <v>1869</v>
      </c>
      <c r="H916">
        <v>2080502</v>
      </c>
      <c r="I916" t="s">
        <v>1819</v>
      </c>
      <c r="J916" t="s">
        <v>846</v>
      </c>
      <c r="K916">
        <v>0</v>
      </c>
      <c r="L916">
        <v>10.6507</v>
      </c>
      <c r="M916">
        <v>10.6507</v>
      </c>
      <c r="N916">
        <v>0</v>
      </c>
    </row>
    <row r="917" spans="1:14">
      <c r="A917">
        <v>208</v>
      </c>
      <c r="B917">
        <v>20805</v>
      </c>
      <c r="C917" t="s">
        <v>1726</v>
      </c>
      <c r="D917" t="s">
        <v>1727</v>
      </c>
      <c r="E917" t="s">
        <v>1728</v>
      </c>
      <c r="F917" t="s">
        <v>1870</v>
      </c>
      <c r="G917" t="s">
        <v>1871</v>
      </c>
      <c r="H917">
        <v>2080502</v>
      </c>
      <c r="I917" t="s">
        <v>1819</v>
      </c>
      <c r="J917" t="s">
        <v>846</v>
      </c>
      <c r="K917">
        <v>12.91</v>
      </c>
      <c r="L917">
        <v>46.3389</v>
      </c>
      <c r="M917">
        <v>33.4289</v>
      </c>
      <c r="N917">
        <v>2.5893803253292</v>
      </c>
    </row>
    <row r="918" spans="1:14">
      <c r="A918">
        <v>208</v>
      </c>
      <c r="B918">
        <v>20805</v>
      </c>
      <c r="C918" t="s">
        <v>849</v>
      </c>
      <c r="D918" t="s">
        <v>1730</v>
      </c>
      <c r="E918" t="s">
        <v>1731</v>
      </c>
      <c r="F918" t="s">
        <v>1872</v>
      </c>
      <c r="G918" t="s">
        <v>1873</v>
      </c>
      <c r="H918">
        <v>2080502</v>
      </c>
      <c r="I918" t="s">
        <v>1819</v>
      </c>
      <c r="J918" t="s">
        <v>846</v>
      </c>
      <c r="K918">
        <v>0</v>
      </c>
      <c r="L918">
        <v>4.062</v>
      </c>
      <c r="M918">
        <v>4.062</v>
      </c>
      <c r="N918">
        <v>0</v>
      </c>
    </row>
    <row r="919" spans="1:14">
      <c r="A919">
        <v>208</v>
      </c>
      <c r="B919">
        <v>20805</v>
      </c>
      <c r="C919" t="s">
        <v>849</v>
      </c>
      <c r="D919" t="s">
        <v>1730</v>
      </c>
      <c r="E919" t="s">
        <v>1731</v>
      </c>
      <c r="F919" t="s">
        <v>1735</v>
      </c>
      <c r="G919" t="s">
        <v>1736</v>
      </c>
      <c r="H919">
        <v>2080502</v>
      </c>
      <c r="I919" t="s">
        <v>1819</v>
      </c>
      <c r="J919" t="s">
        <v>846</v>
      </c>
      <c r="K919">
        <v>0</v>
      </c>
      <c r="L919">
        <v>1.8</v>
      </c>
      <c r="M919">
        <v>1.8</v>
      </c>
      <c r="N919">
        <v>0</v>
      </c>
    </row>
    <row r="920" spans="1:14">
      <c r="A920">
        <v>208</v>
      </c>
      <c r="B920">
        <v>20805</v>
      </c>
      <c r="C920" t="s">
        <v>849</v>
      </c>
      <c r="D920" t="s">
        <v>1730</v>
      </c>
      <c r="E920" t="s">
        <v>1731</v>
      </c>
      <c r="F920" t="s">
        <v>1874</v>
      </c>
      <c r="G920" t="s">
        <v>1875</v>
      </c>
      <c r="H920">
        <v>2080502</v>
      </c>
      <c r="I920" t="s">
        <v>1819</v>
      </c>
      <c r="J920" t="s">
        <v>846</v>
      </c>
      <c r="K920">
        <v>0</v>
      </c>
      <c r="L920">
        <v>5.532</v>
      </c>
      <c r="M920">
        <v>5.532</v>
      </c>
      <c r="N920">
        <v>0</v>
      </c>
    </row>
    <row r="921" spans="1:14">
      <c r="A921">
        <v>208</v>
      </c>
      <c r="B921">
        <v>20805</v>
      </c>
      <c r="C921" t="s">
        <v>849</v>
      </c>
      <c r="D921" t="s">
        <v>1730</v>
      </c>
      <c r="E921" t="s">
        <v>1731</v>
      </c>
      <c r="F921" t="s">
        <v>1876</v>
      </c>
      <c r="G921" t="s">
        <v>1877</v>
      </c>
      <c r="H921">
        <v>2080502</v>
      </c>
      <c r="I921" t="s">
        <v>1819</v>
      </c>
      <c r="J921" t="s">
        <v>938</v>
      </c>
      <c r="K921">
        <v>1.6</v>
      </c>
      <c r="L921">
        <v>148.4622</v>
      </c>
      <c r="M921">
        <v>146.8622</v>
      </c>
      <c r="N921">
        <v>91.788875</v>
      </c>
    </row>
    <row r="922" spans="1:14">
      <c r="A922">
        <v>208</v>
      </c>
      <c r="B922">
        <v>20805</v>
      </c>
      <c r="C922" t="s">
        <v>849</v>
      </c>
      <c r="D922" t="s">
        <v>1730</v>
      </c>
      <c r="E922" t="s">
        <v>1731</v>
      </c>
      <c r="F922" t="s">
        <v>1878</v>
      </c>
      <c r="G922" t="s">
        <v>1879</v>
      </c>
      <c r="H922">
        <v>2080502</v>
      </c>
      <c r="I922" t="s">
        <v>1819</v>
      </c>
      <c r="J922" t="s">
        <v>938</v>
      </c>
      <c r="K922">
        <v>0.55</v>
      </c>
      <c r="L922">
        <v>99.5704</v>
      </c>
      <c r="M922">
        <v>99.0204</v>
      </c>
      <c r="N922">
        <v>180.037090909091</v>
      </c>
    </row>
    <row r="923" spans="1:14">
      <c r="A923">
        <v>208</v>
      </c>
      <c r="B923">
        <v>20805</v>
      </c>
      <c r="C923" t="s">
        <v>849</v>
      </c>
      <c r="D923" t="s">
        <v>1730</v>
      </c>
      <c r="E923" t="s">
        <v>1731</v>
      </c>
      <c r="F923" t="s">
        <v>1880</v>
      </c>
      <c r="G923" t="s">
        <v>1881</v>
      </c>
      <c r="H923">
        <v>2080502</v>
      </c>
      <c r="I923" t="s">
        <v>1819</v>
      </c>
      <c r="J923" t="s">
        <v>846</v>
      </c>
      <c r="K923">
        <v>1.03</v>
      </c>
      <c r="L923">
        <v>35.1952</v>
      </c>
      <c r="M923">
        <v>34.1652</v>
      </c>
      <c r="N923">
        <v>33.1700970873786</v>
      </c>
    </row>
    <row r="924" spans="1:14">
      <c r="A924">
        <v>208</v>
      </c>
      <c r="B924">
        <v>20805</v>
      </c>
      <c r="C924" t="s">
        <v>849</v>
      </c>
      <c r="D924" t="s">
        <v>1730</v>
      </c>
      <c r="E924" t="s">
        <v>1731</v>
      </c>
      <c r="F924" t="s">
        <v>1882</v>
      </c>
      <c r="G924" t="s">
        <v>1883</v>
      </c>
      <c r="H924">
        <v>2080502</v>
      </c>
      <c r="I924" t="s">
        <v>1819</v>
      </c>
      <c r="J924" t="s">
        <v>938</v>
      </c>
      <c r="K924">
        <v>0</v>
      </c>
      <c r="L924">
        <v>0.922</v>
      </c>
      <c r="M924">
        <v>0.922</v>
      </c>
      <c r="N924">
        <v>0</v>
      </c>
    </row>
    <row r="925" spans="1:14">
      <c r="A925">
        <v>208</v>
      </c>
      <c r="B925">
        <v>20805</v>
      </c>
      <c r="C925" t="s">
        <v>849</v>
      </c>
      <c r="D925" t="s">
        <v>1730</v>
      </c>
      <c r="E925" t="s">
        <v>1731</v>
      </c>
      <c r="F925" t="s">
        <v>1884</v>
      </c>
      <c r="G925" t="s">
        <v>1885</v>
      </c>
      <c r="H925">
        <v>2080502</v>
      </c>
      <c r="I925" t="s">
        <v>1819</v>
      </c>
      <c r="J925" t="s">
        <v>846</v>
      </c>
      <c r="K925">
        <v>0.22</v>
      </c>
      <c r="L925">
        <v>0</v>
      </c>
      <c r="M925">
        <v>-0.22</v>
      </c>
      <c r="N925">
        <v>-1</v>
      </c>
    </row>
    <row r="926" spans="1:14">
      <c r="A926">
        <v>208</v>
      </c>
      <c r="B926">
        <v>20805</v>
      </c>
      <c r="C926" t="s">
        <v>1726</v>
      </c>
      <c r="D926" t="s">
        <v>1741</v>
      </c>
      <c r="E926" t="s">
        <v>1742</v>
      </c>
      <c r="F926" t="s">
        <v>1886</v>
      </c>
      <c r="G926" t="s">
        <v>1887</v>
      </c>
      <c r="H926">
        <v>2080502</v>
      </c>
      <c r="I926" t="s">
        <v>1819</v>
      </c>
      <c r="J926" t="s">
        <v>846</v>
      </c>
      <c r="K926">
        <v>0.75</v>
      </c>
      <c r="L926">
        <v>34.3394</v>
      </c>
      <c r="M926">
        <v>33.5894</v>
      </c>
      <c r="N926">
        <v>44.7858666666667</v>
      </c>
    </row>
    <row r="927" spans="1:14">
      <c r="A927">
        <v>208</v>
      </c>
      <c r="B927">
        <v>20805</v>
      </c>
      <c r="C927" t="s">
        <v>1726</v>
      </c>
      <c r="D927" t="s">
        <v>1741</v>
      </c>
      <c r="E927" t="s">
        <v>1742</v>
      </c>
      <c r="F927" t="s">
        <v>1888</v>
      </c>
      <c r="G927" t="s">
        <v>1889</v>
      </c>
      <c r="H927">
        <v>2080502</v>
      </c>
      <c r="I927" t="s">
        <v>1819</v>
      </c>
      <c r="J927" t="s">
        <v>846</v>
      </c>
      <c r="K927">
        <v>0.61</v>
      </c>
      <c r="L927">
        <v>9.9225</v>
      </c>
      <c r="M927">
        <v>9.3125</v>
      </c>
      <c r="N927">
        <v>15.266393442623</v>
      </c>
    </row>
    <row r="928" spans="1:14">
      <c r="A928">
        <v>208</v>
      </c>
      <c r="B928">
        <v>20805</v>
      </c>
      <c r="C928" t="s">
        <v>1726</v>
      </c>
      <c r="D928" t="s">
        <v>1741</v>
      </c>
      <c r="E928" t="s">
        <v>1742</v>
      </c>
      <c r="F928" t="s">
        <v>1890</v>
      </c>
      <c r="G928" t="s">
        <v>1891</v>
      </c>
      <c r="H928">
        <v>2080502</v>
      </c>
      <c r="I928" t="s">
        <v>1819</v>
      </c>
      <c r="J928" t="s">
        <v>846</v>
      </c>
      <c r="K928">
        <v>0.21</v>
      </c>
      <c r="L928">
        <v>3.3368</v>
      </c>
      <c r="M928">
        <v>3.1268</v>
      </c>
      <c r="N928">
        <v>14.8895238095238</v>
      </c>
    </row>
    <row r="929" spans="1:14">
      <c r="A929">
        <v>208</v>
      </c>
      <c r="B929">
        <v>20805</v>
      </c>
      <c r="C929" t="s">
        <v>1726</v>
      </c>
      <c r="D929" t="s">
        <v>1741</v>
      </c>
      <c r="E929" t="s">
        <v>1742</v>
      </c>
      <c r="F929" t="s">
        <v>1892</v>
      </c>
      <c r="G929" t="s">
        <v>1893</v>
      </c>
      <c r="H929">
        <v>2080502</v>
      </c>
      <c r="I929" t="s">
        <v>1819</v>
      </c>
      <c r="J929" t="s">
        <v>846</v>
      </c>
      <c r="K929">
        <v>1.17</v>
      </c>
      <c r="L929">
        <v>17.4816</v>
      </c>
      <c r="M929">
        <v>16.3116</v>
      </c>
      <c r="N929">
        <v>13.9415384615385</v>
      </c>
    </row>
    <row r="930" spans="1:14">
      <c r="A930">
        <v>208</v>
      </c>
      <c r="B930">
        <v>20805</v>
      </c>
      <c r="C930" t="s">
        <v>849</v>
      </c>
      <c r="D930" t="s">
        <v>1744</v>
      </c>
      <c r="E930" t="s">
        <v>1745</v>
      </c>
      <c r="F930" t="s">
        <v>1894</v>
      </c>
      <c r="G930" t="s">
        <v>1895</v>
      </c>
      <c r="H930">
        <v>2080502</v>
      </c>
      <c r="I930" t="s">
        <v>1819</v>
      </c>
      <c r="J930" t="s">
        <v>846</v>
      </c>
      <c r="K930">
        <v>0</v>
      </c>
      <c r="L930">
        <v>3.736</v>
      </c>
      <c r="M930">
        <v>3.736</v>
      </c>
      <c r="N930">
        <v>0</v>
      </c>
    </row>
    <row r="931" spans="1:14">
      <c r="A931">
        <v>208</v>
      </c>
      <c r="B931">
        <v>20805</v>
      </c>
      <c r="C931" t="s">
        <v>849</v>
      </c>
      <c r="D931" t="s">
        <v>1764</v>
      </c>
      <c r="E931" t="s">
        <v>1765</v>
      </c>
      <c r="F931" t="s">
        <v>1896</v>
      </c>
      <c r="G931" t="s">
        <v>1897</v>
      </c>
      <c r="H931">
        <v>2080502</v>
      </c>
      <c r="I931" t="s">
        <v>1819</v>
      </c>
      <c r="J931" t="s">
        <v>846</v>
      </c>
      <c r="K931">
        <v>0</v>
      </c>
      <c r="L931">
        <v>6.454</v>
      </c>
      <c r="M931">
        <v>6.454</v>
      </c>
      <c r="N931">
        <v>0</v>
      </c>
    </row>
    <row r="932" spans="1:14">
      <c r="A932">
        <v>208</v>
      </c>
      <c r="B932">
        <v>20805</v>
      </c>
      <c r="C932" t="s">
        <v>849</v>
      </c>
      <c r="D932" t="s">
        <v>1764</v>
      </c>
      <c r="E932" t="s">
        <v>1765</v>
      </c>
      <c r="F932" t="s">
        <v>1898</v>
      </c>
      <c r="G932" t="s">
        <v>1899</v>
      </c>
      <c r="H932">
        <v>2080502</v>
      </c>
      <c r="I932" t="s">
        <v>1819</v>
      </c>
      <c r="J932" t="s">
        <v>846</v>
      </c>
      <c r="K932">
        <v>1.87</v>
      </c>
      <c r="L932">
        <v>134.0796</v>
      </c>
      <c r="M932">
        <v>132.2096</v>
      </c>
      <c r="N932">
        <v>70.700320855615</v>
      </c>
    </row>
    <row r="933" spans="1:14">
      <c r="A933">
        <v>208</v>
      </c>
      <c r="B933">
        <v>20805</v>
      </c>
      <c r="C933" t="s">
        <v>849</v>
      </c>
      <c r="D933" t="s">
        <v>1773</v>
      </c>
      <c r="E933" t="s">
        <v>1774</v>
      </c>
      <c r="F933" t="s">
        <v>1900</v>
      </c>
      <c r="G933" t="s">
        <v>1901</v>
      </c>
      <c r="H933">
        <v>2080502</v>
      </c>
      <c r="I933" t="s">
        <v>1819</v>
      </c>
      <c r="J933" t="s">
        <v>846</v>
      </c>
      <c r="K933">
        <v>0.16</v>
      </c>
      <c r="L933">
        <v>8.4584</v>
      </c>
      <c r="M933">
        <v>8.2984</v>
      </c>
      <c r="N933">
        <v>51.865</v>
      </c>
    </row>
    <row r="934" spans="1:14">
      <c r="A934">
        <v>208</v>
      </c>
      <c r="B934">
        <v>20805</v>
      </c>
      <c r="C934" t="s">
        <v>849</v>
      </c>
      <c r="D934" t="s">
        <v>1781</v>
      </c>
      <c r="E934" t="s">
        <v>1782</v>
      </c>
      <c r="F934" t="s">
        <v>1902</v>
      </c>
      <c r="G934" t="s">
        <v>1903</v>
      </c>
      <c r="H934">
        <v>2080502</v>
      </c>
      <c r="I934" t="s">
        <v>1819</v>
      </c>
      <c r="J934" t="s">
        <v>846</v>
      </c>
      <c r="K934">
        <v>0.16</v>
      </c>
      <c r="L934">
        <v>2.98</v>
      </c>
      <c r="M934">
        <v>2.82</v>
      </c>
      <c r="N934">
        <v>17.625</v>
      </c>
    </row>
    <row r="935" spans="1:14">
      <c r="A935">
        <v>208</v>
      </c>
      <c r="B935">
        <v>20805</v>
      </c>
      <c r="C935" t="s">
        <v>849</v>
      </c>
      <c r="D935" t="s">
        <v>1781</v>
      </c>
      <c r="E935" t="s">
        <v>1782</v>
      </c>
      <c r="F935" t="s">
        <v>1904</v>
      </c>
      <c r="G935" t="s">
        <v>1905</v>
      </c>
      <c r="H935">
        <v>2080502</v>
      </c>
      <c r="I935" t="s">
        <v>1819</v>
      </c>
      <c r="J935" t="s">
        <v>846</v>
      </c>
      <c r="K935">
        <v>0</v>
      </c>
      <c r="L935">
        <v>2.06</v>
      </c>
      <c r="M935">
        <v>2.06</v>
      </c>
      <c r="N935">
        <v>0</v>
      </c>
    </row>
    <row r="936" spans="1:14">
      <c r="A936">
        <v>208</v>
      </c>
      <c r="B936">
        <v>20805</v>
      </c>
      <c r="C936" t="s">
        <v>1119</v>
      </c>
      <c r="D936" t="s">
        <v>1377</v>
      </c>
      <c r="E936" t="s">
        <v>1378</v>
      </c>
      <c r="F936" t="s">
        <v>1447</v>
      </c>
      <c r="G936" t="s">
        <v>1448</v>
      </c>
      <c r="H936">
        <v>2080502</v>
      </c>
      <c r="I936" t="s">
        <v>1819</v>
      </c>
      <c r="J936" t="s">
        <v>846</v>
      </c>
      <c r="K936">
        <v>37.34</v>
      </c>
      <c r="L936">
        <v>300.0369</v>
      </c>
      <c r="M936">
        <v>262.6969</v>
      </c>
      <c r="N936">
        <v>7.03526780931976</v>
      </c>
    </row>
    <row r="937" spans="1:14">
      <c r="A937">
        <v>208</v>
      </c>
      <c r="B937">
        <v>20805</v>
      </c>
      <c r="C937" t="s">
        <v>1119</v>
      </c>
      <c r="D937" t="s">
        <v>1377</v>
      </c>
      <c r="E937" t="s">
        <v>1378</v>
      </c>
      <c r="F937" t="s">
        <v>1442</v>
      </c>
      <c r="G937" t="s">
        <v>1443</v>
      </c>
      <c r="H937">
        <v>2080502</v>
      </c>
      <c r="I937" t="s">
        <v>1819</v>
      </c>
      <c r="J937" t="s">
        <v>846</v>
      </c>
      <c r="K937">
        <v>2.82</v>
      </c>
      <c r="L937">
        <v>117.0812</v>
      </c>
      <c r="M937">
        <v>114.2612</v>
      </c>
      <c r="N937">
        <v>40.5181560283688</v>
      </c>
    </row>
    <row r="938" spans="1:14">
      <c r="A938">
        <v>208</v>
      </c>
      <c r="B938">
        <v>20805</v>
      </c>
      <c r="C938" t="s">
        <v>1119</v>
      </c>
      <c r="D938" t="s">
        <v>1377</v>
      </c>
      <c r="E938" t="s">
        <v>1378</v>
      </c>
      <c r="F938" t="s">
        <v>1445</v>
      </c>
      <c r="G938" t="s">
        <v>1446</v>
      </c>
      <c r="H938">
        <v>2080502</v>
      </c>
      <c r="I938" t="s">
        <v>1819</v>
      </c>
      <c r="J938" t="s">
        <v>846</v>
      </c>
      <c r="K938">
        <v>2.66</v>
      </c>
      <c r="L938">
        <v>100.3693</v>
      </c>
      <c r="M938">
        <v>97.7093</v>
      </c>
      <c r="N938">
        <v>36.7328195488722</v>
      </c>
    </row>
    <row r="939" spans="1:14">
      <c r="A939">
        <v>208</v>
      </c>
      <c r="B939">
        <v>20805</v>
      </c>
      <c r="C939" t="s">
        <v>1119</v>
      </c>
      <c r="D939" t="s">
        <v>1377</v>
      </c>
      <c r="E939" t="s">
        <v>1378</v>
      </c>
      <c r="F939" t="s">
        <v>1413</v>
      </c>
      <c r="G939" t="s">
        <v>1414</v>
      </c>
      <c r="H939">
        <v>2080502</v>
      </c>
      <c r="I939" t="s">
        <v>1819</v>
      </c>
      <c r="J939" t="s">
        <v>846</v>
      </c>
      <c r="K939">
        <v>13.21</v>
      </c>
      <c r="L939">
        <v>102.004</v>
      </c>
      <c r="M939">
        <v>88.794</v>
      </c>
      <c r="N939">
        <v>6.7217259651779</v>
      </c>
    </row>
    <row r="940" spans="1:14">
      <c r="A940">
        <v>208</v>
      </c>
      <c r="B940">
        <v>20805</v>
      </c>
      <c r="C940" t="s">
        <v>1119</v>
      </c>
      <c r="D940" t="s">
        <v>1377</v>
      </c>
      <c r="E940" t="s">
        <v>1378</v>
      </c>
      <c r="F940" t="s">
        <v>1415</v>
      </c>
      <c r="G940" t="s">
        <v>1416</v>
      </c>
      <c r="H940">
        <v>2080502</v>
      </c>
      <c r="I940" t="s">
        <v>1819</v>
      </c>
      <c r="J940" t="s">
        <v>846</v>
      </c>
      <c r="K940">
        <v>1.23</v>
      </c>
      <c r="L940">
        <v>35.0216</v>
      </c>
      <c r="M940">
        <v>33.7916</v>
      </c>
      <c r="N940">
        <v>27.4728455284553</v>
      </c>
    </row>
    <row r="941" spans="1:14">
      <c r="A941">
        <v>208</v>
      </c>
      <c r="B941">
        <v>20805</v>
      </c>
      <c r="C941" t="s">
        <v>1119</v>
      </c>
      <c r="D941" t="s">
        <v>1377</v>
      </c>
      <c r="E941" t="s">
        <v>1378</v>
      </c>
      <c r="F941" t="s">
        <v>1417</v>
      </c>
      <c r="G941" t="s">
        <v>1418</v>
      </c>
      <c r="H941">
        <v>2080502</v>
      </c>
      <c r="I941" t="s">
        <v>1819</v>
      </c>
      <c r="J941" t="s">
        <v>846</v>
      </c>
      <c r="K941">
        <v>12.87</v>
      </c>
      <c r="L941">
        <v>115.2633</v>
      </c>
      <c r="M941">
        <v>102.3933</v>
      </c>
      <c r="N941">
        <v>7.95596736596737</v>
      </c>
    </row>
    <row r="942" spans="1:14">
      <c r="A942">
        <v>208</v>
      </c>
      <c r="B942">
        <v>20805</v>
      </c>
      <c r="C942" t="s">
        <v>1119</v>
      </c>
      <c r="D942" t="s">
        <v>1377</v>
      </c>
      <c r="E942" t="s">
        <v>1378</v>
      </c>
      <c r="F942" t="s">
        <v>1419</v>
      </c>
      <c r="G942" t="s">
        <v>1420</v>
      </c>
      <c r="H942">
        <v>2080502</v>
      </c>
      <c r="I942" t="s">
        <v>1819</v>
      </c>
      <c r="J942" t="s">
        <v>846</v>
      </c>
      <c r="K942">
        <v>29.08</v>
      </c>
      <c r="L942">
        <v>142.8276</v>
      </c>
      <c r="M942">
        <v>113.7476</v>
      </c>
      <c r="N942">
        <v>3.91154057771664</v>
      </c>
    </row>
    <row r="943" spans="1:14">
      <c r="A943">
        <v>208</v>
      </c>
      <c r="B943">
        <v>20805</v>
      </c>
      <c r="C943" t="s">
        <v>1119</v>
      </c>
      <c r="D943" t="s">
        <v>1377</v>
      </c>
      <c r="E943" t="s">
        <v>1378</v>
      </c>
      <c r="F943" t="s">
        <v>1421</v>
      </c>
      <c r="G943" t="s">
        <v>1422</v>
      </c>
      <c r="H943">
        <v>2080502</v>
      </c>
      <c r="I943" t="s">
        <v>1819</v>
      </c>
      <c r="J943" t="s">
        <v>846</v>
      </c>
      <c r="K943">
        <v>0</v>
      </c>
      <c r="L943">
        <v>121.7408</v>
      </c>
      <c r="M943">
        <v>121.7408</v>
      </c>
      <c r="N943">
        <v>0</v>
      </c>
    </row>
    <row r="944" spans="1:14">
      <c r="A944">
        <v>208</v>
      </c>
      <c r="B944">
        <v>20805</v>
      </c>
      <c r="C944" t="s">
        <v>1119</v>
      </c>
      <c r="D944" t="s">
        <v>1377</v>
      </c>
      <c r="E944" t="s">
        <v>1378</v>
      </c>
      <c r="F944" t="s">
        <v>1423</v>
      </c>
      <c r="G944" t="s">
        <v>1424</v>
      </c>
      <c r="H944">
        <v>2080502</v>
      </c>
      <c r="I944" t="s">
        <v>1819</v>
      </c>
      <c r="J944" t="s">
        <v>846</v>
      </c>
      <c r="K944">
        <v>12.34</v>
      </c>
      <c r="L944">
        <v>90.0824</v>
      </c>
      <c r="M944">
        <v>77.7424</v>
      </c>
      <c r="N944">
        <v>6.30003241491086</v>
      </c>
    </row>
    <row r="945" spans="1:14">
      <c r="A945">
        <v>208</v>
      </c>
      <c r="B945">
        <v>20805</v>
      </c>
      <c r="C945" t="s">
        <v>1119</v>
      </c>
      <c r="D945" t="s">
        <v>1377</v>
      </c>
      <c r="E945" t="s">
        <v>1378</v>
      </c>
      <c r="F945" t="s">
        <v>1425</v>
      </c>
      <c r="G945" t="s">
        <v>1426</v>
      </c>
      <c r="H945">
        <v>2080502</v>
      </c>
      <c r="I945" t="s">
        <v>1819</v>
      </c>
      <c r="J945" t="s">
        <v>846</v>
      </c>
      <c r="K945">
        <v>2.08</v>
      </c>
      <c r="L945">
        <v>68.7472</v>
      </c>
      <c r="M945">
        <v>66.6672</v>
      </c>
      <c r="N945">
        <v>32.0515384615385</v>
      </c>
    </row>
    <row r="946" spans="1:14">
      <c r="A946">
        <v>208</v>
      </c>
      <c r="B946">
        <v>20805</v>
      </c>
      <c r="C946" t="s">
        <v>1119</v>
      </c>
      <c r="D946" t="s">
        <v>1377</v>
      </c>
      <c r="E946" t="s">
        <v>1378</v>
      </c>
      <c r="F946" t="s">
        <v>1427</v>
      </c>
      <c r="G946" t="s">
        <v>1428</v>
      </c>
      <c r="H946">
        <v>2080502</v>
      </c>
      <c r="I946" t="s">
        <v>1819</v>
      </c>
      <c r="J946" t="s">
        <v>846</v>
      </c>
      <c r="K946">
        <v>3.84</v>
      </c>
      <c r="L946">
        <v>77.6494</v>
      </c>
      <c r="M946">
        <v>73.8094</v>
      </c>
      <c r="N946">
        <v>19.2211979166667</v>
      </c>
    </row>
    <row r="947" spans="1:14">
      <c r="A947">
        <v>208</v>
      </c>
      <c r="B947">
        <v>20805</v>
      </c>
      <c r="C947" t="s">
        <v>1119</v>
      </c>
      <c r="D947" t="s">
        <v>1377</v>
      </c>
      <c r="E947" t="s">
        <v>1378</v>
      </c>
      <c r="F947" t="s">
        <v>1455</v>
      </c>
      <c r="G947" t="s">
        <v>1456</v>
      </c>
      <c r="H947">
        <v>2080502</v>
      </c>
      <c r="I947" t="s">
        <v>1819</v>
      </c>
      <c r="J947" t="s">
        <v>846</v>
      </c>
      <c r="K947">
        <v>0</v>
      </c>
      <c r="L947">
        <v>9.22</v>
      </c>
      <c r="M947">
        <v>9.22</v>
      </c>
      <c r="N947">
        <v>0</v>
      </c>
    </row>
    <row r="948" spans="1:14">
      <c r="A948">
        <v>208</v>
      </c>
      <c r="B948">
        <v>20805</v>
      </c>
      <c r="C948" t="s">
        <v>1119</v>
      </c>
      <c r="D948" t="s">
        <v>1377</v>
      </c>
      <c r="E948" t="s">
        <v>1378</v>
      </c>
      <c r="F948" t="s">
        <v>1466</v>
      </c>
      <c r="G948" t="s">
        <v>1467</v>
      </c>
      <c r="H948">
        <v>2080502</v>
      </c>
      <c r="I948" t="s">
        <v>1819</v>
      </c>
      <c r="J948" t="s">
        <v>846</v>
      </c>
      <c r="K948">
        <v>0.64</v>
      </c>
      <c r="L948">
        <v>26.778</v>
      </c>
      <c r="M948">
        <v>26.138</v>
      </c>
      <c r="N948">
        <v>40.840625</v>
      </c>
    </row>
    <row r="949" spans="1:14">
      <c r="A949">
        <v>208</v>
      </c>
      <c r="B949">
        <v>20805</v>
      </c>
      <c r="C949" t="s">
        <v>1119</v>
      </c>
      <c r="D949" t="s">
        <v>1377</v>
      </c>
      <c r="E949" t="s">
        <v>1378</v>
      </c>
      <c r="F949" t="s">
        <v>1468</v>
      </c>
      <c r="G949" t="s">
        <v>1469</v>
      </c>
      <c r="H949">
        <v>2080502</v>
      </c>
      <c r="I949" t="s">
        <v>1819</v>
      </c>
      <c r="J949" t="s">
        <v>846</v>
      </c>
      <c r="K949">
        <v>1.15</v>
      </c>
      <c r="L949">
        <v>11.9272</v>
      </c>
      <c r="M949">
        <v>10.7772</v>
      </c>
      <c r="N949">
        <v>9.37147826086957</v>
      </c>
    </row>
    <row r="950" spans="1:14">
      <c r="A950">
        <v>208</v>
      </c>
      <c r="B950">
        <v>20805</v>
      </c>
      <c r="C950" t="s">
        <v>1119</v>
      </c>
      <c r="D950" t="s">
        <v>1377</v>
      </c>
      <c r="E950" t="s">
        <v>1378</v>
      </c>
      <c r="F950" t="s">
        <v>1470</v>
      </c>
      <c r="G950" t="s">
        <v>1471</v>
      </c>
      <c r="H950">
        <v>2080502</v>
      </c>
      <c r="I950" t="s">
        <v>1819</v>
      </c>
      <c r="J950" t="s">
        <v>846</v>
      </c>
      <c r="K950">
        <v>0.2</v>
      </c>
      <c r="L950">
        <v>14.4161</v>
      </c>
      <c r="M950">
        <v>14.2161</v>
      </c>
      <c r="N950">
        <v>71.0805</v>
      </c>
    </row>
    <row r="951" spans="1:14">
      <c r="A951">
        <v>208</v>
      </c>
      <c r="B951">
        <v>20805</v>
      </c>
      <c r="C951" t="s">
        <v>1119</v>
      </c>
      <c r="D951" t="s">
        <v>1377</v>
      </c>
      <c r="E951" t="s">
        <v>1378</v>
      </c>
      <c r="F951" t="s">
        <v>1384</v>
      </c>
      <c r="G951" t="s">
        <v>1385</v>
      </c>
      <c r="H951">
        <v>2080502</v>
      </c>
      <c r="I951" t="s">
        <v>1819</v>
      </c>
      <c r="J951" t="s">
        <v>846</v>
      </c>
      <c r="K951">
        <v>0</v>
      </c>
      <c r="L951">
        <v>3.832</v>
      </c>
      <c r="M951">
        <v>3.832</v>
      </c>
      <c r="N951">
        <v>0</v>
      </c>
    </row>
    <row r="952" spans="1:14">
      <c r="A952">
        <v>208</v>
      </c>
      <c r="B952">
        <v>20805</v>
      </c>
      <c r="C952" t="s">
        <v>1119</v>
      </c>
      <c r="D952" t="s">
        <v>1377</v>
      </c>
      <c r="E952" t="s">
        <v>1378</v>
      </c>
      <c r="F952" t="s">
        <v>1472</v>
      </c>
      <c r="G952" t="s">
        <v>1473</v>
      </c>
      <c r="H952">
        <v>2080502</v>
      </c>
      <c r="I952" t="s">
        <v>1819</v>
      </c>
      <c r="J952" t="s">
        <v>846</v>
      </c>
      <c r="K952">
        <v>0</v>
      </c>
      <c r="L952">
        <v>2.862</v>
      </c>
      <c r="M952">
        <v>2.862</v>
      </c>
      <c r="N952">
        <v>0</v>
      </c>
    </row>
    <row r="953" spans="1:14">
      <c r="A953">
        <v>208</v>
      </c>
      <c r="B953">
        <v>20805</v>
      </c>
      <c r="C953" t="s">
        <v>1119</v>
      </c>
      <c r="D953" t="s">
        <v>1377</v>
      </c>
      <c r="E953" t="s">
        <v>1378</v>
      </c>
      <c r="F953" t="s">
        <v>1429</v>
      </c>
      <c r="G953" t="s">
        <v>1430</v>
      </c>
      <c r="H953">
        <v>2080502</v>
      </c>
      <c r="I953" t="s">
        <v>1819</v>
      </c>
      <c r="J953" t="s">
        <v>846</v>
      </c>
      <c r="K953">
        <v>14.18</v>
      </c>
      <c r="L953">
        <v>168.597</v>
      </c>
      <c r="M953">
        <v>154.417</v>
      </c>
      <c r="N953">
        <v>10.8897743300423</v>
      </c>
    </row>
    <row r="954" spans="1:14">
      <c r="A954">
        <v>208</v>
      </c>
      <c r="B954">
        <v>20805</v>
      </c>
      <c r="C954" t="s">
        <v>1119</v>
      </c>
      <c r="D954" t="s">
        <v>1377</v>
      </c>
      <c r="E954" t="s">
        <v>1378</v>
      </c>
      <c r="F954" t="s">
        <v>1431</v>
      </c>
      <c r="G954" t="s">
        <v>1432</v>
      </c>
      <c r="H954">
        <v>2080502</v>
      </c>
      <c r="I954" t="s">
        <v>1819</v>
      </c>
      <c r="J954" t="s">
        <v>846</v>
      </c>
      <c r="K954">
        <v>25.03</v>
      </c>
      <c r="L954">
        <v>175.5644</v>
      </c>
      <c r="M954">
        <v>150.5344</v>
      </c>
      <c r="N954">
        <v>6.01415900918897</v>
      </c>
    </row>
    <row r="955" spans="1:14">
      <c r="A955">
        <v>208</v>
      </c>
      <c r="B955">
        <v>20805</v>
      </c>
      <c r="C955" t="s">
        <v>1119</v>
      </c>
      <c r="D955" t="s">
        <v>1377</v>
      </c>
      <c r="E955" t="s">
        <v>1378</v>
      </c>
      <c r="F955" t="s">
        <v>1474</v>
      </c>
      <c r="G955" t="s">
        <v>1475</v>
      </c>
      <c r="H955">
        <v>2080502</v>
      </c>
      <c r="I955" t="s">
        <v>1819</v>
      </c>
      <c r="J955" t="s">
        <v>846</v>
      </c>
      <c r="K955">
        <v>0.33</v>
      </c>
      <c r="L955">
        <v>1.892</v>
      </c>
      <c r="M955">
        <v>1.562</v>
      </c>
      <c r="N955">
        <v>4.73333333333333</v>
      </c>
    </row>
    <row r="956" spans="1:14">
      <c r="A956">
        <v>208</v>
      </c>
      <c r="B956">
        <v>20805</v>
      </c>
      <c r="C956" t="s">
        <v>1119</v>
      </c>
      <c r="D956" t="s">
        <v>1377</v>
      </c>
      <c r="E956" t="s">
        <v>1378</v>
      </c>
      <c r="F956" t="s">
        <v>1450</v>
      </c>
      <c r="G956" t="s">
        <v>1451</v>
      </c>
      <c r="H956">
        <v>2080502</v>
      </c>
      <c r="I956" t="s">
        <v>1819</v>
      </c>
      <c r="J956" t="s">
        <v>846</v>
      </c>
      <c r="K956">
        <v>104.06</v>
      </c>
      <c r="L956">
        <v>433.078</v>
      </c>
      <c r="M956">
        <v>329.018</v>
      </c>
      <c r="N956">
        <v>3.1618104939458</v>
      </c>
    </row>
    <row r="957" spans="1:14">
      <c r="A957">
        <v>208</v>
      </c>
      <c r="B957">
        <v>20805</v>
      </c>
      <c r="C957" t="s">
        <v>1119</v>
      </c>
      <c r="D957" t="s">
        <v>1377</v>
      </c>
      <c r="E957" t="s">
        <v>1378</v>
      </c>
      <c r="F957" t="s">
        <v>1452</v>
      </c>
      <c r="G957" t="s">
        <v>1453</v>
      </c>
      <c r="H957">
        <v>2080502</v>
      </c>
      <c r="I957" t="s">
        <v>1819</v>
      </c>
      <c r="J957" t="s">
        <v>846</v>
      </c>
      <c r="K957">
        <v>6.14</v>
      </c>
      <c r="L957">
        <v>200.3855</v>
      </c>
      <c r="M957">
        <v>194.2455</v>
      </c>
      <c r="N957">
        <v>31.6360749185668</v>
      </c>
    </row>
    <row r="958" spans="1:14">
      <c r="A958">
        <v>208</v>
      </c>
      <c r="B958">
        <v>20805</v>
      </c>
      <c r="C958" t="s">
        <v>1119</v>
      </c>
      <c r="D958" t="s">
        <v>1377</v>
      </c>
      <c r="E958" t="s">
        <v>1378</v>
      </c>
      <c r="F958" t="s">
        <v>1436</v>
      </c>
      <c r="G958" t="s">
        <v>1437</v>
      </c>
      <c r="H958">
        <v>2080502</v>
      </c>
      <c r="I958" t="s">
        <v>1819</v>
      </c>
      <c r="J958" t="s">
        <v>846</v>
      </c>
      <c r="K958">
        <v>2.98</v>
      </c>
      <c r="L958">
        <v>40.8747</v>
      </c>
      <c r="M958">
        <v>37.8947</v>
      </c>
      <c r="N958">
        <v>12.7163422818792</v>
      </c>
    </row>
    <row r="959" spans="1:14">
      <c r="A959">
        <v>208</v>
      </c>
      <c r="B959">
        <v>20805</v>
      </c>
      <c r="C959" t="s">
        <v>1119</v>
      </c>
      <c r="D959" t="s">
        <v>1479</v>
      </c>
      <c r="E959" t="s">
        <v>1480</v>
      </c>
      <c r="F959" t="s">
        <v>1494</v>
      </c>
      <c r="G959" t="s">
        <v>1495</v>
      </c>
      <c r="H959">
        <v>2080502</v>
      </c>
      <c r="I959" t="s">
        <v>1819</v>
      </c>
      <c r="J959" t="s">
        <v>846</v>
      </c>
      <c r="K959">
        <v>0.29</v>
      </c>
      <c r="L959">
        <v>0</v>
      </c>
      <c r="M959">
        <v>-0.29</v>
      </c>
      <c r="N959">
        <v>-1</v>
      </c>
    </row>
    <row r="960" spans="1:14">
      <c r="A960">
        <v>208</v>
      </c>
      <c r="B960">
        <v>20805</v>
      </c>
      <c r="C960" t="s">
        <v>1119</v>
      </c>
      <c r="D960" t="s">
        <v>1479</v>
      </c>
      <c r="E960" t="s">
        <v>1480</v>
      </c>
      <c r="F960" t="s">
        <v>1503</v>
      </c>
      <c r="G960" t="s">
        <v>1504</v>
      </c>
      <c r="H960">
        <v>2080502</v>
      </c>
      <c r="I960" t="s">
        <v>1819</v>
      </c>
      <c r="J960" t="s">
        <v>846</v>
      </c>
      <c r="K960">
        <v>0.21</v>
      </c>
      <c r="L960">
        <v>0</v>
      </c>
      <c r="M960">
        <v>-0.21</v>
      </c>
      <c r="N960">
        <v>-1</v>
      </c>
    </row>
    <row r="961" spans="1:14">
      <c r="A961">
        <v>208</v>
      </c>
      <c r="B961">
        <v>20805</v>
      </c>
      <c r="C961" t="s">
        <v>1119</v>
      </c>
      <c r="D961" t="s">
        <v>1479</v>
      </c>
      <c r="E961" t="s">
        <v>1480</v>
      </c>
      <c r="F961" t="s">
        <v>1501</v>
      </c>
      <c r="G961" t="s">
        <v>1502</v>
      </c>
      <c r="H961">
        <v>2080502</v>
      </c>
      <c r="I961" t="s">
        <v>1819</v>
      </c>
      <c r="J961" t="s">
        <v>846</v>
      </c>
      <c r="K961">
        <v>0</v>
      </c>
      <c r="L961">
        <v>35.9136</v>
      </c>
      <c r="M961">
        <v>35.9136</v>
      </c>
      <c r="N961">
        <v>0</v>
      </c>
    </row>
    <row r="962" spans="1:14">
      <c r="A962">
        <v>208</v>
      </c>
      <c r="B962">
        <v>20805</v>
      </c>
      <c r="C962" t="s">
        <v>1119</v>
      </c>
      <c r="D962" t="s">
        <v>1479</v>
      </c>
      <c r="E962" t="s">
        <v>1480</v>
      </c>
      <c r="F962" t="s">
        <v>1490</v>
      </c>
      <c r="G962" t="s">
        <v>1491</v>
      </c>
      <c r="H962">
        <v>2080502</v>
      </c>
      <c r="I962" t="s">
        <v>1819</v>
      </c>
      <c r="J962" t="s">
        <v>846</v>
      </c>
      <c r="K962">
        <v>0.63</v>
      </c>
      <c r="L962">
        <v>17.039</v>
      </c>
      <c r="M962">
        <v>16.409</v>
      </c>
      <c r="N962">
        <v>26.0460317460318</v>
      </c>
    </row>
    <row r="963" spans="1:14">
      <c r="A963">
        <v>208</v>
      </c>
      <c r="B963">
        <v>20805</v>
      </c>
      <c r="C963" t="s">
        <v>1119</v>
      </c>
      <c r="D963" t="s">
        <v>1485</v>
      </c>
      <c r="E963" t="s">
        <v>1486</v>
      </c>
      <c r="F963" t="s">
        <v>1523</v>
      </c>
      <c r="G963" t="s">
        <v>1524</v>
      </c>
      <c r="H963">
        <v>2080502</v>
      </c>
      <c r="I963" t="s">
        <v>1819</v>
      </c>
      <c r="J963" t="s">
        <v>846</v>
      </c>
      <c r="K963">
        <v>0</v>
      </c>
      <c r="L963">
        <v>0.922</v>
      </c>
      <c r="M963">
        <v>0.922</v>
      </c>
      <c r="N963">
        <v>0</v>
      </c>
    </row>
    <row r="964" spans="1:14">
      <c r="A964">
        <v>208</v>
      </c>
      <c r="B964">
        <v>20805</v>
      </c>
      <c r="C964" t="s">
        <v>1119</v>
      </c>
      <c r="D964" t="s">
        <v>1476</v>
      </c>
      <c r="E964" t="s">
        <v>1477</v>
      </c>
      <c r="F964" t="s">
        <v>1553</v>
      </c>
      <c r="G964" t="s">
        <v>1554</v>
      </c>
      <c r="H964">
        <v>2080502</v>
      </c>
      <c r="I964" t="s">
        <v>1819</v>
      </c>
      <c r="J964" t="s">
        <v>846</v>
      </c>
      <c r="K964">
        <v>1.06</v>
      </c>
      <c r="L964">
        <v>12.9123</v>
      </c>
      <c r="M964">
        <v>11.8523</v>
      </c>
      <c r="N964">
        <v>11.1814150943396</v>
      </c>
    </row>
    <row r="965" spans="1:14">
      <c r="A965">
        <v>208</v>
      </c>
      <c r="B965">
        <v>20805</v>
      </c>
      <c r="C965" t="s">
        <v>1119</v>
      </c>
      <c r="D965" t="s">
        <v>1476</v>
      </c>
      <c r="E965" t="s">
        <v>1477</v>
      </c>
      <c r="F965" t="s">
        <v>1545</v>
      </c>
      <c r="G965" t="s">
        <v>1546</v>
      </c>
      <c r="H965">
        <v>2080502</v>
      </c>
      <c r="I965" t="s">
        <v>1819</v>
      </c>
      <c r="J965" t="s">
        <v>846</v>
      </c>
      <c r="K965">
        <v>1</v>
      </c>
      <c r="L965">
        <v>41.3096</v>
      </c>
      <c r="M965">
        <v>40.3096</v>
      </c>
      <c r="N965">
        <v>40.3096</v>
      </c>
    </row>
    <row r="966" spans="1:14">
      <c r="A966">
        <v>208</v>
      </c>
      <c r="B966">
        <v>20805</v>
      </c>
      <c r="C966" t="s">
        <v>1119</v>
      </c>
      <c r="D966" t="s">
        <v>1476</v>
      </c>
      <c r="E966" t="s">
        <v>1477</v>
      </c>
      <c r="F966" t="s">
        <v>1574</v>
      </c>
      <c r="G966" t="s">
        <v>1575</v>
      </c>
      <c r="H966">
        <v>2080502</v>
      </c>
      <c r="I966" t="s">
        <v>1819</v>
      </c>
      <c r="J966" t="s">
        <v>846</v>
      </c>
      <c r="K966">
        <v>0</v>
      </c>
      <c r="L966">
        <v>3.8808</v>
      </c>
      <c r="M966">
        <v>3.8808</v>
      </c>
      <c r="N966">
        <v>0</v>
      </c>
    </row>
    <row r="967" spans="1:14">
      <c r="A967">
        <v>208</v>
      </c>
      <c r="B967">
        <v>20805</v>
      </c>
      <c r="C967" t="s">
        <v>1119</v>
      </c>
      <c r="D967" t="s">
        <v>1476</v>
      </c>
      <c r="E967" t="s">
        <v>1477</v>
      </c>
      <c r="F967" t="s">
        <v>1560</v>
      </c>
      <c r="G967" t="s">
        <v>1561</v>
      </c>
      <c r="H967">
        <v>2080502</v>
      </c>
      <c r="I967" t="s">
        <v>1819</v>
      </c>
      <c r="J967" t="s">
        <v>846</v>
      </c>
      <c r="K967">
        <v>0.2</v>
      </c>
      <c r="L967">
        <v>4.8574</v>
      </c>
      <c r="M967">
        <v>4.6574</v>
      </c>
      <c r="N967">
        <v>23.287</v>
      </c>
    </row>
    <row r="968" spans="1:14">
      <c r="A968">
        <v>208</v>
      </c>
      <c r="B968">
        <v>20805</v>
      </c>
      <c r="C968" t="s">
        <v>1119</v>
      </c>
      <c r="D968" t="s">
        <v>1476</v>
      </c>
      <c r="E968" t="s">
        <v>1477</v>
      </c>
      <c r="F968" t="s">
        <v>1567</v>
      </c>
      <c r="G968" t="s">
        <v>1568</v>
      </c>
      <c r="H968">
        <v>2080502</v>
      </c>
      <c r="I968" t="s">
        <v>1819</v>
      </c>
      <c r="J968" t="s">
        <v>846</v>
      </c>
      <c r="K968">
        <v>1</v>
      </c>
      <c r="L968">
        <v>23.5229</v>
      </c>
      <c r="M968">
        <v>22.5229</v>
      </c>
      <c r="N968">
        <v>22.5229</v>
      </c>
    </row>
    <row r="969" spans="1:14">
      <c r="A969">
        <v>208</v>
      </c>
      <c r="B969">
        <v>20805</v>
      </c>
      <c r="C969" t="s">
        <v>1119</v>
      </c>
      <c r="D969" t="s">
        <v>1476</v>
      </c>
      <c r="E969" t="s">
        <v>1477</v>
      </c>
      <c r="F969" t="s">
        <v>1547</v>
      </c>
      <c r="G969" t="s">
        <v>1548</v>
      </c>
      <c r="H969">
        <v>2080502</v>
      </c>
      <c r="I969" t="s">
        <v>1819</v>
      </c>
      <c r="J969" t="s">
        <v>846</v>
      </c>
      <c r="K969">
        <v>0.27</v>
      </c>
      <c r="L969">
        <v>5.9941</v>
      </c>
      <c r="M969">
        <v>5.7241</v>
      </c>
      <c r="N969">
        <v>21.2003703703704</v>
      </c>
    </row>
    <row r="970" spans="1:14">
      <c r="A970">
        <v>208</v>
      </c>
      <c r="B970">
        <v>20805</v>
      </c>
      <c r="C970" t="s">
        <v>1119</v>
      </c>
      <c r="D970" t="s">
        <v>1476</v>
      </c>
      <c r="E970" t="s">
        <v>1477</v>
      </c>
      <c r="F970" t="s">
        <v>1563</v>
      </c>
      <c r="G970" t="s">
        <v>1564</v>
      </c>
      <c r="H970">
        <v>2080502</v>
      </c>
      <c r="I970" t="s">
        <v>1819</v>
      </c>
      <c r="J970" t="s">
        <v>846</v>
      </c>
      <c r="K970">
        <v>0</v>
      </c>
      <c r="L970">
        <v>0.922</v>
      </c>
      <c r="M970">
        <v>0.922</v>
      </c>
      <c r="N970">
        <v>0</v>
      </c>
    </row>
    <row r="971" spans="1:14">
      <c r="A971">
        <v>208</v>
      </c>
      <c r="B971">
        <v>20805</v>
      </c>
      <c r="C971" t="s">
        <v>1119</v>
      </c>
      <c r="D971" t="s">
        <v>1476</v>
      </c>
      <c r="E971" t="s">
        <v>1477</v>
      </c>
      <c r="F971" t="s">
        <v>1537</v>
      </c>
      <c r="G971" t="s">
        <v>1538</v>
      </c>
      <c r="H971">
        <v>2080502</v>
      </c>
      <c r="I971" t="s">
        <v>1819</v>
      </c>
      <c r="J971" t="s">
        <v>846</v>
      </c>
      <c r="K971">
        <v>1.42</v>
      </c>
      <c r="L971">
        <v>53.8344</v>
      </c>
      <c r="M971">
        <v>52.4144</v>
      </c>
      <c r="N971">
        <v>36.9115492957746</v>
      </c>
    </row>
    <row r="972" spans="1:14">
      <c r="A972">
        <v>208</v>
      </c>
      <c r="B972">
        <v>20805</v>
      </c>
      <c r="C972" t="s">
        <v>1119</v>
      </c>
      <c r="D972" t="s">
        <v>1476</v>
      </c>
      <c r="E972" t="s">
        <v>1477</v>
      </c>
      <c r="F972" t="s">
        <v>1608</v>
      </c>
      <c r="G972" t="s">
        <v>1609</v>
      </c>
      <c r="H972">
        <v>2080502</v>
      </c>
      <c r="I972" t="s">
        <v>1819</v>
      </c>
      <c r="J972" t="s">
        <v>846</v>
      </c>
      <c r="K972">
        <v>0</v>
      </c>
      <c r="L972">
        <v>5.676</v>
      </c>
      <c r="M972">
        <v>5.676</v>
      </c>
      <c r="N972">
        <v>0</v>
      </c>
    </row>
    <row r="973" spans="1:14">
      <c r="A973">
        <v>208</v>
      </c>
      <c r="B973">
        <v>20805</v>
      </c>
      <c r="C973" t="s">
        <v>1119</v>
      </c>
      <c r="D973" t="s">
        <v>1476</v>
      </c>
      <c r="E973" t="s">
        <v>1477</v>
      </c>
      <c r="F973" t="s">
        <v>1540</v>
      </c>
      <c r="G973" t="s">
        <v>1541</v>
      </c>
      <c r="H973">
        <v>2080502</v>
      </c>
      <c r="I973" t="s">
        <v>1819</v>
      </c>
      <c r="J973" t="s">
        <v>846</v>
      </c>
      <c r="K973">
        <v>3.85</v>
      </c>
      <c r="L973">
        <v>176.5596</v>
      </c>
      <c r="M973">
        <v>172.7096</v>
      </c>
      <c r="N973">
        <v>44.8596363636364</v>
      </c>
    </row>
    <row r="974" spans="1:14">
      <c r="A974">
        <v>208</v>
      </c>
      <c r="B974">
        <v>20805</v>
      </c>
      <c r="C974" t="s">
        <v>1119</v>
      </c>
      <c r="D974" t="s">
        <v>1555</v>
      </c>
      <c r="E974" t="s">
        <v>1556</v>
      </c>
      <c r="F974" t="s">
        <v>1557</v>
      </c>
      <c r="G974" t="s">
        <v>1556</v>
      </c>
      <c r="H974">
        <v>2080502</v>
      </c>
      <c r="I974" t="s">
        <v>1819</v>
      </c>
      <c r="J974" t="s">
        <v>846</v>
      </c>
      <c r="K974">
        <v>0</v>
      </c>
      <c r="L974">
        <v>0.922</v>
      </c>
      <c r="M974">
        <v>0.922</v>
      </c>
      <c r="N974">
        <v>0</v>
      </c>
    </row>
    <row r="975" spans="1:14">
      <c r="A975">
        <v>208</v>
      </c>
      <c r="B975">
        <v>20805</v>
      </c>
      <c r="C975" t="s">
        <v>1119</v>
      </c>
      <c r="D975" t="s">
        <v>1531</v>
      </c>
      <c r="E975" t="s">
        <v>1532</v>
      </c>
      <c r="F975" t="s">
        <v>1558</v>
      </c>
      <c r="G975" t="s">
        <v>1559</v>
      </c>
      <c r="H975">
        <v>2080502</v>
      </c>
      <c r="I975" t="s">
        <v>1819</v>
      </c>
      <c r="J975" t="s">
        <v>846</v>
      </c>
      <c r="K975">
        <v>0.13</v>
      </c>
      <c r="L975">
        <v>4.9344</v>
      </c>
      <c r="M975">
        <v>4.8044</v>
      </c>
      <c r="N975">
        <v>36.9569230769231</v>
      </c>
    </row>
    <row r="976" spans="1:14">
      <c r="A976">
        <v>208</v>
      </c>
      <c r="B976">
        <v>20805</v>
      </c>
      <c r="C976" t="s">
        <v>1119</v>
      </c>
      <c r="D976" t="s">
        <v>1577</v>
      </c>
      <c r="E976" t="s">
        <v>1578</v>
      </c>
      <c r="F976" t="s">
        <v>1585</v>
      </c>
      <c r="G976" t="s">
        <v>1586</v>
      </c>
      <c r="H976">
        <v>2080502</v>
      </c>
      <c r="I976" t="s">
        <v>1819</v>
      </c>
      <c r="J976" t="s">
        <v>846</v>
      </c>
      <c r="K976">
        <v>0.15</v>
      </c>
      <c r="L976">
        <v>5.1347</v>
      </c>
      <c r="M976">
        <v>4.9847</v>
      </c>
      <c r="N976">
        <v>33.2313333333333</v>
      </c>
    </row>
    <row r="977" spans="1:14">
      <c r="A977">
        <v>208</v>
      </c>
      <c r="B977">
        <v>20805</v>
      </c>
      <c r="C977" t="s">
        <v>1119</v>
      </c>
      <c r="D977" t="s">
        <v>1577</v>
      </c>
      <c r="E977" t="s">
        <v>1578</v>
      </c>
      <c r="F977" t="s">
        <v>1598</v>
      </c>
      <c r="G977" t="s">
        <v>1599</v>
      </c>
      <c r="H977">
        <v>2080502</v>
      </c>
      <c r="I977" t="s">
        <v>1819</v>
      </c>
      <c r="J977" t="s">
        <v>846</v>
      </c>
      <c r="K977">
        <v>4.14</v>
      </c>
      <c r="L977">
        <v>38.473</v>
      </c>
      <c r="M977">
        <v>34.333</v>
      </c>
      <c r="N977">
        <v>8.29299516908213</v>
      </c>
    </row>
    <row r="978" spans="1:14">
      <c r="A978">
        <v>208</v>
      </c>
      <c r="B978">
        <v>20805</v>
      </c>
      <c r="C978" t="s">
        <v>1119</v>
      </c>
      <c r="D978" t="s">
        <v>1577</v>
      </c>
      <c r="E978" t="s">
        <v>1578</v>
      </c>
      <c r="F978" t="s">
        <v>1600</v>
      </c>
      <c r="G978" t="s">
        <v>1601</v>
      </c>
      <c r="H978">
        <v>2080502</v>
      </c>
      <c r="I978" t="s">
        <v>1819</v>
      </c>
      <c r="J978" t="s">
        <v>846</v>
      </c>
      <c r="K978">
        <v>0.72</v>
      </c>
      <c r="L978">
        <v>17.8254</v>
      </c>
      <c r="M978">
        <v>17.1054</v>
      </c>
      <c r="N978">
        <v>23.7575</v>
      </c>
    </row>
    <row r="979" spans="1:14">
      <c r="A979">
        <v>208</v>
      </c>
      <c r="B979">
        <v>20805</v>
      </c>
      <c r="C979" t="s">
        <v>1119</v>
      </c>
      <c r="D979" t="s">
        <v>1577</v>
      </c>
      <c r="E979" t="s">
        <v>1578</v>
      </c>
      <c r="F979" t="s">
        <v>1587</v>
      </c>
      <c r="G979" t="s">
        <v>1588</v>
      </c>
      <c r="H979">
        <v>2080502</v>
      </c>
      <c r="I979" t="s">
        <v>1819</v>
      </c>
      <c r="J979" t="s">
        <v>846</v>
      </c>
      <c r="K979">
        <v>0.44</v>
      </c>
      <c r="L979">
        <v>31.6667</v>
      </c>
      <c r="M979">
        <v>31.2267</v>
      </c>
      <c r="N979">
        <v>70.9697727272727</v>
      </c>
    </row>
    <row r="980" spans="1:14">
      <c r="A980">
        <v>208</v>
      </c>
      <c r="B980">
        <v>20805</v>
      </c>
      <c r="C980" t="s">
        <v>1119</v>
      </c>
      <c r="D980" t="s">
        <v>1577</v>
      </c>
      <c r="E980" t="s">
        <v>1578</v>
      </c>
      <c r="F980" t="s">
        <v>1602</v>
      </c>
      <c r="G980" t="s">
        <v>1603</v>
      </c>
      <c r="H980">
        <v>2080502</v>
      </c>
      <c r="I980" t="s">
        <v>1819</v>
      </c>
      <c r="J980" t="s">
        <v>846</v>
      </c>
      <c r="K980">
        <v>1.73</v>
      </c>
      <c r="L980">
        <v>20.8405</v>
      </c>
      <c r="M980">
        <v>19.1105</v>
      </c>
      <c r="N980">
        <v>11.0465317919075</v>
      </c>
    </row>
    <row r="981" spans="1:14">
      <c r="A981">
        <v>208</v>
      </c>
      <c r="B981">
        <v>20805</v>
      </c>
      <c r="C981" t="s">
        <v>1119</v>
      </c>
      <c r="D981" t="s">
        <v>1577</v>
      </c>
      <c r="E981" t="s">
        <v>1578</v>
      </c>
      <c r="F981" t="s">
        <v>1589</v>
      </c>
      <c r="G981" t="s">
        <v>1590</v>
      </c>
      <c r="H981">
        <v>2080502</v>
      </c>
      <c r="I981" t="s">
        <v>1819</v>
      </c>
      <c r="J981" t="s">
        <v>846</v>
      </c>
      <c r="K981">
        <v>0.68</v>
      </c>
      <c r="L981">
        <v>11.6359</v>
      </c>
      <c r="M981">
        <v>10.9559</v>
      </c>
      <c r="N981">
        <v>16.1116176470588</v>
      </c>
    </row>
    <row r="982" spans="1:14">
      <c r="A982">
        <v>208</v>
      </c>
      <c r="B982">
        <v>20805</v>
      </c>
      <c r="C982" t="s">
        <v>1031</v>
      </c>
      <c r="D982" t="s">
        <v>1906</v>
      </c>
      <c r="E982" t="s">
        <v>1907</v>
      </c>
      <c r="F982" t="s">
        <v>1908</v>
      </c>
      <c r="G982" t="s">
        <v>1907</v>
      </c>
      <c r="H982">
        <v>2080502</v>
      </c>
      <c r="I982" t="s">
        <v>1819</v>
      </c>
      <c r="J982" t="s">
        <v>846</v>
      </c>
      <c r="K982">
        <v>11.82</v>
      </c>
      <c r="L982">
        <v>17.8182</v>
      </c>
      <c r="M982">
        <v>5.9982</v>
      </c>
      <c r="N982">
        <v>0.50746192893401</v>
      </c>
    </row>
    <row r="983" spans="1:14">
      <c r="A983">
        <v>208</v>
      </c>
      <c r="B983">
        <v>20805</v>
      </c>
      <c r="C983" t="s">
        <v>1031</v>
      </c>
      <c r="D983" t="s">
        <v>1909</v>
      </c>
      <c r="E983" t="s">
        <v>1910</v>
      </c>
      <c r="F983" t="s">
        <v>1911</v>
      </c>
      <c r="G983" t="s">
        <v>1910</v>
      </c>
      <c r="H983">
        <v>2080502</v>
      </c>
      <c r="I983" t="s">
        <v>1819</v>
      </c>
      <c r="J983" t="s">
        <v>846</v>
      </c>
      <c r="K983">
        <v>8.23</v>
      </c>
      <c r="L983">
        <v>23.119</v>
      </c>
      <c r="M983">
        <v>14.889</v>
      </c>
      <c r="N983">
        <v>1.80911300121507</v>
      </c>
    </row>
    <row r="984" spans="1:14">
      <c r="A984">
        <v>208</v>
      </c>
      <c r="B984">
        <v>20805</v>
      </c>
      <c r="C984" t="s">
        <v>841</v>
      </c>
      <c r="D984" t="s">
        <v>1090</v>
      </c>
      <c r="E984" t="s">
        <v>1091</v>
      </c>
      <c r="F984" t="s">
        <v>1095</v>
      </c>
      <c r="G984" t="s">
        <v>1096</v>
      </c>
      <c r="H984">
        <v>2080502</v>
      </c>
      <c r="I984" t="s">
        <v>1819</v>
      </c>
      <c r="J984" t="s">
        <v>846</v>
      </c>
      <c r="K984">
        <v>12.89</v>
      </c>
      <c r="L984">
        <v>63.1517</v>
      </c>
      <c r="M984">
        <v>50.2617</v>
      </c>
      <c r="N984">
        <v>3.89927851047323</v>
      </c>
    </row>
    <row r="985" spans="1:14">
      <c r="A985">
        <v>208</v>
      </c>
      <c r="B985">
        <v>20805</v>
      </c>
      <c r="C985" t="s">
        <v>841</v>
      </c>
      <c r="D985" t="s">
        <v>1090</v>
      </c>
      <c r="E985" t="s">
        <v>1091</v>
      </c>
      <c r="F985" t="s">
        <v>1093</v>
      </c>
      <c r="G985" t="s">
        <v>1094</v>
      </c>
      <c r="H985">
        <v>2080502</v>
      </c>
      <c r="I985" t="s">
        <v>1819</v>
      </c>
      <c r="J985" t="s">
        <v>846</v>
      </c>
      <c r="K985">
        <v>0.33</v>
      </c>
      <c r="L985">
        <v>1.3033</v>
      </c>
      <c r="M985">
        <v>0.9733</v>
      </c>
      <c r="N985">
        <v>2.94939393939394</v>
      </c>
    </row>
    <row r="986" spans="1:14">
      <c r="A986">
        <v>208</v>
      </c>
      <c r="B986">
        <v>20805</v>
      </c>
      <c r="C986" t="s">
        <v>841</v>
      </c>
      <c r="D986" t="s">
        <v>1090</v>
      </c>
      <c r="E986" t="s">
        <v>1091</v>
      </c>
      <c r="F986" t="s">
        <v>1097</v>
      </c>
      <c r="G986" t="s">
        <v>1098</v>
      </c>
      <c r="H986">
        <v>2080502</v>
      </c>
      <c r="I986" t="s">
        <v>1819</v>
      </c>
      <c r="J986" t="s">
        <v>846</v>
      </c>
      <c r="K986">
        <v>1.13</v>
      </c>
      <c r="L986">
        <v>41.9834</v>
      </c>
      <c r="M986">
        <v>40.8534</v>
      </c>
      <c r="N986">
        <v>36.1534513274336</v>
      </c>
    </row>
    <row r="987" spans="1:14">
      <c r="A987">
        <v>208</v>
      </c>
      <c r="B987">
        <v>20805</v>
      </c>
      <c r="C987" t="s">
        <v>841</v>
      </c>
      <c r="D987" t="s">
        <v>915</v>
      </c>
      <c r="E987" t="s">
        <v>916</v>
      </c>
      <c r="F987" t="s">
        <v>945</v>
      </c>
      <c r="G987" t="s">
        <v>946</v>
      </c>
      <c r="H987">
        <v>2080502</v>
      </c>
      <c r="I987" t="s">
        <v>1819</v>
      </c>
      <c r="J987" t="s">
        <v>846</v>
      </c>
      <c r="K987">
        <v>0.3</v>
      </c>
      <c r="L987">
        <v>2.1474</v>
      </c>
      <c r="M987">
        <v>1.8474</v>
      </c>
      <c r="N987">
        <v>6.158</v>
      </c>
    </row>
    <row r="988" spans="1:14">
      <c r="A988">
        <v>208</v>
      </c>
      <c r="B988">
        <v>20805</v>
      </c>
      <c r="C988" t="s">
        <v>849</v>
      </c>
      <c r="D988" t="s">
        <v>1067</v>
      </c>
      <c r="E988" t="s">
        <v>1068</v>
      </c>
      <c r="F988" t="s">
        <v>1077</v>
      </c>
      <c r="G988" t="s">
        <v>1078</v>
      </c>
      <c r="H988">
        <v>2080502</v>
      </c>
      <c r="I988" t="s">
        <v>1819</v>
      </c>
      <c r="J988" t="s">
        <v>846</v>
      </c>
      <c r="K988">
        <v>0.2</v>
      </c>
      <c r="L988">
        <v>2.9705</v>
      </c>
      <c r="M988">
        <v>2.7705</v>
      </c>
      <c r="N988">
        <v>13.8525</v>
      </c>
    </row>
    <row r="989" spans="1:14">
      <c r="A989">
        <v>208</v>
      </c>
      <c r="B989">
        <v>20805</v>
      </c>
      <c r="C989" t="s">
        <v>1031</v>
      </c>
      <c r="D989" t="s">
        <v>1263</v>
      </c>
      <c r="E989" t="s">
        <v>1264</v>
      </c>
      <c r="F989" t="s">
        <v>1270</v>
      </c>
      <c r="G989" t="s">
        <v>1271</v>
      </c>
      <c r="H989">
        <v>2080502</v>
      </c>
      <c r="I989" t="s">
        <v>1819</v>
      </c>
      <c r="J989" t="s">
        <v>846</v>
      </c>
      <c r="K989">
        <v>0.46</v>
      </c>
      <c r="L989">
        <v>12.5687</v>
      </c>
      <c r="M989">
        <v>12.1087</v>
      </c>
      <c r="N989">
        <v>26.3232608695652</v>
      </c>
    </row>
    <row r="990" spans="1:14">
      <c r="A990">
        <v>208</v>
      </c>
      <c r="B990">
        <v>20805</v>
      </c>
      <c r="C990" t="s">
        <v>1119</v>
      </c>
      <c r="D990" t="s">
        <v>1514</v>
      </c>
      <c r="E990" t="s">
        <v>1515</v>
      </c>
      <c r="F990" t="s">
        <v>1516</v>
      </c>
      <c r="G990" t="s">
        <v>1515</v>
      </c>
      <c r="H990">
        <v>2080502</v>
      </c>
      <c r="I990" t="s">
        <v>1819</v>
      </c>
      <c r="J990" t="s">
        <v>846</v>
      </c>
      <c r="K990">
        <v>0</v>
      </c>
      <c r="L990">
        <v>3.688</v>
      </c>
      <c r="M990">
        <v>3.688</v>
      </c>
      <c r="N990">
        <v>0</v>
      </c>
    </row>
    <row r="991" spans="1:14">
      <c r="A991">
        <v>208</v>
      </c>
      <c r="B991">
        <v>20805</v>
      </c>
      <c r="C991" t="s">
        <v>841</v>
      </c>
      <c r="D991" t="s">
        <v>1179</v>
      </c>
      <c r="E991" t="s">
        <v>1180</v>
      </c>
      <c r="F991" t="s">
        <v>1181</v>
      </c>
      <c r="G991" t="s">
        <v>1180</v>
      </c>
      <c r="H991">
        <v>2080505</v>
      </c>
      <c r="I991" t="s">
        <v>1912</v>
      </c>
      <c r="J991" t="s">
        <v>846</v>
      </c>
      <c r="K991">
        <v>207.61</v>
      </c>
      <c r="L991">
        <v>221.546</v>
      </c>
      <c r="M991">
        <v>13.936</v>
      </c>
      <c r="N991">
        <v>0.0671258609893549</v>
      </c>
    </row>
    <row r="992" spans="1:14">
      <c r="A992">
        <v>208</v>
      </c>
      <c r="B992">
        <v>20805</v>
      </c>
      <c r="C992" t="s">
        <v>841</v>
      </c>
      <c r="D992" t="s">
        <v>1179</v>
      </c>
      <c r="E992" t="s">
        <v>1180</v>
      </c>
      <c r="F992" t="s">
        <v>1183</v>
      </c>
      <c r="G992" t="s">
        <v>1184</v>
      </c>
      <c r="H992">
        <v>2080505</v>
      </c>
      <c r="I992" t="s">
        <v>1912</v>
      </c>
      <c r="J992" t="s">
        <v>846</v>
      </c>
      <c r="K992">
        <v>26.88</v>
      </c>
      <c r="L992">
        <v>25.6626</v>
      </c>
      <c r="M992">
        <v>-1.2174</v>
      </c>
      <c r="N992">
        <v>-0.0452901785714285</v>
      </c>
    </row>
    <row r="993" spans="1:14">
      <c r="A993">
        <v>208</v>
      </c>
      <c r="B993">
        <v>20805</v>
      </c>
      <c r="C993" t="s">
        <v>841</v>
      </c>
      <c r="D993" t="s">
        <v>1179</v>
      </c>
      <c r="E993" t="s">
        <v>1180</v>
      </c>
      <c r="F993" t="s">
        <v>1185</v>
      </c>
      <c r="G993" t="s">
        <v>1186</v>
      </c>
      <c r="H993">
        <v>2080505</v>
      </c>
      <c r="I993" t="s">
        <v>1912</v>
      </c>
      <c r="J993" t="s">
        <v>846</v>
      </c>
      <c r="K993">
        <v>4.95</v>
      </c>
      <c r="L993">
        <v>1.752</v>
      </c>
      <c r="M993">
        <v>-3.198</v>
      </c>
      <c r="N993">
        <v>-0.646060606060606</v>
      </c>
    </row>
    <row r="994" spans="1:14">
      <c r="A994">
        <v>208</v>
      </c>
      <c r="B994">
        <v>20805</v>
      </c>
      <c r="C994" t="s">
        <v>841</v>
      </c>
      <c r="D994" t="s">
        <v>1179</v>
      </c>
      <c r="E994" t="s">
        <v>1180</v>
      </c>
      <c r="F994" t="s">
        <v>1187</v>
      </c>
      <c r="G994" t="s">
        <v>1188</v>
      </c>
      <c r="H994">
        <v>2080505</v>
      </c>
      <c r="I994" t="s">
        <v>1912</v>
      </c>
      <c r="J994" t="s">
        <v>846</v>
      </c>
      <c r="K994">
        <v>0</v>
      </c>
      <c r="L994">
        <v>2.9903</v>
      </c>
      <c r="M994">
        <v>2.9903</v>
      </c>
      <c r="N994">
        <v>0</v>
      </c>
    </row>
    <row r="995" spans="1:14">
      <c r="A995">
        <v>208</v>
      </c>
      <c r="B995">
        <v>20805</v>
      </c>
      <c r="C995" t="s">
        <v>841</v>
      </c>
      <c r="D995" t="s">
        <v>1179</v>
      </c>
      <c r="E995" t="s">
        <v>1180</v>
      </c>
      <c r="F995" t="s">
        <v>1189</v>
      </c>
      <c r="G995" t="s">
        <v>1190</v>
      </c>
      <c r="H995">
        <v>2080505</v>
      </c>
      <c r="I995" t="s">
        <v>1912</v>
      </c>
      <c r="J995" t="s">
        <v>846</v>
      </c>
      <c r="K995">
        <v>0</v>
      </c>
      <c r="L995">
        <v>0.4536</v>
      </c>
      <c r="M995">
        <v>0.4536</v>
      </c>
      <c r="N995">
        <v>0</v>
      </c>
    </row>
    <row r="996" spans="1:14">
      <c r="A996">
        <v>208</v>
      </c>
      <c r="B996">
        <v>20805</v>
      </c>
      <c r="C996" t="s">
        <v>841</v>
      </c>
      <c r="D996" t="s">
        <v>1235</v>
      </c>
      <c r="E996" t="s">
        <v>1236</v>
      </c>
      <c r="F996" t="s">
        <v>1237</v>
      </c>
      <c r="G996" t="s">
        <v>1236</v>
      </c>
      <c r="H996">
        <v>2080505</v>
      </c>
      <c r="I996" t="s">
        <v>1912</v>
      </c>
      <c r="J996" t="s">
        <v>846</v>
      </c>
      <c r="K996">
        <v>34.42</v>
      </c>
      <c r="L996">
        <v>31.7083</v>
      </c>
      <c r="M996">
        <v>-2.7117</v>
      </c>
      <c r="N996">
        <v>-0.0787826844857641</v>
      </c>
    </row>
    <row r="997" spans="1:14">
      <c r="A997">
        <v>208</v>
      </c>
      <c r="B997">
        <v>20805</v>
      </c>
      <c r="C997" t="s">
        <v>841</v>
      </c>
      <c r="D997" t="s">
        <v>1235</v>
      </c>
      <c r="E997" t="s">
        <v>1236</v>
      </c>
      <c r="F997" t="s">
        <v>1254</v>
      </c>
      <c r="G997" t="s">
        <v>1255</v>
      </c>
      <c r="H997">
        <v>2080505</v>
      </c>
      <c r="I997" t="s">
        <v>1912</v>
      </c>
      <c r="J997" t="s">
        <v>846</v>
      </c>
      <c r="K997">
        <v>2.53</v>
      </c>
      <c r="L997">
        <v>4.5524</v>
      </c>
      <c r="M997">
        <v>2.0224</v>
      </c>
      <c r="N997">
        <v>0.799367588932806</v>
      </c>
    </row>
    <row r="998" spans="1:14">
      <c r="A998">
        <v>208</v>
      </c>
      <c r="B998">
        <v>20805</v>
      </c>
      <c r="C998" t="s">
        <v>841</v>
      </c>
      <c r="D998" t="s">
        <v>1194</v>
      </c>
      <c r="E998" t="s">
        <v>1195</v>
      </c>
      <c r="F998" t="s">
        <v>1196</v>
      </c>
      <c r="G998" t="s">
        <v>1195</v>
      </c>
      <c r="H998">
        <v>2080505</v>
      </c>
      <c r="I998" t="s">
        <v>1912</v>
      </c>
      <c r="J998" t="s">
        <v>846</v>
      </c>
      <c r="K998">
        <v>115.84</v>
      </c>
      <c r="L998">
        <v>119.4978</v>
      </c>
      <c r="M998">
        <v>3.65779999999999</v>
      </c>
      <c r="N998">
        <v>0.0315763121546961</v>
      </c>
    </row>
    <row r="999" spans="1:14">
      <c r="A999">
        <v>208</v>
      </c>
      <c r="B999">
        <v>20805</v>
      </c>
      <c r="C999" t="s">
        <v>841</v>
      </c>
      <c r="D999" t="s">
        <v>1194</v>
      </c>
      <c r="E999" t="s">
        <v>1195</v>
      </c>
      <c r="F999" t="s">
        <v>1201</v>
      </c>
      <c r="G999" t="s">
        <v>1202</v>
      </c>
      <c r="H999">
        <v>2080505</v>
      </c>
      <c r="I999" t="s">
        <v>1912</v>
      </c>
      <c r="J999" t="s">
        <v>846</v>
      </c>
      <c r="K999">
        <v>25.79</v>
      </c>
      <c r="L999">
        <v>28.7008</v>
      </c>
      <c r="M999">
        <v>2.9108</v>
      </c>
      <c r="N999">
        <v>0.112865451725475</v>
      </c>
    </row>
    <row r="1000" spans="1:14">
      <c r="A1000">
        <v>208</v>
      </c>
      <c r="B1000">
        <v>20805</v>
      </c>
      <c r="C1000" t="s">
        <v>841</v>
      </c>
      <c r="D1000" t="s">
        <v>1194</v>
      </c>
      <c r="E1000" t="s">
        <v>1195</v>
      </c>
      <c r="F1000" t="s">
        <v>1198</v>
      </c>
      <c r="G1000" t="s">
        <v>1199</v>
      </c>
      <c r="H1000">
        <v>2080505</v>
      </c>
      <c r="I1000" t="s">
        <v>1912</v>
      </c>
      <c r="J1000" t="s">
        <v>846</v>
      </c>
      <c r="K1000">
        <v>17.68</v>
      </c>
      <c r="L1000">
        <v>19.5206</v>
      </c>
      <c r="M1000">
        <v>1.8406</v>
      </c>
      <c r="N1000">
        <v>0.104106334841629</v>
      </c>
    </row>
    <row r="1001" spans="1:14">
      <c r="A1001">
        <v>208</v>
      </c>
      <c r="B1001">
        <v>20805</v>
      </c>
      <c r="C1001" t="s">
        <v>841</v>
      </c>
      <c r="D1001" t="s">
        <v>1194</v>
      </c>
      <c r="E1001" t="s">
        <v>1195</v>
      </c>
      <c r="F1001" t="s">
        <v>1204</v>
      </c>
      <c r="G1001" t="s">
        <v>1205</v>
      </c>
      <c r="H1001">
        <v>2080505</v>
      </c>
      <c r="I1001" t="s">
        <v>1912</v>
      </c>
      <c r="J1001" t="s">
        <v>846</v>
      </c>
      <c r="K1001">
        <v>0</v>
      </c>
      <c r="L1001">
        <v>0.8431</v>
      </c>
      <c r="M1001">
        <v>0.8431</v>
      </c>
      <c r="N1001">
        <v>0</v>
      </c>
    </row>
    <row r="1002" spans="1:14">
      <c r="A1002">
        <v>208</v>
      </c>
      <c r="B1002">
        <v>20805</v>
      </c>
      <c r="C1002" t="s">
        <v>1119</v>
      </c>
      <c r="D1002" t="s">
        <v>1206</v>
      </c>
      <c r="E1002" t="s">
        <v>1207</v>
      </c>
      <c r="F1002" t="s">
        <v>1208</v>
      </c>
      <c r="G1002" t="s">
        <v>1207</v>
      </c>
      <c r="H1002">
        <v>2080505</v>
      </c>
      <c r="I1002" t="s">
        <v>1912</v>
      </c>
      <c r="J1002" t="s">
        <v>846</v>
      </c>
      <c r="K1002">
        <v>99.67</v>
      </c>
      <c r="L1002">
        <v>108.7476</v>
      </c>
      <c r="M1002">
        <v>9.0776</v>
      </c>
      <c r="N1002">
        <v>0.0910765526236581</v>
      </c>
    </row>
    <row r="1003" spans="1:14">
      <c r="A1003">
        <v>208</v>
      </c>
      <c r="B1003">
        <v>20805</v>
      </c>
      <c r="C1003" t="s">
        <v>1119</v>
      </c>
      <c r="D1003" t="s">
        <v>1206</v>
      </c>
      <c r="E1003" t="s">
        <v>1207</v>
      </c>
      <c r="F1003" t="s">
        <v>1210</v>
      </c>
      <c r="G1003" t="s">
        <v>1211</v>
      </c>
      <c r="H1003">
        <v>2080505</v>
      </c>
      <c r="I1003" t="s">
        <v>1912</v>
      </c>
      <c r="J1003" t="s">
        <v>846</v>
      </c>
      <c r="K1003">
        <v>13.3</v>
      </c>
      <c r="L1003">
        <v>16.3706</v>
      </c>
      <c r="M1003">
        <v>3.0706</v>
      </c>
      <c r="N1003">
        <v>0.230872180451128</v>
      </c>
    </row>
    <row r="1004" spans="1:14">
      <c r="A1004">
        <v>208</v>
      </c>
      <c r="B1004">
        <v>20805</v>
      </c>
      <c r="C1004" t="s">
        <v>1119</v>
      </c>
      <c r="D1004" t="s">
        <v>1206</v>
      </c>
      <c r="E1004" t="s">
        <v>1207</v>
      </c>
      <c r="F1004" t="s">
        <v>1216</v>
      </c>
      <c r="G1004" t="s">
        <v>1217</v>
      </c>
      <c r="H1004">
        <v>2080505</v>
      </c>
      <c r="I1004" t="s">
        <v>1912</v>
      </c>
      <c r="J1004" t="s">
        <v>846</v>
      </c>
      <c r="K1004">
        <v>2.72</v>
      </c>
      <c r="L1004">
        <v>3.2236</v>
      </c>
      <c r="M1004">
        <v>0.5036</v>
      </c>
      <c r="N1004">
        <v>0.185147058823529</v>
      </c>
    </row>
    <row r="1005" spans="1:14">
      <c r="A1005">
        <v>208</v>
      </c>
      <c r="B1005">
        <v>20805</v>
      </c>
      <c r="C1005" t="s">
        <v>1119</v>
      </c>
      <c r="D1005" t="s">
        <v>1206</v>
      </c>
      <c r="E1005" t="s">
        <v>1207</v>
      </c>
      <c r="F1005" t="s">
        <v>1219</v>
      </c>
      <c r="G1005" t="s">
        <v>1220</v>
      </c>
      <c r="H1005">
        <v>2080505</v>
      </c>
      <c r="I1005" t="s">
        <v>1912</v>
      </c>
      <c r="J1005" t="s">
        <v>846</v>
      </c>
      <c r="K1005">
        <v>15.5</v>
      </c>
      <c r="L1005">
        <v>18.9216</v>
      </c>
      <c r="M1005">
        <v>3.4216</v>
      </c>
      <c r="N1005">
        <v>0.220748387096774</v>
      </c>
    </row>
    <row r="1006" spans="1:14">
      <c r="A1006">
        <v>208</v>
      </c>
      <c r="B1006">
        <v>20805</v>
      </c>
      <c r="C1006" t="s">
        <v>841</v>
      </c>
      <c r="D1006" t="s">
        <v>1047</v>
      </c>
      <c r="E1006" t="s">
        <v>1048</v>
      </c>
      <c r="F1006" t="s">
        <v>1049</v>
      </c>
      <c r="G1006" t="s">
        <v>1048</v>
      </c>
      <c r="H1006">
        <v>2080505</v>
      </c>
      <c r="I1006" t="s">
        <v>1912</v>
      </c>
      <c r="J1006" t="s">
        <v>846</v>
      </c>
      <c r="K1006">
        <v>166.44</v>
      </c>
      <c r="L1006">
        <v>191.5377</v>
      </c>
      <c r="M1006">
        <v>25.0977</v>
      </c>
      <c r="N1006">
        <v>0.150791276135544</v>
      </c>
    </row>
    <row r="1007" spans="1:14">
      <c r="A1007">
        <v>208</v>
      </c>
      <c r="B1007">
        <v>20805</v>
      </c>
      <c r="C1007" t="s">
        <v>841</v>
      </c>
      <c r="D1007" t="s">
        <v>1047</v>
      </c>
      <c r="E1007" t="s">
        <v>1048</v>
      </c>
      <c r="F1007" t="s">
        <v>1055</v>
      </c>
      <c r="G1007" t="s">
        <v>1056</v>
      </c>
      <c r="H1007">
        <v>2080505</v>
      </c>
      <c r="I1007" t="s">
        <v>1912</v>
      </c>
      <c r="J1007" t="s">
        <v>846</v>
      </c>
      <c r="K1007">
        <v>19.6</v>
      </c>
      <c r="L1007">
        <v>27.5356</v>
      </c>
      <c r="M1007">
        <v>7.9356</v>
      </c>
      <c r="N1007">
        <v>0.404877551020408</v>
      </c>
    </row>
    <row r="1008" spans="1:14">
      <c r="A1008">
        <v>208</v>
      </c>
      <c r="B1008">
        <v>20805</v>
      </c>
      <c r="C1008" t="s">
        <v>841</v>
      </c>
      <c r="D1008" t="s">
        <v>1047</v>
      </c>
      <c r="E1008" t="s">
        <v>1048</v>
      </c>
      <c r="F1008" t="s">
        <v>1058</v>
      </c>
      <c r="G1008" t="s">
        <v>1059</v>
      </c>
      <c r="H1008">
        <v>2080505</v>
      </c>
      <c r="I1008" t="s">
        <v>1912</v>
      </c>
      <c r="J1008" t="s">
        <v>846</v>
      </c>
      <c r="K1008">
        <v>3.22</v>
      </c>
      <c r="L1008">
        <v>6.0279</v>
      </c>
      <c r="M1008">
        <v>2.8079</v>
      </c>
      <c r="N1008">
        <v>0.872018633540372</v>
      </c>
    </row>
    <row r="1009" spans="1:14">
      <c r="A1009">
        <v>208</v>
      </c>
      <c r="B1009">
        <v>20805</v>
      </c>
      <c r="C1009" t="s">
        <v>841</v>
      </c>
      <c r="D1009" t="s">
        <v>1051</v>
      </c>
      <c r="E1009" t="s">
        <v>1052</v>
      </c>
      <c r="F1009" t="s">
        <v>1053</v>
      </c>
      <c r="G1009" t="s">
        <v>1052</v>
      </c>
      <c r="H1009">
        <v>2080505</v>
      </c>
      <c r="I1009" t="s">
        <v>1912</v>
      </c>
      <c r="J1009" t="s">
        <v>846</v>
      </c>
      <c r="K1009">
        <v>0</v>
      </c>
      <c r="L1009">
        <v>231.0272</v>
      </c>
      <c r="M1009">
        <v>231.0272</v>
      </c>
      <c r="N1009">
        <v>0</v>
      </c>
    </row>
    <row r="1010" spans="1:14">
      <c r="A1010">
        <v>208</v>
      </c>
      <c r="B1010">
        <v>20805</v>
      </c>
      <c r="C1010" t="s">
        <v>841</v>
      </c>
      <c r="D1010" t="s">
        <v>1239</v>
      </c>
      <c r="E1010" t="s">
        <v>1240</v>
      </c>
      <c r="F1010" t="s">
        <v>1241</v>
      </c>
      <c r="G1010" t="s">
        <v>1240</v>
      </c>
      <c r="H1010">
        <v>2080505</v>
      </c>
      <c r="I1010" t="s">
        <v>1912</v>
      </c>
      <c r="J1010" t="s">
        <v>846</v>
      </c>
      <c r="K1010">
        <v>47.77</v>
      </c>
      <c r="L1010">
        <v>51.9478</v>
      </c>
      <c r="M1010">
        <v>4.1778</v>
      </c>
      <c r="N1010">
        <v>0.0874565626962528</v>
      </c>
    </row>
    <row r="1011" spans="1:14">
      <c r="A1011">
        <v>208</v>
      </c>
      <c r="B1011">
        <v>20805</v>
      </c>
      <c r="C1011" t="s">
        <v>841</v>
      </c>
      <c r="D1011" t="s">
        <v>1239</v>
      </c>
      <c r="E1011" t="s">
        <v>1240</v>
      </c>
      <c r="F1011" t="s">
        <v>1258</v>
      </c>
      <c r="G1011" t="s">
        <v>1259</v>
      </c>
      <c r="H1011">
        <v>2080505</v>
      </c>
      <c r="I1011" t="s">
        <v>1912</v>
      </c>
      <c r="J1011" t="s">
        <v>846</v>
      </c>
      <c r="K1011">
        <v>6.37</v>
      </c>
      <c r="L1011">
        <v>7.081</v>
      </c>
      <c r="M1011">
        <v>0.711</v>
      </c>
      <c r="N1011">
        <v>0.111616954474097</v>
      </c>
    </row>
    <row r="1012" spans="1:14">
      <c r="A1012">
        <v>208</v>
      </c>
      <c r="B1012">
        <v>20805</v>
      </c>
      <c r="C1012" t="s">
        <v>841</v>
      </c>
      <c r="D1012" t="s">
        <v>842</v>
      </c>
      <c r="E1012" t="s">
        <v>843</v>
      </c>
      <c r="F1012" t="s">
        <v>844</v>
      </c>
      <c r="G1012" t="s">
        <v>843</v>
      </c>
      <c r="H1012">
        <v>2080505</v>
      </c>
      <c r="I1012" t="s">
        <v>1912</v>
      </c>
      <c r="J1012" t="s">
        <v>846</v>
      </c>
      <c r="K1012">
        <v>195.47</v>
      </c>
      <c r="L1012">
        <v>205.5655</v>
      </c>
      <c r="M1012">
        <v>10.0955</v>
      </c>
      <c r="N1012">
        <v>0.0516473116079193</v>
      </c>
    </row>
    <row r="1013" spans="1:14">
      <c r="A1013">
        <v>208</v>
      </c>
      <c r="B1013">
        <v>20805</v>
      </c>
      <c r="C1013" t="s">
        <v>841</v>
      </c>
      <c r="D1013" t="s">
        <v>842</v>
      </c>
      <c r="E1013" t="s">
        <v>843</v>
      </c>
      <c r="F1013" t="s">
        <v>858</v>
      </c>
      <c r="G1013" t="s">
        <v>859</v>
      </c>
      <c r="H1013">
        <v>2080505</v>
      </c>
      <c r="I1013" t="s">
        <v>1912</v>
      </c>
      <c r="J1013" t="s">
        <v>846</v>
      </c>
      <c r="K1013">
        <v>38.54</v>
      </c>
      <c r="L1013">
        <v>39.3214</v>
      </c>
      <c r="M1013">
        <v>0.781399999999998</v>
      </c>
      <c r="N1013">
        <v>0.0202750389206019</v>
      </c>
    </row>
    <row r="1014" spans="1:14">
      <c r="A1014">
        <v>208</v>
      </c>
      <c r="B1014">
        <v>20805</v>
      </c>
      <c r="C1014" t="s">
        <v>841</v>
      </c>
      <c r="D1014" t="s">
        <v>867</v>
      </c>
      <c r="E1014" t="s">
        <v>868</v>
      </c>
      <c r="F1014" t="s">
        <v>869</v>
      </c>
      <c r="G1014" t="s">
        <v>868</v>
      </c>
      <c r="H1014">
        <v>2080505</v>
      </c>
      <c r="I1014" t="s">
        <v>1912</v>
      </c>
      <c r="J1014" t="s">
        <v>846</v>
      </c>
      <c r="K1014">
        <v>162.15</v>
      </c>
      <c r="L1014">
        <v>174.1578</v>
      </c>
      <c r="M1014">
        <v>12.0078</v>
      </c>
      <c r="N1014">
        <v>0.0740536540240518</v>
      </c>
    </row>
    <row r="1015" spans="1:14">
      <c r="A1015">
        <v>208</v>
      </c>
      <c r="B1015">
        <v>20805</v>
      </c>
      <c r="C1015" t="s">
        <v>841</v>
      </c>
      <c r="D1015" t="s">
        <v>867</v>
      </c>
      <c r="E1015" t="s">
        <v>868</v>
      </c>
      <c r="F1015" t="s">
        <v>872</v>
      </c>
      <c r="G1015" t="s">
        <v>873</v>
      </c>
      <c r="H1015">
        <v>2080505</v>
      </c>
      <c r="I1015" t="s">
        <v>1912</v>
      </c>
      <c r="J1015" t="s">
        <v>846</v>
      </c>
      <c r="K1015">
        <v>34.77</v>
      </c>
      <c r="L1015">
        <v>74.5495</v>
      </c>
      <c r="M1015">
        <v>39.7795</v>
      </c>
      <c r="N1015">
        <v>1.14407535231521</v>
      </c>
    </row>
    <row r="1016" spans="1:14">
      <c r="A1016">
        <v>208</v>
      </c>
      <c r="B1016">
        <v>20805</v>
      </c>
      <c r="C1016" t="s">
        <v>841</v>
      </c>
      <c r="D1016" t="s">
        <v>1108</v>
      </c>
      <c r="E1016" t="s">
        <v>1109</v>
      </c>
      <c r="F1016" t="s">
        <v>1226</v>
      </c>
      <c r="G1016" t="s">
        <v>1109</v>
      </c>
      <c r="H1016">
        <v>2080505</v>
      </c>
      <c r="I1016" t="s">
        <v>1912</v>
      </c>
      <c r="J1016" t="s">
        <v>846</v>
      </c>
      <c r="K1016">
        <v>60.08</v>
      </c>
      <c r="L1016">
        <v>59.618</v>
      </c>
      <c r="M1016">
        <v>-0.461999999999996</v>
      </c>
      <c r="N1016">
        <v>-0.00768974700399461</v>
      </c>
    </row>
    <row r="1017" spans="1:14">
      <c r="A1017">
        <v>208</v>
      </c>
      <c r="B1017">
        <v>20805</v>
      </c>
      <c r="C1017" t="s">
        <v>841</v>
      </c>
      <c r="D1017" t="s">
        <v>1108</v>
      </c>
      <c r="E1017" t="s">
        <v>1109</v>
      </c>
      <c r="F1017" t="s">
        <v>1110</v>
      </c>
      <c r="G1017" t="s">
        <v>1111</v>
      </c>
      <c r="H1017">
        <v>2080505</v>
      </c>
      <c r="I1017" t="s">
        <v>1912</v>
      </c>
      <c r="J1017" t="s">
        <v>846</v>
      </c>
      <c r="K1017">
        <v>4.14</v>
      </c>
      <c r="L1017">
        <v>3.9978</v>
      </c>
      <c r="M1017">
        <v>-0.1422</v>
      </c>
      <c r="N1017">
        <v>-0.0343478260869565</v>
      </c>
    </row>
    <row r="1018" spans="1:14">
      <c r="A1018">
        <v>208</v>
      </c>
      <c r="B1018">
        <v>20805</v>
      </c>
      <c r="C1018" t="s">
        <v>841</v>
      </c>
      <c r="D1018" t="s">
        <v>1108</v>
      </c>
      <c r="E1018" t="s">
        <v>1109</v>
      </c>
      <c r="F1018" t="s">
        <v>1231</v>
      </c>
      <c r="G1018" t="s">
        <v>1232</v>
      </c>
      <c r="H1018">
        <v>2080505</v>
      </c>
      <c r="I1018" t="s">
        <v>1912</v>
      </c>
      <c r="J1018" t="s">
        <v>846</v>
      </c>
      <c r="K1018">
        <v>5.93</v>
      </c>
      <c r="L1018">
        <v>7.4626</v>
      </c>
      <c r="M1018">
        <v>1.5326</v>
      </c>
      <c r="N1018">
        <v>0.258448566610455</v>
      </c>
    </row>
    <row r="1019" spans="1:14">
      <c r="A1019">
        <v>208</v>
      </c>
      <c r="B1019">
        <v>20805</v>
      </c>
      <c r="C1019" t="s">
        <v>841</v>
      </c>
      <c r="D1019" t="s">
        <v>1113</v>
      </c>
      <c r="E1019" t="s">
        <v>1114</v>
      </c>
      <c r="F1019" t="s">
        <v>1115</v>
      </c>
      <c r="G1019" t="s">
        <v>1114</v>
      </c>
      <c r="H1019">
        <v>2080505</v>
      </c>
      <c r="I1019" t="s">
        <v>1912</v>
      </c>
      <c r="J1019" t="s">
        <v>846</v>
      </c>
      <c r="K1019">
        <v>19.71</v>
      </c>
      <c r="L1019">
        <v>20.1814</v>
      </c>
      <c r="M1019">
        <v>0.471399999999999</v>
      </c>
      <c r="N1019">
        <v>0.0239167935058346</v>
      </c>
    </row>
    <row r="1020" spans="1:14">
      <c r="A1020">
        <v>208</v>
      </c>
      <c r="B1020">
        <v>20805</v>
      </c>
      <c r="C1020" t="s">
        <v>841</v>
      </c>
      <c r="D1020" t="s">
        <v>878</v>
      </c>
      <c r="E1020" t="s">
        <v>879</v>
      </c>
      <c r="F1020" t="s">
        <v>880</v>
      </c>
      <c r="G1020" t="s">
        <v>879</v>
      </c>
      <c r="H1020">
        <v>2080505</v>
      </c>
      <c r="I1020" t="s">
        <v>1912</v>
      </c>
      <c r="J1020" t="s">
        <v>846</v>
      </c>
      <c r="K1020">
        <v>7.19</v>
      </c>
      <c r="L1020">
        <v>6.1599</v>
      </c>
      <c r="M1020">
        <v>-1.0301</v>
      </c>
      <c r="N1020">
        <v>-0.14326842837274</v>
      </c>
    </row>
    <row r="1021" spans="1:14">
      <c r="A1021">
        <v>208</v>
      </c>
      <c r="B1021">
        <v>20805</v>
      </c>
      <c r="C1021" t="s">
        <v>841</v>
      </c>
      <c r="D1021" t="s">
        <v>882</v>
      </c>
      <c r="E1021" t="s">
        <v>883</v>
      </c>
      <c r="F1021" t="s">
        <v>884</v>
      </c>
      <c r="G1021" t="s">
        <v>883</v>
      </c>
      <c r="H1021">
        <v>2080505</v>
      </c>
      <c r="I1021" t="s">
        <v>1912</v>
      </c>
      <c r="J1021" t="s">
        <v>846</v>
      </c>
      <c r="K1021">
        <v>186</v>
      </c>
      <c r="L1021">
        <v>189.6585</v>
      </c>
      <c r="M1021">
        <v>3.6585</v>
      </c>
      <c r="N1021">
        <v>0.0196693548387097</v>
      </c>
    </row>
    <row r="1022" spans="1:14">
      <c r="A1022">
        <v>208</v>
      </c>
      <c r="B1022">
        <v>20805</v>
      </c>
      <c r="C1022" t="s">
        <v>841</v>
      </c>
      <c r="D1022" t="s">
        <v>882</v>
      </c>
      <c r="E1022" t="s">
        <v>883</v>
      </c>
      <c r="F1022" t="s">
        <v>885</v>
      </c>
      <c r="G1022" t="s">
        <v>886</v>
      </c>
      <c r="H1022">
        <v>2080505</v>
      </c>
      <c r="I1022" t="s">
        <v>1912</v>
      </c>
      <c r="J1022" t="s">
        <v>846</v>
      </c>
      <c r="K1022">
        <v>6.15</v>
      </c>
      <c r="L1022">
        <v>7.5111</v>
      </c>
      <c r="M1022">
        <v>1.3611</v>
      </c>
      <c r="N1022">
        <v>0.221317073170732</v>
      </c>
    </row>
    <row r="1023" spans="1:14">
      <c r="A1023">
        <v>208</v>
      </c>
      <c r="B1023">
        <v>20805</v>
      </c>
      <c r="C1023" t="s">
        <v>841</v>
      </c>
      <c r="D1023" t="s">
        <v>882</v>
      </c>
      <c r="E1023" t="s">
        <v>883</v>
      </c>
      <c r="F1023" t="s">
        <v>887</v>
      </c>
      <c r="G1023" t="s">
        <v>888</v>
      </c>
      <c r="H1023">
        <v>2080505</v>
      </c>
      <c r="I1023" t="s">
        <v>1912</v>
      </c>
      <c r="J1023" t="s">
        <v>846</v>
      </c>
      <c r="K1023">
        <v>7.41</v>
      </c>
      <c r="L1023">
        <v>7.8627</v>
      </c>
      <c r="M1023">
        <v>0.4527</v>
      </c>
      <c r="N1023">
        <v>0.0610931174089069</v>
      </c>
    </row>
    <row r="1024" spans="1:14">
      <c r="A1024">
        <v>208</v>
      </c>
      <c r="B1024">
        <v>20805</v>
      </c>
      <c r="C1024" t="s">
        <v>841</v>
      </c>
      <c r="D1024" t="s">
        <v>882</v>
      </c>
      <c r="E1024" t="s">
        <v>883</v>
      </c>
      <c r="F1024" t="s">
        <v>889</v>
      </c>
      <c r="G1024" t="s">
        <v>890</v>
      </c>
      <c r="H1024">
        <v>2080505</v>
      </c>
      <c r="I1024" t="s">
        <v>1912</v>
      </c>
      <c r="J1024" t="s">
        <v>846</v>
      </c>
      <c r="K1024">
        <v>11.3</v>
      </c>
      <c r="L1024">
        <v>11.1341</v>
      </c>
      <c r="M1024">
        <v>-0.165900000000001</v>
      </c>
      <c r="N1024">
        <v>-0.0146814159292036</v>
      </c>
    </row>
    <row r="1025" spans="1:14">
      <c r="A1025">
        <v>208</v>
      </c>
      <c r="B1025">
        <v>20805</v>
      </c>
      <c r="C1025" t="s">
        <v>841</v>
      </c>
      <c r="D1025" t="s">
        <v>882</v>
      </c>
      <c r="E1025" t="s">
        <v>883</v>
      </c>
      <c r="F1025" t="s">
        <v>891</v>
      </c>
      <c r="G1025" t="s">
        <v>892</v>
      </c>
      <c r="H1025">
        <v>2080505</v>
      </c>
      <c r="I1025" t="s">
        <v>1912</v>
      </c>
      <c r="J1025" t="s">
        <v>846</v>
      </c>
      <c r="K1025">
        <v>17.79</v>
      </c>
      <c r="L1025">
        <v>18.9871</v>
      </c>
      <c r="M1025">
        <v>1.1971</v>
      </c>
      <c r="N1025">
        <v>0.0672906127037663</v>
      </c>
    </row>
    <row r="1026" spans="1:14">
      <c r="A1026">
        <v>208</v>
      </c>
      <c r="B1026">
        <v>20805</v>
      </c>
      <c r="C1026" t="s">
        <v>841</v>
      </c>
      <c r="D1026" t="s">
        <v>882</v>
      </c>
      <c r="E1026" t="s">
        <v>883</v>
      </c>
      <c r="F1026" t="s">
        <v>893</v>
      </c>
      <c r="G1026" t="s">
        <v>894</v>
      </c>
      <c r="H1026">
        <v>2080505</v>
      </c>
      <c r="I1026" t="s">
        <v>1912</v>
      </c>
      <c r="J1026" t="s">
        <v>846</v>
      </c>
      <c r="K1026">
        <v>12.35</v>
      </c>
      <c r="L1026">
        <v>11.659</v>
      </c>
      <c r="M1026">
        <v>-0.690999999999999</v>
      </c>
      <c r="N1026">
        <v>-0.0559514170040485</v>
      </c>
    </row>
    <row r="1027" spans="1:14">
      <c r="A1027">
        <v>208</v>
      </c>
      <c r="B1027">
        <v>20805</v>
      </c>
      <c r="C1027" t="s">
        <v>841</v>
      </c>
      <c r="D1027" t="s">
        <v>882</v>
      </c>
      <c r="E1027" t="s">
        <v>883</v>
      </c>
      <c r="F1027" t="s">
        <v>933</v>
      </c>
      <c r="G1027" t="s">
        <v>934</v>
      </c>
      <c r="H1027">
        <v>2080505</v>
      </c>
      <c r="I1027" t="s">
        <v>1912</v>
      </c>
      <c r="J1027" t="s">
        <v>846</v>
      </c>
      <c r="K1027">
        <v>32.2</v>
      </c>
      <c r="L1027">
        <v>34.2761</v>
      </c>
      <c r="M1027">
        <v>2.0761</v>
      </c>
      <c r="N1027">
        <v>0.064475155279503</v>
      </c>
    </row>
    <row r="1028" spans="1:14">
      <c r="A1028">
        <v>208</v>
      </c>
      <c r="B1028">
        <v>20805</v>
      </c>
      <c r="C1028" t="s">
        <v>841</v>
      </c>
      <c r="D1028" t="s">
        <v>882</v>
      </c>
      <c r="E1028" t="s">
        <v>883</v>
      </c>
      <c r="F1028" t="s">
        <v>926</v>
      </c>
      <c r="G1028" t="s">
        <v>927</v>
      </c>
      <c r="H1028">
        <v>2080505</v>
      </c>
      <c r="I1028" t="s">
        <v>1912</v>
      </c>
      <c r="J1028" t="s">
        <v>846</v>
      </c>
      <c r="K1028">
        <v>12.48</v>
      </c>
      <c r="L1028">
        <v>15.7928</v>
      </c>
      <c r="M1028">
        <v>3.3128</v>
      </c>
      <c r="N1028">
        <v>0.265448717948718</v>
      </c>
    </row>
    <row r="1029" spans="1:14">
      <c r="A1029">
        <v>208</v>
      </c>
      <c r="B1029">
        <v>20805</v>
      </c>
      <c r="C1029" t="s">
        <v>841</v>
      </c>
      <c r="D1029" t="s">
        <v>895</v>
      </c>
      <c r="E1029" t="s">
        <v>896</v>
      </c>
      <c r="F1029" t="s">
        <v>897</v>
      </c>
      <c r="G1029" t="s">
        <v>896</v>
      </c>
      <c r="H1029">
        <v>2080505</v>
      </c>
      <c r="I1029" t="s">
        <v>1912</v>
      </c>
      <c r="J1029" t="s">
        <v>846</v>
      </c>
      <c r="K1029">
        <v>49.72</v>
      </c>
      <c r="L1029">
        <v>54.0954</v>
      </c>
      <c r="M1029">
        <v>4.3754</v>
      </c>
      <c r="N1029">
        <v>0.0880008045052293</v>
      </c>
    </row>
    <row r="1030" spans="1:14">
      <c r="A1030">
        <v>208</v>
      </c>
      <c r="B1030">
        <v>20805</v>
      </c>
      <c r="C1030" t="s">
        <v>841</v>
      </c>
      <c r="D1030" t="s">
        <v>895</v>
      </c>
      <c r="E1030" t="s">
        <v>896</v>
      </c>
      <c r="F1030" t="s">
        <v>949</v>
      </c>
      <c r="G1030" t="s">
        <v>950</v>
      </c>
      <c r="H1030">
        <v>2080505</v>
      </c>
      <c r="I1030" t="s">
        <v>1912</v>
      </c>
      <c r="J1030" t="s">
        <v>928</v>
      </c>
      <c r="K1030">
        <v>10.16</v>
      </c>
      <c r="L1030">
        <v>4.0334</v>
      </c>
      <c r="M1030">
        <v>-6.1266</v>
      </c>
      <c r="N1030">
        <v>-0.603011811023622</v>
      </c>
    </row>
    <row r="1031" spans="1:14">
      <c r="A1031">
        <v>208</v>
      </c>
      <c r="B1031">
        <v>20805</v>
      </c>
      <c r="C1031" t="s">
        <v>841</v>
      </c>
      <c r="D1031" t="s">
        <v>898</v>
      </c>
      <c r="E1031" t="s">
        <v>899</v>
      </c>
      <c r="F1031" t="s">
        <v>900</v>
      </c>
      <c r="G1031" t="s">
        <v>899</v>
      </c>
      <c r="H1031">
        <v>2080505</v>
      </c>
      <c r="I1031" t="s">
        <v>1912</v>
      </c>
      <c r="J1031" t="s">
        <v>846</v>
      </c>
      <c r="K1031">
        <v>71.27</v>
      </c>
      <c r="L1031">
        <v>69.1833</v>
      </c>
      <c r="M1031">
        <v>-2.08669999999999</v>
      </c>
      <c r="N1031">
        <v>-0.0292787989336326</v>
      </c>
    </row>
    <row r="1032" spans="1:14">
      <c r="A1032">
        <v>208</v>
      </c>
      <c r="B1032">
        <v>20805</v>
      </c>
      <c r="C1032" t="s">
        <v>841</v>
      </c>
      <c r="D1032" t="s">
        <v>898</v>
      </c>
      <c r="E1032" t="s">
        <v>899</v>
      </c>
      <c r="F1032" t="s">
        <v>936</v>
      </c>
      <c r="G1032" t="s">
        <v>937</v>
      </c>
      <c r="H1032">
        <v>2080505</v>
      </c>
      <c r="I1032" t="s">
        <v>1912</v>
      </c>
      <c r="J1032" t="s">
        <v>846</v>
      </c>
      <c r="K1032">
        <v>41.56</v>
      </c>
      <c r="L1032">
        <v>54.678</v>
      </c>
      <c r="M1032">
        <v>13.118</v>
      </c>
      <c r="N1032">
        <v>0.315640038498556</v>
      </c>
    </row>
    <row r="1033" spans="1:14">
      <c r="A1033">
        <v>208</v>
      </c>
      <c r="B1033">
        <v>20805</v>
      </c>
      <c r="C1033" t="s">
        <v>841</v>
      </c>
      <c r="D1033" t="s">
        <v>898</v>
      </c>
      <c r="E1033" t="s">
        <v>899</v>
      </c>
      <c r="F1033" t="s">
        <v>939</v>
      </c>
      <c r="G1033" t="s">
        <v>940</v>
      </c>
      <c r="H1033">
        <v>2080505</v>
      </c>
      <c r="I1033" t="s">
        <v>1912</v>
      </c>
      <c r="J1033" t="s">
        <v>846</v>
      </c>
      <c r="K1033">
        <v>16.76</v>
      </c>
      <c r="L1033">
        <v>25.766</v>
      </c>
      <c r="M1033">
        <v>9.006</v>
      </c>
      <c r="N1033">
        <v>0.537350835322195</v>
      </c>
    </row>
    <row r="1034" spans="1:14">
      <c r="A1034">
        <v>208</v>
      </c>
      <c r="B1034">
        <v>20805</v>
      </c>
      <c r="C1034" t="s">
        <v>841</v>
      </c>
      <c r="D1034" t="s">
        <v>898</v>
      </c>
      <c r="E1034" t="s">
        <v>899</v>
      </c>
      <c r="F1034" t="s">
        <v>929</v>
      </c>
      <c r="G1034" t="s">
        <v>930</v>
      </c>
      <c r="H1034">
        <v>2080505</v>
      </c>
      <c r="I1034" t="s">
        <v>1912</v>
      </c>
      <c r="J1034" t="s">
        <v>846</v>
      </c>
      <c r="K1034">
        <v>13.17</v>
      </c>
      <c r="L1034">
        <v>14.0263</v>
      </c>
      <c r="M1034">
        <v>0.856300000000001</v>
      </c>
      <c r="N1034">
        <v>0.0650189825360669</v>
      </c>
    </row>
    <row r="1035" spans="1:14">
      <c r="A1035">
        <v>208</v>
      </c>
      <c r="B1035">
        <v>20805</v>
      </c>
      <c r="C1035" t="s">
        <v>841</v>
      </c>
      <c r="D1035" t="s">
        <v>901</v>
      </c>
      <c r="E1035" t="s">
        <v>902</v>
      </c>
      <c r="F1035" t="s">
        <v>903</v>
      </c>
      <c r="G1035" t="s">
        <v>904</v>
      </c>
      <c r="H1035">
        <v>2080505</v>
      </c>
      <c r="I1035" t="s">
        <v>1912</v>
      </c>
      <c r="J1035" t="s">
        <v>846</v>
      </c>
      <c r="K1035">
        <v>38.56</v>
      </c>
      <c r="L1035">
        <v>42.7166</v>
      </c>
      <c r="M1035">
        <v>4.1566</v>
      </c>
      <c r="N1035">
        <v>0.107795643153527</v>
      </c>
    </row>
    <row r="1036" spans="1:14">
      <c r="A1036">
        <v>208</v>
      </c>
      <c r="B1036">
        <v>20805</v>
      </c>
      <c r="C1036" t="s">
        <v>841</v>
      </c>
      <c r="D1036" t="s">
        <v>1099</v>
      </c>
      <c r="E1036" t="s">
        <v>1100</v>
      </c>
      <c r="F1036" t="s">
        <v>1101</v>
      </c>
      <c r="G1036" t="s">
        <v>1100</v>
      </c>
      <c r="H1036">
        <v>2080505</v>
      </c>
      <c r="I1036" t="s">
        <v>1912</v>
      </c>
      <c r="J1036" t="s">
        <v>846</v>
      </c>
      <c r="K1036">
        <v>42.03</v>
      </c>
      <c r="L1036">
        <v>44.0923</v>
      </c>
      <c r="M1036">
        <v>2.0623</v>
      </c>
      <c r="N1036">
        <v>0.0490673328574828</v>
      </c>
    </row>
    <row r="1037" spans="1:14">
      <c r="A1037">
        <v>208</v>
      </c>
      <c r="B1037">
        <v>20805</v>
      </c>
      <c r="C1037" t="s">
        <v>841</v>
      </c>
      <c r="D1037" t="s">
        <v>1099</v>
      </c>
      <c r="E1037" t="s">
        <v>1100</v>
      </c>
      <c r="F1037" t="s">
        <v>1103</v>
      </c>
      <c r="G1037" t="s">
        <v>1104</v>
      </c>
      <c r="H1037">
        <v>2080505</v>
      </c>
      <c r="I1037" t="s">
        <v>1912</v>
      </c>
      <c r="J1037" t="s">
        <v>846</v>
      </c>
      <c r="K1037">
        <v>9.94</v>
      </c>
      <c r="L1037">
        <v>9.1185</v>
      </c>
      <c r="M1037">
        <v>-0.8215</v>
      </c>
      <c r="N1037">
        <v>-0.0826458752515091</v>
      </c>
    </row>
    <row r="1038" spans="1:14">
      <c r="A1038">
        <v>208</v>
      </c>
      <c r="B1038">
        <v>20805</v>
      </c>
      <c r="C1038" t="s">
        <v>841</v>
      </c>
      <c r="D1038" t="s">
        <v>1507</v>
      </c>
      <c r="E1038" t="s">
        <v>1508</v>
      </c>
      <c r="F1038" t="s">
        <v>1509</v>
      </c>
      <c r="G1038" t="s">
        <v>1508</v>
      </c>
      <c r="H1038">
        <v>2080505</v>
      </c>
      <c r="I1038" t="s">
        <v>1912</v>
      </c>
      <c r="J1038" t="s">
        <v>846</v>
      </c>
      <c r="K1038">
        <v>23.83</v>
      </c>
      <c r="L1038">
        <v>24.2031</v>
      </c>
      <c r="M1038">
        <v>0.373100000000001</v>
      </c>
      <c r="N1038">
        <v>0.0156567352077214</v>
      </c>
    </row>
    <row r="1039" spans="1:14">
      <c r="A1039">
        <v>208</v>
      </c>
      <c r="B1039">
        <v>20805</v>
      </c>
      <c r="C1039" t="s">
        <v>841</v>
      </c>
      <c r="D1039" t="s">
        <v>992</v>
      </c>
      <c r="E1039" t="s">
        <v>993</v>
      </c>
      <c r="F1039" t="s">
        <v>994</v>
      </c>
      <c r="G1039" t="s">
        <v>993</v>
      </c>
      <c r="H1039">
        <v>2080505</v>
      </c>
      <c r="I1039" t="s">
        <v>1912</v>
      </c>
      <c r="J1039" t="s">
        <v>846</v>
      </c>
      <c r="K1039">
        <v>219.61</v>
      </c>
      <c r="L1039">
        <v>219.2199</v>
      </c>
      <c r="M1039">
        <v>-0.390100000000018</v>
      </c>
      <c r="N1039">
        <v>-0.00177633076818004</v>
      </c>
    </row>
    <row r="1040" spans="1:14">
      <c r="A1040">
        <v>208</v>
      </c>
      <c r="B1040">
        <v>20805</v>
      </c>
      <c r="C1040" t="s">
        <v>841</v>
      </c>
      <c r="D1040" t="s">
        <v>992</v>
      </c>
      <c r="E1040" t="s">
        <v>993</v>
      </c>
      <c r="F1040" t="s">
        <v>1008</v>
      </c>
      <c r="G1040" t="s">
        <v>1009</v>
      </c>
      <c r="H1040">
        <v>2080505</v>
      </c>
      <c r="I1040" t="s">
        <v>1912</v>
      </c>
      <c r="J1040" t="s">
        <v>846</v>
      </c>
      <c r="K1040">
        <v>3.49</v>
      </c>
      <c r="L1040">
        <v>5.3896</v>
      </c>
      <c r="M1040">
        <v>1.8996</v>
      </c>
      <c r="N1040">
        <v>0.544297994269341</v>
      </c>
    </row>
    <row r="1041" spans="1:14">
      <c r="A1041">
        <v>208</v>
      </c>
      <c r="B1041">
        <v>20805</v>
      </c>
      <c r="C1041" t="s">
        <v>841</v>
      </c>
      <c r="D1041" t="s">
        <v>992</v>
      </c>
      <c r="E1041" t="s">
        <v>993</v>
      </c>
      <c r="F1041" t="s">
        <v>1011</v>
      </c>
      <c r="G1041" t="s">
        <v>1012</v>
      </c>
      <c r="H1041">
        <v>2080505</v>
      </c>
      <c r="I1041" t="s">
        <v>1912</v>
      </c>
      <c r="J1041" t="s">
        <v>846</v>
      </c>
      <c r="K1041">
        <v>32.55</v>
      </c>
      <c r="L1041">
        <v>35.7829</v>
      </c>
      <c r="M1041">
        <v>3.2329</v>
      </c>
      <c r="N1041">
        <v>0.099321044546851</v>
      </c>
    </row>
    <row r="1042" spans="1:14">
      <c r="A1042">
        <v>208</v>
      </c>
      <c r="B1042">
        <v>20805</v>
      </c>
      <c r="C1042" t="s">
        <v>841</v>
      </c>
      <c r="D1042" t="s">
        <v>992</v>
      </c>
      <c r="E1042" t="s">
        <v>993</v>
      </c>
      <c r="F1042" t="s">
        <v>996</v>
      </c>
      <c r="G1042" t="s">
        <v>997</v>
      </c>
      <c r="H1042">
        <v>2080505</v>
      </c>
      <c r="I1042" t="s">
        <v>1912</v>
      </c>
      <c r="J1042" t="s">
        <v>846</v>
      </c>
      <c r="K1042">
        <v>55.07</v>
      </c>
      <c r="L1042">
        <v>58.7915</v>
      </c>
      <c r="M1042">
        <v>3.7215</v>
      </c>
      <c r="N1042">
        <v>0.0675776284728527</v>
      </c>
    </row>
    <row r="1043" spans="1:14">
      <c r="A1043">
        <v>208</v>
      </c>
      <c r="B1043">
        <v>20805</v>
      </c>
      <c r="C1043" t="s">
        <v>841</v>
      </c>
      <c r="D1043" t="s">
        <v>992</v>
      </c>
      <c r="E1043" t="s">
        <v>993</v>
      </c>
      <c r="F1043" t="s">
        <v>998</v>
      </c>
      <c r="G1043" t="s">
        <v>999</v>
      </c>
      <c r="H1043">
        <v>2080505</v>
      </c>
      <c r="I1043" t="s">
        <v>1912</v>
      </c>
      <c r="J1043" t="s">
        <v>846</v>
      </c>
      <c r="K1043">
        <v>24.58</v>
      </c>
      <c r="L1043">
        <v>26.9612</v>
      </c>
      <c r="M1043">
        <v>2.3812</v>
      </c>
      <c r="N1043">
        <v>0.0968755085435315</v>
      </c>
    </row>
    <row r="1044" spans="1:14">
      <c r="A1044">
        <v>208</v>
      </c>
      <c r="B1044">
        <v>20805</v>
      </c>
      <c r="C1044" t="s">
        <v>841</v>
      </c>
      <c r="D1044" t="s">
        <v>992</v>
      </c>
      <c r="E1044" t="s">
        <v>993</v>
      </c>
      <c r="F1044" t="s">
        <v>1000</v>
      </c>
      <c r="G1044" t="s">
        <v>1001</v>
      </c>
      <c r="H1044">
        <v>2080505</v>
      </c>
      <c r="I1044" t="s">
        <v>1912</v>
      </c>
      <c r="J1044" t="s">
        <v>846</v>
      </c>
      <c r="K1044">
        <v>39.88</v>
      </c>
      <c r="L1044">
        <v>40.7205</v>
      </c>
      <c r="M1044">
        <v>0.840499999999999</v>
      </c>
      <c r="N1044">
        <v>0.0210757271815446</v>
      </c>
    </row>
    <row r="1045" spans="1:14">
      <c r="A1045">
        <v>208</v>
      </c>
      <c r="B1045">
        <v>20805</v>
      </c>
      <c r="C1045" t="s">
        <v>841</v>
      </c>
      <c r="D1045" t="s">
        <v>992</v>
      </c>
      <c r="E1045" t="s">
        <v>993</v>
      </c>
      <c r="F1045" t="s">
        <v>1002</v>
      </c>
      <c r="G1045" t="s">
        <v>1003</v>
      </c>
      <c r="H1045">
        <v>2080505</v>
      </c>
      <c r="I1045" t="s">
        <v>1912</v>
      </c>
      <c r="J1045" t="s">
        <v>846</v>
      </c>
      <c r="K1045">
        <v>29.57</v>
      </c>
      <c r="L1045">
        <v>28.9864</v>
      </c>
      <c r="M1045">
        <v>-0.583600000000001</v>
      </c>
      <c r="N1045">
        <v>-0.0197362191410213</v>
      </c>
    </row>
    <row r="1046" spans="1:14">
      <c r="A1046">
        <v>208</v>
      </c>
      <c r="B1046">
        <v>20805</v>
      </c>
      <c r="C1046" t="s">
        <v>841</v>
      </c>
      <c r="D1046" t="s">
        <v>992</v>
      </c>
      <c r="E1046" t="s">
        <v>993</v>
      </c>
      <c r="F1046" t="s">
        <v>1004</v>
      </c>
      <c r="G1046" t="s">
        <v>1005</v>
      </c>
      <c r="H1046">
        <v>2080505</v>
      </c>
      <c r="I1046" t="s">
        <v>1912</v>
      </c>
      <c r="J1046" t="s">
        <v>846</v>
      </c>
      <c r="K1046">
        <v>8.51</v>
      </c>
      <c r="L1046">
        <v>10.4602</v>
      </c>
      <c r="M1046">
        <v>1.9502</v>
      </c>
      <c r="N1046">
        <v>0.229165687426557</v>
      </c>
    </row>
    <row r="1047" spans="1:14">
      <c r="A1047">
        <v>208</v>
      </c>
      <c r="B1047">
        <v>20805</v>
      </c>
      <c r="C1047" t="s">
        <v>841</v>
      </c>
      <c r="D1047" t="s">
        <v>905</v>
      </c>
      <c r="E1047" t="s">
        <v>906</v>
      </c>
      <c r="F1047" t="s">
        <v>907</v>
      </c>
      <c r="G1047" t="s">
        <v>906</v>
      </c>
      <c r="H1047">
        <v>2080505</v>
      </c>
      <c r="I1047" t="s">
        <v>1912</v>
      </c>
      <c r="J1047" t="s">
        <v>846</v>
      </c>
      <c r="K1047">
        <v>50.47</v>
      </c>
      <c r="L1047">
        <v>56.0302</v>
      </c>
      <c r="M1047">
        <v>5.5602</v>
      </c>
      <c r="N1047">
        <v>0.110168416881316</v>
      </c>
    </row>
    <row r="1048" spans="1:14">
      <c r="A1048">
        <v>208</v>
      </c>
      <c r="B1048">
        <v>20805</v>
      </c>
      <c r="C1048" t="s">
        <v>841</v>
      </c>
      <c r="D1048" t="s">
        <v>905</v>
      </c>
      <c r="E1048" t="s">
        <v>906</v>
      </c>
      <c r="F1048" t="s">
        <v>908</v>
      </c>
      <c r="G1048" t="s">
        <v>909</v>
      </c>
      <c r="H1048">
        <v>2080505</v>
      </c>
      <c r="I1048" t="s">
        <v>1912</v>
      </c>
      <c r="J1048" t="s">
        <v>846</v>
      </c>
      <c r="K1048">
        <v>32.72</v>
      </c>
      <c r="L1048">
        <v>33.5209</v>
      </c>
      <c r="M1048">
        <v>0.800899999999999</v>
      </c>
      <c r="N1048">
        <v>0.0244773838630806</v>
      </c>
    </row>
    <row r="1049" spans="1:14">
      <c r="A1049">
        <v>208</v>
      </c>
      <c r="B1049">
        <v>20805</v>
      </c>
      <c r="C1049" t="s">
        <v>841</v>
      </c>
      <c r="D1049" t="s">
        <v>1019</v>
      </c>
      <c r="E1049" t="s">
        <v>1020</v>
      </c>
      <c r="F1049" t="s">
        <v>1021</v>
      </c>
      <c r="G1049" t="s">
        <v>1020</v>
      </c>
      <c r="H1049">
        <v>2080505</v>
      </c>
      <c r="I1049" t="s">
        <v>1912</v>
      </c>
      <c r="J1049" t="s">
        <v>846</v>
      </c>
      <c r="K1049">
        <v>157.98</v>
      </c>
      <c r="L1049">
        <v>158.9115</v>
      </c>
      <c r="M1049">
        <v>0.9315</v>
      </c>
      <c r="N1049">
        <v>0.00589631598936574</v>
      </c>
    </row>
    <row r="1050" spans="1:14">
      <c r="A1050">
        <v>208</v>
      </c>
      <c r="B1050">
        <v>20805</v>
      </c>
      <c r="C1050" t="s">
        <v>841</v>
      </c>
      <c r="D1050" t="s">
        <v>1019</v>
      </c>
      <c r="E1050" t="s">
        <v>1020</v>
      </c>
      <c r="F1050" t="s">
        <v>1023</v>
      </c>
      <c r="G1050" t="s">
        <v>1024</v>
      </c>
      <c r="H1050">
        <v>2080505</v>
      </c>
      <c r="I1050" t="s">
        <v>1912</v>
      </c>
      <c r="J1050" t="s">
        <v>846</v>
      </c>
      <c r="K1050">
        <v>40.54</v>
      </c>
      <c r="L1050">
        <v>42.9478</v>
      </c>
      <c r="M1050">
        <v>2.4078</v>
      </c>
      <c r="N1050">
        <v>0.0593931919092255</v>
      </c>
    </row>
    <row r="1051" spans="1:14">
      <c r="A1051">
        <v>208</v>
      </c>
      <c r="B1051">
        <v>20805</v>
      </c>
      <c r="C1051" t="s">
        <v>841</v>
      </c>
      <c r="D1051" t="s">
        <v>910</v>
      </c>
      <c r="E1051" t="s">
        <v>911</v>
      </c>
      <c r="F1051" t="s">
        <v>912</v>
      </c>
      <c r="G1051" t="s">
        <v>911</v>
      </c>
      <c r="H1051">
        <v>2080505</v>
      </c>
      <c r="I1051" t="s">
        <v>1912</v>
      </c>
      <c r="J1051" t="s">
        <v>846</v>
      </c>
      <c r="K1051">
        <v>57.3</v>
      </c>
      <c r="L1051">
        <v>59.0822</v>
      </c>
      <c r="M1051">
        <v>1.7822</v>
      </c>
      <c r="N1051">
        <v>0.0311029668411868</v>
      </c>
    </row>
    <row r="1052" spans="1:14">
      <c r="A1052">
        <v>208</v>
      </c>
      <c r="B1052">
        <v>20805</v>
      </c>
      <c r="C1052" t="s">
        <v>841</v>
      </c>
      <c r="D1052" t="s">
        <v>910</v>
      </c>
      <c r="E1052" t="s">
        <v>911</v>
      </c>
      <c r="F1052" t="s">
        <v>913</v>
      </c>
      <c r="G1052" t="s">
        <v>914</v>
      </c>
      <c r="H1052">
        <v>2080505</v>
      </c>
      <c r="I1052" t="s">
        <v>1912</v>
      </c>
      <c r="J1052" t="s">
        <v>846</v>
      </c>
      <c r="K1052">
        <v>25.4</v>
      </c>
      <c r="L1052">
        <v>24.8892</v>
      </c>
      <c r="M1052">
        <v>-0.5108</v>
      </c>
      <c r="N1052">
        <v>-0.0201102362204724</v>
      </c>
    </row>
    <row r="1053" spans="1:14">
      <c r="A1053">
        <v>208</v>
      </c>
      <c r="B1053">
        <v>20805</v>
      </c>
      <c r="C1053" t="s">
        <v>841</v>
      </c>
      <c r="D1053" t="s">
        <v>1663</v>
      </c>
      <c r="E1053" t="s">
        <v>1664</v>
      </c>
      <c r="F1053" t="s">
        <v>1665</v>
      </c>
      <c r="G1053" t="s">
        <v>1664</v>
      </c>
      <c r="H1053">
        <v>2080505</v>
      </c>
      <c r="I1053" t="s">
        <v>1912</v>
      </c>
      <c r="J1053" t="s">
        <v>846</v>
      </c>
      <c r="K1053">
        <v>38.99</v>
      </c>
      <c r="L1053">
        <v>41.5777</v>
      </c>
      <c r="M1053">
        <v>2.5877</v>
      </c>
      <c r="N1053">
        <v>0.0663682995639907</v>
      </c>
    </row>
    <row r="1054" spans="1:14">
      <c r="A1054">
        <v>208</v>
      </c>
      <c r="B1054">
        <v>20805</v>
      </c>
      <c r="C1054" t="s">
        <v>841</v>
      </c>
      <c r="D1054" t="s">
        <v>976</v>
      </c>
      <c r="E1054" t="s">
        <v>977</v>
      </c>
      <c r="F1054" t="s">
        <v>978</v>
      </c>
      <c r="G1054" t="s">
        <v>977</v>
      </c>
      <c r="H1054">
        <v>2080505</v>
      </c>
      <c r="I1054" t="s">
        <v>1912</v>
      </c>
      <c r="J1054" t="s">
        <v>846</v>
      </c>
      <c r="K1054">
        <v>69.8</v>
      </c>
      <c r="L1054">
        <v>74.2866</v>
      </c>
      <c r="M1054">
        <v>4.48660000000001</v>
      </c>
      <c r="N1054">
        <v>0.0642779369627509</v>
      </c>
    </row>
    <row r="1055" spans="1:14">
      <c r="A1055">
        <v>208</v>
      </c>
      <c r="B1055">
        <v>20805</v>
      </c>
      <c r="C1055" t="s">
        <v>841</v>
      </c>
      <c r="D1055" t="s">
        <v>976</v>
      </c>
      <c r="E1055" t="s">
        <v>977</v>
      </c>
      <c r="F1055" t="s">
        <v>986</v>
      </c>
      <c r="G1055" t="s">
        <v>987</v>
      </c>
      <c r="H1055">
        <v>2080505</v>
      </c>
      <c r="I1055" t="s">
        <v>1912</v>
      </c>
      <c r="J1055" t="s">
        <v>846</v>
      </c>
      <c r="K1055">
        <v>9.41</v>
      </c>
      <c r="L1055">
        <v>10.5578</v>
      </c>
      <c r="M1055">
        <v>1.1478</v>
      </c>
      <c r="N1055">
        <v>0.121976620616366</v>
      </c>
    </row>
    <row r="1056" spans="1:14">
      <c r="A1056">
        <v>208</v>
      </c>
      <c r="B1056">
        <v>20805</v>
      </c>
      <c r="C1056" t="s">
        <v>841</v>
      </c>
      <c r="D1056" t="s">
        <v>976</v>
      </c>
      <c r="E1056" t="s">
        <v>977</v>
      </c>
      <c r="F1056" t="s">
        <v>980</v>
      </c>
      <c r="G1056" t="s">
        <v>981</v>
      </c>
      <c r="H1056">
        <v>2080505</v>
      </c>
      <c r="I1056" t="s">
        <v>1912</v>
      </c>
      <c r="J1056" t="s">
        <v>846</v>
      </c>
      <c r="K1056">
        <v>16.82</v>
      </c>
      <c r="L1056">
        <v>20.3921</v>
      </c>
      <c r="M1056">
        <v>3.5721</v>
      </c>
      <c r="N1056">
        <v>0.212372175980975</v>
      </c>
    </row>
    <row r="1057" spans="1:14">
      <c r="A1057">
        <v>208</v>
      </c>
      <c r="B1057">
        <v>20805</v>
      </c>
      <c r="C1057" t="s">
        <v>841</v>
      </c>
      <c r="D1057" t="s">
        <v>976</v>
      </c>
      <c r="E1057" t="s">
        <v>977</v>
      </c>
      <c r="F1057" t="s">
        <v>982</v>
      </c>
      <c r="G1057" t="s">
        <v>983</v>
      </c>
      <c r="H1057">
        <v>2080505</v>
      </c>
      <c r="I1057" t="s">
        <v>1912</v>
      </c>
      <c r="J1057" t="s">
        <v>846</v>
      </c>
      <c r="K1057">
        <v>9.05</v>
      </c>
      <c r="L1057">
        <v>10.0216</v>
      </c>
      <c r="M1057">
        <v>0.971599999999999</v>
      </c>
      <c r="N1057">
        <v>0.107359116022099</v>
      </c>
    </row>
    <row r="1058" spans="1:14">
      <c r="A1058">
        <v>208</v>
      </c>
      <c r="B1058">
        <v>20805</v>
      </c>
      <c r="C1058" t="s">
        <v>841</v>
      </c>
      <c r="D1058" t="s">
        <v>1154</v>
      </c>
      <c r="E1058" t="s">
        <v>1155</v>
      </c>
      <c r="F1058" t="s">
        <v>1156</v>
      </c>
      <c r="G1058" t="s">
        <v>1155</v>
      </c>
      <c r="H1058">
        <v>2080505</v>
      </c>
      <c r="I1058" t="s">
        <v>1912</v>
      </c>
      <c r="J1058" t="s">
        <v>846</v>
      </c>
      <c r="K1058">
        <v>38.6</v>
      </c>
      <c r="L1058">
        <v>31.6547</v>
      </c>
      <c r="M1058">
        <v>-6.9453</v>
      </c>
      <c r="N1058">
        <v>-0.179930051813472</v>
      </c>
    </row>
    <row r="1059" spans="1:14">
      <c r="A1059">
        <v>208</v>
      </c>
      <c r="B1059">
        <v>20805</v>
      </c>
      <c r="C1059" t="s">
        <v>841</v>
      </c>
      <c r="D1059" t="s">
        <v>1154</v>
      </c>
      <c r="E1059" t="s">
        <v>1155</v>
      </c>
      <c r="F1059" t="s">
        <v>1165</v>
      </c>
      <c r="G1059" t="s">
        <v>1166</v>
      </c>
      <c r="H1059">
        <v>2080505</v>
      </c>
      <c r="I1059" t="s">
        <v>1912</v>
      </c>
      <c r="J1059" t="s">
        <v>846</v>
      </c>
      <c r="K1059">
        <v>6.89</v>
      </c>
      <c r="L1059">
        <v>7.5146</v>
      </c>
      <c r="M1059">
        <v>0.6246</v>
      </c>
      <c r="N1059">
        <v>0.0906531204644412</v>
      </c>
    </row>
    <row r="1060" spans="1:14">
      <c r="A1060">
        <v>208</v>
      </c>
      <c r="B1060">
        <v>20805</v>
      </c>
      <c r="C1060" t="s">
        <v>841</v>
      </c>
      <c r="D1060" t="s">
        <v>1154</v>
      </c>
      <c r="E1060" t="s">
        <v>1155</v>
      </c>
      <c r="F1060" t="s">
        <v>1168</v>
      </c>
      <c r="G1060" t="s">
        <v>1169</v>
      </c>
      <c r="H1060">
        <v>2080505</v>
      </c>
      <c r="I1060" t="s">
        <v>1912</v>
      </c>
      <c r="J1060" t="s">
        <v>846</v>
      </c>
      <c r="K1060">
        <v>28.17</v>
      </c>
      <c r="L1060">
        <v>30.1005</v>
      </c>
      <c r="M1060">
        <v>1.9305</v>
      </c>
      <c r="N1060">
        <v>0.0685303514376996</v>
      </c>
    </row>
    <row r="1061" spans="1:14">
      <c r="A1061">
        <v>208</v>
      </c>
      <c r="B1061">
        <v>20805</v>
      </c>
      <c r="C1061" t="s">
        <v>1031</v>
      </c>
      <c r="D1061" t="s">
        <v>1170</v>
      </c>
      <c r="E1061" t="s">
        <v>1171</v>
      </c>
      <c r="F1061" t="s">
        <v>1172</v>
      </c>
      <c r="G1061" t="s">
        <v>1173</v>
      </c>
      <c r="H1061">
        <v>2080505</v>
      </c>
      <c r="I1061" t="s">
        <v>1912</v>
      </c>
      <c r="J1061" t="s">
        <v>846</v>
      </c>
      <c r="K1061">
        <v>13.26</v>
      </c>
      <c r="L1061">
        <v>16.2475</v>
      </c>
      <c r="M1061">
        <v>2.9875</v>
      </c>
      <c r="N1061">
        <v>0.225301659125188</v>
      </c>
    </row>
    <row r="1062" spans="1:14">
      <c r="A1062">
        <v>208</v>
      </c>
      <c r="B1062">
        <v>20805</v>
      </c>
      <c r="C1062" t="s">
        <v>1031</v>
      </c>
      <c r="D1062" t="s">
        <v>1170</v>
      </c>
      <c r="E1062" t="s">
        <v>1171</v>
      </c>
      <c r="F1062" t="s">
        <v>1174</v>
      </c>
      <c r="G1062" t="s">
        <v>1175</v>
      </c>
      <c r="H1062">
        <v>2080505</v>
      </c>
      <c r="I1062" t="s">
        <v>1912</v>
      </c>
      <c r="J1062" t="s">
        <v>846</v>
      </c>
      <c r="K1062">
        <v>41.45</v>
      </c>
      <c r="L1062">
        <v>42.5034</v>
      </c>
      <c r="M1062">
        <v>1.0534</v>
      </c>
      <c r="N1062">
        <v>0.0254137515078407</v>
      </c>
    </row>
    <row r="1063" spans="1:14">
      <c r="A1063">
        <v>208</v>
      </c>
      <c r="B1063">
        <v>20805</v>
      </c>
      <c r="C1063" t="s">
        <v>841</v>
      </c>
      <c r="D1063" t="s">
        <v>1158</v>
      </c>
      <c r="E1063" t="s">
        <v>1159</v>
      </c>
      <c r="F1063" t="s">
        <v>1160</v>
      </c>
      <c r="G1063" t="s">
        <v>1159</v>
      </c>
      <c r="H1063">
        <v>2080505</v>
      </c>
      <c r="I1063" t="s">
        <v>1912</v>
      </c>
      <c r="J1063" t="s">
        <v>846</v>
      </c>
      <c r="K1063">
        <v>41.2</v>
      </c>
      <c r="L1063">
        <v>41.5746</v>
      </c>
      <c r="M1063">
        <v>0.374599999999994</v>
      </c>
      <c r="N1063">
        <v>0.00909223300970859</v>
      </c>
    </row>
    <row r="1064" spans="1:14">
      <c r="A1064">
        <v>208</v>
      </c>
      <c r="B1064">
        <v>20805</v>
      </c>
      <c r="C1064" t="s">
        <v>841</v>
      </c>
      <c r="D1064" t="s">
        <v>1158</v>
      </c>
      <c r="E1064" t="s">
        <v>1159</v>
      </c>
      <c r="F1064" t="s">
        <v>1176</v>
      </c>
      <c r="G1064" t="s">
        <v>1177</v>
      </c>
      <c r="H1064">
        <v>2080505</v>
      </c>
      <c r="I1064" t="s">
        <v>1912</v>
      </c>
      <c r="J1064" t="s">
        <v>846</v>
      </c>
      <c r="K1064">
        <v>14.1</v>
      </c>
      <c r="L1064">
        <v>12.8268</v>
      </c>
      <c r="M1064">
        <v>-1.2732</v>
      </c>
      <c r="N1064">
        <v>-0.0902978723404255</v>
      </c>
    </row>
    <row r="1065" spans="1:14">
      <c r="A1065">
        <v>208</v>
      </c>
      <c r="B1065">
        <v>20805</v>
      </c>
      <c r="C1065" t="s">
        <v>841</v>
      </c>
      <c r="D1065" t="s">
        <v>1242</v>
      </c>
      <c r="E1065" t="s">
        <v>1243</v>
      </c>
      <c r="F1065" t="s">
        <v>1244</v>
      </c>
      <c r="G1065" t="s">
        <v>1243</v>
      </c>
      <c r="H1065">
        <v>2080505</v>
      </c>
      <c r="I1065" t="s">
        <v>1912</v>
      </c>
      <c r="J1065" t="s">
        <v>846</v>
      </c>
      <c r="K1065">
        <v>96.91</v>
      </c>
      <c r="L1065">
        <v>105.5066</v>
      </c>
      <c r="M1065">
        <v>8.59660000000001</v>
      </c>
      <c r="N1065">
        <v>0.0887070477762874</v>
      </c>
    </row>
    <row r="1066" spans="1:14">
      <c r="A1066">
        <v>208</v>
      </c>
      <c r="B1066">
        <v>20805</v>
      </c>
      <c r="C1066" t="s">
        <v>841</v>
      </c>
      <c r="D1066" t="s">
        <v>1311</v>
      </c>
      <c r="E1066" t="s">
        <v>1312</v>
      </c>
      <c r="F1066" t="s">
        <v>1313</v>
      </c>
      <c r="G1066" t="s">
        <v>1312</v>
      </c>
      <c r="H1066">
        <v>2080505</v>
      </c>
      <c r="I1066" t="s">
        <v>1912</v>
      </c>
      <c r="J1066" t="s">
        <v>846</v>
      </c>
      <c r="K1066">
        <v>6218.63</v>
      </c>
      <c r="L1066">
        <v>6909.5838</v>
      </c>
      <c r="M1066">
        <v>690.9538</v>
      </c>
      <c r="N1066">
        <v>0.111110292781529</v>
      </c>
    </row>
    <row r="1067" spans="1:14">
      <c r="A1067">
        <v>208</v>
      </c>
      <c r="B1067">
        <v>20805</v>
      </c>
      <c r="C1067" t="s">
        <v>841</v>
      </c>
      <c r="D1067" t="s">
        <v>1311</v>
      </c>
      <c r="E1067" t="s">
        <v>1312</v>
      </c>
      <c r="F1067" t="s">
        <v>1330</v>
      </c>
      <c r="G1067" t="s">
        <v>1331</v>
      </c>
      <c r="H1067">
        <v>2080505</v>
      </c>
      <c r="I1067" t="s">
        <v>1912</v>
      </c>
      <c r="J1067" t="s">
        <v>846</v>
      </c>
      <c r="K1067">
        <v>34.64</v>
      </c>
      <c r="L1067">
        <v>40.5667</v>
      </c>
      <c r="M1067">
        <v>5.9267</v>
      </c>
      <c r="N1067">
        <v>0.171094110854503</v>
      </c>
    </row>
    <row r="1068" spans="1:14">
      <c r="A1068">
        <v>208</v>
      </c>
      <c r="B1068">
        <v>20805</v>
      </c>
      <c r="C1068" t="s">
        <v>841</v>
      </c>
      <c r="D1068" t="s">
        <v>1334</v>
      </c>
      <c r="E1068" t="s">
        <v>1335</v>
      </c>
      <c r="F1068" t="s">
        <v>1336</v>
      </c>
      <c r="G1068" t="s">
        <v>1335</v>
      </c>
      <c r="H1068">
        <v>2080505</v>
      </c>
      <c r="I1068" t="s">
        <v>1912</v>
      </c>
      <c r="J1068" t="s">
        <v>846</v>
      </c>
      <c r="K1068">
        <v>310.58</v>
      </c>
      <c r="L1068">
        <v>403.634</v>
      </c>
      <c r="M1068">
        <v>93.054</v>
      </c>
      <c r="N1068">
        <v>0.299613626118874</v>
      </c>
    </row>
    <row r="1069" spans="1:14">
      <c r="A1069">
        <v>208</v>
      </c>
      <c r="B1069">
        <v>20805</v>
      </c>
      <c r="C1069" t="s">
        <v>841</v>
      </c>
      <c r="D1069" t="s">
        <v>1334</v>
      </c>
      <c r="E1069" t="s">
        <v>1335</v>
      </c>
      <c r="F1069" t="s">
        <v>1338</v>
      </c>
      <c r="G1069" t="s">
        <v>1339</v>
      </c>
      <c r="H1069">
        <v>2080505</v>
      </c>
      <c r="I1069" t="s">
        <v>1912</v>
      </c>
      <c r="J1069" t="s">
        <v>846</v>
      </c>
      <c r="K1069">
        <v>49.01</v>
      </c>
      <c r="L1069">
        <v>67.9161</v>
      </c>
      <c r="M1069">
        <v>18.9061</v>
      </c>
      <c r="N1069">
        <v>0.385760048969598</v>
      </c>
    </row>
    <row r="1070" spans="1:14">
      <c r="A1070">
        <v>208</v>
      </c>
      <c r="B1070">
        <v>20805</v>
      </c>
      <c r="C1070" t="s">
        <v>841</v>
      </c>
      <c r="D1070" t="s">
        <v>1334</v>
      </c>
      <c r="E1070" t="s">
        <v>1335</v>
      </c>
      <c r="F1070" t="s">
        <v>1340</v>
      </c>
      <c r="G1070" t="s">
        <v>1341</v>
      </c>
      <c r="H1070">
        <v>2080505</v>
      </c>
      <c r="I1070" t="s">
        <v>1912</v>
      </c>
      <c r="J1070" t="s">
        <v>846</v>
      </c>
      <c r="K1070">
        <v>46.57</v>
      </c>
      <c r="L1070">
        <v>60.1032</v>
      </c>
      <c r="M1070">
        <v>13.5332</v>
      </c>
      <c r="N1070">
        <v>0.290599098131845</v>
      </c>
    </row>
    <row r="1071" spans="1:14">
      <c r="A1071">
        <v>208</v>
      </c>
      <c r="B1071">
        <v>20805</v>
      </c>
      <c r="C1071" t="s">
        <v>841</v>
      </c>
      <c r="D1071" t="s">
        <v>1344</v>
      </c>
      <c r="E1071" t="s">
        <v>1345</v>
      </c>
      <c r="F1071" t="s">
        <v>1346</v>
      </c>
      <c r="G1071" t="s">
        <v>1345</v>
      </c>
      <c r="H1071">
        <v>2080505</v>
      </c>
      <c r="I1071" t="s">
        <v>1912</v>
      </c>
      <c r="J1071" t="s">
        <v>846</v>
      </c>
      <c r="K1071">
        <v>459.01</v>
      </c>
      <c r="L1071">
        <v>525.1198</v>
      </c>
      <c r="M1071">
        <v>66.1098000000001</v>
      </c>
      <c r="N1071">
        <v>0.144026927517919</v>
      </c>
    </row>
    <row r="1072" spans="1:14">
      <c r="A1072">
        <v>208</v>
      </c>
      <c r="B1072">
        <v>20805</v>
      </c>
      <c r="C1072" t="s">
        <v>841</v>
      </c>
      <c r="D1072" t="s">
        <v>1353</v>
      </c>
      <c r="E1072" t="s">
        <v>1354</v>
      </c>
      <c r="F1072" t="s">
        <v>1355</v>
      </c>
      <c r="G1072" t="s">
        <v>1354</v>
      </c>
      <c r="H1072">
        <v>2080505</v>
      </c>
      <c r="I1072" t="s">
        <v>1912</v>
      </c>
      <c r="J1072" t="s">
        <v>846</v>
      </c>
      <c r="K1072">
        <v>170</v>
      </c>
      <c r="L1072">
        <v>180.1027</v>
      </c>
      <c r="M1072">
        <v>10.1027</v>
      </c>
      <c r="N1072">
        <v>0.0594276470588235</v>
      </c>
    </row>
    <row r="1073" spans="1:14">
      <c r="A1073">
        <v>208</v>
      </c>
      <c r="B1073">
        <v>20805</v>
      </c>
      <c r="C1073" t="s">
        <v>841</v>
      </c>
      <c r="D1073" t="s">
        <v>1353</v>
      </c>
      <c r="E1073" t="s">
        <v>1354</v>
      </c>
      <c r="F1073" t="s">
        <v>1357</v>
      </c>
      <c r="G1073" t="s">
        <v>1358</v>
      </c>
      <c r="H1073">
        <v>2080505</v>
      </c>
      <c r="I1073" t="s">
        <v>1912</v>
      </c>
      <c r="J1073" t="s">
        <v>846</v>
      </c>
      <c r="K1073">
        <v>0</v>
      </c>
      <c r="L1073">
        <v>3.43</v>
      </c>
      <c r="M1073">
        <v>3.43</v>
      </c>
      <c r="N1073">
        <v>0</v>
      </c>
    </row>
    <row r="1074" spans="1:14">
      <c r="A1074">
        <v>208</v>
      </c>
      <c r="B1074">
        <v>20805</v>
      </c>
      <c r="C1074" t="s">
        <v>841</v>
      </c>
      <c r="D1074" t="s">
        <v>1353</v>
      </c>
      <c r="E1074" t="s">
        <v>1354</v>
      </c>
      <c r="F1074" t="s">
        <v>1359</v>
      </c>
      <c r="G1074" t="s">
        <v>1360</v>
      </c>
      <c r="H1074">
        <v>2080505</v>
      </c>
      <c r="I1074" t="s">
        <v>1912</v>
      </c>
      <c r="J1074" t="s">
        <v>846</v>
      </c>
      <c r="K1074">
        <v>21.37</v>
      </c>
      <c r="L1074">
        <v>22.2735</v>
      </c>
      <c r="M1074">
        <v>0.903499999999998</v>
      </c>
      <c r="N1074">
        <v>0.0422788956481047</v>
      </c>
    </row>
    <row r="1075" spans="1:14">
      <c r="A1075">
        <v>208</v>
      </c>
      <c r="B1075">
        <v>20805</v>
      </c>
      <c r="C1075" t="s">
        <v>1031</v>
      </c>
      <c r="D1075" t="s">
        <v>1667</v>
      </c>
      <c r="E1075" t="s">
        <v>1668</v>
      </c>
      <c r="F1075" t="s">
        <v>1669</v>
      </c>
      <c r="G1075" t="s">
        <v>1668</v>
      </c>
      <c r="H1075">
        <v>2080505</v>
      </c>
      <c r="I1075" t="s">
        <v>1912</v>
      </c>
      <c r="J1075" t="s">
        <v>846</v>
      </c>
      <c r="K1075">
        <v>132.15</v>
      </c>
      <c r="L1075">
        <v>130.3652</v>
      </c>
      <c r="M1075">
        <v>-1.78480000000002</v>
      </c>
      <c r="N1075">
        <v>-0.0135058645478624</v>
      </c>
    </row>
    <row r="1076" spans="1:14">
      <c r="A1076">
        <v>208</v>
      </c>
      <c r="B1076">
        <v>20805</v>
      </c>
      <c r="C1076" t="s">
        <v>1031</v>
      </c>
      <c r="D1076" t="s">
        <v>1667</v>
      </c>
      <c r="E1076" t="s">
        <v>1668</v>
      </c>
      <c r="F1076" t="s">
        <v>1822</v>
      </c>
      <c r="G1076" t="s">
        <v>1823</v>
      </c>
      <c r="H1076">
        <v>2080505</v>
      </c>
      <c r="I1076" t="s">
        <v>1912</v>
      </c>
      <c r="J1076" t="s">
        <v>846</v>
      </c>
      <c r="K1076">
        <v>20.39</v>
      </c>
      <c r="L1076">
        <v>9.1985</v>
      </c>
      <c r="M1076">
        <v>-11.1915</v>
      </c>
      <c r="N1076">
        <v>-0.548871996076508</v>
      </c>
    </row>
    <row r="1077" spans="1:14">
      <c r="A1077">
        <v>208</v>
      </c>
      <c r="B1077">
        <v>20805</v>
      </c>
      <c r="C1077" t="s">
        <v>1031</v>
      </c>
      <c r="D1077" t="s">
        <v>1667</v>
      </c>
      <c r="E1077" t="s">
        <v>1668</v>
      </c>
      <c r="F1077" t="s">
        <v>1824</v>
      </c>
      <c r="G1077" t="s">
        <v>1825</v>
      </c>
      <c r="H1077">
        <v>2080505</v>
      </c>
      <c r="I1077" t="s">
        <v>1912</v>
      </c>
      <c r="J1077" t="s">
        <v>846</v>
      </c>
      <c r="K1077">
        <v>5</v>
      </c>
      <c r="L1077">
        <v>7.9326</v>
      </c>
      <c r="M1077">
        <v>2.9326</v>
      </c>
      <c r="N1077">
        <v>0.58652</v>
      </c>
    </row>
    <row r="1078" spans="1:14">
      <c r="A1078">
        <v>208</v>
      </c>
      <c r="B1078">
        <v>20805</v>
      </c>
      <c r="C1078" t="s">
        <v>1031</v>
      </c>
      <c r="D1078" t="s">
        <v>1667</v>
      </c>
      <c r="E1078" t="s">
        <v>1668</v>
      </c>
      <c r="F1078" t="s">
        <v>1826</v>
      </c>
      <c r="G1078" t="s">
        <v>1827</v>
      </c>
      <c r="H1078">
        <v>2080505</v>
      </c>
      <c r="I1078" t="s">
        <v>1912</v>
      </c>
      <c r="J1078" t="s">
        <v>846</v>
      </c>
      <c r="K1078">
        <v>8.02</v>
      </c>
      <c r="L1078">
        <v>8.3926</v>
      </c>
      <c r="M1078">
        <v>0.3726</v>
      </c>
      <c r="N1078">
        <v>0.0464588528678305</v>
      </c>
    </row>
    <row r="1079" spans="1:14">
      <c r="A1079">
        <v>208</v>
      </c>
      <c r="B1079">
        <v>20805</v>
      </c>
      <c r="C1079" t="s">
        <v>1031</v>
      </c>
      <c r="D1079" t="s">
        <v>1667</v>
      </c>
      <c r="E1079" t="s">
        <v>1668</v>
      </c>
      <c r="F1079" t="s">
        <v>1828</v>
      </c>
      <c r="G1079" t="s">
        <v>1829</v>
      </c>
      <c r="H1079">
        <v>2080505</v>
      </c>
      <c r="I1079" t="s">
        <v>1912</v>
      </c>
      <c r="J1079" t="s">
        <v>846</v>
      </c>
      <c r="K1079">
        <v>13.55</v>
      </c>
      <c r="L1079">
        <v>15.6669</v>
      </c>
      <c r="M1079">
        <v>2.1169</v>
      </c>
      <c r="N1079">
        <v>0.156228782287823</v>
      </c>
    </row>
    <row r="1080" spans="1:14">
      <c r="A1080">
        <v>208</v>
      </c>
      <c r="B1080">
        <v>20805</v>
      </c>
      <c r="C1080" t="s">
        <v>1031</v>
      </c>
      <c r="D1080" t="s">
        <v>1667</v>
      </c>
      <c r="E1080" t="s">
        <v>1668</v>
      </c>
      <c r="F1080" t="s">
        <v>1830</v>
      </c>
      <c r="G1080" t="s">
        <v>1831</v>
      </c>
      <c r="H1080">
        <v>2080505</v>
      </c>
      <c r="I1080" t="s">
        <v>1912</v>
      </c>
      <c r="J1080" t="s">
        <v>846</v>
      </c>
      <c r="K1080">
        <v>6.3</v>
      </c>
      <c r="L1080">
        <v>8.6423</v>
      </c>
      <c r="M1080">
        <v>2.3423</v>
      </c>
      <c r="N1080">
        <v>0.371793650793651</v>
      </c>
    </row>
    <row r="1081" spans="1:14">
      <c r="A1081">
        <v>208</v>
      </c>
      <c r="B1081">
        <v>20805</v>
      </c>
      <c r="C1081" t="s">
        <v>1031</v>
      </c>
      <c r="D1081" t="s">
        <v>1667</v>
      </c>
      <c r="E1081" t="s">
        <v>1668</v>
      </c>
      <c r="F1081" t="s">
        <v>1670</v>
      </c>
      <c r="G1081" t="s">
        <v>1671</v>
      </c>
      <c r="H1081">
        <v>2080505</v>
      </c>
      <c r="I1081" t="s">
        <v>1912</v>
      </c>
      <c r="J1081" t="s">
        <v>846</v>
      </c>
      <c r="K1081">
        <v>134.18</v>
      </c>
      <c r="L1081">
        <v>150.9408</v>
      </c>
      <c r="M1081">
        <v>16.7608</v>
      </c>
      <c r="N1081">
        <v>0.124912803696527</v>
      </c>
    </row>
    <row r="1082" spans="1:14">
      <c r="A1082">
        <v>208</v>
      </c>
      <c r="B1082">
        <v>20805</v>
      </c>
      <c r="C1082" t="s">
        <v>1031</v>
      </c>
      <c r="D1082" t="s">
        <v>1667</v>
      </c>
      <c r="E1082" t="s">
        <v>1668</v>
      </c>
      <c r="F1082" t="s">
        <v>1832</v>
      </c>
      <c r="G1082" t="s">
        <v>1833</v>
      </c>
      <c r="H1082">
        <v>2080505</v>
      </c>
      <c r="I1082" t="s">
        <v>1912</v>
      </c>
      <c r="J1082" t="s">
        <v>846</v>
      </c>
      <c r="K1082">
        <v>249.79</v>
      </c>
      <c r="L1082">
        <v>255.7617</v>
      </c>
      <c r="M1082">
        <v>5.9717</v>
      </c>
      <c r="N1082">
        <v>0.0239068817806958</v>
      </c>
    </row>
    <row r="1083" spans="1:14">
      <c r="A1083">
        <v>208</v>
      </c>
      <c r="B1083">
        <v>20805</v>
      </c>
      <c r="C1083" t="s">
        <v>1031</v>
      </c>
      <c r="D1083" t="s">
        <v>1667</v>
      </c>
      <c r="E1083" t="s">
        <v>1668</v>
      </c>
      <c r="F1083" t="s">
        <v>1672</v>
      </c>
      <c r="G1083" t="s">
        <v>1673</v>
      </c>
      <c r="H1083">
        <v>2080505</v>
      </c>
      <c r="I1083" t="s">
        <v>1912</v>
      </c>
      <c r="J1083" t="s">
        <v>846</v>
      </c>
      <c r="K1083">
        <v>5.77</v>
      </c>
      <c r="L1083">
        <v>5.6253</v>
      </c>
      <c r="M1083">
        <v>-0.144699999999999</v>
      </c>
      <c r="N1083">
        <v>-0.0250779896013864</v>
      </c>
    </row>
    <row r="1084" spans="1:14">
      <c r="A1084">
        <v>208</v>
      </c>
      <c r="B1084">
        <v>20805</v>
      </c>
      <c r="C1084" t="s">
        <v>1031</v>
      </c>
      <c r="D1084" t="s">
        <v>1667</v>
      </c>
      <c r="E1084" t="s">
        <v>1668</v>
      </c>
      <c r="F1084" t="s">
        <v>1913</v>
      </c>
      <c r="G1084" t="s">
        <v>1914</v>
      </c>
      <c r="H1084">
        <v>2080505</v>
      </c>
      <c r="I1084" t="s">
        <v>1912</v>
      </c>
      <c r="J1084" t="s">
        <v>846</v>
      </c>
      <c r="K1084">
        <v>7.85</v>
      </c>
      <c r="L1084">
        <v>10.3966</v>
      </c>
      <c r="M1084">
        <v>2.5466</v>
      </c>
      <c r="N1084">
        <v>0.324407643312102</v>
      </c>
    </row>
    <row r="1085" spans="1:14">
      <c r="A1085">
        <v>208</v>
      </c>
      <c r="B1085">
        <v>20805</v>
      </c>
      <c r="C1085" t="s">
        <v>1031</v>
      </c>
      <c r="D1085" t="s">
        <v>1667</v>
      </c>
      <c r="E1085" t="s">
        <v>1668</v>
      </c>
      <c r="F1085" t="s">
        <v>1834</v>
      </c>
      <c r="G1085" t="s">
        <v>1835</v>
      </c>
      <c r="H1085">
        <v>2080505</v>
      </c>
      <c r="I1085" t="s">
        <v>1912</v>
      </c>
      <c r="J1085" t="s">
        <v>846</v>
      </c>
      <c r="K1085">
        <v>7.04</v>
      </c>
      <c r="L1085">
        <v>8.5794</v>
      </c>
      <c r="M1085">
        <v>1.5394</v>
      </c>
      <c r="N1085">
        <v>0.218664772727273</v>
      </c>
    </row>
    <row r="1086" spans="1:14">
      <c r="A1086">
        <v>208</v>
      </c>
      <c r="B1086">
        <v>20805</v>
      </c>
      <c r="C1086" t="s">
        <v>1031</v>
      </c>
      <c r="D1086" t="s">
        <v>1032</v>
      </c>
      <c r="E1086" t="s">
        <v>1033</v>
      </c>
      <c r="F1086" t="s">
        <v>1034</v>
      </c>
      <c r="G1086" t="s">
        <v>1035</v>
      </c>
      <c r="H1086">
        <v>2080505</v>
      </c>
      <c r="I1086" t="s">
        <v>1912</v>
      </c>
      <c r="J1086" t="s">
        <v>846</v>
      </c>
      <c r="K1086">
        <v>21.98</v>
      </c>
      <c r="L1086">
        <v>23.4543</v>
      </c>
      <c r="M1086">
        <v>1.4743</v>
      </c>
      <c r="N1086">
        <v>0.0670746132848043</v>
      </c>
    </row>
    <row r="1087" spans="1:14">
      <c r="A1087">
        <v>208</v>
      </c>
      <c r="B1087">
        <v>20805</v>
      </c>
      <c r="C1087" t="s">
        <v>1031</v>
      </c>
      <c r="D1087" t="s">
        <v>1032</v>
      </c>
      <c r="E1087" t="s">
        <v>1033</v>
      </c>
      <c r="F1087" t="s">
        <v>1037</v>
      </c>
      <c r="G1087" t="s">
        <v>1038</v>
      </c>
      <c r="H1087">
        <v>2080505</v>
      </c>
      <c r="I1087" t="s">
        <v>1912</v>
      </c>
      <c r="J1087" t="s">
        <v>846</v>
      </c>
      <c r="K1087">
        <v>41.04</v>
      </c>
      <c r="L1087">
        <v>40.4092</v>
      </c>
      <c r="M1087">
        <v>-0.630800000000001</v>
      </c>
      <c r="N1087">
        <v>-0.0153703703703704</v>
      </c>
    </row>
    <row r="1088" spans="1:14">
      <c r="A1088">
        <v>208</v>
      </c>
      <c r="B1088">
        <v>20805</v>
      </c>
      <c r="C1088" t="s">
        <v>1031</v>
      </c>
      <c r="D1088" t="s">
        <v>1032</v>
      </c>
      <c r="E1088" t="s">
        <v>1033</v>
      </c>
      <c r="F1088" t="s">
        <v>1044</v>
      </c>
      <c r="G1088" t="s">
        <v>1033</v>
      </c>
      <c r="H1088">
        <v>2080505</v>
      </c>
      <c r="I1088" t="s">
        <v>1912</v>
      </c>
      <c r="J1088" t="s">
        <v>846</v>
      </c>
      <c r="K1088">
        <v>179.66</v>
      </c>
      <c r="L1088">
        <v>189.3287</v>
      </c>
      <c r="M1088">
        <v>9.6687</v>
      </c>
      <c r="N1088">
        <v>0.0538166536791718</v>
      </c>
    </row>
    <row r="1089" spans="1:14">
      <c r="A1089">
        <v>208</v>
      </c>
      <c r="B1089">
        <v>20805</v>
      </c>
      <c r="C1089" t="s">
        <v>1031</v>
      </c>
      <c r="D1089" t="s">
        <v>1032</v>
      </c>
      <c r="E1089" t="s">
        <v>1033</v>
      </c>
      <c r="F1089" t="s">
        <v>1439</v>
      </c>
      <c r="G1089" t="s">
        <v>1440</v>
      </c>
      <c r="H1089">
        <v>2080505</v>
      </c>
      <c r="I1089" t="s">
        <v>1912</v>
      </c>
      <c r="J1089" t="s">
        <v>846</v>
      </c>
      <c r="K1089">
        <v>178.81</v>
      </c>
      <c r="L1089">
        <v>185.558</v>
      </c>
      <c r="M1089">
        <v>6.74799999999999</v>
      </c>
      <c r="N1089">
        <v>0.0377383815222862</v>
      </c>
    </row>
    <row r="1090" spans="1:14">
      <c r="A1090">
        <v>208</v>
      </c>
      <c r="B1090">
        <v>20805</v>
      </c>
      <c r="C1090" t="s">
        <v>1031</v>
      </c>
      <c r="D1090" t="s">
        <v>1032</v>
      </c>
      <c r="E1090" t="s">
        <v>1033</v>
      </c>
      <c r="F1090" t="s">
        <v>1620</v>
      </c>
      <c r="G1090" t="s">
        <v>1621</v>
      </c>
      <c r="H1090">
        <v>2080505</v>
      </c>
      <c r="I1090" t="s">
        <v>1912</v>
      </c>
      <c r="J1090" t="s">
        <v>846</v>
      </c>
      <c r="K1090">
        <v>48.71</v>
      </c>
      <c r="L1090">
        <v>53.3093</v>
      </c>
      <c r="M1090">
        <v>4.5993</v>
      </c>
      <c r="N1090">
        <v>0.0944220899199343</v>
      </c>
    </row>
    <row r="1091" spans="1:14">
      <c r="A1091">
        <v>208</v>
      </c>
      <c r="B1091">
        <v>20805</v>
      </c>
      <c r="C1091" t="s">
        <v>1031</v>
      </c>
      <c r="D1091" t="s">
        <v>1032</v>
      </c>
      <c r="E1091" t="s">
        <v>1033</v>
      </c>
      <c r="F1091" t="s">
        <v>1622</v>
      </c>
      <c r="G1091" t="s">
        <v>1623</v>
      </c>
      <c r="H1091">
        <v>2080505</v>
      </c>
      <c r="I1091" t="s">
        <v>1912</v>
      </c>
      <c r="J1091" t="s">
        <v>846</v>
      </c>
      <c r="K1091">
        <v>296.71</v>
      </c>
      <c r="L1091">
        <v>317.5252</v>
      </c>
      <c r="M1091">
        <v>20.8152</v>
      </c>
      <c r="N1091">
        <v>0.0701533483873142</v>
      </c>
    </row>
    <row r="1092" spans="1:14">
      <c r="A1092">
        <v>208</v>
      </c>
      <c r="B1092">
        <v>20805</v>
      </c>
      <c r="C1092" t="s">
        <v>1031</v>
      </c>
      <c r="D1092" t="s">
        <v>1032</v>
      </c>
      <c r="E1092" t="s">
        <v>1033</v>
      </c>
      <c r="F1092" t="s">
        <v>1624</v>
      </c>
      <c r="G1092" t="s">
        <v>1625</v>
      </c>
      <c r="H1092">
        <v>2080505</v>
      </c>
      <c r="I1092" t="s">
        <v>1912</v>
      </c>
      <c r="J1092" t="s">
        <v>846</v>
      </c>
      <c r="K1092">
        <v>47.3</v>
      </c>
      <c r="L1092">
        <v>45.03</v>
      </c>
      <c r="M1092">
        <v>-2.27</v>
      </c>
      <c r="N1092">
        <v>-0.0479915433403805</v>
      </c>
    </row>
    <row r="1093" spans="1:14">
      <c r="A1093">
        <v>208</v>
      </c>
      <c r="B1093">
        <v>20805</v>
      </c>
      <c r="C1093" t="s">
        <v>1031</v>
      </c>
      <c r="D1093" t="s">
        <v>1032</v>
      </c>
      <c r="E1093" t="s">
        <v>1033</v>
      </c>
      <c r="F1093" t="s">
        <v>1635</v>
      </c>
      <c r="G1093" t="s">
        <v>1636</v>
      </c>
      <c r="H1093">
        <v>2080505</v>
      </c>
      <c r="I1093" t="s">
        <v>1912</v>
      </c>
      <c r="J1093" t="s">
        <v>846</v>
      </c>
      <c r="K1093">
        <v>17.8</v>
      </c>
      <c r="L1093">
        <v>19.8914</v>
      </c>
      <c r="M1093">
        <v>2.0914</v>
      </c>
      <c r="N1093">
        <v>0.117494382022472</v>
      </c>
    </row>
    <row r="1094" spans="1:14">
      <c r="A1094">
        <v>208</v>
      </c>
      <c r="B1094">
        <v>20805</v>
      </c>
      <c r="C1094" t="s">
        <v>1031</v>
      </c>
      <c r="D1094" t="s">
        <v>1032</v>
      </c>
      <c r="E1094" t="s">
        <v>1033</v>
      </c>
      <c r="F1094" t="s">
        <v>1632</v>
      </c>
      <c r="G1094" t="s">
        <v>1633</v>
      </c>
      <c r="H1094">
        <v>2080505</v>
      </c>
      <c r="I1094" t="s">
        <v>1912</v>
      </c>
      <c r="J1094" t="s">
        <v>846</v>
      </c>
      <c r="K1094">
        <v>18.33</v>
      </c>
      <c r="L1094">
        <v>18.727</v>
      </c>
      <c r="M1094">
        <v>0.397000000000002</v>
      </c>
      <c r="N1094">
        <v>0.0216584833606111</v>
      </c>
    </row>
    <row r="1095" spans="1:14">
      <c r="A1095">
        <v>208</v>
      </c>
      <c r="B1095">
        <v>20805</v>
      </c>
      <c r="C1095" t="s">
        <v>1031</v>
      </c>
      <c r="D1095" t="s">
        <v>1032</v>
      </c>
      <c r="E1095" t="s">
        <v>1033</v>
      </c>
      <c r="F1095" t="s">
        <v>1626</v>
      </c>
      <c r="G1095" t="s">
        <v>1627</v>
      </c>
      <c r="H1095">
        <v>2080505</v>
      </c>
      <c r="I1095" t="s">
        <v>1912</v>
      </c>
      <c r="J1095" t="s">
        <v>846</v>
      </c>
      <c r="K1095">
        <v>31.16</v>
      </c>
      <c r="L1095">
        <v>33.7254</v>
      </c>
      <c r="M1095">
        <v>2.5654</v>
      </c>
      <c r="N1095">
        <v>0.0823299101412067</v>
      </c>
    </row>
    <row r="1096" spans="1:14">
      <c r="A1096">
        <v>208</v>
      </c>
      <c r="B1096">
        <v>20805</v>
      </c>
      <c r="C1096" t="s">
        <v>1031</v>
      </c>
      <c r="D1096" t="s">
        <v>1032</v>
      </c>
      <c r="E1096" t="s">
        <v>1033</v>
      </c>
      <c r="F1096" t="s">
        <v>1638</v>
      </c>
      <c r="G1096" t="s">
        <v>1639</v>
      </c>
      <c r="H1096">
        <v>2080505</v>
      </c>
      <c r="I1096" t="s">
        <v>1912</v>
      </c>
      <c r="J1096" t="s">
        <v>928</v>
      </c>
      <c r="K1096">
        <v>5.79</v>
      </c>
      <c r="L1096">
        <v>2.875</v>
      </c>
      <c r="M1096">
        <v>-2.915</v>
      </c>
      <c r="N1096">
        <v>-0.503454231433506</v>
      </c>
    </row>
    <row r="1097" spans="1:14">
      <c r="A1097">
        <v>208</v>
      </c>
      <c r="B1097">
        <v>20805</v>
      </c>
      <c r="C1097" t="s">
        <v>1031</v>
      </c>
      <c r="D1097" t="s">
        <v>1641</v>
      </c>
      <c r="E1097" t="s">
        <v>1642</v>
      </c>
      <c r="F1097" t="s">
        <v>1643</v>
      </c>
      <c r="G1097" t="s">
        <v>1642</v>
      </c>
      <c r="H1097">
        <v>2080505</v>
      </c>
      <c r="I1097" t="s">
        <v>1912</v>
      </c>
      <c r="J1097" t="s">
        <v>846</v>
      </c>
      <c r="K1097">
        <v>107.88</v>
      </c>
      <c r="L1097">
        <v>110.9995</v>
      </c>
      <c r="M1097">
        <v>3.1195</v>
      </c>
      <c r="N1097">
        <v>0.0289163885799036</v>
      </c>
    </row>
    <row r="1098" spans="1:14">
      <c r="A1098">
        <v>208</v>
      </c>
      <c r="B1098">
        <v>20805</v>
      </c>
      <c r="C1098" t="s">
        <v>1031</v>
      </c>
      <c r="D1098" t="s">
        <v>1641</v>
      </c>
      <c r="E1098" t="s">
        <v>1642</v>
      </c>
      <c r="F1098" t="s">
        <v>1836</v>
      </c>
      <c r="G1098" t="s">
        <v>1837</v>
      </c>
      <c r="H1098">
        <v>2080505</v>
      </c>
      <c r="I1098" t="s">
        <v>1912</v>
      </c>
      <c r="J1098" t="s">
        <v>846</v>
      </c>
      <c r="K1098">
        <v>85.97</v>
      </c>
      <c r="L1098">
        <v>101.0115</v>
      </c>
      <c r="M1098">
        <v>15.0415</v>
      </c>
      <c r="N1098">
        <v>0.174962196114924</v>
      </c>
    </row>
    <row r="1099" spans="1:14">
      <c r="A1099">
        <v>208</v>
      </c>
      <c r="B1099">
        <v>20805</v>
      </c>
      <c r="C1099" t="s">
        <v>1031</v>
      </c>
      <c r="D1099" t="s">
        <v>1641</v>
      </c>
      <c r="E1099" t="s">
        <v>1642</v>
      </c>
      <c r="F1099" t="s">
        <v>1838</v>
      </c>
      <c r="G1099" t="s">
        <v>1839</v>
      </c>
      <c r="H1099">
        <v>2080505</v>
      </c>
      <c r="I1099" t="s">
        <v>1912</v>
      </c>
      <c r="J1099" t="s">
        <v>846</v>
      </c>
      <c r="K1099">
        <v>22.51</v>
      </c>
      <c r="L1099">
        <v>24.263</v>
      </c>
      <c r="M1099">
        <v>1.753</v>
      </c>
      <c r="N1099">
        <v>0.0778764993336295</v>
      </c>
    </row>
    <row r="1100" spans="1:14">
      <c r="A1100">
        <v>208</v>
      </c>
      <c r="B1100">
        <v>20805</v>
      </c>
      <c r="C1100" t="s">
        <v>1031</v>
      </c>
      <c r="D1100" t="s">
        <v>1641</v>
      </c>
      <c r="E1100" t="s">
        <v>1642</v>
      </c>
      <c r="F1100" t="s">
        <v>1645</v>
      </c>
      <c r="G1100" t="s">
        <v>1646</v>
      </c>
      <c r="H1100">
        <v>2080505</v>
      </c>
      <c r="I1100" t="s">
        <v>1912</v>
      </c>
      <c r="J1100" t="s">
        <v>846</v>
      </c>
      <c r="K1100">
        <v>77.58</v>
      </c>
      <c r="L1100">
        <v>83.6699</v>
      </c>
      <c r="M1100">
        <v>6.0899</v>
      </c>
      <c r="N1100">
        <v>0.0784983243103893</v>
      </c>
    </row>
    <row r="1101" spans="1:14">
      <c r="A1101">
        <v>208</v>
      </c>
      <c r="B1101">
        <v>20805</v>
      </c>
      <c r="C1101" t="s">
        <v>1031</v>
      </c>
      <c r="D1101" t="s">
        <v>1641</v>
      </c>
      <c r="E1101" t="s">
        <v>1642</v>
      </c>
      <c r="F1101" t="s">
        <v>1647</v>
      </c>
      <c r="G1101" t="s">
        <v>1648</v>
      </c>
      <c r="H1101">
        <v>2080505</v>
      </c>
      <c r="I1101" t="s">
        <v>1912</v>
      </c>
      <c r="J1101" t="s">
        <v>846</v>
      </c>
      <c r="K1101">
        <v>7.32</v>
      </c>
      <c r="L1101">
        <v>10.11</v>
      </c>
      <c r="M1101">
        <v>2.79</v>
      </c>
      <c r="N1101">
        <v>0.381147540983606</v>
      </c>
    </row>
    <row r="1102" spans="1:14">
      <c r="A1102">
        <v>208</v>
      </c>
      <c r="B1102">
        <v>20805</v>
      </c>
      <c r="C1102" t="s">
        <v>1031</v>
      </c>
      <c r="D1102" t="s">
        <v>1641</v>
      </c>
      <c r="E1102" t="s">
        <v>1642</v>
      </c>
      <c r="F1102" t="s">
        <v>1674</v>
      </c>
      <c r="G1102" t="s">
        <v>1675</v>
      </c>
      <c r="H1102">
        <v>2080505</v>
      </c>
      <c r="I1102" t="s">
        <v>1912</v>
      </c>
      <c r="J1102" t="s">
        <v>846</v>
      </c>
      <c r="K1102">
        <v>21.11</v>
      </c>
      <c r="L1102">
        <v>23.9973</v>
      </c>
      <c r="M1102">
        <v>2.8873</v>
      </c>
      <c r="N1102">
        <v>0.136774040738986</v>
      </c>
    </row>
    <row r="1103" spans="1:14">
      <c r="A1103">
        <v>208</v>
      </c>
      <c r="B1103">
        <v>20805</v>
      </c>
      <c r="C1103" t="s">
        <v>1031</v>
      </c>
      <c r="D1103" t="s">
        <v>1641</v>
      </c>
      <c r="E1103" t="s">
        <v>1642</v>
      </c>
      <c r="F1103" t="s">
        <v>1676</v>
      </c>
      <c r="G1103" t="s">
        <v>1677</v>
      </c>
      <c r="H1103">
        <v>2080505</v>
      </c>
      <c r="I1103" t="s">
        <v>1912</v>
      </c>
      <c r="J1103" t="s">
        <v>846</v>
      </c>
      <c r="K1103">
        <v>26.53</v>
      </c>
      <c r="L1103">
        <v>29.6676</v>
      </c>
      <c r="M1103">
        <v>3.1376</v>
      </c>
      <c r="N1103">
        <v>0.118266113833396</v>
      </c>
    </row>
    <row r="1104" spans="1:14">
      <c r="A1104">
        <v>208</v>
      </c>
      <c r="B1104">
        <v>20805</v>
      </c>
      <c r="C1104" t="s">
        <v>1031</v>
      </c>
      <c r="D1104" t="s">
        <v>1641</v>
      </c>
      <c r="E1104" t="s">
        <v>1642</v>
      </c>
      <c r="F1104" t="s">
        <v>1649</v>
      </c>
      <c r="G1104" t="s">
        <v>1650</v>
      </c>
      <c r="H1104">
        <v>2080505</v>
      </c>
      <c r="I1104" t="s">
        <v>1912</v>
      </c>
      <c r="J1104" t="s">
        <v>846</v>
      </c>
      <c r="K1104">
        <v>64.03</v>
      </c>
      <c r="L1104">
        <v>63.4792</v>
      </c>
      <c r="M1104">
        <v>-0.550800000000002</v>
      </c>
      <c r="N1104">
        <v>-0.00860221771044826</v>
      </c>
    </row>
    <row r="1105" spans="1:14">
      <c r="A1105">
        <v>208</v>
      </c>
      <c r="B1105">
        <v>20805</v>
      </c>
      <c r="C1105" t="s">
        <v>1031</v>
      </c>
      <c r="D1105" t="s">
        <v>1641</v>
      </c>
      <c r="E1105" t="s">
        <v>1642</v>
      </c>
      <c r="F1105" t="s">
        <v>1840</v>
      </c>
      <c r="G1105" t="s">
        <v>1841</v>
      </c>
      <c r="H1105">
        <v>2080505</v>
      </c>
      <c r="I1105" t="s">
        <v>1912</v>
      </c>
      <c r="J1105" t="s">
        <v>928</v>
      </c>
      <c r="K1105">
        <v>54.46</v>
      </c>
      <c r="L1105">
        <v>24.2911</v>
      </c>
      <c r="M1105">
        <v>-30.1689</v>
      </c>
      <c r="N1105">
        <v>-0.553964377524789</v>
      </c>
    </row>
    <row r="1106" spans="1:14">
      <c r="A1106">
        <v>208</v>
      </c>
      <c r="B1106">
        <v>20805</v>
      </c>
      <c r="C1106" t="s">
        <v>1031</v>
      </c>
      <c r="D1106" t="s">
        <v>1641</v>
      </c>
      <c r="E1106" t="s">
        <v>1642</v>
      </c>
      <c r="F1106" t="s">
        <v>1842</v>
      </c>
      <c r="G1106" t="s">
        <v>1843</v>
      </c>
      <c r="H1106">
        <v>2080505</v>
      </c>
      <c r="I1106" t="s">
        <v>1912</v>
      </c>
      <c r="J1106" t="s">
        <v>928</v>
      </c>
      <c r="K1106">
        <v>39.6</v>
      </c>
      <c r="L1106">
        <v>17.377</v>
      </c>
      <c r="M1106">
        <v>-22.223</v>
      </c>
      <c r="N1106">
        <v>-0.561186868686869</v>
      </c>
    </row>
    <row r="1107" spans="1:14">
      <c r="A1107">
        <v>208</v>
      </c>
      <c r="B1107">
        <v>20805</v>
      </c>
      <c r="C1107" t="s">
        <v>1031</v>
      </c>
      <c r="D1107" t="s">
        <v>1641</v>
      </c>
      <c r="E1107" t="s">
        <v>1642</v>
      </c>
      <c r="F1107" t="s">
        <v>1844</v>
      </c>
      <c r="G1107" t="s">
        <v>1845</v>
      </c>
      <c r="H1107">
        <v>2080505</v>
      </c>
      <c r="I1107" t="s">
        <v>1912</v>
      </c>
      <c r="J1107" t="s">
        <v>846</v>
      </c>
      <c r="K1107">
        <v>99.71</v>
      </c>
      <c r="L1107">
        <v>114.9526</v>
      </c>
      <c r="M1107">
        <v>15.2426</v>
      </c>
      <c r="N1107">
        <v>0.15286932103099</v>
      </c>
    </row>
    <row r="1108" spans="1:14">
      <c r="A1108">
        <v>208</v>
      </c>
      <c r="B1108">
        <v>20805</v>
      </c>
      <c r="C1108" t="s">
        <v>1031</v>
      </c>
      <c r="D1108" t="s">
        <v>1641</v>
      </c>
      <c r="E1108" t="s">
        <v>1642</v>
      </c>
      <c r="F1108" t="s">
        <v>1651</v>
      </c>
      <c r="G1108" t="s">
        <v>1652</v>
      </c>
      <c r="H1108">
        <v>2080505</v>
      </c>
      <c r="I1108" t="s">
        <v>1912</v>
      </c>
      <c r="J1108" t="s">
        <v>846</v>
      </c>
      <c r="K1108">
        <v>11.06</v>
      </c>
      <c r="L1108">
        <v>12.0011</v>
      </c>
      <c r="M1108">
        <v>0.941099999999999</v>
      </c>
      <c r="N1108">
        <v>0.0850904159132006</v>
      </c>
    </row>
    <row r="1109" spans="1:14">
      <c r="A1109">
        <v>208</v>
      </c>
      <c r="B1109">
        <v>20805</v>
      </c>
      <c r="C1109" t="s">
        <v>1031</v>
      </c>
      <c r="D1109" t="s">
        <v>1641</v>
      </c>
      <c r="E1109" t="s">
        <v>1642</v>
      </c>
      <c r="F1109" t="s">
        <v>1915</v>
      </c>
      <c r="G1109" t="s">
        <v>1916</v>
      </c>
      <c r="H1109">
        <v>2080505</v>
      </c>
      <c r="I1109" t="s">
        <v>1912</v>
      </c>
      <c r="J1109" t="s">
        <v>846</v>
      </c>
      <c r="K1109">
        <v>14.87</v>
      </c>
      <c r="L1109">
        <v>17.4441</v>
      </c>
      <c r="M1109">
        <v>2.5741</v>
      </c>
      <c r="N1109">
        <v>0.17310692669805</v>
      </c>
    </row>
    <row r="1110" spans="1:14">
      <c r="A1110">
        <v>208</v>
      </c>
      <c r="B1110">
        <v>20805</v>
      </c>
      <c r="C1110" t="s">
        <v>1031</v>
      </c>
      <c r="D1110" t="s">
        <v>1641</v>
      </c>
      <c r="E1110" t="s">
        <v>1642</v>
      </c>
      <c r="F1110" t="s">
        <v>1660</v>
      </c>
      <c r="G1110" t="s">
        <v>1661</v>
      </c>
      <c r="H1110">
        <v>2080505</v>
      </c>
      <c r="I1110" t="s">
        <v>1912</v>
      </c>
      <c r="J1110" t="s">
        <v>846</v>
      </c>
      <c r="K1110">
        <v>9.09</v>
      </c>
      <c r="L1110">
        <v>9.8362</v>
      </c>
      <c r="M1110">
        <v>0.7462</v>
      </c>
      <c r="N1110">
        <v>0.0820902090209021</v>
      </c>
    </row>
    <row r="1111" spans="1:14">
      <c r="A1111">
        <v>208</v>
      </c>
      <c r="B1111">
        <v>20805</v>
      </c>
      <c r="C1111" t="s">
        <v>1031</v>
      </c>
      <c r="D1111" t="s">
        <v>1678</v>
      </c>
      <c r="E1111" t="s">
        <v>1679</v>
      </c>
      <c r="F1111" t="s">
        <v>1680</v>
      </c>
      <c r="G1111" t="s">
        <v>1679</v>
      </c>
      <c r="H1111">
        <v>2080505</v>
      </c>
      <c r="I1111" t="s">
        <v>1912</v>
      </c>
      <c r="J1111" t="s">
        <v>846</v>
      </c>
      <c r="K1111">
        <v>42.21</v>
      </c>
      <c r="L1111">
        <v>35.8001</v>
      </c>
      <c r="M1111">
        <v>-6.4099</v>
      </c>
      <c r="N1111">
        <v>-0.151857379767828</v>
      </c>
    </row>
    <row r="1112" spans="1:14">
      <c r="A1112">
        <v>208</v>
      </c>
      <c r="B1112">
        <v>20805</v>
      </c>
      <c r="C1112" t="s">
        <v>1031</v>
      </c>
      <c r="D1112" t="s">
        <v>1678</v>
      </c>
      <c r="E1112" t="s">
        <v>1679</v>
      </c>
      <c r="F1112" t="s">
        <v>1846</v>
      </c>
      <c r="G1112" t="s">
        <v>1847</v>
      </c>
      <c r="H1112">
        <v>2080505</v>
      </c>
      <c r="I1112" t="s">
        <v>1912</v>
      </c>
      <c r="J1112" t="s">
        <v>1213</v>
      </c>
      <c r="K1112">
        <v>10.57</v>
      </c>
      <c r="L1112">
        <v>12.4578</v>
      </c>
      <c r="M1112">
        <v>1.8878</v>
      </c>
      <c r="N1112">
        <v>0.178599810785241</v>
      </c>
    </row>
    <row r="1113" spans="1:14">
      <c r="A1113">
        <v>208</v>
      </c>
      <c r="B1113">
        <v>20805</v>
      </c>
      <c r="C1113" t="s">
        <v>1031</v>
      </c>
      <c r="D1113" t="s">
        <v>1678</v>
      </c>
      <c r="E1113" t="s">
        <v>1679</v>
      </c>
      <c r="F1113" t="s">
        <v>1917</v>
      </c>
      <c r="G1113" t="s">
        <v>1918</v>
      </c>
      <c r="H1113">
        <v>2080505</v>
      </c>
      <c r="I1113" t="s">
        <v>1912</v>
      </c>
      <c r="J1113" t="s">
        <v>846</v>
      </c>
      <c r="K1113">
        <v>8.71</v>
      </c>
      <c r="L1113">
        <v>10.2536</v>
      </c>
      <c r="M1113">
        <v>1.5436</v>
      </c>
      <c r="N1113">
        <v>0.177221584385763</v>
      </c>
    </row>
    <row r="1114" spans="1:14">
      <c r="A1114">
        <v>208</v>
      </c>
      <c r="B1114">
        <v>20805</v>
      </c>
      <c r="C1114" t="s">
        <v>1031</v>
      </c>
      <c r="D1114" t="s">
        <v>1245</v>
      </c>
      <c r="E1114" t="s">
        <v>1246</v>
      </c>
      <c r="F1114" t="s">
        <v>1247</v>
      </c>
      <c r="G1114" t="s">
        <v>1246</v>
      </c>
      <c r="H1114">
        <v>2080505</v>
      </c>
      <c r="I1114" t="s">
        <v>1912</v>
      </c>
      <c r="J1114" t="s">
        <v>846</v>
      </c>
      <c r="K1114">
        <v>31.73</v>
      </c>
      <c r="L1114">
        <v>33.9257</v>
      </c>
      <c r="M1114">
        <v>2.1957</v>
      </c>
      <c r="N1114">
        <v>0.0691994957453514</v>
      </c>
    </row>
    <row r="1115" spans="1:14">
      <c r="A1115">
        <v>208</v>
      </c>
      <c r="B1115">
        <v>20805</v>
      </c>
      <c r="C1115" t="s">
        <v>1031</v>
      </c>
      <c r="D1115" t="s">
        <v>1245</v>
      </c>
      <c r="E1115" t="s">
        <v>1246</v>
      </c>
      <c r="F1115" t="s">
        <v>1248</v>
      </c>
      <c r="G1115" t="s">
        <v>1249</v>
      </c>
      <c r="H1115">
        <v>2080505</v>
      </c>
      <c r="I1115" t="s">
        <v>1912</v>
      </c>
      <c r="J1115" t="s">
        <v>846</v>
      </c>
      <c r="K1115">
        <v>14.99</v>
      </c>
      <c r="L1115">
        <v>15.827</v>
      </c>
      <c r="M1115">
        <v>0.837</v>
      </c>
      <c r="N1115">
        <v>0.0558372248165443</v>
      </c>
    </row>
    <row r="1116" spans="1:14">
      <c r="A1116">
        <v>208</v>
      </c>
      <c r="B1116">
        <v>20805</v>
      </c>
      <c r="C1116" t="s">
        <v>1031</v>
      </c>
      <c r="D1116" t="s">
        <v>1245</v>
      </c>
      <c r="E1116" t="s">
        <v>1246</v>
      </c>
      <c r="F1116" t="s">
        <v>1250</v>
      </c>
      <c r="G1116" t="s">
        <v>1251</v>
      </c>
      <c r="H1116">
        <v>2080505</v>
      </c>
      <c r="I1116" t="s">
        <v>1912</v>
      </c>
      <c r="J1116" t="s">
        <v>846</v>
      </c>
      <c r="K1116">
        <v>23.6</v>
      </c>
      <c r="L1116">
        <v>23.7072</v>
      </c>
      <c r="M1116">
        <v>0.107199999999999</v>
      </c>
      <c r="N1116">
        <v>0.00454237288135588</v>
      </c>
    </row>
    <row r="1117" spans="1:14">
      <c r="A1117">
        <v>208</v>
      </c>
      <c r="B1117">
        <v>20805</v>
      </c>
      <c r="C1117" t="s">
        <v>1031</v>
      </c>
      <c r="D1117" t="s">
        <v>1245</v>
      </c>
      <c r="E1117" t="s">
        <v>1246</v>
      </c>
      <c r="F1117" t="s">
        <v>1252</v>
      </c>
      <c r="G1117" t="s">
        <v>1253</v>
      </c>
      <c r="H1117">
        <v>2080505</v>
      </c>
      <c r="I1117" t="s">
        <v>1912</v>
      </c>
      <c r="J1117" t="s">
        <v>846</v>
      </c>
      <c r="K1117">
        <v>0</v>
      </c>
      <c r="L1117">
        <v>5.3731</v>
      </c>
      <c r="M1117">
        <v>5.3731</v>
      </c>
      <c r="N1117">
        <v>0</v>
      </c>
    </row>
    <row r="1118" spans="1:14">
      <c r="A1118">
        <v>208</v>
      </c>
      <c r="B1118">
        <v>20805</v>
      </c>
      <c r="C1118" t="s">
        <v>841</v>
      </c>
      <c r="D1118" t="s">
        <v>1315</v>
      </c>
      <c r="E1118" t="s">
        <v>1316</v>
      </c>
      <c r="F1118" t="s">
        <v>1317</v>
      </c>
      <c r="G1118" t="s">
        <v>1316</v>
      </c>
      <c r="H1118">
        <v>2080505</v>
      </c>
      <c r="I1118" t="s">
        <v>1912</v>
      </c>
      <c r="J1118" t="s">
        <v>928</v>
      </c>
      <c r="K1118">
        <v>967.28</v>
      </c>
      <c r="L1118">
        <v>1074.3529</v>
      </c>
      <c r="M1118">
        <v>107.0729</v>
      </c>
      <c r="N1118">
        <v>0.110694835001241</v>
      </c>
    </row>
    <row r="1119" spans="1:14">
      <c r="A1119">
        <v>208</v>
      </c>
      <c r="B1119">
        <v>20805</v>
      </c>
      <c r="C1119" t="s">
        <v>1061</v>
      </c>
      <c r="D1119" t="s">
        <v>1684</v>
      </c>
      <c r="E1119" t="s">
        <v>1685</v>
      </c>
      <c r="F1119" t="s">
        <v>1686</v>
      </c>
      <c r="G1119" t="s">
        <v>1685</v>
      </c>
      <c r="H1119">
        <v>2080505</v>
      </c>
      <c r="I1119" t="s">
        <v>1912</v>
      </c>
      <c r="J1119" t="s">
        <v>846</v>
      </c>
      <c r="K1119">
        <v>42.54</v>
      </c>
      <c r="L1119">
        <v>41.4652</v>
      </c>
      <c r="M1119">
        <v>-1.0748</v>
      </c>
      <c r="N1119">
        <v>-0.0252656323460272</v>
      </c>
    </row>
    <row r="1120" spans="1:14">
      <c r="A1120">
        <v>208</v>
      </c>
      <c r="B1120">
        <v>20805</v>
      </c>
      <c r="C1120" t="s">
        <v>1061</v>
      </c>
      <c r="D1120" t="s">
        <v>1684</v>
      </c>
      <c r="E1120" t="s">
        <v>1685</v>
      </c>
      <c r="F1120" t="s">
        <v>1919</v>
      </c>
      <c r="G1120" t="s">
        <v>1920</v>
      </c>
      <c r="H1120">
        <v>2080505</v>
      </c>
      <c r="I1120" t="s">
        <v>1912</v>
      </c>
      <c r="J1120" t="s">
        <v>846</v>
      </c>
      <c r="K1120">
        <v>12.92</v>
      </c>
      <c r="L1120">
        <v>18.3998</v>
      </c>
      <c r="M1120">
        <v>5.4798</v>
      </c>
      <c r="N1120">
        <v>0.424133126934984</v>
      </c>
    </row>
    <row r="1121" spans="1:14">
      <c r="A1121">
        <v>208</v>
      </c>
      <c r="B1121">
        <v>20805</v>
      </c>
      <c r="C1121" t="s">
        <v>1061</v>
      </c>
      <c r="D1121" t="s">
        <v>1687</v>
      </c>
      <c r="E1121" t="s">
        <v>1688</v>
      </c>
      <c r="F1121" t="s">
        <v>1689</v>
      </c>
      <c r="G1121" t="s">
        <v>1690</v>
      </c>
      <c r="H1121">
        <v>2080505</v>
      </c>
      <c r="I1121" t="s">
        <v>1912</v>
      </c>
      <c r="J1121" t="s">
        <v>846</v>
      </c>
      <c r="K1121">
        <v>12.75</v>
      </c>
      <c r="L1121">
        <v>13.2602</v>
      </c>
      <c r="M1121">
        <v>0.510199999999999</v>
      </c>
      <c r="N1121">
        <v>0.0400156862745097</v>
      </c>
    </row>
    <row r="1122" spans="1:14">
      <c r="A1122">
        <v>208</v>
      </c>
      <c r="B1122">
        <v>20805</v>
      </c>
      <c r="C1122" t="s">
        <v>1061</v>
      </c>
      <c r="D1122" t="s">
        <v>1687</v>
      </c>
      <c r="E1122" t="s">
        <v>1688</v>
      </c>
      <c r="F1122" t="s">
        <v>1691</v>
      </c>
      <c r="G1122" t="s">
        <v>1692</v>
      </c>
      <c r="H1122">
        <v>2080505</v>
      </c>
      <c r="I1122" t="s">
        <v>1912</v>
      </c>
      <c r="J1122" t="s">
        <v>846</v>
      </c>
      <c r="K1122">
        <v>14.56</v>
      </c>
      <c r="L1122">
        <v>15.6726</v>
      </c>
      <c r="M1122">
        <v>1.1126</v>
      </c>
      <c r="N1122">
        <v>0.0764148351648351</v>
      </c>
    </row>
    <row r="1123" spans="1:14">
      <c r="A1123">
        <v>208</v>
      </c>
      <c r="B1123">
        <v>20805</v>
      </c>
      <c r="C1123" t="s">
        <v>1061</v>
      </c>
      <c r="D1123" t="s">
        <v>1687</v>
      </c>
      <c r="E1123" t="s">
        <v>1688</v>
      </c>
      <c r="F1123" t="s">
        <v>1693</v>
      </c>
      <c r="G1123" t="s">
        <v>1688</v>
      </c>
      <c r="H1123">
        <v>2080505</v>
      </c>
      <c r="I1123" t="s">
        <v>1912</v>
      </c>
      <c r="J1123" t="s">
        <v>846</v>
      </c>
      <c r="K1123">
        <v>122.93</v>
      </c>
      <c r="L1123">
        <v>126.735</v>
      </c>
      <c r="M1123">
        <v>3.80499999999999</v>
      </c>
      <c r="N1123">
        <v>0.0309525746359716</v>
      </c>
    </row>
    <row r="1124" spans="1:14">
      <c r="A1124">
        <v>208</v>
      </c>
      <c r="B1124">
        <v>20805</v>
      </c>
      <c r="C1124" t="s">
        <v>1061</v>
      </c>
      <c r="D1124" t="s">
        <v>1687</v>
      </c>
      <c r="E1124" t="s">
        <v>1688</v>
      </c>
      <c r="F1124" t="s">
        <v>1694</v>
      </c>
      <c r="G1124" t="s">
        <v>1695</v>
      </c>
      <c r="H1124">
        <v>2080505</v>
      </c>
      <c r="I1124" t="s">
        <v>1912</v>
      </c>
      <c r="J1124" t="s">
        <v>846</v>
      </c>
      <c r="K1124">
        <v>25.17</v>
      </c>
      <c r="L1124">
        <v>29.5332</v>
      </c>
      <c r="M1124">
        <v>4.3632</v>
      </c>
      <c r="N1124">
        <v>0.173349225268176</v>
      </c>
    </row>
    <row r="1125" spans="1:14">
      <c r="A1125">
        <v>208</v>
      </c>
      <c r="B1125">
        <v>20805</v>
      </c>
      <c r="C1125" t="s">
        <v>1061</v>
      </c>
      <c r="D1125" t="s">
        <v>1687</v>
      </c>
      <c r="E1125" t="s">
        <v>1688</v>
      </c>
      <c r="F1125" t="s">
        <v>1696</v>
      </c>
      <c r="G1125" t="s">
        <v>1697</v>
      </c>
      <c r="H1125">
        <v>2080505</v>
      </c>
      <c r="I1125" t="s">
        <v>1912</v>
      </c>
      <c r="J1125" t="s">
        <v>846</v>
      </c>
      <c r="K1125">
        <v>102.28</v>
      </c>
      <c r="L1125">
        <v>105.9383</v>
      </c>
      <c r="M1125">
        <v>3.6583</v>
      </c>
      <c r="N1125">
        <v>0.0357675009777082</v>
      </c>
    </row>
    <row r="1126" spans="1:14">
      <c r="A1126">
        <v>208</v>
      </c>
      <c r="B1126">
        <v>20805</v>
      </c>
      <c r="C1126" t="s">
        <v>1061</v>
      </c>
      <c r="D1126" t="s">
        <v>1687</v>
      </c>
      <c r="E1126" t="s">
        <v>1688</v>
      </c>
      <c r="F1126" t="s">
        <v>1698</v>
      </c>
      <c r="G1126" t="s">
        <v>1699</v>
      </c>
      <c r="H1126">
        <v>2080505</v>
      </c>
      <c r="I1126" t="s">
        <v>1912</v>
      </c>
      <c r="J1126" t="s">
        <v>846</v>
      </c>
      <c r="K1126">
        <v>19.25</v>
      </c>
      <c r="L1126">
        <v>19.3196</v>
      </c>
      <c r="M1126">
        <v>0.0696000000000012</v>
      </c>
      <c r="N1126">
        <v>0.00361558441558448</v>
      </c>
    </row>
    <row r="1127" spans="1:14">
      <c r="A1127">
        <v>208</v>
      </c>
      <c r="B1127">
        <v>20805</v>
      </c>
      <c r="C1127" t="s">
        <v>1061</v>
      </c>
      <c r="D1127" t="s">
        <v>1687</v>
      </c>
      <c r="E1127" t="s">
        <v>1688</v>
      </c>
      <c r="F1127" t="s">
        <v>1848</v>
      </c>
      <c r="G1127" t="s">
        <v>1849</v>
      </c>
      <c r="H1127">
        <v>2080505</v>
      </c>
      <c r="I1127" t="s">
        <v>1912</v>
      </c>
      <c r="J1127" t="s">
        <v>846</v>
      </c>
      <c r="K1127">
        <v>17.84</v>
      </c>
      <c r="L1127">
        <v>20.9575</v>
      </c>
      <c r="M1127">
        <v>3.1175</v>
      </c>
      <c r="N1127">
        <v>0.174747757847534</v>
      </c>
    </row>
    <row r="1128" spans="1:14">
      <c r="A1128">
        <v>208</v>
      </c>
      <c r="B1128">
        <v>20805</v>
      </c>
      <c r="C1128" t="s">
        <v>1061</v>
      </c>
      <c r="D1128" t="s">
        <v>1687</v>
      </c>
      <c r="E1128" t="s">
        <v>1688</v>
      </c>
      <c r="F1128" t="s">
        <v>1850</v>
      </c>
      <c r="G1128" t="s">
        <v>1851</v>
      </c>
      <c r="H1128">
        <v>2080505</v>
      </c>
      <c r="I1128" t="s">
        <v>1912</v>
      </c>
      <c r="J1128" t="s">
        <v>846</v>
      </c>
      <c r="K1128">
        <v>84.11</v>
      </c>
      <c r="L1128">
        <v>71.2436</v>
      </c>
      <c r="M1128">
        <v>-12.8664</v>
      </c>
      <c r="N1128">
        <v>-0.152971109261681</v>
      </c>
    </row>
    <row r="1129" spans="1:14">
      <c r="A1129">
        <v>208</v>
      </c>
      <c r="B1129">
        <v>20805</v>
      </c>
      <c r="C1129" t="s">
        <v>1061</v>
      </c>
      <c r="D1129" t="s">
        <v>1687</v>
      </c>
      <c r="E1129" t="s">
        <v>1688</v>
      </c>
      <c r="F1129" t="s">
        <v>1921</v>
      </c>
      <c r="G1129" t="s">
        <v>1922</v>
      </c>
      <c r="H1129">
        <v>2080505</v>
      </c>
      <c r="I1129" t="s">
        <v>1912</v>
      </c>
      <c r="J1129" t="s">
        <v>846</v>
      </c>
      <c r="K1129">
        <v>4.87</v>
      </c>
      <c r="L1129">
        <v>5.937</v>
      </c>
      <c r="M1129">
        <v>1.067</v>
      </c>
      <c r="N1129">
        <v>0.219096509240246</v>
      </c>
    </row>
    <row r="1130" spans="1:14">
      <c r="A1130">
        <v>208</v>
      </c>
      <c r="B1130">
        <v>20805</v>
      </c>
      <c r="C1130" t="s">
        <v>1061</v>
      </c>
      <c r="D1130" t="s">
        <v>1062</v>
      </c>
      <c r="E1130" t="s">
        <v>1063</v>
      </c>
      <c r="F1130" t="s">
        <v>1700</v>
      </c>
      <c r="G1130" t="s">
        <v>1063</v>
      </c>
      <c r="H1130">
        <v>2080505</v>
      </c>
      <c r="I1130" t="s">
        <v>1912</v>
      </c>
      <c r="J1130" t="s">
        <v>846</v>
      </c>
      <c r="K1130">
        <v>63.23</v>
      </c>
      <c r="L1130">
        <v>68.2666</v>
      </c>
      <c r="M1130">
        <v>5.0366</v>
      </c>
      <c r="N1130">
        <v>0.079655226949233</v>
      </c>
    </row>
    <row r="1131" spans="1:14">
      <c r="A1131">
        <v>208</v>
      </c>
      <c r="B1131">
        <v>20805</v>
      </c>
      <c r="C1131" t="s">
        <v>1061</v>
      </c>
      <c r="D1131" t="s">
        <v>1062</v>
      </c>
      <c r="E1131" t="s">
        <v>1063</v>
      </c>
      <c r="F1131" t="s">
        <v>1852</v>
      </c>
      <c r="G1131" t="s">
        <v>1853</v>
      </c>
      <c r="H1131">
        <v>2080505</v>
      </c>
      <c r="I1131" t="s">
        <v>1912</v>
      </c>
      <c r="J1131" t="s">
        <v>846</v>
      </c>
      <c r="K1131">
        <v>56.82</v>
      </c>
      <c r="L1131">
        <v>60.1646</v>
      </c>
      <c r="M1131">
        <v>3.3446</v>
      </c>
      <c r="N1131">
        <v>0.0588630763815558</v>
      </c>
    </row>
    <row r="1132" spans="1:14">
      <c r="A1132">
        <v>208</v>
      </c>
      <c r="B1132">
        <v>20805</v>
      </c>
      <c r="C1132" t="s">
        <v>1061</v>
      </c>
      <c r="D1132" t="s">
        <v>1062</v>
      </c>
      <c r="E1132" t="s">
        <v>1063</v>
      </c>
      <c r="F1132" t="s">
        <v>1854</v>
      </c>
      <c r="G1132" t="s">
        <v>1855</v>
      </c>
      <c r="H1132">
        <v>2080505</v>
      </c>
      <c r="I1132" t="s">
        <v>1912</v>
      </c>
      <c r="J1132" t="s">
        <v>846</v>
      </c>
      <c r="K1132">
        <v>15.72</v>
      </c>
      <c r="L1132">
        <v>19.2829</v>
      </c>
      <c r="M1132">
        <v>3.5629</v>
      </c>
      <c r="N1132">
        <v>0.226647582697201</v>
      </c>
    </row>
    <row r="1133" spans="1:14">
      <c r="A1133">
        <v>208</v>
      </c>
      <c r="B1133">
        <v>20805</v>
      </c>
      <c r="C1133" t="s">
        <v>1061</v>
      </c>
      <c r="D1133" t="s">
        <v>1062</v>
      </c>
      <c r="E1133" t="s">
        <v>1063</v>
      </c>
      <c r="F1133" t="s">
        <v>1701</v>
      </c>
      <c r="G1133" t="s">
        <v>1702</v>
      </c>
      <c r="H1133">
        <v>2080505</v>
      </c>
      <c r="I1133" t="s">
        <v>1912</v>
      </c>
      <c r="J1133" t="s">
        <v>846</v>
      </c>
      <c r="K1133">
        <v>46.08</v>
      </c>
      <c r="L1133">
        <v>55.1532</v>
      </c>
      <c r="M1133">
        <v>9.0732</v>
      </c>
      <c r="N1133">
        <v>0.196901041666667</v>
      </c>
    </row>
    <row r="1134" spans="1:14">
      <c r="A1134">
        <v>208</v>
      </c>
      <c r="B1134">
        <v>20805</v>
      </c>
      <c r="C1134" t="s">
        <v>1061</v>
      </c>
      <c r="D1134" t="s">
        <v>1062</v>
      </c>
      <c r="E1134" t="s">
        <v>1063</v>
      </c>
      <c r="F1134" t="s">
        <v>1856</v>
      </c>
      <c r="G1134" t="s">
        <v>1857</v>
      </c>
      <c r="H1134">
        <v>2080505</v>
      </c>
      <c r="I1134" t="s">
        <v>1912</v>
      </c>
      <c r="J1134" t="s">
        <v>846</v>
      </c>
      <c r="K1134">
        <v>6.21</v>
      </c>
      <c r="L1134">
        <v>8.8184</v>
      </c>
      <c r="M1134">
        <v>2.6084</v>
      </c>
      <c r="N1134">
        <v>0.420032206119163</v>
      </c>
    </row>
    <row r="1135" spans="1:14">
      <c r="A1135">
        <v>208</v>
      </c>
      <c r="B1135">
        <v>20805</v>
      </c>
      <c r="C1135" t="s">
        <v>1061</v>
      </c>
      <c r="D1135" t="s">
        <v>1062</v>
      </c>
      <c r="E1135" t="s">
        <v>1063</v>
      </c>
      <c r="F1135" t="s">
        <v>1858</v>
      </c>
      <c r="G1135" t="s">
        <v>1859</v>
      </c>
      <c r="H1135">
        <v>2080505</v>
      </c>
      <c r="I1135" t="s">
        <v>1912</v>
      </c>
      <c r="J1135" t="s">
        <v>846</v>
      </c>
      <c r="K1135">
        <v>17.69</v>
      </c>
      <c r="L1135">
        <v>20.0017</v>
      </c>
      <c r="M1135">
        <v>2.3117</v>
      </c>
      <c r="N1135">
        <v>0.130678349349915</v>
      </c>
    </row>
    <row r="1136" spans="1:14">
      <c r="A1136">
        <v>208</v>
      </c>
      <c r="B1136">
        <v>20805</v>
      </c>
      <c r="C1136" t="s">
        <v>1061</v>
      </c>
      <c r="D1136" t="s">
        <v>1062</v>
      </c>
      <c r="E1136" t="s">
        <v>1063</v>
      </c>
      <c r="F1136" t="s">
        <v>1703</v>
      </c>
      <c r="G1136" t="s">
        <v>1704</v>
      </c>
      <c r="H1136">
        <v>2080505</v>
      </c>
      <c r="I1136" t="s">
        <v>1912</v>
      </c>
      <c r="J1136" t="s">
        <v>846</v>
      </c>
      <c r="K1136">
        <v>13.76</v>
      </c>
      <c r="L1136">
        <v>16.5533</v>
      </c>
      <c r="M1136">
        <v>2.7933</v>
      </c>
      <c r="N1136">
        <v>0.203001453488372</v>
      </c>
    </row>
    <row r="1137" spans="1:14">
      <c r="A1137">
        <v>208</v>
      </c>
      <c r="B1137">
        <v>20805</v>
      </c>
      <c r="C1137" t="s">
        <v>1061</v>
      </c>
      <c r="D1137" t="s">
        <v>1062</v>
      </c>
      <c r="E1137" t="s">
        <v>1063</v>
      </c>
      <c r="F1137" t="s">
        <v>1064</v>
      </c>
      <c r="G1137" t="s">
        <v>1065</v>
      </c>
      <c r="H1137">
        <v>2080505</v>
      </c>
      <c r="I1137" t="s">
        <v>1912</v>
      </c>
      <c r="J1137" t="s">
        <v>846</v>
      </c>
      <c r="K1137">
        <v>40.38</v>
      </c>
      <c r="L1137">
        <v>21.6045</v>
      </c>
      <c r="M1137">
        <v>-18.7755</v>
      </c>
      <c r="N1137">
        <v>-0.464970282317979</v>
      </c>
    </row>
    <row r="1138" spans="1:14">
      <c r="A1138">
        <v>208</v>
      </c>
      <c r="B1138">
        <v>20805</v>
      </c>
      <c r="C1138" t="s">
        <v>1061</v>
      </c>
      <c r="D1138" t="s">
        <v>1705</v>
      </c>
      <c r="E1138" t="s">
        <v>1706</v>
      </c>
      <c r="F1138" t="s">
        <v>1707</v>
      </c>
      <c r="G1138" t="s">
        <v>1706</v>
      </c>
      <c r="H1138">
        <v>2080505</v>
      </c>
      <c r="I1138" t="s">
        <v>1912</v>
      </c>
      <c r="J1138" t="s">
        <v>846</v>
      </c>
      <c r="K1138">
        <v>33.79</v>
      </c>
      <c r="L1138">
        <v>36.1793</v>
      </c>
      <c r="M1138">
        <v>2.3893</v>
      </c>
      <c r="N1138">
        <v>0.0707102693104468</v>
      </c>
    </row>
    <row r="1139" spans="1:14">
      <c r="A1139">
        <v>208</v>
      </c>
      <c r="B1139">
        <v>20805</v>
      </c>
      <c r="C1139" t="s">
        <v>1061</v>
      </c>
      <c r="D1139" t="s">
        <v>1705</v>
      </c>
      <c r="E1139" t="s">
        <v>1706</v>
      </c>
      <c r="F1139" t="s">
        <v>1860</v>
      </c>
      <c r="G1139" t="s">
        <v>1861</v>
      </c>
      <c r="H1139">
        <v>2080505</v>
      </c>
      <c r="I1139" t="s">
        <v>1912</v>
      </c>
      <c r="J1139" t="s">
        <v>846</v>
      </c>
      <c r="K1139">
        <v>27.06</v>
      </c>
      <c r="L1139">
        <v>27.4976</v>
      </c>
      <c r="M1139">
        <v>0.4376</v>
      </c>
      <c r="N1139">
        <v>0.0161714708056171</v>
      </c>
    </row>
    <row r="1140" spans="1:14">
      <c r="A1140">
        <v>208</v>
      </c>
      <c r="B1140">
        <v>20805</v>
      </c>
      <c r="C1140" t="s">
        <v>1061</v>
      </c>
      <c r="D1140" t="s">
        <v>1705</v>
      </c>
      <c r="E1140" t="s">
        <v>1706</v>
      </c>
      <c r="F1140" t="s">
        <v>1708</v>
      </c>
      <c r="G1140" t="s">
        <v>1709</v>
      </c>
      <c r="H1140">
        <v>2080505</v>
      </c>
      <c r="I1140" t="s">
        <v>1912</v>
      </c>
      <c r="J1140" t="s">
        <v>846</v>
      </c>
      <c r="K1140">
        <v>10.53</v>
      </c>
      <c r="L1140">
        <v>11.1746</v>
      </c>
      <c r="M1140">
        <v>0.644600000000001</v>
      </c>
      <c r="N1140">
        <v>0.0612155745489079</v>
      </c>
    </row>
    <row r="1141" spans="1:14">
      <c r="A1141">
        <v>208</v>
      </c>
      <c r="B1141">
        <v>20805</v>
      </c>
      <c r="C1141" t="s">
        <v>1061</v>
      </c>
      <c r="D1141" t="s">
        <v>1705</v>
      </c>
      <c r="E1141" t="s">
        <v>1706</v>
      </c>
      <c r="F1141" t="s">
        <v>1710</v>
      </c>
      <c r="G1141" t="s">
        <v>1711</v>
      </c>
      <c r="H1141">
        <v>2080505</v>
      </c>
      <c r="I1141" t="s">
        <v>1912</v>
      </c>
      <c r="J1141" t="s">
        <v>846</v>
      </c>
      <c r="K1141">
        <v>26.4</v>
      </c>
      <c r="L1141">
        <v>29.9594</v>
      </c>
      <c r="M1141">
        <v>3.5594</v>
      </c>
      <c r="N1141">
        <v>0.134825757575758</v>
      </c>
    </row>
    <row r="1142" spans="1:14">
      <c r="A1142">
        <v>208</v>
      </c>
      <c r="B1142">
        <v>20805</v>
      </c>
      <c r="C1142" t="s">
        <v>1061</v>
      </c>
      <c r="D1142" t="s">
        <v>1318</v>
      </c>
      <c r="E1142" t="s">
        <v>1319</v>
      </c>
      <c r="F1142" t="s">
        <v>1712</v>
      </c>
      <c r="G1142" t="s">
        <v>1319</v>
      </c>
      <c r="H1142">
        <v>2080505</v>
      </c>
      <c r="I1142" t="s">
        <v>1912</v>
      </c>
      <c r="J1142" t="s">
        <v>846</v>
      </c>
      <c r="K1142">
        <v>72.18</v>
      </c>
      <c r="L1142">
        <v>70.2863</v>
      </c>
      <c r="M1142">
        <v>-1.89370000000001</v>
      </c>
      <c r="N1142">
        <v>-0.026235799390413</v>
      </c>
    </row>
    <row r="1143" spans="1:14">
      <c r="A1143">
        <v>208</v>
      </c>
      <c r="B1143">
        <v>20805</v>
      </c>
      <c r="C1143" t="s">
        <v>1061</v>
      </c>
      <c r="D1143" t="s">
        <v>1318</v>
      </c>
      <c r="E1143" t="s">
        <v>1319</v>
      </c>
      <c r="F1143" t="s">
        <v>1862</v>
      </c>
      <c r="G1143" t="s">
        <v>1863</v>
      </c>
      <c r="H1143">
        <v>2080505</v>
      </c>
      <c r="I1143" t="s">
        <v>1912</v>
      </c>
      <c r="J1143" t="s">
        <v>846</v>
      </c>
      <c r="K1143">
        <v>24.11</v>
      </c>
      <c r="L1143">
        <v>21.3157</v>
      </c>
      <c r="M1143">
        <v>-2.7943</v>
      </c>
      <c r="N1143">
        <v>-0.115897967648279</v>
      </c>
    </row>
    <row r="1144" spans="1:14">
      <c r="A1144">
        <v>208</v>
      </c>
      <c r="B1144">
        <v>20805</v>
      </c>
      <c r="C1144" t="s">
        <v>1061</v>
      </c>
      <c r="D1144" t="s">
        <v>1318</v>
      </c>
      <c r="E1144" t="s">
        <v>1319</v>
      </c>
      <c r="F1144" t="s">
        <v>1713</v>
      </c>
      <c r="G1144" t="s">
        <v>1714</v>
      </c>
      <c r="H1144">
        <v>2080505</v>
      </c>
      <c r="I1144" t="s">
        <v>1912</v>
      </c>
      <c r="J1144" t="s">
        <v>846</v>
      </c>
      <c r="K1144">
        <v>5.67</v>
      </c>
      <c r="L1144">
        <v>6.2691</v>
      </c>
      <c r="M1144">
        <v>0.5991</v>
      </c>
      <c r="N1144">
        <v>0.105661375661376</v>
      </c>
    </row>
    <row r="1145" spans="1:14">
      <c r="A1145">
        <v>208</v>
      </c>
      <c r="B1145">
        <v>20805</v>
      </c>
      <c r="C1145" t="s">
        <v>1061</v>
      </c>
      <c r="D1145" t="s">
        <v>1318</v>
      </c>
      <c r="E1145" t="s">
        <v>1319</v>
      </c>
      <c r="F1145" t="s">
        <v>1923</v>
      </c>
      <c r="G1145" t="s">
        <v>1924</v>
      </c>
      <c r="H1145">
        <v>2080505</v>
      </c>
      <c r="I1145" t="s">
        <v>1912</v>
      </c>
      <c r="J1145" t="s">
        <v>846</v>
      </c>
      <c r="K1145">
        <v>6.01</v>
      </c>
      <c r="L1145">
        <v>6.4361</v>
      </c>
      <c r="M1145">
        <v>0.4261</v>
      </c>
      <c r="N1145">
        <v>0.0708985024958403</v>
      </c>
    </row>
    <row r="1146" spans="1:14">
      <c r="A1146">
        <v>208</v>
      </c>
      <c r="B1146">
        <v>20805</v>
      </c>
      <c r="C1146" t="s">
        <v>1061</v>
      </c>
      <c r="D1146" t="s">
        <v>1318</v>
      </c>
      <c r="E1146" t="s">
        <v>1319</v>
      </c>
      <c r="F1146" t="s">
        <v>1864</v>
      </c>
      <c r="G1146" t="s">
        <v>1865</v>
      </c>
      <c r="H1146">
        <v>2080505</v>
      </c>
      <c r="I1146" t="s">
        <v>1912</v>
      </c>
      <c r="J1146" t="s">
        <v>846</v>
      </c>
      <c r="K1146">
        <v>47.11</v>
      </c>
      <c r="L1146">
        <v>51.4009</v>
      </c>
      <c r="M1146">
        <v>4.2909</v>
      </c>
      <c r="N1146">
        <v>0.0910825727021864</v>
      </c>
    </row>
    <row r="1147" spans="1:14">
      <c r="A1147">
        <v>208</v>
      </c>
      <c r="B1147">
        <v>20805</v>
      </c>
      <c r="C1147" t="s">
        <v>1061</v>
      </c>
      <c r="D1147" t="s">
        <v>1318</v>
      </c>
      <c r="E1147" t="s">
        <v>1319</v>
      </c>
      <c r="F1147" t="s">
        <v>1925</v>
      </c>
      <c r="G1147" t="s">
        <v>1926</v>
      </c>
      <c r="H1147">
        <v>2080505</v>
      </c>
      <c r="I1147" t="s">
        <v>1912</v>
      </c>
      <c r="J1147" t="s">
        <v>846</v>
      </c>
      <c r="K1147">
        <v>15.73</v>
      </c>
      <c r="L1147">
        <v>35.4638</v>
      </c>
      <c r="M1147">
        <v>19.7338</v>
      </c>
      <c r="N1147">
        <v>1.25453273998729</v>
      </c>
    </row>
    <row r="1148" spans="1:14">
      <c r="A1148">
        <v>208</v>
      </c>
      <c r="B1148">
        <v>20805</v>
      </c>
      <c r="C1148" t="s">
        <v>1061</v>
      </c>
      <c r="D1148" t="s">
        <v>1318</v>
      </c>
      <c r="E1148" t="s">
        <v>1319</v>
      </c>
      <c r="F1148" t="s">
        <v>1320</v>
      </c>
      <c r="G1148" t="s">
        <v>1321</v>
      </c>
      <c r="H1148">
        <v>2080505</v>
      </c>
      <c r="I1148" t="s">
        <v>1912</v>
      </c>
      <c r="J1148" t="s">
        <v>846</v>
      </c>
      <c r="K1148">
        <v>50.08</v>
      </c>
      <c r="L1148">
        <v>56.5994</v>
      </c>
      <c r="M1148">
        <v>6.5194</v>
      </c>
      <c r="N1148">
        <v>0.130179712460064</v>
      </c>
    </row>
    <row r="1149" spans="1:14">
      <c r="A1149">
        <v>208</v>
      </c>
      <c r="B1149">
        <v>20805</v>
      </c>
      <c r="C1149" t="s">
        <v>1061</v>
      </c>
      <c r="D1149" t="s">
        <v>1318</v>
      </c>
      <c r="E1149" t="s">
        <v>1319</v>
      </c>
      <c r="F1149" t="s">
        <v>1866</v>
      </c>
      <c r="G1149" t="s">
        <v>1867</v>
      </c>
      <c r="H1149">
        <v>2080505</v>
      </c>
      <c r="I1149" t="s">
        <v>1912</v>
      </c>
      <c r="J1149" t="s">
        <v>846</v>
      </c>
      <c r="K1149">
        <v>43.3</v>
      </c>
      <c r="L1149">
        <v>0</v>
      </c>
      <c r="M1149">
        <v>-43.3</v>
      </c>
      <c r="N1149">
        <v>-1</v>
      </c>
    </row>
    <row r="1150" spans="1:14">
      <c r="A1150">
        <v>208</v>
      </c>
      <c r="B1150">
        <v>20805</v>
      </c>
      <c r="C1150" t="s">
        <v>1061</v>
      </c>
      <c r="D1150" t="s">
        <v>1715</v>
      </c>
      <c r="E1150" t="s">
        <v>1716</v>
      </c>
      <c r="F1150" t="s">
        <v>1717</v>
      </c>
      <c r="G1150" t="s">
        <v>1716</v>
      </c>
      <c r="H1150">
        <v>2080505</v>
      </c>
      <c r="I1150" t="s">
        <v>1912</v>
      </c>
      <c r="J1150" t="s">
        <v>846</v>
      </c>
      <c r="K1150">
        <v>51.02</v>
      </c>
      <c r="L1150">
        <v>54.6441</v>
      </c>
      <c r="M1150">
        <v>3.6241</v>
      </c>
      <c r="N1150">
        <v>0.0710329282634261</v>
      </c>
    </row>
    <row r="1151" spans="1:14">
      <c r="A1151">
        <v>208</v>
      </c>
      <c r="B1151">
        <v>20805</v>
      </c>
      <c r="C1151" t="s">
        <v>1061</v>
      </c>
      <c r="D1151" t="s">
        <v>1715</v>
      </c>
      <c r="E1151" t="s">
        <v>1716</v>
      </c>
      <c r="F1151" t="s">
        <v>1718</v>
      </c>
      <c r="G1151" t="s">
        <v>1719</v>
      </c>
      <c r="H1151">
        <v>2080505</v>
      </c>
      <c r="I1151" t="s">
        <v>1912</v>
      </c>
      <c r="J1151" t="s">
        <v>846</v>
      </c>
      <c r="K1151">
        <v>52.64</v>
      </c>
      <c r="L1151">
        <v>59.376</v>
      </c>
      <c r="M1151">
        <v>6.736</v>
      </c>
      <c r="N1151">
        <v>0.127963525835866</v>
      </c>
    </row>
    <row r="1152" spans="1:14">
      <c r="A1152">
        <v>208</v>
      </c>
      <c r="B1152">
        <v>20805</v>
      </c>
      <c r="C1152" t="s">
        <v>1061</v>
      </c>
      <c r="D1152" t="s">
        <v>1715</v>
      </c>
      <c r="E1152" t="s">
        <v>1716</v>
      </c>
      <c r="F1152" t="s">
        <v>1720</v>
      </c>
      <c r="G1152" t="s">
        <v>1721</v>
      </c>
      <c r="H1152">
        <v>2080505</v>
      </c>
      <c r="I1152" t="s">
        <v>1912</v>
      </c>
      <c r="J1152" t="s">
        <v>846</v>
      </c>
      <c r="K1152">
        <v>37.91</v>
      </c>
      <c r="L1152">
        <v>37.2658</v>
      </c>
      <c r="M1152">
        <v>-0.644199999999998</v>
      </c>
      <c r="N1152">
        <v>-0.0169928778686362</v>
      </c>
    </row>
    <row r="1153" spans="1:14">
      <c r="A1153">
        <v>208</v>
      </c>
      <c r="B1153">
        <v>20805</v>
      </c>
      <c r="C1153" t="s">
        <v>1061</v>
      </c>
      <c r="D1153" t="s">
        <v>1715</v>
      </c>
      <c r="E1153" t="s">
        <v>1716</v>
      </c>
      <c r="F1153" t="s">
        <v>1722</v>
      </c>
      <c r="G1153" t="s">
        <v>1723</v>
      </c>
      <c r="H1153">
        <v>2080505</v>
      </c>
      <c r="I1153" t="s">
        <v>1912</v>
      </c>
      <c r="J1153" t="s">
        <v>846</v>
      </c>
      <c r="K1153">
        <v>0</v>
      </c>
      <c r="L1153">
        <v>165.0114</v>
      </c>
      <c r="M1153">
        <v>165.0114</v>
      </c>
      <c r="N1153">
        <v>0</v>
      </c>
    </row>
    <row r="1154" spans="1:14">
      <c r="A1154">
        <v>208</v>
      </c>
      <c r="B1154">
        <v>20805</v>
      </c>
      <c r="C1154" t="s">
        <v>1061</v>
      </c>
      <c r="D1154" t="s">
        <v>1715</v>
      </c>
      <c r="E1154" t="s">
        <v>1716</v>
      </c>
      <c r="F1154" t="s">
        <v>1722</v>
      </c>
      <c r="G1154" t="s">
        <v>1723</v>
      </c>
      <c r="H1154">
        <v>2080505</v>
      </c>
      <c r="I1154" t="s">
        <v>1912</v>
      </c>
      <c r="J1154" t="s">
        <v>1213</v>
      </c>
      <c r="K1154">
        <v>160.64</v>
      </c>
      <c r="L1154">
        <v>0</v>
      </c>
      <c r="M1154">
        <v>-160.64</v>
      </c>
      <c r="N1154">
        <v>-1</v>
      </c>
    </row>
    <row r="1155" spans="1:14">
      <c r="A1155">
        <v>208</v>
      </c>
      <c r="B1155">
        <v>20805</v>
      </c>
      <c r="C1155" t="s">
        <v>1061</v>
      </c>
      <c r="D1155" t="s">
        <v>1715</v>
      </c>
      <c r="E1155" t="s">
        <v>1716</v>
      </c>
      <c r="F1155" t="s">
        <v>1724</v>
      </c>
      <c r="G1155" t="s">
        <v>1725</v>
      </c>
      <c r="H1155">
        <v>2080505</v>
      </c>
      <c r="I1155" t="s">
        <v>1912</v>
      </c>
      <c r="J1155" t="s">
        <v>846</v>
      </c>
      <c r="K1155">
        <v>27.83</v>
      </c>
      <c r="L1155">
        <v>27.7356</v>
      </c>
      <c r="M1155">
        <v>-0.0943999999999967</v>
      </c>
      <c r="N1155">
        <v>-0.00339202299676596</v>
      </c>
    </row>
    <row r="1156" spans="1:14">
      <c r="A1156">
        <v>208</v>
      </c>
      <c r="B1156">
        <v>20805</v>
      </c>
      <c r="C1156" t="s">
        <v>1061</v>
      </c>
      <c r="D1156" t="s">
        <v>1715</v>
      </c>
      <c r="E1156" t="s">
        <v>1716</v>
      </c>
      <c r="F1156" t="s">
        <v>1927</v>
      </c>
      <c r="G1156" t="s">
        <v>1928</v>
      </c>
      <c r="H1156">
        <v>2080505</v>
      </c>
      <c r="I1156" t="s">
        <v>1912</v>
      </c>
      <c r="J1156" t="s">
        <v>846</v>
      </c>
      <c r="K1156">
        <v>9.16</v>
      </c>
      <c r="L1156">
        <v>9.2726</v>
      </c>
      <c r="M1156">
        <v>0.1126</v>
      </c>
      <c r="N1156">
        <v>0.012292576419214</v>
      </c>
    </row>
    <row r="1157" spans="1:14">
      <c r="A1157">
        <v>208</v>
      </c>
      <c r="B1157">
        <v>20805</v>
      </c>
      <c r="C1157" t="s">
        <v>1061</v>
      </c>
      <c r="D1157" t="s">
        <v>1715</v>
      </c>
      <c r="E1157" t="s">
        <v>1716</v>
      </c>
      <c r="F1157" t="s">
        <v>1929</v>
      </c>
      <c r="G1157" t="s">
        <v>1930</v>
      </c>
      <c r="H1157">
        <v>2080505</v>
      </c>
      <c r="I1157" t="s">
        <v>1912</v>
      </c>
      <c r="J1157" t="s">
        <v>846</v>
      </c>
      <c r="K1157">
        <v>12.05</v>
      </c>
      <c r="L1157">
        <v>11.0279</v>
      </c>
      <c r="M1157">
        <v>-1.0221</v>
      </c>
      <c r="N1157">
        <v>-0.0848215767634855</v>
      </c>
    </row>
    <row r="1158" spans="1:14">
      <c r="A1158">
        <v>208</v>
      </c>
      <c r="B1158">
        <v>20805</v>
      </c>
      <c r="C1158" t="s">
        <v>1061</v>
      </c>
      <c r="D1158" t="s">
        <v>1715</v>
      </c>
      <c r="E1158" t="s">
        <v>1716</v>
      </c>
      <c r="F1158" t="s">
        <v>1868</v>
      </c>
      <c r="G1158" t="s">
        <v>1869</v>
      </c>
      <c r="H1158">
        <v>2080505</v>
      </c>
      <c r="I1158" t="s">
        <v>1912</v>
      </c>
      <c r="J1158" t="s">
        <v>846</v>
      </c>
      <c r="K1158">
        <v>0</v>
      </c>
      <c r="L1158">
        <v>1.1978</v>
      </c>
      <c r="M1158">
        <v>1.1978</v>
      </c>
      <c r="N1158">
        <v>0</v>
      </c>
    </row>
    <row r="1159" spans="1:14">
      <c r="A1159">
        <v>208</v>
      </c>
      <c r="B1159">
        <v>20805</v>
      </c>
      <c r="C1159" t="s">
        <v>849</v>
      </c>
      <c r="D1159" t="s">
        <v>953</v>
      </c>
      <c r="E1159" t="s">
        <v>954</v>
      </c>
      <c r="F1159" t="s">
        <v>955</v>
      </c>
      <c r="G1159" t="s">
        <v>954</v>
      </c>
      <c r="H1159">
        <v>2080505</v>
      </c>
      <c r="I1159" t="s">
        <v>1912</v>
      </c>
      <c r="J1159" t="s">
        <v>846</v>
      </c>
      <c r="K1159">
        <v>134.22</v>
      </c>
      <c r="L1159">
        <v>141.3742</v>
      </c>
      <c r="M1159">
        <v>7.1542</v>
      </c>
      <c r="N1159">
        <v>0.0533020414245269</v>
      </c>
    </row>
    <row r="1160" spans="1:14">
      <c r="A1160">
        <v>208</v>
      </c>
      <c r="B1160">
        <v>20805</v>
      </c>
      <c r="C1160" t="s">
        <v>849</v>
      </c>
      <c r="D1160" t="s">
        <v>953</v>
      </c>
      <c r="E1160" t="s">
        <v>954</v>
      </c>
      <c r="F1160" t="s">
        <v>957</v>
      </c>
      <c r="G1160" t="s">
        <v>958</v>
      </c>
      <c r="H1160">
        <v>2080505</v>
      </c>
      <c r="I1160" t="s">
        <v>1912</v>
      </c>
      <c r="J1160" t="s">
        <v>846</v>
      </c>
      <c r="K1160">
        <v>32.98</v>
      </c>
      <c r="L1160">
        <v>38.7825</v>
      </c>
      <c r="M1160">
        <v>5.8025</v>
      </c>
      <c r="N1160">
        <v>0.175939963614312</v>
      </c>
    </row>
    <row r="1161" spans="1:14">
      <c r="A1161">
        <v>208</v>
      </c>
      <c r="B1161">
        <v>20805</v>
      </c>
      <c r="C1161" t="s">
        <v>849</v>
      </c>
      <c r="D1161" t="s">
        <v>953</v>
      </c>
      <c r="E1161" t="s">
        <v>954</v>
      </c>
      <c r="F1161" t="s">
        <v>959</v>
      </c>
      <c r="G1161" t="s">
        <v>960</v>
      </c>
      <c r="H1161">
        <v>2080505</v>
      </c>
      <c r="I1161" t="s">
        <v>1912</v>
      </c>
      <c r="J1161" t="s">
        <v>846</v>
      </c>
      <c r="K1161">
        <v>63.57</v>
      </c>
      <c r="L1161">
        <v>68.0288</v>
      </c>
      <c r="M1161">
        <v>4.4588</v>
      </c>
      <c r="N1161">
        <v>0.0701400031461382</v>
      </c>
    </row>
    <row r="1162" spans="1:14">
      <c r="A1162">
        <v>208</v>
      </c>
      <c r="B1162">
        <v>20805</v>
      </c>
      <c r="C1162" t="s">
        <v>1726</v>
      </c>
      <c r="D1162" t="s">
        <v>1727</v>
      </c>
      <c r="E1162" t="s">
        <v>1728</v>
      </c>
      <c r="F1162" t="s">
        <v>1729</v>
      </c>
      <c r="G1162" t="s">
        <v>1728</v>
      </c>
      <c r="H1162">
        <v>2080505</v>
      </c>
      <c r="I1162" t="s">
        <v>1912</v>
      </c>
      <c r="J1162" t="s">
        <v>846</v>
      </c>
      <c r="K1162">
        <v>145.1</v>
      </c>
      <c r="L1162">
        <v>150.6</v>
      </c>
      <c r="M1162">
        <v>5.5</v>
      </c>
      <c r="N1162">
        <v>0.0379048931771192</v>
      </c>
    </row>
    <row r="1163" spans="1:14">
      <c r="A1163">
        <v>208</v>
      </c>
      <c r="B1163">
        <v>20805</v>
      </c>
      <c r="C1163" t="s">
        <v>1726</v>
      </c>
      <c r="D1163" t="s">
        <v>1727</v>
      </c>
      <c r="E1163" t="s">
        <v>1728</v>
      </c>
      <c r="F1163" t="s">
        <v>1870</v>
      </c>
      <c r="G1163" t="s">
        <v>1871</v>
      </c>
      <c r="H1163">
        <v>2080505</v>
      </c>
      <c r="I1163" t="s">
        <v>1912</v>
      </c>
      <c r="J1163" t="s">
        <v>846</v>
      </c>
      <c r="K1163">
        <v>36.98</v>
      </c>
      <c r="L1163">
        <v>39.2129</v>
      </c>
      <c r="M1163">
        <v>2.2329</v>
      </c>
      <c r="N1163">
        <v>0.0603812871822607</v>
      </c>
    </row>
    <row r="1164" spans="1:14">
      <c r="A1164">
        <v>208</v>
      </c>
      <c r="B1164">
        <v>20805</v>
      </c>
      <c r="C1164" t="s">
        <v>1726</v>
      </c>
      <c r="D1164" t="s">
        <v>1727</v>
      </c>
      <c r="E1164" t="s">
        <v>1728</v>
      </c>
      <c r="F1164" t="s">
        <v>1931</v>
      </c>
      <c r="G1164" t="s">
        <v>1932</v>
      </c>
      <c r="H1164">
        <v>2080505</v>
      </c>
      <c r="I1164" t="s">
        <v>1912</v>
      </c>
      <c r="J1164" t="s">
        <v>846</v>
      </c>
      <c r="K1164">
        <v>21.85</v>
      </c>
      <c r="L1164">
        <v>21.3481</v>
      </c>
      <c r="M1164">
        <v>-0.501900000000003</v>
      </c>
      <c r="N1164">
        <v>-0.0229702517162473</v>
      </c>
    </row>
    <row r="1165" spans="1:14">
      <c r="A1165">
        <v>208</v>
      </c>
      <c r="B1165">
        <v>20805</v>
      </c>
      <c r="C1165" t="s">
        <v>1726</v>
      </c>
      <c r="D1165" t="s">
        <v>1727</v>
      </c>
      <c r="E1165" t="s">
        <v>1728</v>
      </c>
      <c r="F1165" t="s">
        <v>1933</v>
      </c>
      <c r="G1165" t="s">
        <v>1934</v>
      </c>
      <c r="H1165">
        <v>2080505</v>
      </c>
      <c r="I1165" t="s">
        <v>1912</v>
      </c>
      <c r="J1165" t="s">
        <v>846</v>
      </c>
      <c r="K1165">
        <v>8.64</v>
      </c>
      <c r="L1165">
        <v>9.9703</v>
      </c>
      <c r="M1165">
        <v>1.3303</v>
      </c>
      <c r="N1165">
        <v>0.153969907407407</v>
      </c>
    </row>
    <row r="1166" spans="1:14">
      <c r="A1166">
        <v>208</v>
      </c>
      <c r="B1166">
        <v>20805</v>
      </c>
      <c r="C1166" t="s">
        <v>849</v>
      </c>
      <c r="D1166" t="s">
        <v>1730</v>
      </c>
      <c r="E1166" t="s">
        <v>1731</v>
      </c>
      <c r="F1166" t="s">
        <v>1732</v>
      </c>
      <c r="G1166" t="s">
        <v>1731</v>
      </c>
      <c r="H1166">
        <v>2080505</v>
      </c>
      <c r="I1166" t="s">
        <v>1912</v>
      </c>
      <c r="J1166" t="s">
        <v>846</v>
      </c>
      <c r="K1166">
        <v>171.49</v>
      </c>
      <c r="L1166">
        <v>168.6512</v>
      </c>
      <c r="M1166">
        <v>-2.83880000000002</v>
      </c>
      <c r="N1166">
        <v>-0.0165537349116568</v>
      </c>
    </row>
    <row r="1167" spans="1:14">
      <c r="A1167">
        <v>208</v>
      </c>
      <c r="B1167">
        <v>20805</v>
      </c>
      <c r="C1167" t="s">
        <v>849</v>
      </c>
      <c r="D1167" t="s">
        <v>1730</v>
      </c>
      <c r="E1167" t="s">
        <v>1731</v>
      </c>
      <c r="F1167" t="s">
        <v>1733</v>
      </c>
      <c r="G1167" t="s">
        <v>1734</v>
      </c>
      <c r="H1167">
        <v>2080505</v>
      </c>
      <c r="I1167" t="s">
        <v>1912</v>
      </c>
      <c r="J1167" t="s">
        <v>846</v>
      </c>
      <c r="K1167">
        <v>23.19</v>
      </c>
      <c r="L1167">
        <v>26.0316</v>
      </c>
      <c r="M1167">
        <v>2.8416</v>
      </c>
      <c r="N1167">
        <v>0.122535575679172</v>
      </c>
    </row>
    <row r="1168" spans="1:14">
      <c r="A1168">
        <v>208</v>
      </c>
      <c r="B1168">
        <v>20805</v>
      </c>
      <c r="C1168" t="s">
        <v>849</v>
      </c>
      <c r="D1168" t="s">
        <v>1730</v>
      </c>
      <c r="E1168" t="s">
        <v>1731</v>
      </c>
      <c r="F1168" t="s">
        <v>1872</v>
      </c>
      <c r="G1168" t="s">
        <v>1873</v>
      </c>
      <c r="H1168">
        <v>2080505</v>
      </c>
      <c r="I1168" t="s">
        <v>1912</v>
      </c>
      <c r="J1168" t="s">
        <v>846</v>
      </c>
      <c r="K1168">
        <v>2.6</v>
      </c>
      <c r="L1168">
        <v>1.9791</v>
      </c>
      <c r="M1168">
        <v>-0.6209</v>
      </c>
      <c r="N1168">
        <v>-0.238807692307692</v>
      </c>
    </row>
    <row r="1169" spans="1:14">
      <c r="A1169">
        <v>208</v>
      </c>
      <c r="B1169">
        <v>20805</v>
      </c>
      <c r="C1169" t="s">
        <v>849</v>
      </c>
      <c r="D1169" t="s">
        <v>1730</v>
      </c>
      <c r="E1169" t="s">
        <v>1731</v>
      </c>
      <c r="F1169" t="s">
        <v>1735</v>
      </c>
      <c r="G1169" t="s">
        <v>1736</v>
      </c>
      <c r="H1169">
        <v>2080505</v>
      </c>
      <c r="I1169" t="s">
        <v>1912</v>
      </c>
      <c r="J1169" t="s">
        <v>846</v>
      </c>
      <c r="K1169">
        <v>13.47</v>
      </c>
      <c r="L1169">
        <v>12.4156</v>
      </c>
      <c r="M1169">
        <v>-1.0544</v>
      </c>
      <c r="N1169">
        <v>-0.0782776540460283</v>
      </c>
    </row>
    <row r="1170" spans="1:14">
      <c r="A1170">
        <v>208</v>
      </c>
      <c r="B1170">
        <v>20805</v>
      </c>
      <c r="C1170" t="s">
        <v>849</v>
      </c>
      <c r="D1170" t="s">
        <v>1730</v>
      </c>
      <c r="E1170" t="s">
        <v>1731</v>
      </c>
      <c r="F1170" t="s">
        <v>1737</v>
      </c>
      <c r="G1170" t="s">
        <v>1738</v>
      </c>
      <c r="H1170">
        <v>2080505</v>
      </c>
      <c r="I1170" t="s">
        <v>1912</v>
      </c>
      <c r="J1170" t="s">
        <v>846</v>
      </c>
      <c r="K1170">
        <v>102.64</v>
      </c>
      <c r="L1170">
        <v>110.672</v>
      </c>
      <c r="M1170">
        <v>8.032</v>
      </c>
      <c r="N1170">
        <v>0.0782540919719407</v>
      </c>
    </row>
    <row r="1171" spans="1:14">
      <c r="A1171">
        <v>208</v>
      </c>
      <c r="B1171">
        <v>20805</v>
      </c>
      <c r="C1171" t="s">
        <v>849</v>
      </c>
      <c r="D1171" t="s">
        <v>1730</v>
      </c>
      <c r="E1171" t="s">
        <v>1731</v>
      </c>
      <c r="F1171" t="s">
        <v>1874</v>
      </c>
      <c r="G1171" t="s">
        <v>1875</v>
      </c>
      <c r="H1171">
        <v>2080505</v>
      </c>
      <c r="I1171" t="s">
        <v>1912</v>
      </c>
      <c r="J1171" t="s">
        <v>846</v>
      </c>
      <c r="K1171">
        <v>7.36</v>
      </c>
      <c r="L1171">
        <v>5.3613</v>
      </c>
      <c r="M1171">
        <v>-1.9987</v>
      </c>
      <c r="N1171">
        <v>-0.2715625</v>
      </c>
    </row>
    <row r="1172" spans="1:14">
      <c r="A1172">
        <v>208</v>
      </c>
      <c r="B1172">
        <v>20805</v>
      </c>
      <c r="C1172" t="s">
        <v>849</v>
      </c>
      <c r="D1172" t="s">
        <v>1730</v>
      </c>
      <c r="E1172" t="s">
        <v>1731</v>
      </c>
      <c r="F1172" t="s">
        <v>1876</v>
      </c>
      <c r="G1172" t="s">
        <v>1877</v>
      </c>
      <c r="H1172">
        <v>2080505</v>
      </c>
      <c r="I1172" t="s">
        <v>1912</v>
      </c>
      <c r="J1172" t="s">
        <v>938</v>
      </c>
      <c r="K1172">
        <v>67.27</v>
      </c>
      <c r="L1172">
        <v>32.9551</v>
      </c>
      <c r="M1172">
        <v>-34.3149</v>
      </c>
      <c r="N1172">
        <v>-0.510107031366136</v>
      </c>
    </row>
    <row r="1173" spans="1:14">
      <c r="A1173">
        <v>208</v>
      </c>
      <c r="B1173">
        <v>20805</v>
      </c>
      <c r="C1173" t="s">
        <v>849</v>
      </c>
      <c r="D1173" t="s">
        <v>1730</v>
      </c>
      <c r="E1173" t="s">
        <v>1731</v>
      </c>
      <c r="F1173" t="s">
        <v>1878</v>
      </c>
      <c r="G1173" t="s">
        <v>1879</v>
      </c>
      <c r="H1173">
        <v>2080505</v>
      </c>
      <c r="I1173" t="s">
        <v>1912</v>
      </c>
      <c r="J1173" t="s">
        <v>938</v>
      </c>
      <c r="K1173">
        <v>49.27</v>
      </c>
      <c r="L1173">
        <v>23.7473</v>
      </c>
      <c r="M1173">
        <v>-25.5227</v>
      </c>
      <c r="N1173">
        <v>-0.518017048914147</v>
      </c>
    </row>
    <row r="1174" spans="1:14">
      <c r="A1174">
        <v>208</v>
      </c>
      <c r="B1174">
        <v>20805</v>
      </c>
      <c r="C1174" t="s">
        <v>849</v>
      </c>
      <c r="D1174" t="s">
        <v>1730</v>
      </c>
      <c r="E1174" t="s">
        <v>1731</v>
      </c>
      <c r="F1174" t="s">
        <v>1935</v>
      </c>
      <c r="G1174" t="s">
        <v>1936</v>
      </c>
      <c r="H1174">
        <v>2080505</v>
      </c>
      <c r="I1174" t="s">
        <v>1912</v>
      </c>
      <c r="J1174" t="s">
        <v>846</v>
      </c>
      <c r="K1174">
        <v>10.95</v>
      </c>
      <c r="L1174">
        <v>0</v>
      </c>
      <c r="M1174">
        <v>-10.95</v>
      </c>
      <c r="N1174">
        <v>-1</v>
      </c>
    </row>
    <row r="1175" spans="1:14">
      <c r="A1175">
        <v>208</v>
      </c>
      <c r="B1175">
        <v>20805</v>
      </c>
      <c r="C1175" t="s">
        <v>849</v>
      </c>
      <c r="D1175" t="s">
        <v>1730</v>
      </c>
      <c r="E1175" t="s">
        <v>1731</v>
      </c>
      <c r="F1175" t="s">
        <v>1880</v>
      </c>
      <c r="G1175" t="s">
        <v>1881</v>
      </c>
      <c r="H1175">
        <v>2080505</v>
      </c>
      <c r="I1175" t="s">
        <v>1912</v>
      </c>
      <c r="J1175" t="s">
        <v>846</v>
      </c>
      <c r="K1175">
        <v>51.36</v>
      </c>
      <c r="L1175">
        <v>63.4165</v>
      </c>
      <c r="M1175">
        <v>12.0565</v>
      </c>
      <c r="N1175">
        <v>0.234744937694704</v>
      </c>
    </row>
    <row r="1176" spans="1:14">
      <c r="A1176">
        <v>208</v>
      </c>
      <c r="B1176">
        <v>20805</v>
      </c>
      <c r="C1176" t="s">
        <v>849</v>
      </c>
      <c r="D1176" t="s">
        <v>1730</v>
      </c>
      <c r="E1176" t="s">
        <v>1731</v>
      </c>
      <c r="F1176" t="s">
        <v>1937</v>
      </c>
      <c r="G1176" t="s">
        <v>1938</v>
      </c>
      <c r="H1176">
        <v>2080505</v>
      </c>
      <c r="I1176" t="s">
        <v>1912</v>
      </c>
      <c r="J1176" t="s">
        <v>846</v>
      </c>
      <c r="K1176">
        <v>7.83</v>
      </c>
      <c r="L1176">
        <v>11.5144</v>
      </c>
      <c r="M1176">
        <v>3.6844</v>
      </c>
      <c r="N1176">
        <v>0.470549169859515</v>
      </c>
    </row>
    <row r="1177" spans="1:14">
      <c r="A1177">
        <v>208</v>
      </c>
      <c r="B1177">
        <v>20805</v>
      </c>
      <c r="C1177" t="s">
        <v>849</v>
      </c>
      <c r="D1177" t="s">
        <v>1730</v>
      </c>
      <c r="E1177" t="s">
        <v>1731</v>
      </c>
      <c r="F1177" t="s">
        <v>1739</v>
      </c>
      <c r="G1177" t="s">
        <v>1740</v>
      </c>
      <c r="H1177">
        <v>2080505</v>
      </c>
      <c r="I1177" t="s">
        <v>1912</v>
      </c>
      <c r="J1177" t="s">
        <v>846</v>
      </c>
      <c r="K1177">
        <v>44.02</v>
      </c>
      <c r="L1177">
        <v>49.6935</v>
      </c>
      <c r="M1177">
        <v>5.6735</v>
      </c>
      <c r="N1177">
        <v>0.128884597910041</v>
      </c>
    </row>
    <row r="1178" spans="1:14">
      <c r="A1178">
        <v>208</v>
      </c>
      <c r="B1178">
        <v>20805</v>
      </c>
      <c r="C1178" t="s">
        <v>849</v>
      </c>
      <c r="D1178" t="s">
        <v>1730</v>
      </c>
      <c r="E1178" t="s">
        <v>1731</v>
      </c>
      <c r="F1178" t="s">
        <v>1882</v>
      </c>
      <c r="G1178" t="s">
        <v>1883</v>
      </c>
      <c r="H1178">
        <v>2080505</v>
      </c>
      <c r="I1178" t="s">
        <v>1912</v>
      </c>
      <c r="J1178" t="s">
        <v>938</v>
      </c>
      <c r="K1178">
        <v>13.37</v>
      </c>
      <c r="L1178">
        <v>6.4176</v>
      </c>
      <c r="M1178">
        <v>-6.9524</v>
      </c>
      <c r="N1178">
        <v>-0.52</v>
      </c>
    </row>
    <row r="1179" spans="1:14">
      <c r="A1179">
        <v>208</v>
      </c>
      <c r="B1179">
        <v>20805</v>
      </c>
      <c r="C1179" t="s">
        <v>849</v>
      </c>
      <c r="D1179" t="s">
        <v>1730</v>
      </c>
      <c r="E1179" t="s">
        <v>1731</v>
      </c>
      <c r="F1179" t="s">
        <v>1884</v>
      </c>
      <c r="G1179" t="s">
        <v>1885</v>
      </c>
      <c r="H1179">
        <v>2080505</v>
      </c>
      <c r="I1179" t="s">
        <v>1912</v>
      </c>
      <c r="J1179" t="s">
        <v>846</v>
      </c>
      <c r="K1179">
        <v>21.01</v>
      </c>
      <c r="L1179">
        <v>0</v>
      </c>
      <c r="M1179">
        <v>-21.01</v>
      </c>
      <c r="N1179">
        <v>-1</v>
      </c>
    </row>
    <row r="1180" spans="1:14">
      <c r="A1180">
        <v>208</v>
      </c>
      <c r="B1180">
        <v>20805</v>
      </c>
      <c r="C1180" t="s">
        <v>1776</v>
      </c>
      <c r="D1180" t="s">
        <v>1730</v>
      </c>
      <c r="E1180" t="s">
        <v>1731</v>
      </c>
      <c r="F1180" t="s">
        <v>1939</v>
      </c>
      <c r="G1180" t="s">
        <v>1940</v>
      </c>
      <c r="H1180">
        <v>2080505</v>
      </c>
      <c r="I1180" t="s">
        <v>1912</v>
      </c>
      <c r="J1180" t="s">
        <v>846</v>
      </c>
      <c r="K1180">
        <v>0</v>
      </c>
      <c r="L1180">
        <v>9.5892</v>
      </c>
      <c r="M1180">
        <v>9.5892</v>
      </c>
      <c r="N1180">
        <v>0</v>
      </c>
    </row>
    <row r="1181" spans="1:14">
      <c r="A1181">
        <v>208</v>
      </c>
      <c r="B1181">
        <v>20805</v>
      </c>
      <c r="C1181" t="s">
        <v>1776</v>
      </c>
      <c r="D1181" t="s">
        <v>1730</v>
      </c>
      <c r="E1181" t="s">
        <v>1731</v>
      </c>
      <c r="F1181" t="s">
        <v>1939</v>
      </c>
      <c r="G1181" t="s">
        <v>1940</v>
      </c>
      <c r="H1181">
        <v>2080505</v>
      </c>
      <c r="I1181" t="s">
        <v>1912</v>
      </c>
      <c r="J1181" t="s">
        <v>1780</v>
      </c>
      <c r="K1181">
        <v>8.59</v>
      </c>
      <c r="L1181">
        <v>0</v>
      </c>
      <c r="M1181">
        <v>-8.59</v>
      </c>
      <c r="N1181">
        <v>-1</v>
      </c>
    </row>
    <row r="1182" spans="1:14">
      <c r="A1182">
        <v>208</v>
      </c>
      <c r="B1182">
        <v>20805</v>
      </c>
      <c r="C1182" t="s">
        <v>849</v>
      </c>
      <c r="D1182" t="s">
        <v>1730</v>
      </c>
      <c r="E1182" t="s">
        <v>1731</v>
      </c>
      <c r="F1182" t="s">
        <v>1941</v>
      </c>
      <c r="G1182" t="s">
        <v>1942</v>
      </c>
      <c r="H1182">
        <v>2080505</v>
      </c>
      <c r="I1182" t="s">
        <v>1912</v>
      </c>
      <c r="J1182" t="s">
        <v>846</v>
      </c>
      <c r="K1182">
        <v>11.65</v>
      </c>
      <c r="L1182">
        <v>13.1535</v>
      </c>
      <c r="M1182">
        <v>1.5035</v>
      </c>
      <c r="N1182">
        <v>0.129055793991416</v>
      </c>
    </row>
    <row r="1183" spans="1:14">
      <c r="A1183">
        <v>208</v>
      </c>
      <c r="B1183">
        <v>20805</v>
      </c>
      <c r="C1183" t="s">
        <v>1726</v>
      </c>
      <c r="D1183" t="s">
        <v>1741</v>
      </c>
      <c r="E1183" t="s">
        <v>1742</v>
      </c>
      <c r="F1183" t="s">
        <v>1743</v>
      </c>
      <c r="G1183" t="s">
        <v>1742</v>
      </c>
      <c r="H1183">
        <v>2080505</v>
      </c>
      <c r="I1183" t="s">
        <v>1912</v>
      </c>
      <c r="J1183" t="s">
        <v>846</v>
      </c>
      <c r="K1183">
        <v>71.46</v>
      </c>
      <c r="L1183">
        <v>72.746</v>
      </c>
      <c r="M1183">
        <v>1.286</v>
      </c>
      <c r="N1183">
        <v>0.0179960817240414</v>
      </c>
    </row>
    <row r="1184" spans="1:14">
      <c r="A1184">
        <v>208</v>
      </c>
      <c r="B1184">
        <v>20805</v>
      </c>
      <c r="C1184" t="s">
        <v>1726</v>
      </c>
      <c r="D1184" t="s">
        <v>1741</v>
      </c>
      <c r="E1184" t="s">
        <v>1742</v>
      </c>
      <c r="F1184" t="s">
        <v>1886</v>
      </c>
      <c r="G1184" t="s">
        <v>1887</v>
      </c>
      <c r="H1184">
        <v>2080505</v>
      </c>
      <c r="I1184" t="s">
        <v>1912</v>
      </c>
      <c r="J1184" t="s">
        <v>846</v>
      </c>
      <c r="K1184">
        <v>42.56</v>
      </c>
      <c r="L1184">
        <v>48.0972</v>
      </c>
      <c r="M1184">
        <v>5.5372</v>
      </c>
      <c r="N1184">
        <v>0.130103383458647</v>
      </c>
    </row>
    <row r="1185" spans="1:14">
      <c r="A1185">
        <v>208</v>
      </c>
      <c r="B1185">
        <v>20805</v>
      </c>
      <c r="C1185" t="s">
        <v>1726</v>
      </c>
      <c r="D1185" t="s">
        <v>1741</v>
      </c>
      <c r="E1185" t="s">
        <v>1742</v>
      </c>
      <c r="F1185" t="s">
        <v>1888</v>
      </c>
      <c r="G1185" t="s">
        <v>1889</v>
      </c>
      <c r="H1185">
        <v>2080505</v>
      </c>
      <c r="I1185" t="s">
        <v>1912</v>
      </c>
      <c r="J1185" t="s">
        <v>846</v>
      </c>
      <c r="K1185">
        <v>34.83</v>
      </c>
      <c r="L1185">
        <v>39.0673</v>
      </c>
      <c r="M1185">
        <v>4.2373</v>
      </c>
      <c r="N1185">
        <v>0.121656617858168</v>
      </c>
    </row>
    <row r="1186" spans="1:14">
      <c r="A1186">
        <v>208</v>
      </c>
      <c r="B1186">
        <v>20805</v>
      </c>
      <c r="C1186" t="s">
        <v>1726</v>
      </c>
      <c r="D1186" t="s">
        <v>1741</v>
      </c>
      <c r="E1186" t="s">
        <v>1742</v>
      </c>
      <c r="F1186" t="s">
        <v>1890</v>
      </c>
      <c r="G1186" t="s">
        <v>1891</v>
      </c>
      <c r="H1186">
        <v>2080505</v>
      </c>
      <c r="I1186" t="s">
        <v>1912</v>
      </c>
      <c r="J1186" t="s">
        <v>846</v>
      </c>
      <c r="K1186">
        <v>22.32</v>
      </c>
      <c r="L1186">
        <v>29.0985</v>
      </c>
      <c r="M1186">
        <v>6.7785</v>
      </c>
      <c r="N1186">
        <v>0.30369623655914</v>
      </c>
    </row>
    <row r="1187" spans="1:14">
      <c r="A1187">
        <v>208</v>
      </c>
      <c r="B1187">
        <v>20805</v>
      </c>
      <c r="C1187" t="s">
        <v>1726</v>
      </c>
      <c r="D1187" t="s">
        <v>1741</v>
      </c>
      <c r="E1187" t="s">
        <v>1742</v>
      </c>
      <c r="F1187" t="s">
        <v>1943</v>
      </c>
      <c r="G1187" t="s">
        <v>1944</v>
      </c>
      <c r="H1187">
        <v>2080505</v>
      </c>
      <c r="I1187" t="s">
        <v>1912</v>
      </c>
      <c r="J1187" t="s">
        <v>846</v>
      </c>
      <c r="K1187">
        <v>7.44</v>
      </c>
      <c r="L1187">
        <v>17.9744</v>
      </c>
      <c r="M1187">
        <v>10.5344</v>
      </c>
      <c r="N1187">
        <v>1.41591397849462</v>
      </c>
    </row>
    <row r="1188" spans="1:14">
      <c r="A1188">
        <v>208</v>
      </c>
      <c r="B1188">
        <v>20805</v>
      </c>
      <c r="C1188" t="s">
        <v>1726</v>
      </c>
      <c r="D1188" t="s">
        <v>1741</v>
      </c>
      <c r="E1188" t="s">
        <v>1742</v>
      </c>
      <c r="F1188" t="s">
        <v>1892</v>
      </c>
      <c r="G1188" t="s">
        <v>1893</v>
      </c>
      <c r="H1188">
        <v>2080505</v>
      </c>
      <c r="I1188" t="s">
        <v>1912</v>
      </c>
      <c r="J1188" t="s">
        <v>846</v>
      </c>
      <c r="K1188">
        <v>78.7</v>
      </c>
      <c r="L1188">
        <v>97.4716</v>
      </c>
      <c r="M1188">
        <v>18.7716</v>
      </c>
      <c r="N1188">
        <v>0.238520965692503</v>
      </c>
    </row>
    <row r="1189" spans="1:14">
      <c r="A1189">
        <v>208</v>
      </c>
      <c r="B1189">
        <v>20805</v>
      </c>
      <c r="C1189" t="s">
        <v>849</v>
      </c>
      <c r="D1189" t="s">
        <v>1744</v>
      </c>
      <c r="E1189" t="s">
        <v>1745</v>
      </c>
      <c r="F1189" t="s">
        <v>1746</v>
      </c>
      <c r="G1189" t="s">
        <v>1745</v>
      </c>
      <c r="H1189">
        <v>2080505</v>
      </c>
      <c r="I1189" t="s">
        <v>1912</v>
      </c>
      <c r="J1189" t="s">
        <v>846</v>
      </c>
      <c r="K1189">
        <v>63.31</v>
      </c>
      <c r="L1189">
        <v>61.0803</v>
      </c>
      <c r="M1189">
        <v>-2.2297</v>
      </c>
      <c r="N1189">
        <v>-0.0352187648080872</v>
      </c>
    </row>
    <row r="1190" spans="1:14">
      <c r="A1190">
        <v>208</v>
      </c>
      <c r="B1190">
        <v>20805</v>
      </c>
      <c r="C1190" t="s">
        <v>849</v>
      </c>
      <c r="D1190" t="s">
        <v>1744</v>
      </c>
      <c r="E1190" t="s">
        <v>1745</v>
      </c>
      <c r="F1190" t="s">
        <v>1894</v>
      </c>
      <c r="G1190" t="s">
        <v>1895</v>
      </c>
      <c r="H1190">
        <v>2080505</v>
      </c>
      <c r="I1190" t="s">
        <v>1912</v>
      </c>
      <c r="J1190" t="s">
        <v>846</v>
      </c>
      <c r="K1190">
        <v>4.22</v>
      </c>
      <c r="L1190">
        <v>4.7513</v>
      </c>
      <c r="M1190">
        <v>0.5313</v>
      </c>
      <c r="N1190">
        <v>0.125900473933649</v>
      </c>
    </row>
    <row r="1191" spans="1:14">
      <c r="A1191">
        <v>208</v>
      </c>
      <c r="B1191">
        <v>20805</v>
      </c>
      <c r="C1191" t="s">
        <v>849</v>
      </c>
      <c r="D1191" t="s">
        <v>850</v>
      </c>
      <c r="E1191" t="s">
        <v>851</v>
      </c>
      <c r="F1191" t="s">
        <v>1747</v>
      </c>
      <c r="G1191" t="s">
        <v>851</v>
      </c>
      <c r="H1191">
        <v>2080505</v>
      </c>
      <c r="I1191" t="s">
        <v>1912</v>
      </c>
      <c r="J1191" t="s">
        <v>846</v>
      </c>
      <c r="K1191">
        <v>68.23</v>
      </c>
      <c r="L1191">
        <v>73.6802</v>
      </c>
      <c r="M1191">
        <v>5.4502</v>
      </c>
      <c r="N1191">
        <v>0.0798798182617616</v>
      </c>
    </row>
    <row r="1192" spans="1:14">
      <c r="A1192">
        <v>208</v>
      </c>
      <c r="B1192">
        <v>20805</v>
      </c>
      <c r="C1192" t="s">
        <v>849</v>
      </c>
      <c r="D1192" t="s">
        <v>850</v>
      </c>
      <c r="E1192" t="s">
        <v>851</v>
      </c>
      <c r="F1192" t="s">
        <v>1945</v>
      </c>
      <c r="G1192" t="s">
        <v>1946</v>
      </c>
      <c r="H1192">
        <v>2080505</v>
      </c>
      <c r="I1192" t="s">
        <v>1912</v>
      </c>
      <c r="J1192" t="s">
        <v>846</v>
      </c>
      <c r="K1192">
        <v>10.82</v>
      </c>
      <c r="L1192">
        <v>11.1457</v>
      </c>
      <c r="M1192">
        <v>0.325699999999999</v>
      </c>
      <c r="N1192">
        <v>0.0301016635859519</v>
      </c>
    </row>
    <row r="1193" spans="1:14">
      <c r="A1193">
        <v>208</v>
      </c>
      <c r="B1193">
        <v>20805</v>
      </c>
      <c r="C1193" t="s">
        <v>849</v>
      </c>
      <c r="D1193" t="s">
        <v>850</v>
      </c>
      <c r="E1193" t="s">
        <v>851</v>
      </c>
      <c r="F1193" t="s">
        <v>1947</v>
      </c>
      <c r="G1193" t="s">
        <v>1948</v>
      </c>
      <c r="H1193">
        <v>2080505</v>
      </c>
      <c r="I1193" t="s">
        <v>1912</v>
      </c>
      <c r="J1193" t="s">
        <v>846</v>
      </c>
      <c r="K1193">
        <v>10.98</v>
      </c>
      <c r="L1193">
        <v>13.5651</v>
      </c>
      <c r="M1193">
        <v>2.5851</v>
      </c>
      <c r="N1193">
        <v>0.235437158469945</v>
      </c>
    </row>
    <row r="1194" spans="1:14">
      <c r="A1194">
        <v>208</v>
      </c>
      <c r="B1194">
        <v>20805</v>
      </c>
      <c r="C1194" t="s">
        <v>849</v>
      </c>
      <c r="D1194" t="s">
        <v>850</v>
      </c>
      <c r="E1194" t="s">
        <v>851</v>
      </c>
      <c r="F1194" t="s">
        <v>1748</v>
      </c>
      <c r="G1194" t="s">
        <v>1749</v>
      </c>
      <c r="H1194">
        <v>2080505</v>
      </c>
      <c r="I1194" t="s">
        <v>1912</v>
      </c>
      <c r="J1194" t="s">
        <v>846</v>
      </c>
      <c r="K1194">
        <v>8.9</v>
      </c>
      <c r="L1194">
        <v>8.7224</v>
      </c>
      <c r="M1194">
        <v>-0.1776</v>
      </c>
      <c r="N1194">
        <v>-0.0199550561797753</v>
      </c>
    </row>
    <row r="1195" spans="1:14">
      <c r="A1195">
        <v>208</v>
      </c>
      <c r="B1195">
        <v>20805</v>
      </c>
      <c r="C1195" t="s">
        <v>849</v>
      </c>
      <c r="D1195" t="s">
        <v>850</v>
      </c>
      <c r="E1195" t="s">
        <v>851</v>
      </c>
      <c r="F1195" t="s">
        <v>1949</v>
      </c>
      <c r="G1195" t="s">
        <v>1950</v>
      </c>
      <c r="H1195">
        <v>2080505</v>
      </c>
      <c r="I1195" t="s">
        <v>1912</v>
      </c>
      <c r="J1195" t="s">
        <v>846</v>
      </c>
      <c r="K1195">
        <v>12.49</v>
      </c>
      <c r="L1195">
        <v>13.2994</v>
      </c>
      <c r="M1195">
        <v>0.8094</v>
      </c>
      <c r="N1195">
        <v>0.0648038430744596</v>
      </c>
    </row>
    <row r="1196" spans="1:14">
      <c r="A1196">
        <v>208</v>
      </c>
      <c r="B1196">
        <v>20805</v>
      </c>
      <c r="C1196" t="s">
        <v>849</v>
      </c>
      <c r="D1196" t="s">
        <v>850</v>
      </c>
      <c r="E1196" t="s">
        <v>851</v>
      </c>
      <c r="F1196" t="s">
        <v>1951</v>
      </c>
      <c r="G1196" t="s">
        <v>1952</v>
      </c>
      <c r="H1196">
        <v>2080505</v>
      </c>
      <c r="I1196" t="s">
        <v>1912</v>
      </c>
      <c r="J1196" t="s">
        <v>846</v>
      </c>
      <c r="K1196">
        <v>11.57</v>
      </c>
      <c r="L1196">
        <v>9.5815</v>
      </c>
      <c r="M1196">
        <v>-1.9885</v>
      </c>
      <c r="N1196">
        <v>-0.171866897147796</v>
      </c>
    </row>
    <row r="1197" spans="1:14">
      <c r="A1197">
        <v>208</v>
      </c>
      <c r="B1197">
        <v>20805</v>
      </c>
      <c r="C1197" t="s">
        <v>849</v>
      </c>
      <c r="D1197" t="s">
        <v>850</v>
      </c>
      <c r="E1197" t="s">
        <v>851</v>
      </c>
      <c r="F1197" t="s">
        <v>1953</v>
      </c>
      <c r="G1197" t="s">
        <v>1954</v>
      </c>
      <c r="H1197">
        <v>2080505</v>
      </c>
      <c r="I1197" t="s">
        <v>1912</v>
      </c>
      <c r="J1197" t="s">
        <v>846</v>
      </c>
      <c r="K1197">
        <v>12.16</v>
      </c>
      <c r="L1197">
        <v>13.3812</v>
      </c>
      <c r="M1197">
        <v>1.2212</v>
      </c>
      <c r="N1197">
        <v>0.100427631578947</v>
      </c>
    </row>
    <row r="1198" spans="1:14">
      <c r="A1198">
        <v>208</v>
      </c>
      <c r="B1198">
        <v>20805</v>
      </c>
      <c r="C1198" t="s">
        <v>849</v>
      </c>
      <c r="D1198" t="s">
        <v>850</v>
      </c>
      <c r="E1198" t="s">
        <v>851</v>
      </c>
      <c r="F1198" t="s">
        <v>1955</v>
      </c>
      <c r="G1198" t="s">
        <v>1956</v>
      </c>
      <c r="H1198">
        <v>2080505</v>
      </c>
      <c r="I1198" t="s">
        <v>1912</v>
      </c>
      <c r="J1198" t="s">
        <v>846</v>
      </c>
      <c r="K1198">
        <v>6.31</v>
      </c>
      <c r="L1198">
        <v>6.164</v>
      </c>
      <c r="M1198">
        <v>-0.146</v>
      </c>
      <c r="N1198">
        <v>-0.0231378763866878</v>
      </c>
    </row>
    <row r="1199" spans="1:14">
      <c r="A1199">
        <v>208</v>
      </c>
      <c r="B1199">
        <v>20805</v>
      </c>
      <c r="C1199" t="s">
        <v>849</v>
      </c>
      <c r="D1199" t="s">
        <v>850</v>
      </c>
      <c r="E1199" t="s">
        <v>851</v>
      </c>
      <c r="F1199" t="s">
        <v>1750</v>
      </c>
      <c r="G1199" t="s">
        <v>1751</v>
      </c>
      <c r="H1199">
        <v>2080505</v>
      </c>
      <c r="I1199" t="s">
        <v>1912</v>
      </c>
      <c r="J1199" t="s">
        <v>846</v>
      </c>
      <c r="K1199">
        <v>6</v>
      </c>
      <c r="L1199">
        <v>12.4982</v>
      </c>
      <c r="M1199">
        <v>6.4982</v>
      </c>
      <c r="N1199">
        <v>1.08303333333333</v>
      </c>
    </row>
    <row r="1200" spans="1:14">
      <c r="A1200">
        <v>208</v>
      </c>
      <c r="B1200">
        <v>20805</v>
      </c>
      <c r="C1200" t="s">
        <v>849</v>
      </c>
      <c r="D1200" t="s">
        <v>850</v>
      </c>
      <c r="E1200" t="s">
        <v>851</v>
      </c>
      <c r="F1200" t="s">
        <v>852</v>
      </c>
      <c r="G1200" t="s">
        <v>853</v>
      </c>
      <c r="H1200">
        <v>2080505</v>
      </c>
      <c r="I1200" t="s">
        <v>1912</v>
      </c>
      <c r="J1200" t="s">
        <v>846</v>
      </c>
      <c r="K1200">
        <v>5.31</v>
      </c>
      <c r="L1200">
        <v>10.18</v>
      </c>
      <c r="M1200">
        <v>4.87</v>
      </c>
      <c r="N1200">
        <v>0.91713747645951</v>
      </c>
    </row>
    <row r="1201" spans="1:14">
      <c r="A1201">
        <v>208</v>
      </c>
      <c r="B1201">
        <v>20805</v>
      </c>
      <c r="C1201" t="s">
        <v>849</v>
      </c>
      <c r="D1201" t="s">
        <v>1752</v>
      </c>
      <c r="E1201" t="s">
        <v>1753</v>
      </c>
      <c r="F1201" t="s">
        <v>1754</v>
      </c>
      <c r="G1201" t="s">
        <v>1753</v>
      </c>
      <c r="H1201">
        <v>2080505</v>
      </c>
      <c r="I1201" t="s">
        <v>1912</v>
      </c>
      <c r="J1201" t="s">
        <v>846</v>
      </c>
      <c r="K1201">
        <v>59.86</v>
      </c>
      <c r="L1201">
        <v>59.869</v>
      </c>
      <c r="M1201">
        <v>0.00900000000000034</v>
      </c>
      <c r="N1201">
        <v>0.000150350818576685</v>
      </c>
    </row>
    <row r="1202" spans="1:14">
      <c r="A1202">
        <v>208</v>
      </c>
      <c r="B1202">
        <v>20805</v>
      </c>
      <c r="C1202" t="s">
        <v>849</v>
      </c>
      <c r="D1202" t="s">
        <v>1752</v>
      </c>
      <c r="E1202" t="s">
        <v>1753</v>
      </c>
      <c r="F1202" t="s">
        <v>1755</v>
      </c>
      <c r="G1202" t="s">
        <v>1756</v>
      </c>
      <c r="H1202">
        <v>2080505</v>
      </c>
      <c r="I1202" t="s">
        <v>1912</v>
      </c>
      <c r="J1202" t="s">
        <v>846</v>
      </c>
      <c r="K1202">
        <v>68.3</v>
      </c>
      <c r="L1202">
        <v>76.2488</v>
      </c>
      <c r="M1202">
        <v>7.94880000000001</v>
      </c>
      <c r="N1202">
        <v>0.116380673499268</v>
      </c>
    </row>
    <row r="1203" spans="1:14">
      <c r="A1203">
        <v>208</v>
      </c>
      <c r="B1203">
        <v>20805</v>
      </c>
      <c r="C1203" t="s">
        <v>849</v>
      </c>
      <c r="D1203" t="s">
        <v>1752</v>
      </c>
      <c r="E1203" t="s">
        <v>1753</v>
      </c>
      <c r="F1203" t="s">
        <v>1757</v>
      </c>
      <c r="G1203" t="s">
        <v>1758</v>
      </c>
      <c r="H1203">
        <v>2080505</v>
      </c>
      <c r="I1203" t="s">
        <v>1912</v>
      </c>
      <c r="J1203" t="s">
        <v>846</v>
      </c>
      <c r="K1203">
        <v>133.76</v>
      </c>
      <c r="L1203">
        <v>147.4119</v>
      </c>
      <c r="M1203">
        <v>13.6519</v>
      </c>
      <c r="N1203">
        <v>0.102062649521531</v>
      </c>
    </row>
    <row r="1204" spans="1:14">
      <c r="A1204">
        <v>208</v>
      </c>
      <c r="B1204">
        <v>20805</v>
      </c>
      <c r="C1204" t="s">
        <v>849</v>
      </c>
      <c r="D1204" t="s">
        <v>1752</v>
      </c>
      <c r="E1204" t="s">
        <v>1753</v>
      </c>
      <c r="F1204" t="s">
        <v>1957</v>
      </c>
      <c r="G1204" t="s">
        <v>1958</v>
      </c>
      <c r="H1204">
        <v>2080505</v>
      </c>
      <c r="I1204" t="s">
        <v>1912</v>
      </c>
      <c r="J1204" t="s">
        <v>846</v>
      </c>
      <c r="K1204">
        <v>20.46</v>
      </c>
      <c r="L1204">
        <v>21.5977</v>
      </c>
      <c r="M1204">
        <v>1.1377</v>
      </c>
      <c r="N1204">
        <v>0.0556060606060605</v>
      </c>
    </row>
    <row r="1205" spans="1:14">
      <c r="A1205">
        <v>208</v>
      </c>
      <c r="B1205">
        <v>20805</v>
      </c>
      <c r="C1205" t="s">
        <v>849</v>
      </c>
      <c r="D1205" t="s">
        <v>1752</v>
      </c>
      <c r="E1205" t="s">
        <v>1753</v>
      </c>
      <c r="F1205" t="s">
        <v>1959</v>
      </c>
      <c r="G1205" t="s">
        <v>1960</v>
      </c>
      <c r="H1205">
        <v>2080505</v>
      </c>
      <c r="I1205" t="s">
        <v>1912</v>
      </c>
      <c r="J1205" t="s">
        <v>846</v>
      </c>
      <c r="K1205">
        <v>9.42</v>
      </c>
      <c r="L1205">
        <v>10.1327</v>
      </c>
      <c r="M1205">
        <v>0.7127</v>
      </c>
      <c r="N1205">
        <v>0.0756581740976645</v>
      </c>
    </row>
    <row r="1206" spans="1:14">
      <c r="A1206">
        <v>208</v>
      </c>
      <c r="B1206">
        <v>20805</v>
      </c>
      <c r="C1206" t="s">
        <v>849</v>
      </c>
      <c r="D1206" t="s">
        <v>1759</v>
      </c>
      <c r="E1206" t="s">
        <v>1760</v>
      </c>
      <c r="F1206" t="s">
        <v>1761</v>
      </c>
      <c r="G1206" t="s">
        <v>1760</v>
      </c>
      <c r="H1206">
        <v>2080505</v>
      </c>
      <c r="I1206" t="s">
        <v>1912</v>
      </c>
      <c r="J1206" t="s">
        <v>846</v>
      </c>
      <c r="K1206">
        <v>46.32</v>
      </c>
      <c r="L1206">
        <v>45.2685</v>
      </c>
      <c r="M1206">
        <v>-1.0515</v>
      </c>
      <c r="N1206">
        <v>-0.0227007772020725</v>
      </c>
    </row>
    <row r="1207" spans="1:14">
      <c r="A1207">
        <v>208</v>
      </c>
      <c r="B1207">
        <v>20805</v>
      </c>
      <c r="C1207" t="s">
        <v>849</v>
      </c>
      <c r="D1207" t="s">
        <v>1759</v>
      </c>
      <c r="E1207" t="s">
        <v>1760</v>
      </c>
      <c r="F1207" t="s">
        <v>1762</v>
      </c>
      <c r="G1207" t="s">
        <v>1763</v>
      </c>
      <c r="H1207">
        <v>2080505</v>
      </c>
      <c r="I1207" t="s">
        <v>1912</v>
      </c>
      <c r="J1207" t="s">
        <v>846</v>
      </c>
      <c r="K1207">
        <v>26.72</v>
      </c>
      <c r="L1207">
        <v>27.1155</v>
      </c>
      <c r="M1207">
        <v>0.395500000000002</v>
      </c>
      <c r="N1207">
        <v>0.0148016467065869</v>
      </c>
    </row>
    <row r="1208" spans="1:14">
      <c r="A1208">
        <v>208</v>
      </c>
      <c r="B1208">
        <v>20805</v>
      </c>
      <c r="C1208" t="s">
        <v>849</v>
      </c>
      <c r="D1208" t="s">
        <v>961</v>
      </c>
      <c r="E1208" t="s">
        <v>962</v>
      </c>
      <c r="F1208" t="s">
        <v>963</v>
      </c>
      <c r="G1208" t="s">
        <v>962</v>
      </c>
      <c r="H1208">
        <v>2080505</v>
      </c>
      <c r="I1208" t="s">
        <v>1912</v>
      </c>
      <c r="J1208" t="s">
        <v>846</v>
      </c>
      <c r="K1208">
        <v>47.88</v>
      </c>
      <c r="L1208">
        <v>49.3657</v>
      </c>
      <c r="M1208">
        <v>1.48569999999999</v>
      </c>
      <c r="N1208">
        <v>0.0310296574770258</v>
      </c>
    </row>
    <row r="1209" spans="1:14">
      <c r="A1209">
        <v>208</v>
      </c>
      <c r="B1209">
        <v>20805</v>
      </c>
      <c r="C1209" t="s">
        <v>849</v>
      </c>
      <c r="D1209" t="s">
        <v>961</v>
      </c>
      <c r="E1209" t="s">
        <v>962</v>
      </c>
      <c r="F1209" t="s">
        <v>964</v>
      </c>
      <c r="G1209" t="s">
        <v>965</v>
      </c>
      <c r="H1209">
        <v>2080505</v>
      </c>
      <c r="I1209" t="s">
        <v>1912</v>
      </c>
      <c r="J1209" t="s">
        <v>846</v>
      </c>
      <c r="K1209">
        <v>16.49</v>
      </c>
      <c r="L1209">
        <v>17.4974</v>
      </c>
      <c r="M1209">
        <v>1.0074</v>
      </c>
      <c r="N1209">
        <v>0.0610915706488781</v>
      </c>
    </row>
    <row r="1210" spans="1:14">
      <c r="A1210">
        <v>208</v>
      </c>
      <c r="B1210">
        <v>20805</v>
      </c>
      <c r="C1210" t="s">
        <v>849</v>
      </c>
      <c r="D1210" t="s">
        <v>961</v>
      </c>
      <c r="E1210" t="s">
        <v>962</v>
      </c>
      <c r="F1210" t="s">
        <v>966</v>
      </c>
      <c r="G1210" t="s">
        <v>967</v>
      </c>
      <c r="H1210">
        <v>2080505</v>
      </c>
      <c r="I1210" t="s">
        <v>1912</v>
      </c>
      <c r="J1210" t="s">
        <v>846</v>
      </c>
      <c r="K1210">
        <v>14.77</v>
      </c>
      <c r="L1210">
        <v>15.3988</v>
      </c>
      <c r="M1210">
        <v>0.6288</v>
      </c>
      <c r="N1210">
        <v>0.0425727826675694</v>
      </c>
    </row>
    <row r="1211" spans="1:14">
      <c r="A1211">
        <v>208</v>
      </c>
      <c r="B1211">
        <v>20805</v>
      </c>
      <c r="C1211" t="s">
        <v>849</v>
      </c>
      <c r="D1211" t="s">
        <v>961</v>
      </c>
      <c r="E1211" t="s">
        <v>962</v>
      </c>
      <c r="F1211" t="s">
        <v>968</v>
      </c>
      <c r="G1211" t="s">
        <v>969</v>
      </c>
      <c r="H1211">
        <v>2080505</v>
      </c>
      <c r="I1211" t="s">
        <v>1912</v>
      </c>
      <c r="J1211" t="s">
        <v>846</v>
      </c>
      <c r="K1211">
        <v>5.6</v>
      </c>
      <c r="L1211">
        <v>6.0668</v>
      </c>
      <c r="M1211">
        <v>0.4668</v>
      </c>
      <c r="N1211">
        <v>0.0833571428571429</v>
      </c>
    </row>
    <row r="1212" spans="1:14">
      <c r="A1212">
        <v>208</v>
      </c>
      <c r="B1212">
        <v>20805</v>
      </c>
      <c r="C1212" t="s">
        <v>849</v>
      </c>
      <c r="D1212" t="s">
        <v>1764</v>
      </c>
      <c r="E1212" t="s">
        <v>1765</v>
      </c>
      <c r="F1212" t="s">
        <v>1896</v>
      </c>
      <c r="G1212" t="s">
        <v>1897</v>
      </c>
      <c r="H1212">
        <v>2080505</v>
      </c>
      <c r="I1212" t="s">
        <v>1912</v>
      </c>
      <c r="J1212" t="s">
        <v>846</v>
      </c>
      <c r="K1212">
        <v>21.13</v>
      </c>
      <c r="L1212">
        <v>23.8727</v>
      </c>
      <c r="M1212">
        <v>2.7427</v>
      </c>
      <c r="N1212">
        <v>0.129801230477993</v>
      </c>
    </row>
    <row r="1213" spans="1:14">
      <c r="A1213">
        <v>208</v>
      </c>
      <c r="B1213">
        <v>20805</v>
      </c>
      <c r="C1213" t="s">
        <v>849</v>
      </c>
      <c r="D1213" t="s">
        <v>1764</v>
      </c>
      <c r="E1213" t="s">
        <v>1765</v>
      </c>
      <c r="F1213" t="s">
        <v>1766</v>
      </c>
      <c r="G1213" t="s">
        <v>1765</v>
      </c>
      <c r="H1213">
        <v>2080505</v>
      </c>
      <c r="I1213" t="s">
        <v>1912</v>
      </c>
      <c r="J1213" t="s">
        <v>846</v>
      </c>
      <c r="K1213">
        <v>63.8</v>
      </c>
      <c r="L1213">
        <v>59.8834</v>
      </c>
      <c r="M1213">
        <v>-3.9166</v>
      </c>
      <c r="N1213">
        <v>-0.0613887147335423</v>
      </c>
    </row>
    <row r="1214" spans="1:14">
      <c r="A1214">
        <v>208</v>
      </c>
      <c r="B1214">
        <v>20805</v>
      </c>
      <c r="C1214" t="s">
        <v>849</v>
      </c>
      <c r="D1214" t="s">
        <v>1764</v>
      </c>
      <c r="E1214" t="s">
        <v>1765</v>
      </c>
      <c r="F1214" t="s">
        <v>1767</v>
      </c>
      <c r="G1214" t="s">
        <v>1768</v>
      </c>
      <c r="H1214">
        <v>2080505</v>
      </c>
      <c r="I1214" t="s">
        <v>1912</v>
      </c>
      <c r="J1214" t="s">
        <v>846</v>
      </c>
      <c r="K1214">
        <v>44.7</v>
      </c>
      <c r="L1214">
        <v>49.3424</v>
      </c>
      <c r="M1214">
        <v>4.64239999999999</v>
      </c>
      <c r="N1214">
        <v>0.103856823266219</v>
      </c>
    </row>
    <row r="1215" spans="1:14">
      <c r="A1215">
        <v>208</v>
      </c>
      <c r="B1215">
        <v>20805</v>
      </c>
      <c r="C1215" t="s">
        <v>849</v>
      </c>
      <c r="D1215" t="s">
        <v>1764</v>
      </c>
      <c r="E1215" t="s">
        <v>1765</v>
      </c>
      <c r="F1215" t="s">
        <v>1898</v>
      </c>
      <c r="G1215" t="s">
        <v>1899</v>
      </c>
      <c r="H1215">
        <v>2080505</v>
      </c>
      <c r="I1215" t="s">
        <v>1912</v>
      </c>
      <c r="J1215" t="s">
        <v>846</v>
      </c>
      <c r="K1215">
        <v>190.51</v>
      </c>
      <c r="L1215">
        <v>206.9174</v>
      </c>
      <c r="M1215">
        <v>16.4074</v>
      </c>
      <c r="N1215">
        <v>0.0861235630675555</v>
      </c>
    </row>
    <row r="1216" spans="1:14">
      <c r="A1216">
        <v>208</v>
      </c>
      <c r="B1216">
        <v>20805</v>
      </c>
      <c r="C1216" t="s">
        <v>849</v>
      </c>
      <c r="D1216" t="s">
        <v>1764</v>
      </c>
      <c r="E1216" t="s">
        <v>1765</v>
      </c>
      <c r="F1216" t="s">
        <v>1769</v>
      </c>
      <c r="G1216" t="s">
        <v>1770</v>
      </c>
      <c r="H1216">
        <v>2080505</v>
      </c>
      <c r="I1216" t="s">
        <v>1912</v>
      </c>
      <c r="J1216" t="s">
        <v>846</v>
      </c>
      <c r="K1216">
        <v>31.8</v>
      </c>
      <c r="L1216">
        <v>34.3935</v>
      </c>
      <c r="M1216">
        <v>2.5935</v>
      </c>
      <c r="N1216">
        <v>0.081556603773585</v>
      </c>
    </row>
    <row r="1217" spans="1:14">
      <c r="A1217">
        <v>208</v>
      </c>
      <c r="B1217">
        <v>20805</v>
      </c>
      <c r="C1217" t="s">
        <v>849</v>
      </c>
      <c r="D1217" t="s">
        <v>1764</v>
      </c>
      <c r="E1217" t="s">
        <v>1765</v>
      </c>
      <c r="F1217" t="s">
        <v>1771</v>
      </c>
      <c r="G1217" t="s">
        <v>1772</v>
      </c>
      <c r="H1217">
        <v>2080505</v>
      </c>
      <c r="I1217" t="s">
        <v>1912</v>
      </c>
      <c r="J1217" t="s">
        <v>846</v>
      </c>
      <c r="K1217">
        <v>29.35</v>
      </c>
      <c r="L1217">
        <v>29.7388</v>
      </c>
      <c r="M1217">
        <v>0.3888</v>
      </c>
      <c r="N1217">
        <v>0.0132470187393526</v>
      </c>
    </row>
    <row r="1218" spans="1:14">
      <c r="A1218">
        <v>208</v>
      </c>
      <c r="B1218">
        <v>20805</v>
      </c>
      <c r="C1218" t="s">
        <v>849</v>
      </c>
      <c r="D1218" t="s">
        <v>1773</v>
      </c>
      <c r="E1218" t="s">
        <v>1774</v>
      </c>
      <c r="F1218" t="s">
        <v>1775</v>
      </c>
      <c r="G1218" t="s">
        <v>1774</v>
      </c>
      <c r="H1218">
        <v>2080505</v>
      </c>
      <c r="I1218" t="s">
        <v>1912</v>
      </c>
      <c r="J1218" t="s">
        <v>846</v>
      </c>
      <c r="K1218">
        <v>58.05</v>
      </c>
      <c r="L1218">
        <v>64.8834</v>
      </c>
      <c r="M1218">
        <v>6.8334</v>
      </c>
      <c r="N1218">
        <v>0.117715762273902</v>
      </c>
    </row>
    <row r="1219" spans="1:14">
      <c r="A1219">
        <v>208</v>
      </c>
      <c r="B1219">
        <v>20805</v>
      </c>
      <c r="C1219" t="s">
        <v>849</v>
      </c>
      <c r="D1219" t="s">
        <v>1773</v>
      </c>
      <c r="E1219" t="s">
        <v>1774</v>
      </c>
      <c r="F1219" t="s">
        <v>1900</v>
      </c>
      <c r="G1219" t="s">
        <v>1901</v>
      </c>
      <c r="H1219">
        <v>2080505</v>
      </c>
      <c r="I1219" t="s">
        <v>1912</v>
      </c>
      <c r="J1219" t="s">
        <v>846</v>
      </c>
      <c r="K1219">
        <v>10.45</v>
      </c>
      <c r="L1219">
        <v>11.881</v>
      </c>
      <c r="M1219">
        <v>1.431</v>
      </c>
      <c r="N1219">
        <v>0.136937799043062</v>
      </c>
    </row>
    <row r="1220" spans="1:14">
      <c r="A1220">
        <v>208</v>
      </c>
      <c r="B1220">
        <v>20805</v>
      </c>
      <c r="C1220" t="s">
        <v>1776</v>
      </c>
      <c r="D1220" t="s">
        <v>1777</v>
      </c>
      <c r="E1220" t="s">
        <v>1778</v>
      </c>
      <c r="F1220" t="s">
        <v>1779</v>
      </c>
      <c r="G1220" t="s">
        <v>1778</v>
      </c>
      <c r="H1220">
        <v>2080505</v>
      </c>
      <c r="I1220" t="s">
        <v>1912</v>
      </c>
      <c r="J1220" t="s">
        <v>1780</v>
      </c>
      <c r="K1220">
        <v>149.13</v>
      </c>
      <c r="L1220">
        <v>160.2769</v>
      </c>
      <c r="M1220">
        <v>11.1469</v>
      </c>
      <c r="N1220">
        <v>0.0747461945953196</v>
      </c>
    </row>
    <row r="1221" spans="1:14">
      <c r="A1221">
        <v>208</v>
      </c>
      <c r="B1221">
        <v>20805</v>
      </c>
      <c r="C1221" t="s">
        <v>849</v>
      </c>
      <c r="D1221" t="s">
        <v>1781</v>
      </c>
      <c r="E1221" t="s">
        <v>1782</v>
      </c>
      <c r="F1221" t="s">
        <v>1783</v>
      </c>
      <c r="G1221" t="s">
        <v>1782</v>
      </c>
      <c r="H1221">
        <v>2080505</v>
      </c>
      <c r="I1221" t="s">
        <v>1912</v>
      </c>
      <c r="J1221" t="s">
        <v>846</v>
      </c>
      <c r="K1221">
        <v>92.36</v>
      </c>
      <c r="L1221">
        <v>100.3506</v>
      </c>
      <c r="M1221">
        <v>7.9906</v>
      </c>
      <c r="N1221">
        <v>0.0865158077089649</v>
      </c>
    </row>
    <row r="1222" spans="1:14">
      <c r="A1222">
        <v>208</v>
      </c>
      <c r="B1222">
        <v>20805</v>
      </c>
      <c r="C1222" t="s">
        <v>849</v>
      </c>
      <c r="D1222" t="s">
        <v>1781</v>
      </c>
      <c r="E1222" t="s">
        <v>1782</v>
      </c>
      <c r="F1222" t="s">
        <v>1784</v>
      </c>
      <c r="G1222" t="s">
        <v>1785</v>
      </c>
      <c r="H1222">
        <v>2080505</v>
      </c>
      <c r="I1222" t="s">
        <v>1912</v>
      </c>
      <c r="J1222" t="s">
        <v>846</v>
      </c>
      <c r="K1222">
        <v>38.84</v>
      </c>
      <c r="L1222">
        <v>39.8804</v>
      </c>
      <c r="M1222">
        <v>1.0404</v>
      </c>
      <c r="N1222">
        <v>0.0267868177136972</v>
      </c>
    </row>
    <row r="1223" spans="1:14">
      <c r="A1223">
        <v>208</v>
      </c>
      <c r="B1223">
        <v>20805</v>
      </c>
      <c r="C1223" t="s">
        <v>849</v>
      </c>
      <c r="D1223" t="s">
        <v>1781</v>
      </c>
      <c r="E1223" t="s">
        <v>1782</v>
      </c>
      <c r="F1223" t="s">
        <v>1786</v>
      </c>
      <c r="G1223" t="s">
        <v>1787</v>
      </c>
      <c r="H1223">
        <v>2080505</v>
      </c>
      <c r="I1223" t="s">
        <v>1912</v>
      </c>
      <c r="J1223" t="s">
        <v>846</v>
      </c>
      <c r="K1223">
        <v>77.79</v>
      </c>
      <c r="L1223">
        <v>93.3875</v>
      </c>
      <c r="M1223">
        <v>15.5975</v>
      </c>
      <c r="N1223">
        <v>0.200507777349274</v>
      </c>
    </row>
    <row r="1224" spans="1:14">
      <c r="A1224">
        <v>208</v>
      </c>
      <c r="B1224">
        <v>20805</v>
      </c>
      <c r="C1224" t="s">
        <v>849</v>
      </c>
      <c r="D1224" t="s">
        <v>1781</v>
      </c>
      <c r="E1224" t="s">
        <v>1782</v>
      </c>
      <c r="F1224" t="s">
        <v>1788</v>
      </c>
      <c r="G1224" t="s">
        <v>1789</v>
      </c>
      <c r="H1224">
        <v>2080505</v>
      </c>
      <c r="I1224" t="s">
        <v>1912</v>
      </c>
      <c r="J1224" t="s">
        <v>846</v>
      </c>
      <c r="K1224">
        <v>25.37</v>
      </c>
      <c r="L1224">
        <v>27.0511</v>
      </c>
      <c r="M1224">
        <v>1.6811</v>
      </c>
      <c r="N1224">
        <v>0.0662633031139141</v>
      </c>
    </row>
    <row r="1225" spans="1:14">
      <c r="A1225">
        <v>208</v>
      </c>
      <c r="B1225">
        <v>20805</v>
      </c>
      <c r="C1225" t="s">
        <v>849</v>
      </c>
      <c r="D1225" t="s">
        <v>1781</v>
      </c>
      <c r="E1225" t="s">
        <v>1782</v>
      </c>
      <c r="F1225" t="s">
        <v>1790</v>
      </c>
      <c r="G1225" t="s">
        <v>1791</v>
      </c>
      <c r="H1225">
        <v>2080505</v>
      </c>
      <c r="I1225" t="s">
        <v>1912</v>
      </c>
      <c r="J1225" t="s">
        <v>846</v>
      </c>
      <c r="K1225">
        <v>22.8</v>
      </c>
      <c r="L1225">
        <v>24.4136</v>
      </c>
      <c r="M1225">
        <v>1.6136</v>
      </c>
      <c r="N1225">
        <v>0.0707719298245613</v>
      </c>
    </row>
    <row r="1226" spans="1:14">
      <c r="A1226">
        <v>208</v>
      </c>
      <c r="B1226">
        <v>20805</v>
      </c>
      <c r="C1226" t="s">
        <v>849</v>
      </c>
      <c r="D1226" t="s">
        <v>1781</v>
      </c>
      <c r="E1226" t="s">
        <v>1782</v>
      </c>
      <c r="F1226" t="s">
        <v>1792</v>
      </c>
      <c r="G1226" t="s">
        <v>1793</v>
      </c>
      <c r="H1226">
        <v>2080505</v>
      </c>
      <c r="I1226" t="s">
        <v>1912</v>
      </c>
      <c r="J1226" t="s">
        <v>846</v>
      </c>
      <c r="K1226">
        <v>29.19</v>
      </c>
      <c r="L1226">
        <v>29.0963</v>
      </c>
      <c r="M1226">
        <v>-0.0937000000000019</v>
      </c>
      <c r="N1226">
        <v>-0.00321000342583083</v>
      </c>
    </row>
    <row r="1227" spans="1:14">
      <c r="A1227">
        <v>208</v>
      </c>
      <c r="B1227">
        <v>20805</v>
      </c>
      <c r="C1227" t="s">
        <v>849</v>
      </c>
      <c r="D1227" t="s">
        <v>1781</v>
      </c>
      <c r="E1227" t="s">
        <v>1782</v>
      </c>
      <c r="F1227" t="s">
        <v>1794</v>
      </c>
      <c r="G1227" t="s">
        <v>1795</v>
      </c>
      <c r="H1227">
        <v>2080505</v>
      </c>
      <c r="I1227" t="s">
        <v>1912</v>
      </c>
      <c r="J1227" t="s">
        <v>846</v>
      </c>
      <c r="K1227">
        <v>31.7</v>
      </c>
      <c r="L1227">
        <v>29.0696</v>
      </c>
      <c r="M1227">
        <v>-2.6304</v>
      </c>
      <c r="N1227">
        <v>-0.0829779179810725</v>
      </c>
    </row>
    <row r="1228" spans="1:14">
      <c r="A1228">
        <v>208</v>
      </c>
      <c r="B1228">
        <v>20805</v>
      </c>
      <c r="C1228" t="s">
        <v>849</v>
      </c>
      <c r="D1228" t="s">
        <v>1781</v>
      </c>
      <c r="E1228" t="s">
        <v>1782</v>
      </c>
      <c r="F1228" t="s">
        <v>1796</v>
      </c>
      <c r="G1228" t="s">
        <v>1797</v>
      </c>
      <c r="H1228">
        <v>2080505</v>
      </c>
      <c r="I1228" t="s">
        <v>1912</v>
      </c>
      <c r="J1228" t="s">
        <v>846</v>
      </c>
      <c r="K1228">
        <v>32.88</v>
      </c>
      <c r="L1228">
        <v>39.536</v>
      </c>
      <c r="M1228">
        <v>6.656</v>
      </c>
      <c r="N1228">
        <v>0.202433090024331</v>
      </c>
    </row>
    <row r="1229" spans="1:14">
      <c r="A1229">
        <v>208</v>
      </c>
      <c r="B1229">
        <v>20805</v>
      </c>
      <c r="C1229" t="s">
        <v>849</v>
      </c>
      <c r="D1229" t="s">
        <v>1781</v>
      </c>
      <c r="E1229" t="s">
        <v>1782</v>
      </c>
      <c r="F1229" t="s">
        <v>1798</v>
      </c>
      <c r="G1229" t="s">
        <v>1799</v>
      </c>
      <c r="H1229">
        <v>2080505</v>
      </c>
      <c r="I1229" t="s">
        <v>1912</v>
      </c>
      <c r="J1229" t="s">
        <v>846</v>
      </c>
      <c r="K1229">
        <v>21.27</v>
      </c>
      <c r="L1229">
        <v>22.9416</v>
      </c>
      <c r="M1229">
        <v>1.6716</v>
      </c>
      <c r="N1229">
        <v>0.0785895627644571</v>
      </c>
    </row>
    <row r="1230" spans="1:14">
      <c r="A1230">
        <v>208</v>
      </c>
      <c r="B1230">
        <v>20805</v>
      </c>
      <c r="C1230" t="s">
        <v>849</v>
      </c>
      <c r="D1230" t="s">
        <v>1781</v>
      </c>
      <c r="E1230" t="s">
        <v>1782</v>
      </c>
      <c r="F1230" t="s">
        <v>1961</v>
      </c>
      <c r="G1230" t="s">
        <v>1962</v>
      </c>
      <c r="H1230">
        <v>2080505</v>
      </c>
      <c r="I1230" t="s">
        <v>1912</v>
      </c>
      <c r="J1230" t="s">
        <v>846</v>
      </c>
      <c r="K1230">
        <v>27.64</v>
      </c>
      <c r="L1230">
        <v>38.7982</v>
      </c>
      <c r="M1230">
        <v>11.1582</v>
      </c>
      <c r="N1230">
        <v>0.403697539797395</v>
      </c>
    </row>
    <row r="1231" spans="1:14">
      <c r="A1231">
        <v>208</v>
      </c>
      <c r="B1231">
        <v>20805</v>
      </c>
      <c r="C1231" t="s">
        <v>849</v>
      </c>
      <c r="D1231" t="s">
        <v>1781</v>
      </c>
      <c r="E1231" t="s">
        <v>1782</v>
      </c>
      <c r="F1231" t="s">
        <v>1963</v>
      </c>
      <c r="G1231" t="s">
        <v>1964</v>
      </c>
      <c r="H1231">
        <v>2080505</v>
      </c>
      <c r="I1231" t="s">
        <v>1912</v>
      </c>
      <c r="J1231" t="s">
        <v>846</v>
      </c>
      <c r="K1231">
        <v>5.79</v>
      </c>
      <c r="L1231">
        <v>5.0515</v>
      </c>
      <c r="M1231">
        <v>-0.7385</v>
      </c>
      <c r="N1231">
        <v>-0.127547495682211</v>
      </c>
    </row>
    <row r="1232" spans="1:14">
      <c r="A1232">
        <v>208</v>
      </c>
      <c r="B1232">
        <v>20805</v>
      </c>
      <c r="C1232" t="s">
        <v>849</v>
      </c>
      <c r="D1232" t="s">
        <v>1781</v>
      </c>
      <c r="E1232" t="s">
        <v>1782</v>
      </c>
      <c r="F1232" t="s">
        <v>1902</v>
      </c>
      <c r="G1232" t="s">
        <v>1903</v>
      </c>
      <c r="H1232">
        <v>2080505</v>
      </c>
      <c r="I1232" t="s">
        <v>1912</v>
      </c>
      <c r="J1232" t="s">
        <v>846</v>
      </c>
      <c r="K1232">
        <v>106.34</v>
      </c>
      <c r="L1232">
        <v>125.47</v>
      </c>
      <c r="M1232">
        <v>19.13</v>
      </c>
      <c r="N1232">
        <v>0.17989467744969</v>
      </c>
    </row>
    <row r="1233" spans="1:14">
      <c r="A1233">
        <v>208</v>
      </c>
      <c r="B1233">
        <v>20805</v>
      </c>
      <c r="C1233" t="s">
        <v>849</v>
      </c>
      <c r="D1233" t="s">
        <v>1781</v>
      </c>
      <c r="E1233" t="s">
        <v>1782</v>
      </c>
      <c r="F1233" t="s">
        <v>1965</v>
      </c>
      <c r="G1233" t="s">
        <v>1966</v>
      </c>
      <c r="H1233">
        <v>2080505</v>
      </c>
      <c r="I1233" t="s">
        <v>1912</v>
      </c>
      <c r="J1233" t="s">
        <v>846</v>
      </c>
      <c r="K1233">
        <v>0</v>
      </c>
      <c r="L1233">
        <v>12.0119</v>
      </c>
      <c r="M1233">
        <v>12.0119</v>
      </c>
      <c r="N1233">
        <v>0</v>
      </c>
    </row>
    <row r="1234" spans="1:14">
      <c r="A1234">
        <v>208</v>
      </c>
      <c r="B1234">
        <v>20805</v>
      </c>
      <c r="C1234" t="s">
        <v>849</v>
      </c>
      <c r="D1234" t="s">
        <v>1781</v>
      </c>
      <c r="E1234" t="s">
        <v>1782</v>
      </c>
      <c r="F1234" t="s">
        <v>1904</v>
      </c>
      <c r="G1234" t="s">
        <v>1905</v>
      </c>
      <c r="H1234">
        <v>2080505</v>
      </c>
      <c r="I1234" t="s">
        <v>1912</v>
      </c>
      <c r="J1234" t="s">
        <v>846</v>
      </c>
      <c r="K1234">
        <v>0</v>
      </c>
      <c r="L1234">
        <v>21.97</v>
      </c>
      <c r="M1234">
        <v>21.97</v>
      </c>
      <c r="N1234">
        <v>0</v>
      </c>
    </row>
    <row r="1235" spans="1:14">
      <c r="A1235">
        <v>208</v>
      </c>
      <c r="B1235">
        <v>20805</v>
      </c>
      <c r="C1235" t="s">
        <v>1119</v>
      </c>
      <c r="D1235" t="s">
        <v>1377</v>
      </c>
      <c r="E1235" t="s">
        <v>1378</v>
      </c>
      <c r="F1235" t="s">
        <v>1379</v>
      </c>
      <c r="G1235" t="s">
        <v>1378</v>
      </c>
      <c r="H1235">
        <v>2080505</v>
      </c>
      <c r="I1235" t="s">
        <v>1912</v>
      </c>
      <c r="J1235" t="s">
        <v>846</v>
      </c>
      <c r="K1235">
        <v>91.48</v>
      </c>
      <c r="L1235">
        <v>95.7068</v>
      </c>
      <c r="M1235">
        <v>4.2268</v>
      </c>
      <c r="N1235">
        <v>0.0462046348928727</v>
      </c>
    </row>
    <row r="1236" spans="1:14">
      <c r="A1236">
        <v>208</v>
      </c>
      <c r="B1236">
        <v>20805</v>
      </c>
      <c r="C1236" t="s">
        <v>1119</v>
      </c>
      <c r="D1236" t="s">
        <v>1377</v>
      </c>
      <c r="E1236" t="s">
        <v>1378</v>
      </c>
      <c r="F1236" t="s">
        <v>1447</v>
      </c>
      <c r="G1236" t="s">
        <v>1448</v>
      </c>
      <c r="H1236">
        <v>2080505</v>
      </c>
      <c r="I1236" t="s">
        <v>1912</v>
      </c>
      <c r="J1236" t="s">
        <v>846</v>
      </c>
      <c r="K1236">
        <v>1055.12</v>
      </c>
      <c r="L1236">
        <v>890.8346</v>
      </c>
      <c r="M1236">
        <v>-164.2854</v>
      </c>
      <c r="N1236">
        <v>-0.155703047994541</v>
      </c>
    </row>
    <row r="1237" spans="1:14">
      <c r="A1237">
        <v>208</v>
      </c>
      <c r="B1237">
        <v>20805</v>
      </c>
      <c r="C1237" t="s">
        <v>1119</v>
      </c>
      <c r="D1237" t="s">
        <v>1377</v>
      </c>
      <c r="E1237" t="s">
        <v>1378</v>
      </c>
      <c r="F1237" t="s">
        <v>1442</v>
      </c>
      <c r="G1237" t="s">
        <v>1443</v>
      </c>
      <c r="H1237">
        <v>2080505</v>
      </c>
      <c r="I1237" t="s">
        <v>1912</v>
      </c>
      <c r="J1237" t="s">
        <v>846</v>
      </c>
      <c r="K1237">
        <v>511.37</v>
      </c>
      <c r="L1237">
        <v>557.4274</v>
      </c>
      <c r="M1237">
        <v>46.0574</v>
      </c>
      <c r="N1237">
        <v>0.090066683614604</v>
      </c>
    </row>
    <row r="1238" spans="1:14">
      <c r="A1238">
        <v>208</v>
      </c>
      <c r="B1238">
        <v>20805</v>
      </c>
      <c r="C1238" t="s">
        <v>1119</v>
      </c>
      <c r="D1238" t="s">
        <v>1377</v>
      </c>
      <c r="E1238" t="s">
        <v>1378</v>
      </c>
      <c r="F1238" t="s">
        <v>1445</v>
      </c>
      <c r="G1238" t="s">
        <v>1446</v>
      </c>
      <c r="H1238">
        <v>2080505</v>
      </c>
      <c r="I1238" t="s">
        <v>1912</v>
      </c>
      <c r="J1238" t="s">
        <v>846</v>
      </c>
      <c r="K1238">
        <v>323.07</v>
      </c>
      <c r="L1238">
        <v>356.8678</v>
      </c>
      <c r="M1238">
        <v>33.7978</v>
      </c>
      <c r="N1238">
        <v>0.104614479834092</v>
      </c>
    </row>
    <row r="1239" spans="1:14">
      <c r="A1239">
        <v>208</v>
      </c>
      <c r="B1239">
        <v>20805</v>
      </c>
      <c r="C1239" t="s">
        <v>1119</v>
      </c>
      <c r="D1239" t="s">
        <v>1377</v>
      </c>
      <c r="E1239" t="s">
        <v>1378</v>
      </c>
      <c r="F1239" t="s">
        <v>1413</v>
      </c>
      <c r="G1239" t="s">
        <v>1414</v>
      </c>
      <c r="H1239">
        <v>2080505</v>
      </c>
      <c r="I1239" t="s">
        <v>1912</v>
      </c>
      <c r="J1239" t="s">
        <v>846</v>
      </c>
      <c r="K1239">
        <v>644.77</v>
      </c>
      <c r="L1239">
        <v>912.4028</v>
      </c>
      <c r="M1239">
        <v>267.6328</v>
      </c>
      <c r="N1239">
        <v>0.415082587589373</v>
      </c>
    </row>
    <row r="1240" spans="1:14">
      <c r="A1240">
        <v>208</v>
      </c>
      <c r="B1240">
        <v>20805</v>
      </c>
      <c r="C1240" t="s">
        <v>1119</v>
      </c>
      <c r="D1240" t="s">
        <v>1377</v>
      </c>
      <c r="E1240" t="s">
        <v>1378</v>
      </c>
      <c r="F1240" t="s">
        <v>1415</v>
      </c>
      <c r="G1240" t="s">
        <v>1416</v>
      </c>
      <c r="H1240">
        <v>2080505</v>
      </c>
      <c r="I1240" t="s">
        <v>1912</v>
      </c>
      <c r="J1240" t="s">
        <v>846</v>
      </c>
      <c r="K1240">
        <v>275.85</v>
      </c>
      <c r="L1240">
        <v>290.31</v>
      </c>
      <c r="M1240">
        <v>14.46</v>
      </c>
      <c r="N1240">
        <v>0.0524197933659597</v>
      </c>
    </row>
    <row r="1241" spans="1:14">
      <c r="A1241">
        <v>208</v>
      </c>
      <c r="B1241">
        <v>20805</v>
      </c>
      <c r="C1241" t="s">
        <v>1119</v>
      </c>
      <c r="D1241" t="s">
        <v>1377</v>
      </c>
      <c r="E1241" t="s">
        <v>1378</v>
      </c>
      <c r="F1241" t="s">
        <v>1417</v>
      </c>
      <c r="G1241" t="s">
        <v>1418</v>
      </c>
      <c r="H1241">
        <v>2080505</v>
      </c>
      <c r="I1241" t="s">
        <v>1912</v>
      </c>
      <c r="J1241" t="s">
        <v>846</v>
      </c>
      <c r="K1241">
        <v>353.12</v>
      </c>
      <c r="L1241">
        <v>383.595</v>
      </c>
      <c r="M1241">
        <v>30.475</v>
      </c>
      <c r="N1241">
        <v>0.0863021069324876</v>
      </c>
    </row>
    <row r="1242" spans="1:14">
      <c r="A1242">
        <v>208</v>
      </c>
      <c r="B1242">
        <v>20805</v>
      </c>
      <c r="C1242" t="s">
        <v>1119</v>
      </c>
      <c r="D1242" t="s">
        <v>1377</v>
      </c>
      <c r="E1242" t="s">
        <v>1378</v>
      </c>
      <c r="F1242" t="s">
        <v>1419</v>
      </c>
      <c r="G1242" t="s">
        <v>1420</v>
      </c>
      <c r="H1242">
        <v>2080505</v>
      </c>
      <c r="I1242" t="s">
        <v>1912</v>
      </c>
      <c r="J1242" t="s">
        <v>846</v>
      </c>
      <c r="K1242">
        <v>321.58</v>
      </c>
      <c r="L1242">
        <v>469.6204</v>
      </c>
      <c r="M1242">
        <v>148.0404</v>
      </c>
      <c r="N1242">
        <v>0.46035325579949</v>
      </c>
    </row>
    <row r="1243" spans="1:14">
      <c r="A1243">
        <v>208</v>
      </c>
      <c r="B1243">
        <v>20805</v>
      </c>
      <c r="C1243" t="s">
        <v>1119</v>
      </c>
      <c r="D1243" t="s">
        <v>1377</v>
      </c>
      <c r="E1243" t="s">
        <v>1378</v>
      </c>
      <c r="F1243" t="s">
        <v>1421</v>
      </c>
      <c r="G1243" t="s">
        <v>1422</v>
      </c>
      <c r="H1243">
        <v>2080505</v>
      </c>
      <c r="I1243" t="s">
        <v>1912</v>
      </c>
      <c r="J1243" t="s">
        <v>846</v>
      </c>
      <c r="K1243">
        <v>326.95</v>
      </c>
      <c r="L1243">
        <v>339.2232</v>
      </c>
      <c r="M1243">
        <v>12.2732</v>
      </c>
      <c r="N1243">
        <v>0.0375384615384616</v>
      </c>
    </row>
    <row r="1244" spans="1:14">
      <c r="A1244">
        <v>208</v>
      </c>
      <c r="B1244">
        <v>20805</v>
      </c>
      <c r="C1244" t="s">
        <v>1119</v>
      </c>
      <c r="D1244" t="s">
        <v>1377</v>
      </c>
      <c r="E1244" t="s">
        <v>1378</v>
      </c>
      <c r="F1244" t="s">
        <v>1423</v>
      </c>
      <c r="G1244" t="s">
        <v>1424</v>
      </c>
      <c r="H1244">
        <v>2080505</v>
      </c>
      <c r="I1244" t="s">
        <v>1912</v>
      </c>
      <c r="J1244" t="s">
        <v>846</v>
      </c>
      <c r="K1244">
        <v>201.01</v>
      </c>
      <c r="L1244">
        <v>223.5997</v>
      </c>
      <c r="M1244">
        <v>22.5897</v>
      </c>
      <c r="N1244">
        <v>0.112380976070842</v>
      </c>
    </row>
    <row r="1245" spans="1:14">
      <c r="A1245">
        <v>208</v>
      </c>
      <c r="B1245">
        <v>20805</v>
      </c>
      <c r="C1245" t="s">
        <v>1119</v>
      </c>
      <c r="D1245" t="s">
        <v>1377</v>
      </c>
      <c r="E1245" t="s">
        <v>1378</v>
      </c>
      <c r="F1245" t="s">
        <v>1425</v>
      </c>
      <c r="G1245" t="s">
        <v>1426</v>
      </c>
      <c r="H1245">
        <v>2080505</v>
      </c>
      <c r="I1245" t="s">
        <v>1912</v>
      </c>
      <c r="J1245" t="s">
        <v>846</v>
      </c>
      <c r="K1245">
        <v>263.62</v>
      </c>
      <c r="L1245">
        <v>280.5039</v>
      </c>
      <c r="M1245">
        <v>16.8839</v>
      </c>
      <c r="N1245">
        <v>0.06404635460132</v>
      </c>
    </row>
    <row r="1246" spans="1:14">
      <c r="A1246">
        <v>208</v>
      </c>
      <c r="B1246">
        <v>20805</v>
      </c>
      <c r="C1246" t="s">
        <v>1119</v>
      </c>
      <c r="D1246" t="s">
        <v>1377</v>
      </c>
      <c r="E1246" t="s">
        <v>1378</v>
      </c>
      <c r="F1246" t="s">
        <v>1427</v>
      </c>
      <c r="G1246" t="s">
        <v>1428</v>
      </c>
      <c r="H1246">
        <v>2080505</v>
      </c>
      <c r="I1246" t="s">
        <v>1912</v>
      </c>
      <c r="J1246" t="s">
        <v>846</v>
      </c>
      <c r="K1246">
        <v>371.18</v>
      </c>
      <c r="L1246">
        <v>534.5544</v>
      </c>
      <c r="M1246">
        <v>163.3744</v>
      </c>
      <c r="N1246">
        <v>0.440148714909208</v>
      </c>
    </row>
    <row r="1247" spans="1:14">
      <c r="A1247">
        <v>208</v>
      </c>
      <c r="B1247">
        <v>20805</v>
      </c>
      <c r="C1247" t="s">
        <v>1119</v>
      </c>
      <c r="D1247" t="s">
        <v>1377</v>
      </c>
      <c r="E1247" t="s">
        <v>1378</v>
      </c>
      <c r="F1247" t="s">
        <v>1455</v>
      </c>
      <c r="G1247" t="s">
        <v>1456</v>
      </c>
      <c r="H1247">
        <v>2080505</v>
      </c>
      <c r="I1247" t="s">
        <v>1912</v>
      </c>
      <c r="J1247" t="s">
        <v>846</v>
      </c>
      <c r="K1247">
        <v>95.52</v>
      </c>
      <c r="L1247">
        <v>119.3721</v>
      </c>
      <c r="M1247">
        <v>23.8521</v>
      </c>
      <c r="N1247">
        <v>0.249707914572864</v>
      </c>
    </row>
    <row r="1248" spans="1:14">
      <c r="A1248">
        <v>208</v>
      </c>
      <c r="B1248">
        <v>20805</v>
      </c>
      <c r="C1248" t="s">
        <v>1119</v>
      </c>
      <c r="D1248" t="s">
        <v>1377</v>
      </c>
      <c r="E1248" t="s">
        <v>1378</v>
      </c>
      <c r="F1248" t="s">
        <v>1466</v>
      </c>
      <c r="G1248" t="s">
        <v>1467</v>
      </c>
      <c r="H1248">
        <v>2080505</v>
      </c>
      <c r="I1248" t="s">
        <v>1912</v>
      </c>
      <c r="J1248" t="s">
        <v>846</v>
      </c>
      <c r="K1248">
        <v>68.25</v>
      </c>
      <c r="L1248">
        <v>75.3746</v>
      </c>
      <c r="M1248">
        <v>7.1246</v>
      </c>
      <c r="N1248">
        <v>0.104389743589744</v>
      </c>
    </row>
    <row r="1249" spans="1:14">
      <c r="A1249">
        <v>208</v>
      </c>
      <c r="B1249">
        <v>20805</v>
      </c>
      <c r="C1249" t="s">
        <v>1119</v>
      </c>
      <c r="D1249" t="s">
        <v>1377</v>
      </c>
      <c r="E1249" t="s">
        <v>1378</v>
      </c>
      <c r="F1249" t="s">
        <v>1468</v>
      </c>
      <c r="G1249" t="s">
        <v>1469</v>
      </c>
      <c r="H1249">
        <v>2080505</v>
      </c>
      <c r="I1249" t="s">
        <v>1912</v>
      </c>
      <c r="J1249" t="s">
        <v>846</v>
      </c>
      <c r="K1249">
        <v>17.48</v>
      </c>
      <c r="L1249">
        <v>21.5249</v>
      </c>
      <c r="M1249">
        <v>4.0449</v>
      </c>
      <c r="N1249">
        <v>0.231401601830664</v>
      </c>
    </row>
    <row r="1250" spans="1:14">
      <c r="A1250">
        <v>208</v>
      </c>
      <c r="B1250">
        <v>20805</v>
      </c>
      <c r="C1250" t="s">
        <v>1119</v>
      </c>
      <c r="D1250" t="s">
        <v>1377</v>
      </c>
      <c r="E1250" t="s">
        <v>1378</v>
      </c>
      <c r="F1250" t="s">
        <v>1381</v>
      </c>
      <c r="G1250" t="s">
        <v>1382</v>
      </c>
      <c r="H1250">
        <v>2080505</v>
      </c>
      <c r="I1250" t="s">
        <v>1912</v>
      </c>
      <c r="J1250" t="s">
        <v>846</v>
      </c>
      <c r="K1250">
        <v>23.26</v>
      </c>
      <c r="L1250">
        <v>25.0205</v>
      </c>
      <c r="M1250">
        <v>1.7605</v>
      </c>
      <c r="N1250">
        <v>0.075687876182287</v>
      </c>
    </row>
    <row r="1251" spans="1:14">
      <c r="A1251">
        <v>208</v>
      </c>
      <c r="B1251">
        <v>20805</v>
      </c>
      <c r="C1251" t="s">
        <v>1119</v>
      </c>
      <c r="D1251" t="s">
        <v>1377</v>
      </c>
      <c r="E1251" t="s">
        <v>1378</v>
      </c>
      <c r="F1251" t="s">
        <v>1470</v>
      </c>
      <c r="G1251" t="s">
        <v>1471</v>
      </c>
      <c r="H1251">
        <v>2080505</v>
      </c>
      <c r="I1251" t="s">
        <v>1912</v>
      </c>
      <c r="J1251" t="s">
        <v>846</v>
      </c>
      <c r="K1251">
        <v>26.43</v>
      </c>
      <c r="L1251">
        <v>25.7344</v>
      </c>
      <c r="M1251">
        <v>-0.695599999999999</v>
      </c>
      <c r="N1251">
        <v>-0.0263185773741959</v>
      </c>
    </row>
    <row r="1252" spans="1:14">
      <c r="A1252">
        <v>208</v>
      </c>
      <c r="B1252">
        <v>20805</v>
      </c>
      <c r="C1252" t="s">
        <v>1119</v>
      </c>
      <c r="D1252" t="s">
        <v>1377</v>
      </c>
      <c r="E1252" t="s">
        <v>1378</v>
      </c>
      <c r="F1252" t="s">
        <v>1384</v>
      </c>
      <c r="G1252" t="s">
        <v>1385</v>
      </c>
      <c r="H1252">
        <v>2080505</v>
      </c>
      <c r="I1252" t="s">
        <v>1912</v>
      </c>
      <c r="J1252" t="s">
        <v>846</v>
      </c>
      <c r="K1252">
        <v>11.27</v>
      </c>
      <c r="L1252">
        <v>12.963</v>
      </c>
      <c r="M1252">
        <v>1.693</v>
      </c>
      <c r="N1252">
        <v>0.150221827861579</v>
      </c>
    </row>
    <row r="1253" spans="1:14">
      <c r="A1253">
        <v>208</v>
      </c>
      <c r="B1253">
        <v>20805</v>
      </c>
      <c r="C1253" t="s">
        <v>1119</v>
      </c>
      <c r="D1253" t="s">
        <v>1377</v>
      </c>
      <c r="E1253" t="s">
        <v>1378</v>
      </c>
      <c r="F1253" t="s">
        <v>1472</v>
      </c>
      <c r="G1253" t="s">
        <v>1473</v>
      </c>
      <c r="H1253">
        <v>2080505</v>
      </c>
      <c r="I1253" t="s">
        <v>1912</v>
      </c>
      <c r="J1253" t="s">
        <v>846</v>
      </c>
      <c r="K1253">
        <v>22.08</v>
      </c>
      <c r="L1253">
        <v>18.5563</v>
      </c>
      <c r="M1253">
        <v>-3.5237</v>
      </c>
      <c r="N1253">
        <v>-0.159587862318841</v>
      </c>
    </row>
    <row r="1254" spans="1:14">
      <c r="A1254">
        <v>208</v>
      </c>
      <c r="B1254">
        <v>20805</v>
      </c>
      <c r="C1254" t="s">
        <v>1119</v>
      </c>
      <c r="D1254" t="s">
        <v>1377</v>
      </c>
      <c r="E1254" t="s">
        <v>1378</v>
      </c>
      <c r="F1254" t="s">
        <v>1429</v>
      </c>
      <c r="G1254" t="s">
        <v>1430</v>
      </c>
      <c r="H1254">
        <v>2080505</v>
      </c>
      <c r="I1254" t="s">
        <v>1912</v>
      </c>
      <c r="J1254" t="s">
        <v>846</v>
      </c>
      <c r="K1254">
        <v>412.25</v>
      </c>
      <c r="L1254">
        <v>530.0558</v>
      </c>
      <c r="M1254">
        <v>117.8058</v>
      </c>
      <c r="N1254">
        <v>0.285763007883566</v>
      </c>
    </row>
    <row r="1255" spans="1:14">
      <c r="A1255">
        <v>208</v>
      </c>
      <c r="B1255">
        <v>20805</v>
      </c>
      <c r="C1255" t="s">
        <v>1119</v>
      </c>
      <c r="D1255" t="s">
        <v>1377</v>
      </c>
      <c r="E1255" t="s">
        <v>1378</v>
      </c>
      <c r="F1255" t="s">
        <v>1431</v>
      </c>
      <c r="G1255" t="s">
        <v>1432</v>
      </c>
      <c r="H1255">
        <v>2080505</v>
      </c>
      <c r="I1255" t="s">
        <v>1912</v>
      </c>
      <c r="J1255" t="s">
        <v>846</v>
      </c>
      <c r="K1255">
        <v>299.31</v>
      </c>
      <c r="L1255">
        <v>318.5758</v>
      </c>
      <c r="M1255">
        <v>19.2658</v>
      </c>
      <c r="N1255">
        <v>0.0643673783034313</v>
      </c>
    </row>
    <row r="1256" spans="1:14">
      <c r="A1256">
        <v>208</v>
      </c>
      <c r="B1256">
        <v>20805</v>
      </c>
      <c r="C1256" t="s">
        <v>1119</v>
      </c>
      <c r="D1256" t="s">
        <v>1377</v>
      </c>
      <c r="E1256" t="s">
        <v>1378</v>
      </c>
      <c r="F1256" t="s">
        <v>1474</v>
      </c>
      <c r="G1256" t="s">
        <v>1475</v>
      </c>
      <c r="H1256">
        <v>2080505</v>
      </c>
      <c r="I1256" t="s">
        <v>1912</v>
      </c>
      <c r="J1256" t="s">
        <v>846</v>
      </c>
      <c r="K1256">
        <v>7.56</v>
      </c>
      <c r="L1256">
        <v>8.0395</v>
      </c>
      <c r="M1256">
        <v>0.479500000000001</v>
      </c>
      <c r="N1256">
        <v>0.063425925925926</v>
      </c>
    </row>
    <row r="1257" spans="1:14">
      <c r="A1257">
        <v>208</v>
      </c>
      <c r="B1257">
        <v>20805</v>
      </c>
      <c r="C1257" t="s">
        <v>1119</v>
      </c>
      <c r="D1257" t="s">
        <v>1377</v>
      </c>
      <c r="E1257" t="s">
        <v>1378</v>
      </c>
      <c r="F1257" t="s">
        <v>1450</v>
      </c>
      <c r="G1257" t="s">
        <v>1451</v>
      </c>
      <c r="H1257">
        <v>2080505</v>
      </c>
      <c r="I1257" t="s">
        <v>1912</v>
      </c>
      <c r="J1257" t="s">
        <v>846</v>
      </c>
      <c r="K1257">
        <v>749.29</v>
      </c>
      <c r="L1257">
        <v>630.4975</v>
      </c>
      <c r="M1257">
        <v>-118.7925</v>
      </c>
      <c r="N1257">
        <v>-0.158540084613434</v>
      </c>
    </row>
    <row r="1258" spans="1:14">
      <c r="A1258">
        <v>208</v>
      </c>
      <c r="B1258">
        <v>20805</v>
      </c>
      <c r="C1258" t="s">
        <v>1119</v>
      </c>
      <c r="D1258" t="s">
        <v>1377</v>
      </c>
      <c r="E1258" t="s">
        <v>1378</v>
      </c>
      <c r="F1258" t="s">
        <v>1452</v>
      </c>
      <c r="G1258" t="s">
        <v>1453</v>
      </c>
      <c r="H1258">
        <v>2080505</v>
      </c>
      <c r="I1258" t="s">
        <v>1912</v>
      </c>
      <c r="J1258" t="s">
        <v>846</v>
      </c>
      <c r="K1258">
        <v>681.08</v>
      </c>
      <c r="L1258">
        <v>580.5441</v>
      </c>
      <c r="M1258">
        <v>-100.5359</v>
      </c>
      <c r="N1258">
        <v>-0.14761246843249</v>
      </c>
    </row>
    <row r="1259" spans="1:14">
      <c r="A1259">
        <v>208</v>
      </c>
      <c r="B1259">
        <v>20805</v>
      </c>
      <c r="C1259" t="s">
        <v>1119</v>
      </c>
      <c r="D1259" t="s">
        <v>1377</v>
      </c>
      <c r="E1259" t="s">
        <v>1378</v>
      </c>
      <c r="F1259" t="s">
        <v>1434</v>
      </c>
      <c r="G1259" t="s">
        <v>1435</v>
      </c>
      <c r="H1259">
        <v>2080505</v>
      </c>
      <c r="I1259" t="s">
        <v>1912</v>
      </c>
      <c r="J1259" t="s">
        <v>846</v>
      </c>
      <c r="K1259">
        <v>9.24</v>
      </c>
      <c r="L1259">
        <v>10.4251</v>
      </c>
      <c r="M1259">
        <v>1.1851</v>
      </c>
      <c r="N1259">
        <v>0.128257575757576</v>
      </c>
    </row>
    <row r="1260" spans="1:14">
      <c r="A1260">
        <v>208</v>
      </c>
      <c r="B1260">
        <v>20805</v>
      </c>
      <c r="C1260" t="s">
        <v>1119</v>
      </c>
      <c r="D1260" t="s">
        <v>1377</v>
      </c>
      <c r="E1260" t="s">
        <v>1378</v>
      </c>
      <c r="F1260" t="s">
        <v>1436</v>
      </c>
      <c r="G1260" t="s">
        <v>1437</v>
      </c>
      <c r="H1260">
        <v>2080505</v>
      </c>
      <c r="I1260" t="s">
        <v>1912</v>
      </c>
      <c r="J1260" t="s">
        <v>846</v>
      </c>
      <c r="K1260">
        <v>189.41</v>
      </c>
      <c r="L1260">
        <v>249.532</v>
      </c>
      <c r="M1260">
        <v>60.122</v>
      </c>
      <c r="N1260">
        <v>0.317417243017792</v>
      </c>
    </row>
    <row r="1261" spans="1:14">
      <c r="A1261">
        <v>208</v>
      </c>
      <c r="B1261">
        <v>20805</v>
      </c>
      <c r="C1261" t="s">
        <v>1119</v>
      </c>
      <c r="D1261" t="s">
        <v>1458</v>
      </c>
      <c r="E1261" t="s">
        <v>1459</v>
      </c>
      <c r="F1261" t="s">
        <v>1460</v>
      </c>
      <c r="G1261" t="s">
        <v>1459</v>
      </c>
      <c r="H1261">
        <v>2080505</v>
      </c>
      <c r="I1261" t="s">
        <v>1912</v>
      </c>
      <c r="J1261" t="s">
        <v>846</v>
      </c>
      <c r="K1261">
        <v>159.1</v>
      </c>
      <c r="L1261">
        <v>173.174</v>
      </c>
      <c r="M1261">
        <v>14.074</v>
      </c>
      <c r="N1261">
        <v>0.0884600879949718</v>
      </c>
    </row>
    <row r="1262" spans="1:14">
      <c r="A1262">
        <v>208</v>
      </c>
      <c r="B1262">
        <v>20805</v>
      </c>
      <c r="C1262" t="s">
        <v>1119</v>
      </c>
      <c r="D1262" t="s">
        <v>1479</v>
      </c>
      <c r="E1262" t="s">
        <v>1480</v>
      </c>
      <c r="F1262" t="s">
        <v>1481</v>
      </c>
      <c r="G1262" t="s">
        <v>1480</v>
      </c>
      <c r="H1262">
        <v>2080505</v>
      </c>
      <c r="I1262" t="s">
        <v>1912</v>
      </c>
      <c r="J1262" t="s">
        <v>846</v>
      </c>
      <c r="K1262">
        <v>56.34</v>
      </c>
      <c r="L1262">
        <v>68.1733</v>
      </c>
      <c r="M1262">
        <v>11.8333</v>
      </c>
      <c r="N1262">
        <v>0.210033723819666</v>
      </c>
    </row>
    <row r="1263" spans="1:14">
      <c r="A1263">
        <v>208</v>
      </c>
      <c r="B1263">
        <v>20805</v>
      </c>
      <c r="C1263" t="s">
        <v>1119</v>
      </c>
      <c r="D1263" t="s">
        <v>1479</v>
      </c>
      <c r="E1263" t="s">
        <v>1480</v>
      </c>
      <c r="F1263" t="s">
        <v>1494</v>
      </c>
      <c r="G1263" t="s">
        <v>1495</v>
      </c>
      <c r="H1263">
        <v>2080505</v>
      </c>
      <c r="I1263" t="s">
        <v>1912</v>
      </c>
      <c r="J1263" t="s">
        <v>846</v>
      </c>
      <c r="K1263">
        <v>9.1</v>
      </c>
      <c r="L1263">
        <v>0</v>
      </c>
      <c r="M1263">
        <v>-9.1</v>
      </c>
      <c r="N1263">
        <v>-1</v>
      </c>
    </row>
    <row r="1264" spans="1:14">
      <c r="A1264">
        <v>208</v>
      </c>
      <c r="B1264">
        <v>20805</v>
      </c>
      <c r="C1264" t="s">
        <v>1119</v>
      </c>
      <c r="D1264" t="s">
        <v>1479</v>
      </c>
      <c r="E1264" t="s">
        <v>1480</v>
      </c>
      <c r="F1264" t="s">
        <v>1503</v>
      </c>
      <c r="G1264" t="s">
        <v>1504</v>
      </c>
      <c r="H1264">
        <v>2080505</v>
      </c>
      <c r="I1264" t="s">
        <v>1912</v>
      </c>
      <c r="J1264" t="s">
        <v>846</v>
      </c>
      <c r="K1264">
        <v>5.64</v>
      </c>
      <c r="L1264">
        <v>0</v>
      </c>
      <c r="M1264">
        <v>-5.64</v>
      </c>
      <c r="N1264">
        <v>-1</v>
      </c>
    </row>
    <row r="1265" spans="1:14">
      <c r="A1265">
        <v>208</v>
      </c>
      <c r="B1265">
        <v>20805</v>
      </c>
      <c r="C1265" t="s">
        <v>1119</v>
      </c>
      <c r="D1265" t="s">
        <v>1479</v>
      </c>
      <c r="E1265" t="s">
        <v>1480</v>
      </c>
      <c r="F1265" t="s">
        <v>1501</v>
      </c>
      <c r="G1265" t="s">
        <v>1502</v>
      </c>
      <c r="H1265">
        <v>2080505</v>
      </c>
      <c r="I1265" t="s">
        <v>1912</v>
      </c>
      <c r="J1265" t="s">
        <v>846</v>
      </c>
      <c r="K1265">
        <v>32.22</v>
      </c>
      <c r="L1265">
        <v>57.6995</v>
      </c>
      <c r="M1265">
        <v>25.4795</v>
      </c>
      <c r="N1265">
        <v>0.790797641216636</v>
      </c>
    </row>
    <row r="1266" spans="1:14">
      <c r="A1266">
        <v>208</v>
      </c>
      <c r="B1266">
        <v>20805</v>
      </c>
      <c r="C1266" t="s">
        <v>1119</v>
      </c>
      <c r="D1266" t="s">
        <v>1479</v>
      </c>
      <c r="E1266" t="s">
        <v>1480</v>
      </c>
      <c r="F1266" t="s">
        <v>1483</v>
      </c>
      <c r="G1266" t="s">
        <v>1484</v>
      </c>
      <c r="H1266">
        <v>2080505</v>
      </c>
      <c r="I1266" t="s">
        <v>1912</v>
      </c>
      <c r="J1266" t="s">
        <v>846</v>
      </c>
      <c r="K1266">
        <v>7.66</v>
      </c>
      <c r="L1266">
        <v>7.5111</v>
      </c>
      <c r="M1266">
        <v>-0.1489</v>
      </c>
      <c r="N1266">
        <v>-0.0194386422976502</v>
      </c>
    </row>
    <row r="1267" spans="1:14">
      <c r="A1267">
        <v>208</v>
      </c>
      <c r="B1267">
        <v>20805</v>
      </c>
      <c r="C1267" t="s">
        <v>1119</v>
      </c>
      <c r="D1267" t="s">
        <v>1479</v>
      </c>
      <c r="E1267" t="s">
        <v>1480</v>
      </c>
      <c r="F1267" t="s">
        <v>1490</v>
      </c>
      <c r="G1267" t="s">
        <v>1491</v>
      </c>
      <c r="H1267">
        <v>2080505</v>
      </c>
      <c r="I1267" t="s">
        <v>1912</v>
      </c>
      <c r="J1267" t="s">
        <v>846</v>
      </c>
      <c r="K1267">
        <v>55.04</v>
      </c>
      <c r="L1267">
        <v>44.6748</v>
      </c>
      <c r="M1267">
        <v>-10.3652</v>
      </c>
      <c r="N1267">
        <v>-0.188321220930233</v>
      </c>
    </row>
    <row r="1268" spans="1:14">
      <c r="A1268">
        <v>208</v>
      </c>
      <c r="B1268">
        <v>20805</v>
      </c>
      <c r="C1268" t="s">
        <v>1119</v>
      </c>
      <c r="D1268" t="s">
        <v>1485</v>
      </c>
      <c r="E1268" t="s">
        <v>1486</v>
      </c>
      <c r="F1268" t="s">
        <v>1523</v>
      </c>
      <c r="G1268" t="s">
        <v>1524</v>
      </c>
      <c r="H1268">
        <v>2080505</v>
      </c>
      <c r="I1268" t="s">
        <v>1912</v>
      </c>
      <c r="J1268" t="s">
        <v>846</v>
      </c>
      <c r="K1268">
        <v>17.57</v>
      </c>
      <c r="L1268">
        <v>22.4907</v>
      </c>
      <c r="M1268">
        <v>4.9207</v>
      </c>
      <c r="N1268">
        <v>0.280062606715993</v>
      </c>
    </row>
    <row r="1269" spans="1:14">
      <c r="A1269">
        <v>208</v>
      </c>
      <c r="B1269">
        <v>20805</v>
      </c>
      <c r="C1269" t="s">
        <v>1119</v>
      </c>
      <c r="D1269" t="s">
        <v>1485</v>
      </c>
      <c r="E1269" t="s">
        <v>1486</v>
      </c>
      <c r="F1269" t="s">
        <v>1487</v>
      </c>
      <c r="G1269" t="s">
        <v>1486</v>
      </c>
      <c r="H1269">
        <v>2080505</v>
      </c>
      <c r="I1269" t="s">
        <v>1912</v>
      </c>
      <c r="J1269" t="s">
        <v>846</v>
      </c>
      <c r="K1269">
        <v>35.78</v>
      </c>
      <c r="L1269">
        <v>34.416</v>
      </c>
      <c r="M1269">
        <v>-1.364</v>
      </c>
      <c r="N1269">
        <v>-0.0381218557853551</v>
      </c>
    </row>
    <row r="1270" spans="1:14">
      <c r="A1270">
        <v>208</v>
      </c>
      <c r="B1270">
        <v>20805</v>
      </c>
      <c r="C1270" t="s">
        <v>1119</v>
      </c>
      <c r="D1270" t="s">
        <v>1800</v>
      </c>
      <c r="E1270" t="s">
        <v>1801</v>
      </c>
      <c r="F1270" t="s">
        <v>1802</v>
      </c>
      <c r="G1270" t="s">
        <v>1801</v>
      </c>
      <c r="H1270">
        <v>2080505</v>
      </c>
      <c r="I1270" t="s">
        <v>1912</v>
      </c>
      <c r="J1270" t="s">
        <v>846</v>
      </c>
      <c r="K1270">
        <v>41.71</v>
      </c>
      <c r="L1270">
        <v>40.7219</v>
      </c>
      <c r="M1270">
        <v>-0.988100000000003</v>
      </c>
      <c r="N1270">
        <v>-0.0236897626468473</v>
      </c>
    </row>
    <row r="1271" spans="1:14">
      <c r="A1271">
        <v>208</v>
      </c>
      <c r="B1271">
        <v>20805</v>
      </c>
      <c r="C1271" t="s">
        <v>1119</v>
      </c>
      <c r="D1271" t="s">
        <v>1476</v>
      </c>
      <c r="E1271" t="s">
        <v>1477</v>
      </c>
      <c r="F1271" t="s">
        <v>1478</v>
      </c>
      <c r="G1271" t="s">
        <v>1477</v>
      </c>
      <c r="H1271">
        <v>2080505</v>
      </c>
      <c r="I1271" t="s">
        <v>1912</v>
      </c>
      <c r="J1271" t="s">
        <v>846</v>
      </c>
      <c r="K1271">
        <v>128.21</v>
      </c>
      <c r="L1271">
        <v>126.805</v>
      </c>
      <c r="M1271">
        <v>-1.405</v>
      </c>
      <c r="N1271">
        <v>-0.0109585835738242</v>
      </c>
    </row>
    <row r="1272" spans="1:14">
      <c r="A1272">
        <v>208</v>
      </c>
      <c r="B1272">
        <v>20805</v>
      </c>
      <c r="C1272" t="s">
        <v>1119</v>
      </c>
      <c r="D1272" t="s">
        <v>1476</v>
      </c>
      <c r="E1272" t="s">
        <v>1477</v>
      </c>
      <c r="F1272" t="s">
        <v>1529</v>
      </c>
      <c r="G1272" t="s">
        <v>1530</v>
      </c>
      <c r="H1272">
        <v>2080505</v>
      </c>
      <c r="I1272" t="s">
        <v>1912</v>
      </c>
      <c r="J1272" t="s">
        <v>846</v>
      </c>
      <c r="K1272">
        <v>35.48</v>
      </c>
      <c r="L1272">
        <v>36.843</v>
      </c>
      <c r="M1272">
        <v>1.36300000000001</v>
      </c>
      <c r="N1272">
        <v>0.0384160090191659</v>
      </c>
    </row>
    <row r="1273" spans="1:14">
      <c r="A1273">
        <v>208</v>
      </c>
      <c r="B1273">
        <v>20805</v>
      </c>
      <c r="C1273" t="s">
        <v>1119</v>
      </c>
      <c r="D1273" t="s">
        <v>1476</v>
      </c>
      <c r="E1273" t="s">
        <v>1477</v>
      </c>
      <c r="F1273" t="s">
        <v>1553</v>
      </c>
      <c r="G1273" t="s">
        <v>1554</v>
      </c>
      <c r="H1273">
        <v>2080505</v>
      </c>
      <c r="I1273" t="s">
        <v>1912</v>
      </c>
      <c r="J1273" t="s">
        <v>846</v>
      </c>
      <c r="K1273">
        <v>13.63</v>
      </c>
      <c r="L1273">
        <v>14.7178</v>
      </c>
      <c r="M1273">
        <v>1.0878</v>
      </c>
      <c r="N1273">
        <v>0.0798092443140132</v>
      </c>
    </row>
    <row r="1274" spans="1:14">
      <c r="A1274">
        <v>208</v>
      </c>
      <c r="B1274">
        <v>20805</v>
      </c>
      <c r="C1274" t="s">
        <v>1119</v>
      </c>
      <c r="D1274" t="s">
        <v>1476</v>
      </c>
      <c r="E1274" t="s">
        <v>1477</v>
      </c>
      <c r="F1274" t="s">
        <v>1545</v>
      </c>
      <c r="G1274" t="s">
        <v>1546</v>
      </c>
      <c r="H1274">
        <v>2080505</v>
      </c>
      <c r="I1274" t="s">
        <v>1912</v>
      </c>
      <c r="J1274" t="s">
        <v>846</v>
      </c>
      <c r="K1274">
        <v>58.08</v>
      </c>
      <c r="L1274">
        <v>71.9835</v>
      </c>
      <c r="M1274">
        <v>13.9035</v>
      </c>
      <c r="N1274">
        <v>0.239385330578513</v>
      </c>
    </row>
    <row r="1275" spans="1:14">
      <c r="A1275">
        <v>208</v>
      </c>
      <c r="B1275">
        <v>20805</v>
      </c>
      <c r="C1275" t="s">
        <v>1119</v>
      </c>
      <c r="D1275" t="s">
        <v>1476</v>
      </c>
      <c r="E1275" t="s">
        <v>1477</v>
      </c>
      <c r="F1275" t="s">
        <v>1574</v>
      </c>
      <c r="G1275" t="s">
        <v>1575</v>
      </c>
      <c r="H1275">
        <v>2080505</v>
      </c>
      <c r="I1275" t="s">
        <v>1912</v>
      </c>
      <c r="J1275" t="s">
        <v>846</v>
      </c>
      <c r="K1275">
        <v>0.72</v>
      </c>
      <c r="L1275">
        <v>0.7291</v>
      </c>
      <c r="M1275">
        <v>0.0091</v>
      </c>
      <c r="N1275">
        <v>0.0126388888888889</v>
      </c>
    </row>
    <row r="1276" spans="1:14">
      <c r="A1276">
        <v>208</v>
      </c>
      <c r="B1276">
        <v>20805</v>
      </c>
      <c r="C1276" t="s">
        <v>1119</v>
      </c>
      <c r="D1276" t="s">
        <v>1476</v>
      </c>
      <c r="E1276" t="s">
        <v>1477</v>
      </c>
      <c r="F1276" t="s">
        <v>1560</v>
      </c>
      <c r="G1276" t="s">
        <v>1561</v>
      </c>
      <c r="H1276">
        <v>2080505</v>
      </c>
      <c r="I1276" t="s">
        <v>1912</v>
      </c>
      <c r="J1276" t="s">
        <v>846</v>
      </c>
      <c r="K1276">
        <v>25.71</v>
      </c>
      <c r="L1276">
        <v>24.9753</v>
      </c>
      <c r="M1276">
        <v>-0.7347</v>
      </c>
      <c r="N1276">
        <v>-0.0285764294049008</v>
      </c>
    </row>
    <row r="1277" spans="1:14">
      <c r="A1277">
        <v>208</v>
      </c>
      <c r="B1277">
        <v>20805</v>
      </c>
      <c r="C1277" t="s">
        <v>1119</v>
      </c>
      <c r="D1277" t="s">
        <v>1476</v>
      </c>
      <c r="E1277" t="s">
        <v>1477</v>
      </c>
      <c r="F1277" t="s">
        <v>1567</v>
      </c>
      <c r="G1277" t="s">
        <v>1568</v>
      </c>
      <c r="H1277">
        <v>2080505</v>
      </c>
      <c r="I1277" t="s">
        <v>1912</v>
      </c>
      <c r="J1277" t="s">
        <v>846</v>
      </c>
      <c r="K1277">
        <v>76.1</v>
      </c>
      <c r="L1277">
        <v>89.7428</v>
      </c>
      <c r="M1277">
        <v>13.6428</v>
      </c>
      <c r="N1277">
        <v>0.179274638633377</v>
      </c>
    </row>
    <row r="1278" spans="1:14">
      <c r="A1278">
        <v>208</v>
      </c>
      <c r="B1278">
        <v>20805</v>
      </c>
      <c r="C1278" t="s">
        <v>1119</v>
      </c>
      <c r="D1278" t="s">
        <v>1476</v>
      </c>
      <c r="E1278" t="s">
        <v>1477</v>
      </c>
      <c r="F1278" t="s">
        <v>1547</v>
      </c>
      <c r="G1278" t="s">
        <v>1548</v>
      </c>
      <c r="H1278">
        <v>2080505</v>
      </c>
      <c r="I1278" t="s">
        <v>1912</v>
      </c>
      <c r="J1278" t="s">
        <v>846</v>
      </c>
      <c r="K1278">
        <v>10.75</v>
      </c>
      <c r="L1278">
        <v>14.0246</v>
      </c>
      <c r="M1278">
        <v>3.2746</v>
      </c>
      <c r="N1278">
        <v>0.304613953488372</v>
      </c>
    </row>
    <row r="1279" spans="1:14">
      <c r="A1279">
        <v>208</v>
      </c>
      <c r="B1279">
        <v>20805</v>
      </c>
      <c r="C1279" t="s">
        <v>1119</v>
      </c>
      <c r="D1279" t="s">
        <v>1476</v>
      </c>
      <c r="E1279" t="s">
        <v>1477</v>
      </c>
      <c r="F1279" t="s">
        <v>1563</v>
      </c>
      <c r="G1279" t="s">
        <v>1564</v>
      </c>
      <c r="H1279">
        <v>2080505</v>
      </c>
      <c r="I1279" t="s">
        <v>1912</v>
      </c>
      <c r="J1279" t="s">
        <v>846</v>
      </c>
      <c r="K1279">
        <v>13.72</v>
      </c>
      <c r="L1279">
        <v>17.3314</v>
      </c>
      <c r="M1279">
        <v>3.6114</v>
      </c>
      <c r="N1279">
        <v>0.263221574344023</v>
      </c>
    </row>
    <row r="1280" spans="1:14">
      <c r="A1280">
        <v>208</v>
      </c>
      <c r="B1280">
        <v>20805</v>
      </c>
      <c r="C1280" t="s">
        <v>1119</v>
      </c>
      <c r="D1280" t="s">
        <v>1476</v>
      </c>
      <c r="E1280" t="s">
        <v>1477</v>
      </c>
      <c r="F1280" t="s">
        <v>1537</v>
      </c>
      <c r="G1280" t="s">
        <v>1538</v>
      </c>
      <c r="H1280">
        <v>2080505</v>
      </c>
      <c r="I1280" t="s">
        <v>1912</v>
      </c>
      <c r="J1280" t="s">
        <v>846</v>
      </c>
      <c r="K1280">
        <v>124.4</v>
      </c>
      <c r="L1280">
        <v>131.9605</v>
      </c>
      <c r="M1280">
        <v>7.56049999999999</v>
      </c>
      <c r="N1280">
        <v>0.0607757234726687</v>
      </c>
    </row>
    <row r="1281" spans="1:14">
      <c r="A1281">
        <v>208</v>
      </c>
      <c r="B1281">
        <v>20805</v>
      </c>
      <c r="C1281" t="s">
        <v>1119</v>
      </c>
      <c r="D1281" t="s">
        <v>1476</v>
      </c>
      <c r="E1281" t="s">
        <v>1477</v>
      </c>
      <c r="F1281" t="s">
        <v>1608</v>
      </c>
      <c r="G1281" t="s">
        <v>1609</v>
      </c>
      <c r="H1281">
        <v>2080505</v>
      </c>
      <c r="I1281" t="s">
        <v>1912</v>
      </c>
      <c r="J1281" t="s">
        <v>846</v>
      </c>
      <c r="K1281">
        <v>15.9</v>
      </c>
      <c r="L1281">
        <v>17.6273</v>
      </c>
      <c r="M1281">
        <v>1.7273</v>
      </c>
      <c r="N1281">
        <v>0.108635220125786</v>
      </c>
    </row>
    <row r="1282" spans="1:14">
      <c r="A1282">
        <v>208</v>
      </c>
      <c r="B1282">
        <v>20805</v>
      </c>
      <c r="C1282" t="s">
        <v>1119</v>
      </c>
      <c r="D1282" t="s">
        <v>1476</v>
      </c>
      <c r="E1282" t="s">
        <v>1477</v>
      </c>
      <c r="F1282" t="s">
        <v>1540</v>
      </c>
      <c r="G1282" t="s">
        <v>1541</v>
      </c>
      <c r="H1282">
        <v>2080505</v>
      </c>
      <c r="I1282" t="s">
        <v>1912</v>
      </c>
      <c r="J1282" t="s">
        <v>846</v>
      </c>
      <c r="K1282">
        <v>275.86</v>
      </c>
      <c r="L1282">
        <v>244.7666</v>
      </c>
      <c r="M1282">
        <v>-31.0934</v>
      </c>
      <c r="N1282">
        <v>-0.112714420358153</v>
      </c>
    </row>
    <row r="1283" spans="1:14">
      <c r="A1283">
        <v>208</v>
      </c>
      <c r="B1283">
        <v>20805</v>
      </c>
      <c r="C1283" t="s">
        <v>1119</v>
      </c>
      <c r="D1283" t="s">
        <v>1476</v>
      </c>
      <c r="E1283" t="s">
        <v>1477</v>
      </c>
      <c r="F1283" t="s">
        <v>1565</v>
      </c>
      <c r="G1283" t="s">
        <v>1566</v>
      </c>
      <c r="H1283">
        <v>2080505</v>
      </c>
      <c r="I1283" t="s">
        <v>1912</v>
      </c>
      <c r="J1283" t="s">
        <v>846</v>
      </c>
      <c r="K1283">
        <v>0</v>
      </c>
      <c r="L1283">
        <v>9.2306</v>
      </c>
      <c r="M1283">
        <v>9.2306</v>
      </c>
      <c r="N1283">
        <v>0</v>
      </c>
    </row>
    <row r="1284" spans="1:14">
      <c r="A1284">
        <v>208</v>
      </c>
      <c r="B1284">
        <v>20805</v>
      </c>
      <c r="C1284" t="s">
        <v>1119</v>
      </c>
      <c r="D1284" t="s">
        <v>1555</v>
      </c>
      <c r="E1284" t="s">
        <v>1556</v>
      </c>
      <c r="F1284" t="s">
        <v>1557</v>
      </c>
      <c r="G1284" t="s">
        <v>1556</v>
      </c>
      <c r="H1284">
        <v>2080505</v>
      </c>
      <c r="I1284" t="s">
        <v>1912</v>
      </c>
      <c r="J1284" t="s">
        <v>846</v>
      </c>
      <c r="K1284">
        <v>6.54</v>
      </c>
      <c r="L1284">
        <v>6.9236</v>
      </c>
      <c r="M1284">
        <v>0.3836</v>
      </c>
      <c r="N1284">
        <v>0.0586544342507646</v>
      </c>
    </row>
    <row r="1285" spans="1:14">
      <c r="A1285">
        <v>208</v>
      </c>
      <c r="B1285">
        <v>20805</v>
      </c>
      <c r="C1285" t="s">
        <v>1119</v>
      </c>
      <c r="D1285" t="s">
        <v>1531</v>
      </c>
      <c r="E1285" t="s">
        <v>1532</v>
      </c>
      <c r="F1285" t="s">
        <v>1533</v>
      </c>
      <c r="G1285" t="s">
        <v>1532</v>
      </c>
      <c r="H1285">
        <v>2080505</v>
      </c>
      <c r="I1285" t="s">
        <v>1912</v>
      </c>
      <c r="J1285" t="s">
        <v>846</v>
      </c>
      <c r="K1285">
        <v>16.09</v>
      </c>
      <c r="L1285">
        <v>19.9115</v>
      </c>
      <c r="M1285">
        <v>3.8215</v>
      </c>
      <c r="N1285">
        <v>0.237507768800497</v>
      </c>
    </row>
    <row r="1286" spans="1:14">
      <c r="A1286">
        <v>208</v>
      </c>
      <c r="B1286">
        <v>20805</v>
      </c>
      <c r="C1286" t="s">
        <v>1119</v>
      </c>
      <c r="D1286" t="s">
        <v>1531</v>
      </c>
      <c r="E1286" t="s">
        <v>1532</v>
      </c>
      <c r="F1286" t="s">
        <v>1558</v>
      </c>
      <c r="G1286" t="s">
        <v>1559</v>
      </c>
      <c r="H1286">
        <v>2080505</v>
      </c>
      <c r="I1286" t="s">
        <v>1912</v>
      </c>
      <c r="J1286" t="s">
        <v>846</v>
      </c>
      <c r="K1286">
        <v>5.36</v>
      </c>
      <c r="L1286">
        <v>6.9472</v>
      </c>
      <c r="M1286">
        <v>1.5872</v>
      </c>
      <c r="N1286">
        <v>0.296119402985074</v>
      </c>
    </row>
    <row r="1287" spans="1:14">
      <c r="A1287">
        <v>208</v>
      </c>
      <c r="B1287">
        <v>20805</v>
      </c>
      <c r="C1287" t="s">
        <v>1119</v>
      </c>
      <c r="D1287" t="s">
        <v>1120</v>
      </c>
      <c r="E1287" t="s">
        <v>1121</v>
      </c>
      <c r="F1287" t="s">
        <v>1122</v>
      </c>
      <c r="G1287" t="s">
        <v>1123</v>
      </c>
      <c r="H1287">
        <v>2080505</v>
      </c>
      <c r="I1287" t="s">
        <v>1912</v>
      </c>
      <c r="J1287" t="s">
        <v>846</v>
      </c>
      <c r="K1287">
        <v>55.67</v>
      </c>
      <c r="L1287">
        <v>54.955</v>
      </c>
      <c r="M1287">
        <v>-0.715000000000003</v>
      </c>
      <c r="N1287">
        <v>-0.0128435423028562</v>
      </c>
    </row>
    <row r="1288" spans="1:14">
      <c r="A1288">
        <v>208</v>
      </c>
      <c r="B1288">
        <v>20805</v>
      </c>
      <c r="C1288" t="s">
        <v>1119</v>
      </c>
      <c r="D1288" t="s">
        <v>1577</v>
      </c>
      <c r="E1288" t="s">
        <v>1578</v>
      </c>
      <c r="F1288" t="s">
        <v>1579</v>
      </c>
      <c r="G1288" t="s">
        <v>1578</v>
      </c>
      <c r="H1288">
        <v>2080505</v>
      </c>
      <c r="I1288" t="s">
        <v>1912</v>
      </c>
      <c r="J1288" t="s">
        <v>846</v>
      </c>
      <c r="K1288">
        <v>38.2</v>
      </c>
      <c r="L1288">
        <v>33.0376</v>
      </c>
      <c r="M1288">
        <v>-5.16240000000001</v>
      </c>
      <c r="N1288">
        <v>-0.135141361256545</v>
      </c>
    </row>
    <row r="1289" spans="1:14">
      <c r="A1289">
        <v>208</v>
      </c>
      <c r="B1289">
        <v>20805</v>
      </c>
      <c r="C1289" t="s">
        <v>1119</v>
      </c>
      <c r="D1289" t="s">
        <v>1577</v>
      </c>
      <c r="E1289" t="s">
        <v>1578</v>
      </c>
      <c r="F1289" t="s">
        <v>1585</v>
      </c>
      <c r="G1289" t="s">
        <v>1586</v>
      </c>
      <c r="H1289">
        <v>2080505</v>
      </c>
      <c r="I1289" t="s">
        <v>1912</v>
      </c>
      <c r="J1289" t="s">
        <v>846</v>
      </c>
      <c r="K1289">
        <v>13.89</v>
      </c>
      <c r="L1289">
        <v>11.6822</v>
      </c>
      <c r="M1289">
        <v>-2.2078</v>
      </c>
      <c r="N1289">
        <v>-0.158948884089273</v>
      </c>
    </row>
    <row r="1290" spans="1:14">
      <c r="A1290">
        <v>208</v>
      </c>
      <c r="B1290">
        <v>20805</v>
      </c>
      <c r="C1290" t="s">
        <v>1119</v>
      </c>
      <c r="D1290" t="s">
        <v>1577</v>
      </c>
      <c r="E1290" t="s">
        <v>1578</v>
      </c>
      <c r="F1290" t="s">
        <v>1598</v>
      </c>
      <c r="G1290" t="s">
        <v>1599</v>
      </c>
      <c r="H1290">
        <v>2080505</v>
      </c>
      <c r="I1290" t="s">
        <v>1912</v>
      </c>
      <c r="J1290" t="s">
        <v>846</v>
      </c>
      <c r="K1290">
        <v>47.3</v>
      </c>
      <c r="L1290">
        <v>52.3672</v>
      </c>
      <c r="M1290">
        <v>5.0672</v>
      </c>
      <c r="N1290">
        <v>0.107128964059197</v>
      </c>
    </row>
    <row r="1291" spans="1:14">
      <c r="A1291">
        <v>208</v>
      </c>
      <c r="B1291">
        <v>20805</v>
      </c>
      <c r="C1291" t="s">
        <v>1119</v>
      </c>
      <c r="D1291" t="s">
        <v>1577</v>
      </c>
      <c r="E1291" t="s">
        <v>1578</v>
      </c>
      <c r="F1291" t="s">
        <v>1600</v>
      </c>
      <c r="G1291" t="s">
        <v>1601</v>
      </c>
      <c r="H1291">
        <v>2080505</v>
      </c>
      <c r="I1291" t="s">
        <v>1912</v>
      </c>
      <c r="J1291" t="s">
        <v>846</v>
      </c>
      <c r="K1291">
        <v>24.91</v>
      </c>
      <c r="L1291">
        <v>24.8743</v>
      </c>
      <c r="M1291">
        <v>-0.0356999999999985</v>
      </c>
      <c r="N1291">
        <v>-0.00143315937374542</v>
      </c>
    </row>
    <row r="1292" spans="1:14">
      <c r="A1292">
        <v>208</v>
      </c>
      <c r="B1292">
        <v>20805</v>
      </c>
      <c r="C1292" t="s">
        <v>1119</v>
      </c>
      <c r="D1292" t="s">
        <v>1577</v>
      </c>
      <c r="E1292" t="s">
        <v>1578</v>
      </c>
      <c r="F1292" t="s">
        <v>1587</v>
      </c>
      <c r="G1292" t="s">
        <v>1588</v>
      </c>
      <c r="H1292">
        <v>2080505</v>
      </c>
      <c r="I1292" t="s">
        <v>1912</v>
      </c>
      <c r="J1292" t="s">
        <v>846</v>
      </c>
      <c r="K1292">
        <v>25.66</v>
      </c>
      <c r="L1292">
        <v>26.9525</v>
      </c>
      <c r="M1292">
        <v>1.2925</v>
      </c>
      <c r="N1292">
        <v>0.0503702260327358</v>
      </c>
    </row>
    <row r="1293" spans="1:14">
      <c r="A1293">
        <v>208</v>
      </c>
      <c r="B1293">
        <v>20805</v>
      </c>
      <c r="C1293" t="s">
        <v>1119</v>
      </c>
      <c r="D1293" t="s">
        <v>1577</v>
      </c>
      <c r="E1293" t="s">
        <v>1578</v>
      </c>
      <c r="F1293" t="s">
        <v>1602</v>
      </c>
      <c r="G1293" t="s">
        <v>1603</v>
      </c>
      <c r="H1293">
        <v>2080505</v>
      </c>
      <c r="I1293" t="s">
        <v>1912</v>
      </c>
      <c r="J1293" t="s">
        <v>846</v>
      </c>
      <c r="K1293">
        <v>59.06</v>
      </c>
      <c r="L1293">
        <v>60.7208</v>
      </c>
      <c r="M1293">
        <v>1.66079999999999</v>
      </c>
      <c r="N1293">
        <v>0.0281205553674229</v>
      </c>
    </row>
    <row r="1294" spans="1:14">
      <c r="A1294">
        <v>208</v>
      </c>
      <c r="B1294">
        <v>20805</v>
      </c>
      <c r="C1294" t="s">
        <v>1119</v>
      </c>
      <c r="D1294" t="s">
        <v>1577</v>
      </c>
      <c r="E1294" t="s">
        <v>1578</v>
      </c>
      <c r="F1294" t="s">
        <v>1589</v>
      </c>
      <c r="G1294" t="s">
        <v>1590</v>
      </c>
      <c r="H1294">
        <v>2080505</v>
      </c>
      <c r="I1294" t="s">
        <v>1912</v>
      </c>
      <c r="J1294" t="s">
        <v>846</v>
      </c>
      <c r="K1294">
        <v>32.25</v>
      </c>
      <c r="L1294">
        <v>29.0587</v>
      </c>
      <c r="M1294">
        <v>-3.1913</v>
      </c>
      <c r="N1294">
        <v>-0.0989550387596899</v>
      </c>
    </row>
    <row r="1295" spans="1:14">
      <c r="A1295">
        <v>208</v>
      </c>
      <c r="B1295">
        <v>20805</v>
      </c>
      <c r="C1295" t="s">
        <v>1119</v>
      </c>
      <c r="D1295" t="s">
        <v>1577</v>
      </c>
      <c r="E1295" t="s">
        <v>1578</v>
      </c>
      <c r="F1295" t="s">
        <v>1591</v>
      </c>
      <c r="G1295" t="s">
        <v>1592</v>
      </c>
      <c r="H1295">
        <v>2080505</v>
      </c>
      <c r="I1295" t="s">
        <v>1912</v>
      </c>
      <c r="J1295" t="s">
        <v>846</v>
      </c>
      <c r="K1295">
        <v>2.92</v>
      </c>
      <c r="L1295">
        <v>5.9619</v>
      </c>
      <c r="M1295">
        <v>3.0419</v>
      </c>
      <c r="N1295">
        <v>1.04174657534247</v>
      </c>
    </row>
    <row r="1296" spans="1:14">
      <c r="A1296">
        <v>208</v>
      </c>
      <c r="B1296">
        <v>20805</v>
      </c>
      <c r="C1296" t="s">
        <v>841</v>
      </c>
      <c r="D1296" t="s">
        <v>1286</v>
      </c>
      <c r="E1296" t="s">
        <v>1287</v>
      </c>
      <c r="F1296" t="s">
        <v>1288</v>
      </c>
      <c r="G1296" t="s">
        <v>1287</v>
      </c>
      <c r="H1296">
        <v>2080505</v>
      </c>
      <c r="I1296" t="s">
        <v>1912</v>
      </c>
      <c r="J1296" t="s">
        <v>846</v>
      </c>
      <c r="K1296">
        <v>45.75</v>
      </c>
      <c r="L1296">
        <v>42.3516</v>
      </c>
      <c r="M1296">
        <v>-3.3984</v>
      </c>
      <c r="N1296">
        <v>-0.0742819672131148</v>
      </c>
    </row>
    <row r="1297" spans="1:14">
      <c r="A1297">
        <v>208</v>
      </c>
      <c r="B1297">
        <v>20805</v>
      </c>
      <c r="C1297" t="s">
        <v>841</v>
      </c>
      <c r="D1297" t="s">
        <v>1286</v>
      </c>
      <c r="E1297" t="s">
        <v>1287</v>
      </c>
      <c r="F1297" t="s">
        <v>1534</v>
      </c>
      <c r="G1297" t="s">
        <v>1535</v>
      </c>
      <c r="H1297">
        <v>2080505</v>
      </c>
      <c r="I1297" t="s">
        <v>1912</v>
      </c>
      <c r="J1297" t="s">
        <v>846</v>
      </c>
      <c r="K1297">
        <v>7.88</v>
      </c>
      <c r="L1297">
        <v>7.5121</v>
      </c>
      <c r="M1297">
        <v>-0.3679</v>
      </c>
      <c r="N1297">
        <v>-0.0466878172588832</v>
      </c>
    </row>
    <row r="1298" spans="1:14">
      <c r="A1298">
        <v>208</v>
      </c>
      <c r="B1298">
        <v>20805</v>
      </c>
      <c r="C1298" t="s">
        <v>841</v>
      </c>
      <c r="D1298" t="s">
        <v>1087</v>
      </c>
      <c r="E1298" t="s">
        <v>1088</v>
      </c>
      <c r="F1298" t="s">
        <v>1089</v>
      </c>
      <c r="G1298" t="s">
        <v>1088</v>
      </c>
      <c r="H1298">
        <v>2080505</v>
      </c>
      <c r="I1298" t="s">
        <v>1912</v>
      </c>
      <c r="J1298" t="s">
        <v>846</v>
      </c>
      <c r="K1298">
        <v>786.28</v>
      </c>
      <c r="L1298">
        <v>787.43</v>
      </c>
      <c r="M1298">
        <v>1.14999999999998</v>
      </c>
      <c r="N1298">
        <v>0.0014625833036577</v>
      </c>
    </row>
    <row r="1299" spans="1:14">
      <c r="A1299">
        <v>208</v>
      </c>
      <c r="B1299">
        <v>20805</v>
      </c>
      <c r="C1299" t="s">
        <v>841</v>
      </c>
      <c r="D1299" t="s">
        <v>1090</v>
      </c>
      <c r="E1299" t="s">
        <v>1091</v>
      </c>
      <c r="F1299" t="s">
        <v>1092</v>
      </c>
      <c r="G1299" t="s">
        <v>1091</v>
      </c>
      <c r="H1299">
        <v>2080505</v>
      </c>
      <c r="I1299" t="s">
        <v>1912</v>
      </c>
      <c r="J1299" t="s">
        <v>846</v>
      </c>
      <c r="K1299">
        <v>110.12</v>
      </c>
      <c r="L1299">
        <v>109.3776</v>
      </c>
      <c r="M1299">
        <v>-0.742400000000004</v>
      </c>
      <c r="N1299">
        <v>-0.00674173628768619</v>
      </c>
    </row>
    <row r="1300" spans="1:14">
      <c r="A1300">
        <v>208</v>
      </c>
      <c r="B1300">
        <v>20805</v>
      </c>
      <c r="C1300" t="s">
        <v>841</v>
      </c>
      <c r="D1300" t="s">
        <v>1090</v>
      </c>
      <c r="E1300" t="s">
        <v>1091</v>
      </c>
      <c r="F1300" t="s">
        <v>1095</v>
      </c>
      <c r="G1300" t="s">
        <v>1096</v>
      </c>
      <c r="H1300">
        <v>2080505</v>
      </c>
      <c r="I1300" t="s">
        <v>1912</v>
      </c>
      <c r="J1300" t="s">
        <v>846</v>
      </c>
      <c r="K1300">
        <v>123.58</v>
      </c>
      <c r="L1300">
        <v>130.2566</v>
      </c>
      <c r="M1300">
        <v>6.67659999999999</v>
      </c>
      <c r="N1300">
        <v>0.0540265415115714</v>
      </c>
    </row>
    <row r="1301" spans="1:14">
      <c r="A1301">
        <v>208</v>
      </c>
      <c r="B1301">
        <v>20805</v>
      </c>
      <c r="C1301" t="s">
        <v>841</v>
      </c>
      <c r="D1301" t="s">
        <v>1090</v>
      </c>
      <c r="E1301" t="s">
        <v>1091</v>
      </c>
      <c r="F1301" t="s">
        <v>1093</v>
      </c>
      <c r="G1301" t="s">
        <v>1094</v>
      </c>
      <c r="H1301">
        <v>2080505</v>
      </c>
      <c r="I1301" t="s">
        <v>1912</v>
      </c>
      <c r="J1301" t="s">
        <v>846</v>
      </c>
      <c r="K1301">
        <v>9.54</v>
      </c>
      <c r="L1301">
        <v>10.1695</v>
      </c>
      <c r="M1301">
        <v>0.6295</v>
      </c>
      <c r="N1301">
        <v>0.0659853249475891</v>
      </c>
    </row>
    <row r="1302" spans="1:14">
      <c r="A1302">
        <v>208</v>
      </c>
      <c r="B1302">
        <v>20805</v>
      </c>
      <c r="C1302" t="s">
        <v>841</v>
      </c>
      <c r="D1302" t="s">
        <v>1090</v>
      </c>
      <c r="E1302" t="s">
        <v>1091</v>
      </c>
      <c r="F1302" t="s">
        <v>1097</v>
      </c>
      <c r="G1302" t="s">
        <v>1098</v>
      </c>
      <c r="H1302">
        <v>2080505</v>
      </c>
      <c r="I1302" t="s">
        <v>1912</v>
      </c>
      <c r="J1302" t="s">
        <v>846</v>
      </c>
      <c r="K1302">
        <v>116.75</v>
      </c>
      <c r="L1302">
        <v>156.8934</v>
      </c>
      <c r="M1302">
        <v>40.1434</v>
      </c>
      <c r="N1302">
        <v>0.34384068522484</v>
      </c>
    </row>
    <row r="1303" spans="1:14">
      <c r="A1303">
        <v>208</v>
      </c>
      <c r="B1303">
        <v>20805</v>
      </c>
      <c r="C1303" t="s">
        <v>841</v>
      </c>
      <c r="D1303" t="s">
        <v>915</v>
      </c>
      <c r="E1303" t="s">
        <v>916</v>
      </c>
      <c r="F1303" t="s">
        <v>917</v>
      </c>
      <c r="G1303" t="s">
        <v>916</v>
      </c>
      <c r="H1303">
        <v>2080505</v>
      </c>
      <c r="I1303" t="s">
        <v>1912</v>
      </c>
      <c r="J1303" t="s">
        <v>846</v>
      </c>
      <c r="K1303">
        <v>134.22</v>
      </c>
      <c r="L1303">
        <v>144.5892</v>
      </c>
      <c r="M1303">
        <v>10.3692</v>
      </c>
      <c r="N1303">
        <v>0.0772552525704068</v>
      </c>
    </row>
    <row r="1304" spans="1:14">
      <c r="A1304">
        <v>208</v>
      </c>
      <c r="B1304">
        <v>20805</v>
      </c>
      <c r="C1304" t="s">
        <v>841</v>
      </c>
      <c r="D1304" t="s">
        <v>915</v>
      </c>
      <c r="E1304" t="s">
        <v>916</v>
      </c>
      <c r="F1304" t="s">
        <v>943</v>
      </c>
      <c r="G1304" t="s">
        <v>944</v>
      </c>
      <c r="H1304">
        <v>2080505</v>
      </c>
      <c r="I1304" t="s">
        <v>1912</v>
      </c>
      <c r="J1304" t="s">
        <v>846</v>
      </c>
      <c r="K1304">
        <v>22.04</v>
      </c>
      <c r="L1304">
        <v>30.0919</v>
      </c>
      <c r="M1304">
        <v>8.0519</v>
      </c>
      <c r="N1304">
        <v>0.365331215970962</v>
      </c>
    </row>
    <row r="1305" spans="1:14">
      <c r="A1305">
        <v>208</v>
      </c>
      <c r="B1305">
        <v>20805</v>
      </c>
      <c r="C1305" t="s">
        <v>841</v>
      </c>
      <c r="D1305" t="s">
        <v>915</v>
      </c>
      <c r="E1305" t="s">
        <v>916</v>
      </c>
      <c r="F1305" t="s">
        <v>945</v>
      </c>
      <c r="G1305" t="s">
        <v>946</v>
      </c>
      <c r="H1305">
        <v>2080505</v>
      </c>
      <c r="I1305" t="s">
        <v>1912</v>
      </c>
      <c r="J1305" t="s">
        <v>846</v>
      </c>
      <c r="K1305">
        <v>96.39</v>
      </c>
      <c r="L1305">
        <v>115.6467</v>
      </c>
      <c r="M1305">
        <v>19.2567</v>
      </c>
      <c r="N1305">
        <v>0.199779022720199</v>
      </c>
    </row>
    <row r="1306" spans="1:14">
      <c r="A1306">
        <v>208</v>
      </c>
      <c r="B1306">
        <v>20805</v>
      </c>
      <c r="C1306" t="s">
        <v>841</v>
      </c>
      <c r="D1306" t="s">
        <v>918</v>
      </c>
      <c r="E1306" t="s">
        <v>919</v>
      </c>
      <c r="F1306" t="s">
        <v>920</v>
      </c>
      <c r="G1306" t="s">
        <v>919</v>
      </c>
      <c r="H1306">
        <v>2080505</v>
      </c>
      <c r="I1306" t="s">
        <v>1912</v>
      </c>
      <c r="J1306" t="s">
        <v>846</v>
      </c>
      <c r="K1306">
        <v>47.57</v>
      </c>
      <c r="L1306">
        <v>48.941</v>
      </c>
      <c r="M1306">
        <v>1.371</v>
      </c>
      <c r="N1306">
        <v>0.0288206853058651</v>
      </c>
    </row>
    <row r="1307" spans="1:14">
      <c r="A1307">
        <v>208</v>
      </c>
      <c r="B1307">
        <v>20805</v>
      </c>
      <c r="C1307" t="s">
        <v>841</v>
      </c>
      <c r="D1307" t="s">
        <v>1126</v>
      </c>
      <c r="E1307" t="s">
        <v>1127</v>
      </c>
      <c r="F1307" t="s">
        <v>1128</v>
      </c>
      <c r="G1307" t="s">
        <v>1127</v>
      </c>
      <c r="H1307">
        <v>2080505</v>
      </c>
      <c r="I1307" t="s">
        <v>1912</v>
      </c>
      <c r="J1307" t="s">
        <v>846</v>
      </c>
      <c r="K1307">
        <v>16.12</v>
      </c>
      <c r="L1307">
        <v>17.2656</v>
      </c>
      <c r="M1307">
        <v>1.1456</v>
      </c>
      <c r="N1307">
        <v>0.0710669975186103</v>
      </c>
    </row>
    <row r="1308" spans="1:14">
      <c r="A1308">
        <v>208</v>
      </c>
      <c r="B1308">
        <v>20805</v>
      </c>
      <c r="C1308" t="s">
        <v>841</v>
      </c>
      <c r="D1308" t="s">
        <v>1130</v>
      </c>
      <c r="E1308" t="s">
        <v>1131</v>
      </c>
      <c r="F1308" t="s">
        <v>1132</v>
      </c>
      <c r="G1308" t="s">
        <v>1131</v>
      </c>
      <c r="H1308">
        <v>2080505</v>
      </c>
      <c r="I1308" t="s">
        <v>1912</v>
      </c>
      <c r="J1308" t="s">
        <v>846</v>
      </c>
      <c r="K1308">
        <v>20.3</v>
      </c>
      <c r="L1308">
        <v>21.8969</v>
      </c>
      <c r="M1308">
        <v>1.5969</v>
      </c>
      <c r="N1308">
        <v>0.0786650246305418</v>
      </c>
    </row>
    <row r="1309" spans="1:14">
      <c r="A1309">
        <v>208</v>
      </c>
      <c r="B1309">
        <v>20805</v>
      </c>
      <c r="C1309" t="s">
        <v>841</v>
      </c>
      <c r="D1309" t="s">
        <v>1133</v>
      </c>
      <c r="E1309" t="s">
        <v>1134</v>
      </c>
      <c r="F1309" t="s">
        <v>1135</v>
      </c>
      <c r="G1309" t="s">
        <v>1134</v>
      </c>
      <c r="H1309">
        <v>2080505</v>
      </c>
      <c r="I1309" t="s">
        <v>1912</v>
      </c>
      <c r="J1309" t="s">
        <v>846</v>
      </c>
      <c r="K1309">
        <v>16.52</v>
      </c>
      <c r="L1309">
        <v>18.0641</v>
      </c>
      <c r="M1309">
        <v>1.5441</v>
      </c>
      <c r="N1309">
        <v>0.0934685230024213</v>
      </c>
    </row>
    <row r="1310" spans="1:14">
      <c r="A1310">
        <v>208</v>
      </c>
      <c r="B1310">
        <v>20805</v>
      </c>
      <c r="C1310" t="s">
        <v>841</v>
      </c>
      <c r="D1310" t="s">
        <v>1136</v>
      </c>
      <c r="E1310" t="s">
        <v>1137</v>
      </c>
      <c r="F1310" t="s">
        <v>1138</v>
      </c>
      <c r="G1310" t="s">
        <v>1137</v>
      </c>
      <c r="H1310">
        <v>2080505</v>
      </c>
      <c r="I1310" t="s">
        <v>1912</v>
      </c>
      <c r="J1310" t="s">
        <v>846</v>
      </c>
      <c r="K1310">
        <v>14.87</v>
      </c>
      <c r="L1310">
        <v>17.1072</v>
      </c>
      <c r="M1310">
        <v>2.2372</v>
      </c>
      <c r="N1310">
        <v>0.150450571620713</v>
      </c>
    </row>
    <row r="1311" spans="1:14">
      <c r="A1311">
        <v>208</v>
      </c>
      <c r="B1311">
        <v>20805</v>
      </c>
      <c r="C1311" t="s">
        <v>841</v>
      </c>
      <c r="D1311" t="s">
        <v>1139</v>
      </c>
      <c r="E1311" t="s">
        <v>1140</v>
      </c>
      <c r="F1311" t="s">
        <v>1141</v>
      </c>
      <c r="G1311" t="s">
        <v>1140</v>
      </c>
      <c r="H1311">
        <v>2080505</v>
      </c>
      <c r="I1311" t="s">
        <v>1912</v>
      </c>
      <c r="J1311" t="s">
        <v>846</v>
      </c>
      <c r="K1311">
        <v>13.7</v>
      </c>
      <c r="L1311">
        <v>15.0403</v>
      </c>
      <c r="M1311">
        <v>1.3403</v>
      </c>
      <c r="N1311">
        <v>0.0978321167883212</v>
      </c>
    </row>
    <row r="1312" spans="1:14">
      <c r="A1312">
        <v>208</v>
      </c>
      <c r="B1312">
        <v>20805</v>
      </c>
      <c r="C1312" t="s">
        <v>841</v>
      </c>
      <c r="D1312" t="s">
        <v>1142</v>
      </c>
      <c r="E1312" t="s">
        <v>1143</v>
      </c>
      <c r="F1312" t="s">
        <v>1144</v>
      </c>
      <c r="G1312" t="s">
        <v>1143</v>
      </c>
      <c r="H1312">
        <v>2080505</v>
      </c>
      <c r="I1312" t="s">
        <v>1912</v>
      </c>
      <c r="J1312" t="s">
        <v>846</v>
      </c>
      <c r="K1312">
        <v>9.29</v>
      </c>
      <c r="L1312">
        <v>11.0154</v>
      </c>
      <c r="M1312">
        <v>1.7254</v>
      </c>
      <c r="N1312">
        <v>0.185726587728741</v>
      </c>
    </row>
    <row r="1313" spans="1:14">
      <c r="A1313">
        <v>208</v>
      </c>
      <c r="B1313">
        <v>20805</v>
      </c>
      <c r="C1313" t="s">
        <v>841</v>
      </c>
      <c r="D1313" t="s">
        <v>1145</v>
      </c>
      <c r="E1313" t="s">
        <v>1146</v>
      </c>
      <c r="F1313" t="s">
        <v>1147</v>
      </c>
      <c r="G1313" t="s">
        <v>1146</v>
      </c>
      <c r="H1313">
        <v>2080505</v>
      </c>
      <c r="I1313" t="s">
        <v>1912</v>
      </c>
      <c r="J1313" t="s">
        <v>846</v>
      </c>
      <c r="K1313">
        <v>31.21</v>
      </c>
      <c r="L1313">
        <v>31.642</v>
      </c>
      <c r="M1313">
        <v>0.431999999999999</v>
      </c>
      <c r="N1313">
        <v>0.0138417173982697</v>
      </c>
    </row>
    <row r="1314" spans="1:14">
      <c r="A1314">
        <v>208</v>
      </c>
      <c r="B1314">
        <v>20805</v>
      </c>
      <c r="C1314" t="s">
        <v>841</v>
      </c>
      <c r="D1314" t="s">
        <v>1148</v>
      </c>
      <c r="E1314" t="s">
        <v>1149</v>
      </c>
      <c r="F1314" t="s">
        <v>1150</v>
      </c>
      <c r="G1314" t="s">
        <v>1149</v>
      </c>
      <c r="H1314">
        <v>2080505</v>
      </c>
      <c r="I1314" t="s">
        <v>1912</v>
      </c>
      <c r="J1314" t="s">
        <v>846</v>
      </c>
      <c r="K1314">
        <v>8.16</v>
      </c>
      <c r="L1314">
        <v>8.5554</v>
      </c>
      <c r="M1314">
        <v>0.3954</v>
      </c>
      <c r="N1314">
        <v>0.0484558823529412</v>
      </c>
    </row>
    <row r="1315" spans="1:14">
      <c r="A1315">
        <v>208</v>
      </c>
      <c r="B1315">
        <v>20805</v>
      </c>
      <c r="C1315" t="s">
        <v>1031</v>
      </c>
      <c r="D1315" t="s">
        <v>1803</v>
      </c>
      <c r="E1315" t="s">
        <v>1804</v>
      </c>
      <c r="F1315" t="s">
        <v>1805</v>
      </c>
      <c r="G1315" t="s">
        <v>1804</v>
      </c>
      <c r="H1315">
        <v>2080505</v>
      </c>
      <c r="I1315" t="s">
        <v>1912</v>
      </c>
      <c r="J1315" t="s">
        <v>846</v>
      </c>
      <c r="K1315">
        <v>19.51</v>
      </c>
      <c r="L1315">
        <v>19.4105</v>
      </c>
      <c r="M1315">
        <v>-0.0995000000000026</v>
      </c>
      <c r="N1315">
        <v>-0.00509994874423386</v>
      </c>
    </row>
    <row r="1316" spans="1:14">
      <c r="A1316">
        <v>208</v>
      </c>
      <c r="B1316">
        <v>20805</v>
      </c>
      <c r="C1316" t="s">
        <v>1289</v>
      </c>
      <c r="D1316" t="s">
        <v>1806</v>
      </c>
      <c r="E1316" t="s">
        <v>1807</v>
      </c>
      <c r="F1316" t="s">
        <v>1808</v>
      </c>
      <c r="G1316" t="s">
        <v>1807</v>
      </c>
      <c r="H1316">
        <v>2080505</v>
      </c>
      <c r="I1316" t="s">
        <v>1912</v>
      </c>
      <c r="J1316" t="s">
        <v>846</v>
      </c>
      <c r="K1316">
        <v>63.75</v>
      </c>
      <c r="L1316">
        <v>75.5466</v>
      </c>
      <c r="M1316">
        <v>11.7966</v>
      </c>
      <c r="N1316">
        <v>0.185044705882353</v>
      </c>
    </row>
    <row r="1317" spans="1:14">
      <c r="A1317">
        <v>208</v>
      </c>
      <c r="B1317">
        <v>20805</v>
      </c>
      <c r="C1317" t="s">
        <v>1289</v>
      </c>
      <c r="D1317" t="s">
        <v>1806</v>
      </c>
      <c r="E1317" t="s">
        <v>1807</v>
      </c>
      <c r="F1317" t="s">
        <v>1967</v>
      </c>
      <c r="G1317" t="s">
        <v>1968</v>
      </c>
      <c r="H1317">
        <v>2080505</v>
      </c>
      <c r="I1317" t="s">
        <v>1912</v>
      </c>
      <c r="J1317" t="s">
        <v>846</v>
      </c>
      <c r="K1317">
        <v>29.43</v>
      </c>
      <c r="L1317">
        <v>29.5724</v>
      </c>
      <c r="M1317">
        <v>0.142399999999999</v>
      </c>
      <c r="N1317">
        <v>0.00483860006795782</v>
      </c>
    </row>
    <row r="1318" spans="1:14">
      <c r="A1318">
        <v>208</v>
      </c>
      <c r="B1318">
        <v>20805</v>
      </c>
      <c r="C1318" t="s">
        <v>1289</v>
      </c>
      <c r="D1318" t="s">
        <v>1806</v>
      </c>
      <c r="E1318" t="s">
        <v>1807</v>
      </c>
      <c r="F1318" t="s">
        <v>1969</v>
      </c>
      <c r="G1318" t="s">
        <v>1970</v>
      </c>
      <c r="H1318">
        <v>2080505</v>
      </c>
      <c r="I1318" t="s">
        <v>1912</v>
      </c>
      <c r="J1318" t="s">
        <v>846</v>
      </c>
      <c r="K1318">
        <v>20.94</v>
      </c>
      <c r="L1318">
        <v>21.8741</v>
      </c>
      <c r="M1318">
        <v>0.934099999999997</v>
      </c>
      <c r="N1318">
        <v>0.044608404966571</v>
      </c>
    </row>
    <row r="1319" spans="1:14">
      <c r="A1319">
        <v>208</v>
      </c>
      <c r="B1319">
        <v>20805</v>
      </c>
      <c r="C1319" t="s">
        <v>849</v>
      </c>
      <c r="D1319" t="s">
        <v>1067</v>
      </c>
      <c r="E1319" t="s">
        <v>1068</v>
      </c>
      <c r="F1319" t="s">
        <v>1077</v>
      </c>
      <c r="G1319" t="s">
        <v>1078</v>
      </c>
      <c r="H1319">
        <v>2080505</v>
      </c>
      <c r="I1319" t="s">
        <v>1912</v>
      </c>
      <c r="J1319" t="s">
        <v>846</v>
      </c>
      <c r="K1319">
        <v>13.7</v>
      </c>
      <c r="L1319">
        <v>10.8735</v>
      </c>
      <c r="M1319">
        <v>-2.8265</v>
      </c>
      <c r="N1319">
        <v>-0.206313868613139</v>
      </c>
    </row>
    <row r="1320" spans="1:14">
      <c r="A1320">
        <v>208</v>
      </c>
      <c r="B1320">
        <v>20805</v>
      </c>
      <c r="C1320" t="s">
        <v>849</v>
      </c>
      <c r="D1320" t="s">
        <v>1067</v>
      </c>
      <c r="E1320" t="s">
        <v>1068</v>
      </c>
      <c r="F1320" t="s">
        <v>1069</v>
      </c>
      <c r="G1320" t="s">
        <v>1070</v>
      </c>
      <c r="H1320">
        <v>2080505</v>
      </c>
      <c r="I1320" t="s">
        <v>1912</v>
      </c>
      <c r="J1320" t="s">
        <v>846</v>
      </c>
      <c r="K1320">
        <v>10.55</v>
      </c>
      <c r="L1320">
        <v>12.5691</v>
      </c>
      <c r="M1320">
        <v>2.0191</v>
      </c>
      <c r="N1320">
        <v>0.191383886255924</v>
      </c>
    </row>
    <row r="1321" spans="1:14">
      <c r="A1321">
        <v>208</v>
      </c>
      <c r="B1321">
        <v>20805</v>
      </c>
      <c r="C1321" t="s">
        <v>849</v>
      </c>
      <c r="D1321" t="s">
        <v>1067</v>
      </c>
      <c r="E1321" t="s">
        <v>1068</v>
      </c>
      <c r="F1321" t="s">
        <v>1071</v>
      </c>
      <c r="G1321" t="s">
        <v>1068</v>
      </c>
      <c r="H1321">
        <v>2080505</v>
      </c>
      <c r="I1321" t="s">
        <v>1912</v>
      </c>
      <c r="J1321" t="s">
        <v>846</v>
      </c>
      <c r="K1321">
        <v>108.81</v>
      </c>
      <c r="L1321">
        <v>118.0758</v>
      </c>
      <c r="M1321">
        <v>9.2658</v>
      </c>
      <c r="N1321">
        <v>0.085155776123518</v>
      </c>
    </row>
    <row r="1322" spans="1:14">
      <c r="A1322">
        <v>208</v>
      </c>
      <c r="B1322">
        <v>20805</v>
      </c>
      <c r="C1322" t="s">
        <v>849</v>
      </c>
      <c r="D1322" t="s">
        <v>1067</v>
      </c>
      <c r="E1322" t="s">
        <v>1068</v>
      </c>
      <c r="F1322" t="s">
        <v>1080</v>
      </c>
      <c r="G1322" t="s">
        <v>1081</v>
      </c>
      <c r="H1322">
        <v>2080505</v>
      </c>
      <c r="I1322" t="s">
        <v>1912</v>
      </c>
      <c r="J1322" t="s">
        <v>846</v>
      </c>
      <c r="K1322">
        <v>14.09</v>
      </c>
      <c r="L1322">
        <v>23.8336</v>
      </c>
      <c r="M1322">
        <v>9.7436</v>
      </c>
      <c r="N1322">
        <v>0.69152590489709</v>
      </c>
    </row>
    <row r="1323" spans="1:14">
      <c r="A1323">
        <v>208</v>
      </c>
      <c r="B1323">
        <v>20805</v>
      </c>
      <c r="C1323" t="s">
        <v>841</v>
      </c>
      <c r="D1323" t="s">
        <v>1072</v>
      </c>
      <c r="E1323" t="s">
        <v>1073</v>
      </c>
      <c r="F1323" t="s">
        <v>1074</v>
      </c>
      <c r="G1323" t="s">
        <v>1073</v>
      </c>
      <c r="H1323">
        <v>2080505</v>
      </c>
      <c r="I1323" t="s">
        <v>1912</v>
      </c>
      <c r="J1323" t="s">
        <v>846</v>
      </c>
      <c r="K1323">
        <v>66.8</v>
      </c>
      <c r="L1323">
        <v>70.9823</v>
      </c>
      <c r="M1323">
        <v>4.1823</v>
      </c>
      <c r="N1323">
        <v>0.0626092814371257</v>
      </c>
    </row>
    <row r="1324" spans="1:14">
      <c r="A1324">
        <v>208</v>
      </c>
      <c r="B1324">
        <v>20805</v>
      </c>
      <c r="C1324" t="s">
        <v>841</v>
      </c>
      <c r="D1324" t="s">
        <v>1072</v>
      </c>
      <c r="E1324" t="s">
        <v>1073</v>
      </c>
      <c r="F1324" t="s">
        <v>1084</v>
      </c>
      <c r="G1324" t="s">
        <v>1085</v>
      </c>
      <c r="H1324">
        <v>2080505</v>
      </c>
      <c r="I1324" t="s">
        <v>1912</v>
      </c>
      <c r="J1324" t="s">
        <v>846</v>
      </c>
      <c r="K1324">
        <v>8.38</v>
      </c>
      <c r="L1324">
        <v>9.2791</v>
      </c>
      <c r="M1324">
        <v>0.899099999999999</v>
      </c>
      <c r="N1324">
        <v>0.107291169451074</v>
      </c>
    </row>
    <row r="1325" spans="1:14">
      <c r="A1325">
        <v>208</v>
      </c>
      <c r="B1325">
        <v>20805</v>
      </c>
      <c r="C1325" t="s">
        <v>849</v>
      </c>
      <c r="D1325" t="s">
        <v>1809</v>
      </c>
      <c r="E1325" t="s">
        <v>1810</v>
      </c>
      <c r="F1325" t="s">
        <v>1811</v>
      </c>
      <c r="G1325" t="s">
        <v>1810</v>
      </c>
      <c r="H1325">
        <v>2080505</v>
      </c>
      <c r="I1325" t="s">
        <v>1912</v>
      </c>
      <c r="J1325" t="s">
        <v>846</v>
      </c>
      <c r="K1325">
        <v>57.89</v>
      </c>
      <c r="L1325">
        <v>64.4743</v>
      </c>
      <c r="M1325">
        <v>6.5843</v>
      </c>
      <c r="N1325">
        <v>0.11373812402833</v>
      </c>
    </row>
    <row r="1326" spans="1:14">
      <c r="A1326">
        <v>208</v>
      </c>
      <c r="B1326">
        <v>20805</v>
      </c>
      <c r="C1326" t="s">
        <v>849</v>
      </c>
      <c r="D1326" t="s">
        <v>1809</v>
      </c>
      <c r="E1326" t="s">
        <v>1810</v>
      </c>
      <c r="F1326" t="s">
        <v>1971</v>
      </c>
      <c r="G1326" t="s">
        <v>1972</v>
      </c>
      <c r="H1326">
        <v>2080505</v>
      </c>
      <c r="I1326" t="s">
        <v>1912</v>
      </c>
      <c r="J1326" t="s">
        <v>846</v>
      </c>
      <c r="K1326">
        <v>19.67</v>
      </c>
      <c r="L1326">
        <v>25.2494</v>
      </c>
      <c r="M1326">
        <v>5.5794</v>
      </c>
      <c r="N1326">
        <v>0.283650228774784</v>
      </c>
    </row>
    <row r="1327" spans="1:14">
      <c r="A1327">
        <v>208</v>
      </c>
      <c r="B1327">
        <v>20805</v>
      </c>
      <c r="C1327" t="s">
        <v>849</v>
      </c>
      <c r="D1327" t="s">
        <v>1809</v>
      </c>
      <c r="E1327" t="s">
        <v>1810</v>
      </c>
      <c r="F1327" t="s">
        <v>1973</v>
      </c>
      <c r="G1327" t="s">
        <v>1974</v>
      </c>
      <c r="H1327">
        <v>2080505</v>
      </c>
      <c r="I1327" t="s">
        <v>1912</v>
      </c>
      <c r="J1327" t="s">
        <v>846</v>
      </c>
      <c r="K1327">
        <v>0</v>
      </c>
      <c r="L1327">
        <v>4.2511</v>
      </c>
      <c r="M1327">
        <v>4.2511</v>
      </c>
      <c r="N1327">
        <v>0</v>
      </c>
    </row>
    <row r="1328" spans="1:14">
      <c r="A1328">
        <v>208</v>
      </c>
      <c r="B1328">
        <v>20805</v>
      </c>
      <c r="C1328" t="s">
        <v>1031</v>
      </c>
      <c r="D1328" t="s">
        <v>1263</v>
      </c>
      <c r="E1328" t="s">
        <v>1264</v>
      </c>
      <c r="F1328" t="s">
        <v>1270</v>
      </c>
      <c r="G1328" t="s">
        <v>1271</v>
      </c>
      <c r="H1328">
        <v>2080505</v>
      </c>
      <c r="I1328" t="s">
        <v>1912</v>
      </c>
      <c r="J1328" t="s">
        <v>846</v>
      </c>
      <c r="K1328">
        <v>78.09</v>
      </c>
      <c r="L1328">
        <v>72.666</v>
      </c>
      <c r="M1328">
        <v>-5.42400000000001</v>
      </c>
      <c r="N1328">
        <v>-0.0694583173261622</v>
      </c>
    </row>
    <row r="1329" spans="1:14">
      <c r="A1329">
        <v>208</v>
      </c>
      <c r="B1329">
        <v>20805</v>
      </c>
      <c r="C1329" t="s">
        <v>1031</v>
      </c>
      <c r="D1329" t="s">
        <v>1263</v>
      </c>
      <c r="E1329" t="s">
        <v>1264</v>
      </c>
      <c r="F1329" t="s">
        <v>1265</v>
      </c>
      <c r="G1329" t="s">
        <v>1264</v>
      </c>
      <c r="H1329">
        <v>2080505</v>
      </c>
      <c r="I1329" t="s">
        <v>1912</v>
      </c>
      <c r="J1329" t="s">
        <v>846</v>
      </c>
      <c r="K1329">
        <v>85.78</v>
      </c>
      <c r="L1329">
        <v>88.745</v>
      </c>
      <c r="M1329">
        <v>2.965</v>
      </c>
      <c r="N1329">
        <v>0.0345651667055258</v>
      </c>
    </row>
    <row r="1330" spans="1:14">
      <c r="A1330">
        <v>208</v>
      </c>
      <c r="B1330">
        <v>20805</v>
      </c>
      <c r="C1330" t="s">
        <v>1031</v>
      </c>
      <c r="D1330" t="s">
        <v>1263</v>
      </c>
      <c r="E1330" t="s">
        <v>1264</v>
      </c>
      <c r="F1330" t="s">
        <v>1266</v>
      </c>
      <c r="G1330" t="s">
        <v>1267</v>
      </c>
      <c r="H1330">
        <v>2080505</v>
      </c>
      <c r="I1330" t="s">
        <v>1912</v>
      </c>
      <c r="J1330" t="s">
        <v>846</v>
      </c>
      <c r="K1330">
        <v>57.11</v>
      </c>
      <c r="L1330">
        <v>64.6074</v>
      </c>
      <c r="M1330">
        <v>7.4974</v>
      </c>
      <c r="N1330">
        <v>0.131279985991945</v>
      </c>
    </row>
    <row r="1331" spans="1:14">
      <c r="A1331">
        <v>208</v>
      </c>
      <c r="B1331">
        <v>20805</v>
      </c>
      <c r="C1331" t="s">
        <v>1119</v>
      </c>
      <c r="D1331" t="s">
        <v>1511</v>
      </c>
      <c r="E1331" t="s">
        <v>1512</v>
      </c>
      <c r="F1331" t="s">
        <v>1513</v>
      </c>
      <c r="G1331" t="s">
        <v>1512</v>
      </c>
      <c r="H1331">
        <v>2080505</v>
      </c>
      <c r="I1331" t="s">
        <v>1912</v>
      </c>
      <c r="J1331" t="s">
        <v>846</v>
      </c>
      <c r="K1331">
        <v>32.27</v>
      </c>
      <c r="L1331">
        <v>36.8044</v>
      </c>
      <c r="M1331">
        <v>4.5344</v>
      </c>
      <c r="N1331">
        <v>0.140514409668423</v>
      </c>
    </row>
    <row r="1332" spans="1:14">
      <c r="A1332">
        <v>208</v>
      </c>
      <c r="B1332">
        <v>20805</v>
      </c>
      <c r="C1332" t="s">
        <v>849</v>
      </c>
      <c r="D1332" t="s">
        <v>921</v>
      </c>
      <c r="E1332" t="s">
        <v>922</v>
      </c>
      <c r="F1332" t="s">
        <v>923</v>
      </c>
      <c r="G1332" t="s">
        <v>924</v>
      </c>
      <c r="H1332">
        <v>2080505</v>
      </c>
      <c r="I1332" t="s">
        <v>1912</v>
      </c>
      <c r="J1332" t="s">
        <v>846</v>
      </c>
      <c r="K1332">
        <v>21.59</v>
      </c>
      <c r="L1332">
        <v>23.3709</v>
      </c>
      <c r="M1332">
        <v>1.7809</v>
      </c>
      <c r="N1332">
        <v>0.082487262621584</v>
      </c>
    </row>
    <row r="1333" spans="1:14">
      <c r="A1333">
        <v>208</v>
      </c>
      <c r="B1333">
        <v>20805</v>
      </c>
      <c r="C1333" t="s">
        <v>849</v>
      </c>
      <c r="D1333" t="s">
        <v>921</v>
      </c>
      <c r="E1333" t="s">
        <v>922</v>
      </c>
      <c r="F1333" t="s">
        <v>931</v>
      </c>
      <c r="G1333" t="s">
        <v>932</v>
      </c>
      <c r="H1333">
        <v>2080505</v>
      </c>
      <c r="I1333" t="s">
        <v>1912</v>
      </c>
      <c r="J1333" t="s">
        <v>846</v>
      </c>
      <c r="K1333">
        <v>4.21</v>
      </c>
      <c r="L1333">
        <v>13.99</v>
      </c>
      <c r="M1333">
        <v>9.78</v>
      </c>
      <c r="N1333">
        <v>2.32304038004751</v>
      </c>
    </row>
    <row r="1334" spans="1:14">
      <c r="A1334">
        <v>208</v>
      </c>
      <c r="B1334">
        <v>20805</v>
      </c>
      <c r="C1334" t="s">
        <v>1061</v>
      </c>
      <c r="D1334" t="s">
        <v>1812</v>
      </c>
      <c r="E1334" t="s">
        <v>1813</v>
      </c>
      <c r="F1334" t="s">
        <v>1814</v>
      </c>
      <c r="G1334" t="s">
        <v>1813</v>
      </c>
      <c r="H1334">
        <v>2080505</v>
      </c>
      <c r="I1334" t="s">
        <v>1912</v>
      </c>
      <c r="J1334" t="s">
        <v>846</v>
      </c>
      <c r="K1334">
        <v>46.15</v>
      </c>
      <c r="L1334">
        <v>47.5379</v>
      </c>
      <c r="M1334">
        <v>1.3879</v>
      </c>
      <c r="N1334">
        <v>0.0300736728060672</v>
      </c>
    </row>
    <row r="1335" spans="1:14">
      <c r="A1335">
        <v>208</v>
      </c>
      <c r="B1335">
        <v>20805</v>
      </c>
      <c r="C1335" t="s">
        <v>841</v>
      </c>
      <c r="D1335" t="s">
        <v>1039</v>
      </c>
      <c r="E1335" t="s">
        <v>1040</v>
      </c>
      <c r="F1335" t="s">
        <v>1041</v>
      </c>
      <c r="G1335" t="s">
        <v>1040</v>
      </c>
      <c r="H1335">
        <v>2080505</v>
      </c>
      <c r="I1335" t="s">
        <v>1912</v>
      </c>
      <c r="J1335" t="s">
        <v>846</v>
      </c>
      <c r="K1335">
        <v>37.88</v>
      </c>
      <c r="L1335">
        <v>39.0806</v>
      </c>
      <c r="M1335">
        <v>1.20059999999999</v>
      </c>
      <c r="N1335">
        <v>0.0316948257655753</v>
      </c>
    </row>
    <row r="1336" spans="1:14">
      <c r="A1336">
        <v>208</v>
      </c>
      <c r="B1336">
        <v>20805</v>
      </c>
      <c r="C1336" t="s">
        <v>841</v>
      </c>
      <c r="D1336" t="s">
        <v>1039</v>
      </c>
      <c r="E1336" t="s">
        <v>1040</v>
      </c>
      <c r="F1336" t="s">
        <v>1042</v>
      </c>
      <c r="G1336" t="s">
        <v>1043</v>
      </c>
      <c r="H1336">
        <v>2080505</v>
      </c>
      <c r="I1336" t="s">
        <v>1912</v>
      </c>
      <c r="J1336" t="s">
        <v>846</v>
      </c>
      <c r="K1336">
        <v>14.49</v>
      </c>
      <c r="L1336">
        <v>15.9344</v>
      </c>
      <c r="M1336">
        <v>1.4444</v>
      </c>
      <c r="N1336">
        <v>0.0996825396825397</v>
      </c>
    </row>
    <row r="1337" spans="1:14">
      <c r="A1337">
        <v>208</v>
      </c>
      <c r="B1337">
        <v>20805</v>
      </c>
      <c r="C1337" t="s">
        <v>1815</v>
      </c>
      <c r="D1337" t="s">
        <v>1816</v>
      </c>
      <c r="E1337" t="s">
        <v>1817</v>
      </c>
      <c r="F1337" t="s">
        <v>1818</v>
      </c>
      <c r="G1337" t="s">
        <v>1817</v>
      </c>
      <c r="H1337">
        <v>2080505</v>
      </c>
      <c r="I1337" t="s">
        <v>1912</v>
      </c>
      <c r="J1337" t="s">
        <v>846</v>
      </c>
      <c r="K1337">
        <v>26.87</v>
      </c>
      <c r="L1337">
        <v>25.891</v>
      </c>
      <c r="M1337">
        <v>-0.979000000000003</v>
      </c>
      <c r="N1337">
        <v>-0.0364346855228881</v>
      </c>
    </row>
    <row r="1338" spans="1:14">
      <c r="A1338">
        <v>208</v>
      </c>
      <c r="B1338">
        <v>20805</v>
      </c>
      <c r="C1338" t="s">
        <v>792</v>
      </c>
      <c r="D1338" t="s">
        <v>1014</v>
      </c>
      <c r="E1338" t="s">
        <v>1015</v>
      </c>
      <c r="F1338" t="s">
        <v>1016</v>
      </c>
      <c r="G1338" t="s">
        <v>1017</v>
      </c>
      <c r="H1338">
        <v>2080505</v>
      </c>
      <c r="I1338" t="s">
        <v>1912</v>
      </c>
      <c r="J1338" t="s">
        <v>846</v>
      </c>
      <c r="K1338">
        <v>0</v>
      </c>
      <c r="L1338">
        <v>642.31</v>
      </c>
      <c r="M1338">
        <v>642.31</v>
      </c>
      <c r="N1338">
        <v>0</v>
      </c>
    </row>
    <row r="1339" spans="1:14">
      <c r="A1339">
        <v>208</v>
      </c>
      <c r="B1339">
        <v>20805</v>
      </c>
      <c r="C1339" t="s">
        <v>841</v>
      </c>
      <c r="D1339" t="s">
        <v>895</v>
      </c>
      <c r="E1339" t="s">
        <v>896</v>
      </c>
      <c r="F1339" t="s">
        <v>949</v>
      </c>
      <c r="G1339" t="s">
        <v>950</v>
      </c>
      <c r="H1339">
        <v>2080506</v>
      </c>
      <c r="I1339" t="s">
        <v>1975</v>
      </c>
      <c r="J1339" t="s">
        <v>928</v>
      </c>
      <c r="K1339">
        <v>4.06</v>
      </c>
      <c r="L1339">
        <v>1.6134</v>
      </c>
      <c r="M1339">
        <v>-2.4466</v>
      </c>
      <c r="N1339">
        <v>-0.602610837438424</v>
      </c>
    </row>
    <row r="1340" spans="1:14">
      <c r="A1340">
        <v>208</v>
      </c>
      <c r="B1340">
        <v>20805</v>
      </c>
      <c r="C1340" t="s">
        <v>1031</v>
      </c>
      <c r="D1340" t="s">
        <v>1170</v>
      </c>
      <c r="E1340" t="s">
        <v>1171</v>
      </c>
      <c r="F1340" t="s">
        <v>1172</v>
      </c>
      <c r="G1340" t="s">
        <v>1173</v>
      </c>
      <c r="H1340">
        <v>2080506</v>
      </c>
      <c r="I1340" t="s">
        <v>1975</v>
      </c>
      <c r="J1340" t="s">
        <v>846</v>
      </c>
      <c r="K1340">
        <v>0</v>
      </c>
      <c r="L1340">
        <v>6.499</v>
      </c>
      <c r="M1340">
        <v>6.499</v>
      </c>
      <c r="N1340">
        <v>0</v>
      </c>
    </row>
    <row r="1341" spans="1:14">
      <c r="A1341">
        <v>208</v>
      </c>
      <c r="B1341">
        <v>20805</v>
      </c>
      <c r="C1341" t="s">
        <v>1031</v>
      </c>
      <c r="D1341" t="s">
        <v>1032</v>
      </c>
      <c r="E1341" t="s">
        <v>1033</v>
      </c>
      <c r="F1341" t="s">
        <v>1638</v>
      </c>
      <c r="G1341" t="s">
        <v>1639</v>
      </c>
      <c r="H1341">
        <v>2080506</v>
      </c>
      <c r="I1341" t="s">
        <v>1975</v>
      </c>
      <c r="J1341" t="s">
        <v>928</v>
      </c>
      <c r="K1341">
        <v>2.32</v>
      </c>
      <c r="L1341">
        <v>1.15</v>
      </c>
      <c r="M1341">
        <v>-1.17</v>
      </c>
      <c r="N1341">
        <v>-0.504310344827586</v>
      </c>
    </row>
    <row r="1342" spans="1:14">
      <c r="A1342">
        <v>208</v>
      </c>
      <c r="B1342">
        <v>20805</v>
      </c>
      <c r="C1342" t="s">
        <v>1031</v>
      </c>
      <c r="D1342" t="s">
        <v>1641</v>
      </c>
      <c r="E1342" t="s">
        <v>1642</v>
      </c>
      <c r="F1342" t="s">
        <v>1840</v>
      </c>
      <c r="G1342" t="s">
        <v>1841</v>
      </c>
      <c r="H1342">
        <v>2080506</v>
      </c>
      <c r="I1342" t="s">
        <v>1975</v>
      </c>
      <c r="J1342" t="s">
        <v>928</v>
      </c>
      <c r="K1342">
        <v>21.78</v>
      </c>
      <c r="L1342">
        <v>9.7164</v>
      </c>
      <c r="M1342">
        <v>-12.0636</v>
      </c>
      <c r="N1342">
        <v>-0.553884297520661</v>
      </c>
    </row>
    <row r="1343" spans="1:14">
      <c r="A1343">
        <v>208</v>
      </c>
      <c r="B1343">
        <v>20805</v>
      </c>
      <c r="C1343" t="s">
        <v>1031</v>
      </c>
      <c r="D1343" t="s">
        <v>1641</v>
      </c>
      <c r="E1343" t="s">
        <v>1642</v>
      </c>
      <c r="F1343" t="s">
        <v>1842</v>
      </c>
      <c r="G1343" t="s">
        <v>1843</v>
      </c>
      <c r="H1343">
        <v>2080506</v>
      </c>
      <c r="I1343" t="s">
        <v>1975</v>
      </c>
      <c r="J1343" t="s">
        <v>928</v>
      </c>
      <c r="K1343">
        <v>15.84</v>
      </c>
      <c r="L1343">
        <v>6.9508</v>
      </c>
      <c r="M1343">
        <v>-8.8892</v>
      </c>
      <c r="N1343">
        <v>-0.561186868686869</v>
      </c>
    </row>
    <row r="1344" spans="1:14">
      <c r="A1344">
        <v>208</v>
      </c>
      <c r="B1344">
        <v>20805</v>
      </c>
      <c r="C1344" t="s">
        <v>841</v>
      </c>
      <c r="D1344" t="s">
        <v>1315</v>
      </c>
      <c r="E1344" t="s">
        <v>1316</v>
      </c>
      <c r="F1344" t="s">
        <v>1317</v>
      </c>
      <c r="G1344" t="s">
        <v>1316</v>
      </c>
      <c r="H1344">
        <v>2080506</v>
      </c>
      <c r="I1344" t="s">
        <v>1975</v>
      </c>
      <c r="J1344" t="s">
        <v>928</v>
      </c>
      <c r="K1344">
        <v>386.91</v>
      </c>
      <c r="L1344">
        <v>429.7412</v>
      </c>
      <c r="M1344">
        <v>42.8312</v>
      </c>
      <c r="N1344">
        <v>0.110700679744643</v>
      </c>
    </row>
    <row r="1345" spans="1:14">
      <c r="A1345">
        <v>208</v>
      </c>
      <c r="B1345">
        <v>20805</v>
      </c>
      <c r="C1345" t="s">
        <v>1061</v>
      </c>
      <c r="D1345" t="s">
        <v>1687</v>
      </c>
      <c r="E1345" t="s">
        <v>1688</v>
      </c>
      <c r="F1345" t="s">
        <v>1850</v>
      </c>
      <c r="G1345" t="s">
        <v>1851</v>
      </c>
      <c r="H1345">
        <v>2080506</v>
      </c>
      <c r="I1345" t="s">
        <v>1975</v>
      </c>
      <c r="J1345" t="s">
        <v>846</v>
      </c>
      <c r="K1345">
        <v>0</v>
      </c>
      <c r="L1345">
        <v>28.4974</v>
      </c>
      <c r="M1345">
        <v>28.4974</v>
      </c>
      <c r="N1345">
        <v>0</v>
      </c>
    </row>
    <row r="1346" spans="1:14">
      <c r="A1346">
        <v>208</v>
      </c>
      <c r="B1346">
        <v>20805</v>
      </c>
      <c r="C1346" t="s">
        <v>849</v>
      </c>
      <c r="D1346" t="s">
        <v>1730</v>
      </c>
      <c r="E1346" t="s">
        <v>1731</v>
      </c>
      <c r="F1346" t="s">
        <v>1876</v>
      </c>
      <c r="G1346" t="s">
        <v>1877</v>
      </c>
      <c r="H1346">
        <v>2080506</v>
      </c>
      <c r="I1346" t="s">
        <v>1975</v>
      </c>
      <c r="J1346" t="s">
        <v>938</v>
      </c>
      <c r="K1346">
        <v>26.91</v>
      </c>
      <c r="L1346">
        <v>13.182</v>
      </c>
      <c r="M1346">
        <v>-13.728</v>
      </c>
      <c r="N1346">
        <v>-0.510144927536232</v>
      </c>
    </row>
    <row r="1347" spans="1:14">
      <c r="A1347">
        <v>208</v>
      </c>
      <c r="B1347">
        <v>20805</v>
      </c>
      <c r="C1347" t="s">
        <v>849</v>
      </c>
      <c r="D1347" t="s">
        <v>1730</v>
      </c>
      <c r="E1347" t="s">
        <v>1731</v>
      </c>
      <c r="F1347" t="s">
        <v>1878</v>
      </c>
      <c r="G1347" t="s">
        <v>1879</v>
      </c>
      <c r="H1347">
        <v>2080506</v>
      </c>
      <c r="I1347" t="s">
        <v>1975</v>
      </c>
      <c r="J1347" t="s">
        <v>938</v>
      </c>
      <c r="K1347">
        <v>19.71</v>
      </c>
      <c r="L1347">
        <v>9.4989</v>
      </c>
      <c r="M1347">
        <v>-10.2111</v>
      </c>
      <c r="N1347">
        <v>-0.51806697108067</v>
      </c>
    </row>
    <row r="1348" spans="1:14">
      <c r="A1348">
        <v>208</v>
      </c>
      <c r="B1348">
        <v>20805</v>
      </c>
      <c r="C1348" t="s">
        <v>849</v>
      </c>
      <c r="D1348" t="s">
        <v>1730</v>
      </c>
      <c r="E1348" t="s">
        <v>1731</v>
      </c>
      <c r="F1348" t="s">
        <v>1935</v>
      </c>
      <c r="G1348" t="s">
        <v>1936</v>
      </c>
      <c r="H1348">
        <v>2080506</v>
      </c>
      <c r="I1348" t="s">
        <v>1975</v>
      </c>
      <c r="J1348" t="s">
        <v>846</v>
      </c>
      <c r="K1348">
        <v>4.38</v>
      </c>
      <c r="L1348">
        <v>0</v>
      </c>
      <c r="M1348">
        <v>-4.38</v>
      </c>
      <c r="N1348">
        <v>-1</v>
      </c>
    </row>
    <row r="1349" spans="1:14">
      <c r="A1349">
        <v>208</v>
      </c>
      <c r="B1349">
        <v>20805</v>
      </c>
      <c r="C1349" t="s">
        <v>849</v>
      </c>
      <c r="D1349" t="s">
        <v>1730</v>
      </c>
      <c r="E1349" t="s">
        <v>1731</v>
      </c>
      <c r="F1349" t="s">
        <v>1882</v>
      </c>
      <c r="G1349" t="s">
        <v>1883</v>
      </c>
      <c r="H1349">
        <v>2080506</v>
      </c>
      <c r="I1349" t="s">
        <v>1975</v>
      </c>
      <c r="J1349" t="s">
        <v>938</v>
      </c>
      <c r="K1349">
        <v>5.35</v>
      </c>
      <c r="L1349">
        <v>2.567</v>
      </c>
      <c r="M1349">
        <v>-2.783</v>
      </c>
      <c r="N1349">
        <v>-0.52018691588785</v>
      </c>
    </row>
    <row r="1350" spans="1:14">
      <c r="A1350">
        <v>208</v>
      </c>
      <c r="B1350">
        <v>20805</v>
      </c>
      <c r="C1350" t="s">
        <v>1119</v>
      </c>
      <c r="D1350" t="s">
        <v>1479</v>
      </c>
      <c r="E1350" t="s">
        <v>1480</v>
      </c>
      <c r="F1350" t="s">
        <v>1490</v>
      </c>
      <c r="G1350" t="s">
        <v>1491</v>
      </c>
      <c r="H1350">
        <v>2080506</v>
      </c>
      <c r="I1350" t="s">
        <v>1975</v>
      </c>
      <c r="J1350" t="s">
        <v>846</v>
      </c>
      <c r="K1350">
        <v>0</v>
      </c>
      <c r="L1350">
        <v>17.8699</v>
      </c>
      <c r="M1350">
        <v>17.8699</v>
      </c>
      <c r="N1350">
        <v>0</v>
      </c>
    </row>
    <row r="1351" spans="1:14">
      <c r="A1351">
        <v>208</v>
      </c>
      <c r="B1351">
        <v>20805</v>
      </c>
      <c r="C1351" t="s">
        <v>1119</v>
      </c>
      <c r="D1351" t="s">
        <v>1476</v>
      </c>
      <c r="E1351" t="s">
        <v>1477</v>
      </c>
      <c r="F1351" t="s">
        <v>1574</v>
      </c>
      <c r="G1351" t="s">
        <v>1575</v>
      </c>
      <c r="H1351">
        <v>2080506</v>
      </c>
      <c r="I1351" t="s">
        <v>1975</v>
      </c>
      <c r="J1351" t="s">
        <v>846</v>
      </c>
      <c r="K1351">
        <v>0</v>
      </c>
      <c r="L1351">
        <v>0.2916</v>
      </c>
      <c r="M1351">
        <v>0.2916</v>
      </c>
      <c r="N1351">
        <v>0</v>
      </c>
    </row>
    <row r="1352" spans="1:14">
      <c r="A1352">
        <v>208</v>
      </c>
      <c r="B1352">
        <v>20805</v>
      </c>
      <c r="C1352" t="s">
        <v>1119</v>
      </c>
      <c r="D1352" t="s">
        <v>1476</v>
      </c>
      <c r="E1352" t="s">
        <v>1477</v>
      </c>
      <c r="F1352" t="s">
        <v>1540</v>
      </c>
      <c r="G1352" t="s">
        <v>1541</v>
      </c>
      <c r="H1352">
        <v>2080506</v>
      </c>
      <c r="I1352" t="s">
        <v>1975</v>
      </c>
      <c r="J1352" t="s">
        <v>846</v>
      </c>
      <c r="K1352">
        <v>0</v>
      </c>
      <c r="L1352">
        <v>97.9066</v>
      </c>
      <c r="M1352">
        <v>97.9066</v>
      </c>
      <c r="N1352">
        <v>0</v>
      </c>
    </row>
    <row r="1353" spans="1:14">
      <c r="A1353">
        <v>208</v>
      </c>
      <c r="B1353">
        <v>20805</v>
      </c>
      <c r="C1353" t="s">
        <v>1119</v>
      </c>
      <c r="D1353" t="s">
        <v>1577</v>
      </c>
      <c r="E1353" t="s">
        <v>1578</v>
      </c>
      <c r="F1353" t="s">
        <v>1585</v>
      </c>
      <c r="G1353" t="s">
        <v>1586</v>
      </c>
      <c r="H1353">
        <v>2080506</v>
      </c>
      <c r="I1353" t="s">
        <v>1975</v>
      </c>
      <c r="J1353" t="s">
        <v>846</v>
      </c>
      <c r="K1353">
        <v>0</v>
      </c>
      <c r="L1353">
        <v>4.6729</v>
      </c>
      <c r="M1353">
        <v>4.6729</v>
      </c>
      <c r="N1353">
        <v>0</v>
      </c>
    </row>
    <row r="1354" spans="1:15">
      <c r="A1354">
        <v>208</v>
      </c>
      <c r="B1354">
        <v>20805</v>
      </c>
      <c r="C1354" t="s">
        <v>1031</v>
      </c>
      <c r="D1354" t="s">
        <v>1032</v>
      </c>
      <c r="E1354" t="s">
        <v>1033</v>
      </c>
      <c r="F1354" t="s">
        <v>1622</v>
      </c>
      <c r="G1354" t="s">
        <v>1623</v>
      </c>
      <c r="H1354">
        <v>2080507</v>
      </c>
      <c r="I1354" t="s">
        <v>1976</v>
      </c>
      <c r="J1354" t="s">
        <v>846</v>
      </c>
      <c r="K1354">
        <v>0</v>
      </c>
      <c r="L1354">
        <v>38367</v>
      </c>
      <c r="M1354">
        <v>38367</v>
      </c>
      <c r="N1354">
        <v>0</v>
      </c>
      <c r="O1354" t="s">
        <v>1977</v>
      </c>
    </row>
    <row r="1355" spans="1:14">
      <c r="A1355">
        <v>208</v>
      </c>
      <c r="B1355">
        <v>20805</v>
      </c>
      <c r="C1355" t="s">
        <v>1031</v>
      </c>
      <c r="D1355" t="s">
        <v>1032</v>
      </c>
      <c r="E1355" t="s">
        <v>1033</v>
      </c>
      <c r="F1355" t="s">
        <v>1044</v>
      </c>
      <c r="G1355" t="s">
        <v>1033</v>
      </c>
      <c r="H1355">
        <v>2080599</v>
      </c>
      <c r="I1355" t="s">
        <v>1978</v>
      </c>
      <c r="J1355" t="s">
        <v>846</v>
      </c>
      <c r="K1355">
        <v>65.16</v>
      </c>
      <c r="L1355">
        <v>65.16</v>
      </c>
      <c r="M1355">
        <v>0</v>
      </c>
      <c r="N1355">
        <v>0</v>
      </c>
    </row>
    <row r="1356" spans="1:14">
      <c r="A1356">
        <v>208</v>
      </c>
      <c r="B1356">
        <v>20805</v>
      </c>
      <c r="C1356" t="s">
        <v>1031</v>
      </c>
      <c r="D1356" t="s">
        <v>1641</v>
      </c>
      <c r="E1356" t="s">
        <v>1642</v>
      </c>
      <c r="F1356" t="s">
        <v>1674</v>
      </c>
      <c r="G1356" t="s">
        <v>1675</v>
      </c>
      <c r="H1356">
        <v>2080599</v>
      </c>
      <c r="I1356" t="s">
        <v>1978</v>
      </c>
      <c r="J1356" t="s">
        <v>938</v>
      </c>
      <c r="K1356">
        <v>6.7</v>
      </c>
      <c r="L1356">
        <v>0</v>
      </c>
      <c r="M1356">
        <v>-6.7</v>
      </c>
      <c r="N1356">
        <v>-1</v>
      </c>
    </row>
    <row r="1357" spans="1:14">
      <c r="A1357">
        <v>208</v>
      </c>
      <c r="B1357">
        <v>20805</v>
      </c>
      <c r="C1357" t="s">
        <v>1031</v>
      </c>
      <c r="D1357" t="s">
        <v>1641</v>
      </c>
      <c r="E1357" t="s">
        <v>1642</v>
      </c>
      <c r="F1357" t="s">
        <v>1676</v>
      </c>
      <c r="G1357" t="s">
        <v>1677</v>
      </c>
      <c r="H1357">
        <v>2080599</v>
      </c>
      <c r="I1357" t="s">
        <v>1978</v>
      </c>
      <c r="J1357" t="s">
        <v>938</v>
      </c>
      <c r="K1357">
        <v>11</v>
      </c>
      <c r="L1357">
        <v>0</v>
      </c>
      <c r="M1357">
        <v>-11</v>
      </c>
      <c r="N1357">
        <v>-1</v>
      </c>
    </row>
    <row r="1358" spans="1:14">
      <c r="A1358">
        <v>208</v>
      </c>
      <c r="B1358">
        <v>20805</v>
      </c>
      <c r="C1358" t="s">
        <v>1031</v>
      </c>
      <c r="D1358" t="s">
        <v>1245</v>
      </c>
      <c r="E1358" t="s">
        <v>1246</v>
      </c>
      <c r="F1358" t="s">
        <v>1247</v>
      </c>
      <c r="G1358" t="s">
        <v>1246</v>
      </c>
      <c r="H1358">
        <v>2080599</v>
      </c>
      <c r="I1358" t="s">
        <v>1978</v>
      </c>
      <c r="J1358" t="s">
        <v>846</v>
      </c>
      <c r="K1358">
        <v>179.8</v>
      </c>
      <c r="L1358">
        <v>174</v>
      </c>
      <c r="M1358">
        <v>-5.80000000000001</v>
      </c>
      <c r="N1358">
        <v>-0.0322580645161291</v>
      </c>
    </row>
    <row r="1359" spans="1:14">
      <c r="A1359">
        <v>208</v>
      </c>
      <c r="B1359">
        <v>20805</v>
      </c>
      <c r="C1359" t="s">
        <v>1031</v>
      </c>
      <c r="D1359" t="s">
        <v>1245</v>
      </c>
      <c r="E1359" t="s">
        <v>1246</v>
      </c>
      <c r="F1359" t="s">
        <v>1247</v>
      </c>
      <c r="G1359" t="s">
        <v>1246</v>
      </c>
      <c r="H1359">
        <v>2080599</v>
      </c>
      <c r="I1359" t="s">
        <v>1978</v>
      </c>
      <c r="J1359" t="s">
        <v>938</v>
      </c>
      <c r="K1359">
        <v>0.13</v>
      </c>
      <c r="L1359">
        <v>0.13</v>
      </c>
      <c r="M1359">
        <v>0</v>
      </c>
      <c r="N1359">
        <v>0</v>
      </c>
    </row>
    <row r="1360" spans="1:14">
      <c r="A1360">
        <v>208</v>
      </c>
      <c r="B1360">
        <v>20805</v>
      </c>
      <c r="C1360" t="s">
        <v>1031</v>
      </c>
      <c r="D1360" t="s">
        <v>1245</v>
      </c>
      <c r="E1360" t="s">
        <v>1246</v>
      </c>
      <c r="F1360" t="s">
        <v>1252</v>
      </c>
      <c r="G1360" t="s">
        <v>1253</v>
      </c>
      <c r="H1360">
        <v>2080599</v>
      </c>
      <c r="I1360" t="s">
        <v>1978</v>
      </c>
      <c r="J1360" t="s">
        <v>846</v>
      </c>
      <c r="K1360">
        <v>0</v>
      </c>
      <c r="L1360">
        <v>96.25</v>
      </c>
      <c r="M1360">
        <v>96.25</v>
      </c>
      <c r="N1360">
        <v>0</v>
      </c>
    </row>
    <row r="1361" spans="1:14">
      <c r="A1361">
        <v>208</v>
      </c>
      <c r="B1361">
        <v>20805</v>
      </c>
      <c r="C1361" t="s">
        <v>1031</v>
      </c>
      <c r="D1361" t="s">
        <v>1245</v>
      </c>
      <c r="E1361" t="s">
        <v>1246</v>
      </c>
      <c r="F1361" t="s">
        <v>1252</v>
      </c>
      <c r="G1361" t="s">
        <v>1253</v>
      </c>
      <c r="H1361">
        <v>2080599</v>
      </c>
      <c r="I1361" t="s">
        <v>1978</v>
      </c>
      <c r="J1361" t="s">
        <v>938</v>
      </c>
      <c r="K1361">
        <v>0</v>
      </c>
      <c r="L1361">
        <v>310</v>
      </c>
      <c r="M1361">
        <v>310</v>
      </c>
      <c r="N1361">
        <v>0</v>
      </c>
    </row>
    <row r="1362" spans="1:14">
      <c r="A1362">
        <v>208</v>
      </c>
      <c r="B1362">
        <v>20805</v>
      </c>
      <c r="C1362" t="s">
        <v>1031</v>
      </c>
      <c r="D1362" t="s">
        <v>1681</v>
      </c>
      <c r="E1362" t="s">
        <v>1682</v>
      </c>
      <c r="F1362" t="s">
        <v>1683</v>
      </c>
      <c r="G1362" t="s">
        <v>1682</v>
      </c>
      <c r="H1362">
        <v>2080599</v>
      </c>
      <c r="I1362" t="s">
        <v>1978</v>
      </c>
      <c r="J1362" t="s">
        <v>846</v>
      </c>
      <c r="K1362">
        <v>0</v>
      </c>
      <c r="L1362">
        <v>2</v>
      </c>
      <c r="M1362">
        <v>2</v>
      </c>
      <c r="N1362">
        <v>0</v>
      </c>
    </row>
    <row r="1363" spans="1:14">
      <c r="A1363">
        <v>208</v>
      </c>
      <c r="B1363">
        <v>20805</v>
      </c>
      <c r="C1363" t="s">
        <v>1031</v>
      </c>
      <c r="D1363" t="s">
        <v>1906</v>
      </c>
      <c r="E1363" t="s">
        <v>1907</v>
      </c>
      <c r="F1363" t="s">
        <v>1908</v>
      </c>
      <c r="G1363" t="s">
        <v>1907</v>
      </c>
      <c r="H1363">
        <v>2080599</v>
      </c>
      <c r="I1363" t="s">
        <v>1978</v>
      </c>
      <c r="J1363" t="s">
        <v>846</v>
      </c>
      <c r="K1363">
        <v>0.7</v>
      </c>
      <c r="L1363">
        <v>0.7</v>
      </c>
      <c r="M1363">
        <v>0</v>
      </c>
      <c r="N1363">
        <v>0</v>
      </c>
    </row>
    <row r="1364" spans="1:14">
      <c r="A1364">
        <v>208</v>
      </c>
      <c r="B1364">
        <v>20805</v>
      </c>
      <c r="C1364" t="s">
        <v>1031</v>
      </c>
      <c r="D1364" t="s">
        <v>1979</v>
      </c>
      <c r="E1364" t="s">
        <v>1980</v>
      </c>
      <c r="F1364" t="s">
        <v>1981</v>
      </c>
      <c r="G1364" t="s">
        <v>1982</v>
      </c>
      <c r="H1364">
        <v>2080599</v>
      </c>
      <c r="I1364" t="s">
        <v>1978</v>
      </c>
      <c r="J1364" t="s">
        <v>846</v>
      </c>
      <c r="K1364">
        <v>1250</v>
      </c>
      <c r="L1364">
        <v>1450</v>
      </c>
      <c r="M1364">
        <v>200</v>
      </c>
      <c r="N1364">
        <v>0.16</v>
      </c>
    </row>
    <row r="1365" spans="1:14">
      <c r="A1365">
        <v>208</v>
      </c>
      <c r="B1365">
        <v>20806</v>
      </c>
      <c r="C1365" t="s">
        <v>1289</v>
      </c>
      <c r="D1365" t="s">
        <v>1806</v>
      </c>
      <c r="E1365" t="s">
        <v>1807</v>
      </c>
      <c r="F1365" t="s">
        <v>1983</v>
      </c>
      <c r="G1365" t="s">
        <v>1984</v>
      </c>
      <c r="H1365">
        <v>2080699</v>
      </c>
      <c r="I1365" t="s">
        <v>1985</v>
      </c>
      <c r="J1365" t="s">
        <v>846</v>
      </c>
      <c r="K1365">
        <v>0</v>
      </c>
      <c r="L1365">
        <v>2816</v>
      </c>
      <c r="M1365">
        <v>2816</v>
      </c>
      <c r="N1365">
        <v>0</v>
      </c>
    </row>
    <row r="1366" spans="1:14">
      <c r="A1366">
        <v>208</v>
      </c>
      <c r="B1366">
        <v>20806</v>
      </c>
      <c r="C1366" t="s">
        <v>1031</v>
      </c>
      <c r="D1366" t="s">
        <v>1979</v>
      </c>
      <c r="E1366" t="s">
        <v>1980</v>
      </c>
      <c r="F1366" t="s">
        <v>1981</v>
      </c>
      <c r="G1366" t="s">
        <v>1982</v>
      </c>
      <c r="H1366">
        <v>2080699</v>
      </c>
      <c r="I1366" t="s">
        <v>1985</v>
      </c>
      <c r="J1366" t="s">
        <v>846</v>
      </c>
      <c r="K1366">
        <v>0</v>
      </c>
      <c r="L1366">
        <v>3000</v>
      </c>
      <c r="M1366">
        <v>3000</v>
      </c>
      <c r="N1366">
        <v>0</v>
      </c>
    </row>
    <row r="1367" spans="1:14">
      <c r="A1367">
        <v>208</v>
      </c>
      <c r="B1367">
        <v>20806</v>
      </c>
      <c r="C1367" t="s">
        <v>1289</v>
      </c>
      <c r="D1367" t="s">
        <v>1290</v>
      </c>
      <c r="E1367" t="s">
        <v>1291</v>
      </c>
      <c r="F1367" t="s">
        <v>1292</v>
      </c>
      <c r="G1367" t="s">
        <v>1291</v>
      </c>
      <c r="H1367">
        <v>2080699</v>
      </c>
      <c r="I1367" t="s">
        <v>1985</v>
      </c>
      <c r="J1367" t="s">
        <v>846</v>
      </c>
      <c r="K1367">
        <v>4687</v>
      </c>
      <c r="L1367">
        <v>2000</v>
      </c>
      <c r="M1367">
        <v>-2687</v>
      </c>
      <c r="N1367">
        <v>-0.573287817367186</v>
      </c>
    </row>
    <row r="1368" spans="1:14">
      <c r="A1368">
        <v>208</v>
      </c>
      <c r="B1368">
        <v>20807</v>
      </c>
      <c r="C1368" t="s">
        <v>1031</v>
      </c>
      <c r="D1368" t="s">
        <v>1032</v>
      </c>
      <c r="E1368" t="s">
        <v>1033</v>
      </c>
      <c r="F1368" t="s">
        <v>1044</v>
      </c>
      <c r="G1368" t="s">
        <v>1033</v>
      </c>
      <c r="H1368">
        <v>2080705</v>
      </c>
      <c r="I1368" t="s">
        <v>1986</v>
      </c>
      <c r="J1368" t="s">
        <v>846</v>
      </c>
      <c r="K1368">
        <v>0</v>
      </c>
      <c r="L1368">
        <v>714.1</v>
      </c>
      <c r="M1368">
        <v>714.1</v>
      </c>
      <c r="N1368">
        <v>0</v>
      </c>
    </row>
    <row r="1369" spans="1:14">
      <c r="A1369">
        <v>208</v>
      </c>
      <c r="B1369">
        <v>20807</v>
      </c>
      <c r="C1369" t="s">
        <v>1031</v>
      </c>
      <c r="D1369" t="s">
        <v>1032</v>
      </c>
      <c r="E1369" t="s">
        <v>1033</v>
      </c>
      <c r="F1369" t="s">
        <v>1044</v>
      </c>
      <c r="G1369" t="s">
        <v>1033</v>
      </c>
      <c r="H1369">
        <v>2080799</v>
      </c>
      <c r="I1369" t="s">
        <v>1987</v>
      </c>
      <c r="J1369" t="s">
        <v>846</v>
      </c>
      <c r="K1369">
        <v>2500</v>
      </c>
      <c r="L1369">
        <v>1800</v>
      </c>
      <c r="M1369">
        <v>-700</v>
      </c>
      <c r="N1369">
        <v>-0.28</v>
      </c>
    </row>
    <row r="1370" spans="1:14">
      <c r="A1370">
        <v>208</v>
      </c>
      <c r="B1370">
        <v>20808</v>
      </c>
      <c r="C1370" t="s">
        <v>1031</v>
      </c>
      <c r="D1370" t="s">
        <v>1641</v>
      </c>
      <c r="E1370" t="s">
        <v>1642</v>
      </c>
      <c r="F1370" t="s">
        <v>1643</v>
      </c>
      <c r="G1370" t="s">
        <v>1642</v>
      </c>
      <c r="H1370">
        <v>2080801</v>
      </c>
      <c r="I1370" t="s">
        <v>1988</v>
      </c>
      <c r="J1370" t="s">
        <v>846</v>
      </c>
      <c r="K1370">
        <v>260</v>
      </c>
      <c r="L1370">
        <v>100</v>
      </c>
      <c r="M1370">
        <v>-160</v>
      </c>
      <c r="N1370">
        <v>-0.615384615384615</v>
      </c>
    </row>
    <row r="1371" spans="1:14">
      <c r="A1371">
        <v>208</v>
      </c>
      <c r="B1371">
        <v>20808</v>
      </c>
      <c r="C1371" t="s">
        <v>1031</v>
      </c>
      <c r="D1371" t="s">
        <v>1641</v>
      </c>
      <c r="E1371" t="s">
        <v>1642</v>
      </c>
      <c r="F1371" t="s">
        <v>1643</v>
      </c>
      <c r="G1371" t="s">
        <v>1642</v>
      </c>
      <c r="H1371">
        <v>2080802</v>
      </c>
      <c r="I1371" t="s">
        <v>1989</v>
      </c>
      <c r="J1371" t="s">
        <v>846</v>
      </c>
      <c r="K1371">
        <v>16.2</v>
      </c>
      <c r="L1371">
        <v>16.2</v>
      </c>
      <c r="M1371">
        <v>0</v>
      </c>
      <c r="N1371">
        <v>0</v>
      </c>
    </row>
    <row r="1372" spans="1:14">
      <c r="A1372">
        <v>208</v>
      </c>
      <c r="B1372">
        <v>20809</v>
      </c>
      <c r="C1372" t="s">
        <v>1031</v>
      </c>
      <c r="D1372" t="s">
        <v>1641</v>
      </c>
      <c r="E1372" t="s">
        <v>1642</v>
      </c>
      <c r="F1372" t="s">
        <v>1643</v>
      </c>
      <c r="G1372" t="s">
        <v>1642</v>
      </c>
      <c r="H1372">
        <v>2080901</v>
      </c>
      <c r="I1372" t="s">
        <v>1990</v>
      </c>
      <c r="J1372" t="s">
        <v>846</v>
      </c>
      <c r="K1372">
        <v>269.37</v>
      </c>
      <c r="L1372">
        <v>407.8</v>
      </c>
      <c r="M1372">
        <v>138.43</v>
      </c>
      <c r="N1372">
        <v>0.513902810260979</v>
      </c>
    </row>
    <row r="1373" spans="1:14">
      <c r="A1373">
        <v>208</v>
      </c>
      <c r="B1373">
        <v>20809</v>
      </c>
      <c r="C1373" t="s">
        <v>1031</v>
      </c>
      <c r="D1373" t="s">
        <v>1641</v>
      </c>
      <c r="E1373" t="s">
        <v>1642</v>
      </c>
      <c r="F1373" t="s">
        <v>1674</v>
      </c>
      <c r="G1373" t="s">
        <v>1675</v>
      </c>
      <c r="H1373">
        <v>2080902</v>
      </c>
      <c r="I1373" t="s">
        <v>1991</v>
      </c>
      <c r="J1373" t="s">
        <v>846</v>
      </c>
      <c r="K1373">
        <v>130.16</v>
      </c>
      <c r="L1373">
        <v>165.9014</v>
      </c>
      <c r="M1373">
        <v>35.7414</v>
      </c>
      <c r="N1373">
        <v>0.274595881991395</v>
      </c>
    </row>
    <row r="1374" spans="1:14">
      <c r="A1374">
        <v>208</v>
      </c>
      <c r="B1374">
        <v>20809</v>
      </c>
      <c r="C1374" t="s">
        <v>1031</v>
      </c>
      <c r="D1374" t="s">
        <v>1641</v>
      </c>
      <c r="E1374" t="s">
        <v>1642</v>
      </c>
      <c r="F1374" t="s">
        <v>1676</v>
      </c>
      <c r="G1374" t="s">
        <v>1677</v>
      </c>
      <c r="H1374">
        <v>2080902</v>
      </c>
      <c r="I1374" t="s">
        <v>1991</v>
      </c>
      <c r="J1374" t="s">
        <v>846</v>
      </c>
      <c r="K1374">
        <v>673.36</v>
      </c>
      <c r="L1374">
        <v>700.665</v>
      </c>
      <c r="M1374">
        <v>27.3049999999999</v>
      </c>
      <c r="N1374">
        <v>0.0405503742426042</v>
      </c>
    </row>
    <row r="1375" spans="1:14">
      <c r="A1375">
        <v>208</v>
      </c>
      <c r="B1375">
        <v>20809</v>
      </c>
      <c r="C1375" t="s">
        <v>1031</v>
      </c>
      <c r="D1375" t="s">
        <v>1641</v>
      </c>
      <c r="E1375" t="s">
        <v>1642</v>
      </c>
      <c r="F1375" t="s">
        <v>1674</v>
      </c>
      <c r="G1375" t="s">
        <v>1675</v>
      </c>
      <c r="H1375">
        <v>2080903</v>
      </c>
      <c r="I1375" t="s">
        <v>1992</v>
      </c>
      <c r="J1375" t="s">
        <v>938</v>
      </c>
      <c r="K1375">
        <v>0</v>
      </c>
      <c r="L1375">
        <v>7.6</v>
      </c>
      <c r="M1375">
        <v>7.6</v>
      </c>
      <c r="N1375">
        <v>0</v>
      </c>
    </row>
    <row r="1376" spans="1:14">
      <c r="A1376">
        <v>208</v>
      </c>
      <c r="B1376">
        <v>20809</v>
      </c>
      <c r="C1376" t="s">
        <v>1031</v>
      </c>
      <c r="D1376" t="s">
        <v>1641</v>
      </c>
      <c r="E1376" t="s">
        <v>1642</v>
      </c>
      <c r="F1376" t="s">
        <v>1676</v>
      </c>
      <c r="G1376" t="s">
        <v>1677</v>
      </c>
      <c r="H1376">
        <v>2080903</v>
      </c>
      <c r="I1376" t="s">
        <v>1992</v>
      </c>
      <c r="J1376" t="s">
        <v>938</v>
      </c>
      <c r="K1376">
        <v>0</v>
      </c>
      <c r="L1376">
        <v>11</v>
      </c>
      <c r="M1376">
        <v>11</v>
      </c>
      <c r="N1376">
        <v>0</v>
      </c>
    </row>
    <row r="1377" spans="1:14">
      <c r="A1377">
        <v>208</v>
      </c>
      <c r="B1377">
        <v>20809</v>
      </c>
      <c r="C1377" t="s">
        <v>1031</v>
      </c>
      <c r="D1377" t="s">
        <v>1641</v>
      </c>
      <c r="E1377" t="s">
        <v>1642</v>
      </c>
      <c r="F1377" t="s">
        <v>1915</v>
      </c>
      <c r="G1377" t="s">
        <v>1916</v>
      </c>
      <c r="H1377">
        <v>2080903</v>
      </c>
      <c r="I1377" t="s">
        <v>1992</v>
      </c>
      <c r="J1377" t="s">
        <v>846</v>
      </c>
      <c r="K1377">
        <v>73.1</v>
      </c>
      <c r="L1377">
        <v>101.0039</v>
      </c>
      <c r="M1377">
        <v>27.9039</v>
      </c>
      <c r="N1377">
        <v>0.381722298221614</v>
      </c>
    </row>
    <row r="1378" spans="1:14">
      <c r="A1378">
        <v>208</v>
      </c>
      <c r="B1378">
        <v>20809</v>
      </c>
      <c r="C1378" t="s">
        <v>1031</v>
      </c>
      <c r="D1378" t="s">
        <v>1032</v>
      </c>
      <c r="E1378" t="s">
        <v>1033</v>
      </c>
      <c r="F1378" t="s">
        <v>1037</v>
      </c>
      <c r="G1378" t="s">
        <v>1038</v>
      </c>
      <c r="H1378">
        <v>2080905</v>
      </c>
      <c r="I1378" t="s">
        <v>1993</v>
      </c>
      <c r="J1378" t="s">
        <v>846</v>
      </c>
      <c r="K1378">
        <v>0</v>
      </c>
      <c r="L1378">
        <v>8.1</v>
      </c>
      <c r="M1378">
        <v>8.1</v>
      </c>
      <c r="N1378">
        <v>0</v>
      </c>
    </row>
    <row r="1379" spans="1:14">
      <c r="A1379">
        <v>208</v>
      </c>
      <c r="B1379">
        <v>20810</v>
      </c>
      <c r="C1379" t="s">
        <v>1031</v>
      </c>
      <c r="D1379" t="s">
        <v>1641</v>
      </c>
      <c r="E1379" t="s">
        <v>1642</v>
      </c>
      <c r="F1379" t="s">
        <v>1643</v>
      </c>
      <c r="G1379" t="s">
        <v>1642</v>
      </c>
      <c r="H1379">
        <v>2081001</v>
      </c>
      <c r="I1379" t="s">
        <v>1994</v>
      </c>
      <c r="J1379" t="s">
        <v>846</v>
      </c>
      <c r="K1379">
        <v>71.95</v>
      </c>
      <c r="L1379">
        <v>139.91</v>
      </c>
      <c r="M1379">
        <v>67.96</v>
      </c>
      <c r="N1379">
        <v>0.944544822793607</v>
      </c>
    </row>
    <row r="1380" spans="1:14">
      <c r="A1380">
        <v>208</v>
      </c>
      <c r="B1380">
        <v>20810</v>
      </c>
      <c r="C1380" t="s">
        <v>1031</v>
      </c>
      <c r="D1380" t="s">
        <v>1641</v>
      </c>
      <c r="E1380" t="s">
        <v>1642</v>
      </c>
      <c r="F1380" t="s">
        <v>1844</v>
      </c>
      <c r="G1380" t="s">
        <v>1845</v>
      </c>
      <c r="H1380">
        <v>2081001</v>
      </c>
      <c r="I1380" t="s">
        <v>1994</v>
      </c>
      <c r="J1380" t="s">
        <v>846</v>
      </c>
      <c r="K1380">
        <v>1040.01</v>
      </c>
      <c r="L1380">
        <v>1480.3101</v>
      </c>
      <c r="M1380">
        <v>440.3001</v>
      </c>
      <c r="N1380">
        <v>0.423361409986442</v>
      </c>
    </row>
    <row r="1381" spans="1:14">
      <c r="A1381">
        <v>208</v>
      </c>
      <c r="B1381">
        <v>20810</v>
      </c>
      <c r="C1381" t="s">
        <v>1031</v>
      </c>
      <c r="D1381" t="s">
        <v>1641</v>
      </c>
      <c r="E1381" t="s">
        <v>1642</v>
      </c>
      <c r="F1381" t="s">
        <v>1844</v>
      </c>
      <c r="G1381" t="s">
        <v>1845</v>
      </c>
      <c r="H1381">
        <v>2081001</v>
      </c>
      <c r="I1381" t="s">
        <v>1994</v>
      </c>
      <c r="J1381" t="s">
        <v>1164</v>
      </c>
      <c r="K1381">
        <v>10</v>
      </c>
      <c r="L1381">
        <v>4</v>
      </c>
      <c r="M1381">
        <v>-6</v>
      </c>
      <c r="N1381">
        <v>-0.6</v>
      </c>
    </row>
    <row r="1382" spans="1:14">
      <c r="A1382">
        <v>208</v>
      </c>
      <c r="B1382">
        <v>20810</v>
      </c>
      <c r="C1382" t="s">
        <v>1031</v>
      </c>
      <c r="D1382" t="s">
        <v>1641</v>
      </c>
      <c r="E1382" t="s">
        <v>1642</v>
      </c>
      <c r="F1382" t="s">
        <v>1836</v>
      </c>
      <c r="G1382" t="s">
        <v>1837</v>
      </c>
      <c r="H1382">
        <v>2081002</v>
      </c>
      <c r="I1382" t="s">
        <v>1995</v>
      </c>
      <c r="J1382" t="s">
        <v>846</v>
      </c>
      <c r="K1382">
        <v>797.44</v>
      </c>
      <c r="L1382">
        <v>1075.331</v>
      </c>
      <c r="M1382">
        <v>277.891</v>
      </c>
      <c r="N1382">
        <v>0.348478882423756</v>
      </c>
    </row>
    <row r="1383" spans="1:14">
      <c r="A1383">
        <v>208</v>
      </c>
      <c r="B1383">
        <v>20810</v>
      </c>
      <c r="C1383" t="s">
        <v>1031</v>
      </c>
      <c r="D1383" t="s">
        <v>1641</v>
      </c>
      <c r="E1383" t="s">
        <v>1642</v>
      </c>
      <c r="F1383" t="s">
        <v>1836</v>
      </c>
      <c r="G1383" t="s">
        <v>1837</v>
      </c>
      <c r="H1383">
        <v>2081002</v>
      </c>
      <c r="I1383" t="s">
        <v>1995</v>
      </c>
      <c r="J1383" t="s">
        <v>928</v>
      </c>
      <c r="K1383">
        <v>13.2</v>
      </c>
      <c r="L1383">
        <v>12.8</v>
      </c>
      <c r="M1383">
        <v>-0.399999999999999</v>
      </c>
      <c r="N1383">
        <v>-0.0303030303030302</v>
      </c>
    </row>
    <row r="1384" spans="1:14">
      <c r="A1384">
        <v>208</v>
      </c>
      <c r="B1384">
        <v>20810</v>
      </c>
      <c r="C1384" t="s">
        <v>1031</v>
      </c>
      <c r="D1384" t="s">
        <v>1641</v>
      </c>
      <c r="E1384" t="s">
        <v>1642</v>
      </c>
      <c r="F1384" t="s">
        <v>1836</v>
      </c>
      <c r="G1384" t="s">
        <v>1837</v>
      </c>
      <c r="H1384">
        <v>2081002</v>
      </c>
      <c r="I1384" t="s">
        <v>1995</v>
      </c>
      <c r="J1384" t="s">
        <v>1164</v>
      </c>
      <c r="K1384">
        <v>0.3</v>
      </c>
      <c r="L1384">
        <v>0.7</v>
      </c>
      <c r="M1384">
        <v>0.4</v>
      </c>
      <c r="N1384">
        <v>1.33333333333333</v>
      </c>
    </row>
    <row r="1385" spans="1:14">
      <c r="A1385">
        <v>208</v>
      </c>
      <c r="B1385">
        <v>20810</v>
      </c>
      <c r="C1385" t="s">
        <v>1031</v>
      </c>
      <c r="D1385" t="s">
        <v>1245</v>
      </c>
      <c r="E1385" t="s">
        <v>1246</v>
      </c>
      <c r="F1385" t="s">
        <v>1247</v>
      </c>
      <c r="G1385" t="s">
        <v>1246</v>
      </c>
      <c r="H1385">
        <v>2081002</v>
      </c>
      <c r="I1385" t="s">
        <v>1995</v>
      </c>
      <c r="J1385" t="s">
        <v>846</v>
      </c>
      <c r="K1385">
        <v>75.5</v>
      </c>
      <c r="L1385">
        <v>50</v>
      </c>
      <c r="M1385">
        <v>-25.5</v>
      </c>
      <c r="N1385">
        <v>-0.337748344370861</v>
      </c>
    </row>
    <row r="1386" spans="1:14">
      <c r="A1386">
        <v>208</v>
      </c>
      <c r="B1386">
        <v>20810</v>
      </c>
      <c r="C1386" t="s">
        <v>1031</v>
      </c>
      <c r="D1386" t="s">
        <v>1641</v>
      </c>
      <c r="E1386" t="s">
        <v>1642</v>
      </c>
      <c r="F1386" t="s">
        <v>1840</v>
      </c>
      <c r="G1386" t="s">
        <v>1841</v>
      </c>
      <c r="H1386">
        <v>2081004</v>
      </c>
      <c r="I1386" t="s">
        <v>1996</v>
      </c>
      <c r="J1386" t="s">
        <v>846</v>
      </c>
      <c r="K1386">
        <v>25</v>
      </c>
      <c r="L1386">
        <v>25</v>
      </c>
      <c r="M1386">
        <v>0</v>
      </c>
      <c r="N1386">
        <v>0</v>
      </c>
    </row>
    <row r="1387" spans="1:14">
      <c r="A1387">
        <v>208</v>
      </c>
      <c r="B1387">
        <v>20810</v>
      </c>
      <c r="C1387" t="s">
        <v>1031</v>
      </c>
      <c r="D1387" t="s">
        <v>1641</v>
      </c>
      <c r="E1387" t="s">
        <v>1642</v>
      </c>
      <c r="F1387" t="s">
        <v>1840</v>
      </c>
      <c r="G1387" t="s">
        <v>1841</v>
      </c>
      <c r="H1387">
        <v>2081004</v>
      </c>
      <c r="I1387" t="s">
        <v>1996</v>
      </c>
      <c r="J1387" t="s">
        <v>928</v>
      </c>
      <c r="K1387">
        <v>1745.31</v>
      </c>
      <c r="L1387">
        <v>1919.5633</v>
      </c>
      <c r="M1387">
        <v>174.2533</v>
      </c>
      <c r="N1387">
        <v>0.0998408878651931</v>
      </c>
    </row>
    <row r="1388" spans="1:14">
      <c r="A1388">
        <v>208</v>
      </c>
      <c r="B1388">
        <v>20810</v>
      </c>
      <c r="C1388" t="s">
        <v>1031</v>
      </c>
      <c r="D1388" t="s">
        <v>1641</v>
      </c>
      <c r="E1388" t="s">
        <v>1642</v>
      </c>
      <c r="F1388" t="s">
        <v>1842</v>
      </c>
      <c r="G1388" t="s">
        <v>1843</v>
      </c>
      <c r="H1388">
        <v>2081004</v>
      </c>
      <c r="I1388" t="s">
        <v>1996</v>
      </c>
      <c r="J1388" t="s">
        <v>928</v>
      </c>
      <c r="K1388">
        <v>2300.8</v>
      </c>
      <c r="L1388">
        <v>521.8733</v>
      </c>
      <c r="M1388">
        <v>-1778.9267</v>
      </c>
      <c r="N1388">
        <v>-0.773177460013908</v>
      </c>
    </row>
    <row r="1389" spans="1:14">
      <c r="A1389">
        <v>208</v>
      </c>
      <c r="B1389">
        <v>20810</v>
      </c>
      <c r="C1389" t="s">
        <v>1031</v>
      </c>
      <c r="D1389" t="s">
        <v>1641</v>
      </c>
      <c r="E1389" t="s">
        <v>1642</v>
      </c>
      <c r="F1389" t="s">
        <v>1842</v>
      </c>
      <c r="G1389" t="s">
        <v>1843</v>
      </c>
      <c r="H1389">
        <v>2081004</v>
      </c>
      <c r="I1389" t="s">
        <v>1996</v>
      </c>
      <c r="J1389" t="s">
        <v>938</v>
      </c>
      <c r="K1389">
        <v>319.02</v>
      </c>
      <c r="L1389">
        <v>2225.13</v>
      </c>
      <c r="M1389">
        <v>1906.11</v>
      </c>
      <c r="N1389">
        <v>5.97489185630995</v>
      </c>
    </row>
    <row r="1390" spans="1:14">
      <c r="A1390">
        <v>208</v>
      </c>
      <c r="B1390">
        <v>20810</v>
      </c>
      <c r="C1390" t="s">
        <v>1031</v>
      </c>
      <c r="D1390" t="s">
        <v>1641</v>
      </c>
      <c r="E1390" t="s">
        <v>1642</v>
      </c>
      <c r="F1390" t="s">
        <v>1997</v>
      </c>
      <c r="G1390" t="s">
        <v>1998</v>
      </c>
      <c r="H1390">
        <v>2081005</v>
      </c>
      <c r="I1390" t="s">
        <v>1999</v>
      </c>
      <c r="J1390" t="s">
        <v>846</v>
      </c>
      <c r="K1390">
        <v>867.81</v>
      </c>
      <c r="L1390">
        <v>1053.16</v>
      </c>
      <c r="M1390">
        <v>185.35</v>
      </c>
      <c r="N1390">
        <v>0.213583618534011</v>
      </c>
    </row>
    <row r="1391" spans="1:14">
      <c r="A1391">
        <v>208</v>
      </c>
      <c r="B1391">
        <v>20810</v>
      </c>
      <c r="C1391" t="s">
        <v>1031</v>
      </c>
      <c r="D1391" t="s">
        <v>1641</v>
      </c>
      <c r="E1391" t="s">
        <v>1642</v>
      </c>
      <c r="F1391" t="s">
        <v>1838</v>
      </c>
      <c r="G1391" t="s">
        <v>1839</v>
      </c>
      <c r="H1391">
        <v>2081005</v>
      </c>
      <c r="I1391" t="s">
        <v>1999</v>
      </c>
      <c r="J1391" t="s">
        <v>846</v>
      </c>
      <c r="K1391">
        <v>108.26</v>
      </c>
      <c r="L1391">
        <v>151.1345</v>
      </c>
      <c r="M1391">
        <v>42.8745</v>
      </c>
      <c r="N1391">
        <v>0.396032699057824</v>
      </c>
    </row>
    <row r="1392" spans="1:14">
      <c r="A1392">
        <v>208</v>
      </c>
      <c r="B1392">
        <v>20810</v>
      </c>
      <c r="C1392" t="s">
        <v>1031</v>
      </c>
      <c r="D1392" t="s">
        <v>1641</v>
      </c>
      <c r="E1392" t="s">
        <v>1642</v>
      </c>
      <c r="F1392" t="s">
        <v>1647</v>
      </c>
      <c r="G1392" t="s">
        <v>1648</v>
      </c>
      <c r="H1392">
        <v>2081005</v>
      </c>
      <c r="I1392" t="s">
        <v>1999</v>
      </c>
      <c r="J1392" t="s">
        <v>846</v>
      </c>
      <c r="K1392">
        <v>63.2</v>
      </c>
      <c r="L1392">
        <v>80.26</v>
      </c>
      <c r="M1392">
        <v>17.06</v>
      </c>
      <c r="N1392">
        <v>0.26993670886076</v>
      </c>
    </row>
    <row r="1393" spans="1:14">
      <c r="A1393">
        <v>208</v>
      </c>
      <c r="B1393">
        <v>20810</v>
      </c>
      <c r="C1393" t="s">
        <v>1031</v>
      </c>
      <c r="D1393" t="s">
        <v>1641</v>
      </c>
      <c r="E1393" t="s">
        <v>1642</v>
      </c>
      <c r="F1393" t="s">
        <v>2000</v>
      </c>
      <c r="G1393" t="s">
        <v>2001</v>
      </c>
      <c r="H1393">
        <v>2081005</v>
      </c>
      <c r="I1393" t="s">
        <v>1999</v>
      </c>
      <c r="J1393" t="s">
        <v>846</v>
      </c>
      <c r="K1393">
        <v>31</v>
      </c>
      <c r="L1393">
        <v>48.38</v>
      </c>
      <c r="M1393">
        <v>17.38</v>
      </c>
      <c r="N1393">
        <v>0.560645161290323</v>
      </c>
    </row>
    <row r="1394" spans="1:14">
      <c r="A1394">
        <v>208</v>
      </c>
      <c r="B1394">
        <v>20811</v>
      </c>
      <c r="C1394" t="s">
        <v>1031</v>
      </c>
      <c r="D1394" t="s">
        <v>1678</v>
      </c>
      <c r="E1394" t="s">
        <v>1679</v>
      </c>
      <c r="F1394" t="s">
        <v>1680</v>
      </c>
      <c r="G1394" t="s">
        <v>1679</v>
      </c>
      <c r="H1394">
        <v>2081101</v>
      </c>
      <c r="I1394" t="s">
        <v>2002</v>
      </c>
      <c r="J1394" t="s">
        <v>846</v>
      </c>
      <c r="K1394">
        <v>195.17</v>
      </c>
      <c r="L1394">
        <v>193.304</v>
      </c>
      <c r="M1394">
        <v>-1.86599999999999</v>
      </c>
      <c r="N1394">
        <v>-0.00956089562945117</v>
      </c>
    </row>
    <row r="1395" spans="1:14">
      <c r="A1395">
        <v>208</v>
      </c>
      <c r="B1395">
        <v>20811</v>
      </c>
      <c r="C1395" t="s">
        <v>1031</v>
      </c>
      <c r="D1395" t="s">
        <v>1678</v>
      </c>
      <c r="E1395" t="s">
        <v>1679</v>
      </c>
      <c r="F1395" t="s">
        <v>1680</v>
      </c>
      <c r="G1395" t="s">
        <v>1679</v>
      </c>
      <c r="H1395">
        <v>2081104</v>
      </c>
      <c r="I1395" t="s">
        <v>2003</v>
      </c>
      <c r="J1395" t="s">
        <v>1213</v>
      </c>
      <c r="K1395">
        <v>0</v>
      </c>
      <c r="L1395">
        <v>1344.2</v>
      </c>
      <c r="M1395">
        <v>1344.2</v>
      </c>
      <c r="N1395">
        <v>0</v>
      </c>
    </row>
    <row r="1396" spans="1:14">
      <c r="A1396">
        <v>208</v>
      </c>
      <c r="B1396">
        <v>20811</v>
      </c>
      <c r="C1396" t="s">
        <v>1031</v>
      </c>
      <c r="D1396" t="s">
        <v>1678</v>
      </c>
      <c r="E1396" t="s">
        <v>1679</v>
      </c>
      <c r="F1396" t="s">
        <v>1917</v>
      </c>
      <c r="G1396" t="s">
        <v>1918</v>
      </c>
      <c r="H1396">
        <v>2081104</v>
      </c>
      <c r="I1396" t="s">
        <v>2003</v>
      </c>
      <c r="J1396" t="s">
        <v>846</v>
      </c>
      <c r="K1396">
        <v>45.05</v>
      </c>
      <c r="L1396">
        <v>64.478</v>
      </c>
      <c r="M1396">
        <v>19.428</v>
      </c>
      <c r="N1396">
        <v>0.431254162042175</v>
      </c>
    </row>
    <row r="1397" spans="1:14">
      <c r="A1397">
        <v>208</v>
      </c>
      <c r="B1397">
        <v>20811</v>
      </c>
      <c r="C1397" t="s">
        <v>1031</v>
      </c>
      <c r="D1397" t="s">
        <v>1678</v>
      </c>
      <c r="E1397" t="s">
        <v>1679</v>
      </c>
      <c r="F1397" t="s">
        <v>1917</v>
      </c>
      <c r="G1397" t="s">
        <v>1918</v>
      </c>
      <c r="H1397">
        <v>2081104</v>
      </c>
      <c r="I1397" t="s">
        <v>2003</v>
      </c>
      <c r="J1397" t="s">
        <v>1213</v>
      </c>
      <c r="K1397">
        <v>12</v>
      </c>
      <c r="L1397">
        <v>1301.66</v>
      </c>
      <c r="M1397">
        <v>1289.66</v>
      </c>
      <c r="N1397">
        <v>107.471666666667</v>
      </c>
    </row>
    <row r="1398" spans="1:14">
      <c r="A1398">
        <v>208</v>
      </c>
      <c r="B1398">
        <v>20811</v>
      </c>
      <c r="C1398" t="s">
        <v>1031</v>
      </c>
      <c r="D1398" t="s">
        <v>1678</v>
      </c>
      <c r="E1398" t="s">
        <v>1679</v>
      </c>
      <c r="F1398" t="s">
        <v>1680</v>
      </c>
      <c r="G1398" t="s">
        <v>1679</v>
      </c>
      <c r="H1398">
        <v>2081105</v>
      </c>
      <c r="I1398" t="s">
        <v>2004</v>
      </c>
      <c r="J1398" t="s">
        <v>1213</v>
      </c>
      <c r="K1398">
        <v>0</v>
      </c>
      <c r="L1398">
        <v>120</v>
      </c>
      <c r="M1398">
        <v>120</v>
      </c>
      <c r="N1398">
        <v>0</v>
      </c>
    </row>
    <row r="1399" spans="1:14">
      <c r="A1399">
        <v>208</v>
      </c>
      <c r="B1399">
        <v>20811</v>
      </c>
      <c r="C1399" t="s">
        <v>1031</v>
      </c>
      <c r="D1399" t="s">
        <v>1678</v>
      </c>
      <c r="E1399" t="s">
        <v>1679</v>
      </c>
      <c r="F1399" t="s">
        <v>1680</v>
      </c>
      <c r="G1399" t="s">
        <v>1679</v>
      </c>
      <c r="H1399">
        <v>2081106</v>
      </c>
      <c r="I1399" t="s">
        <v>2005</v>
      </c>
      <c r="J1399" t="s">
        <v>1213</v>
      </c>
      <c r="K1399">
        <v>0</v>
      </c>
      <c r="L1399">
        <v>59.96</v>
      </c>
      <c r="M1399">
        <v>59.96</v>
      </c>
      <c r="N1399">
        <v>0</v>
      </c>
    </row>
    <row r="1400" spans="1:14">
      <c r="A1400">
        <v>208</v>
      </c>
      <c r="B1400">
        <v>20811</v>
      </c>
      <c r="C1400" t="s">
        <v>1031</v>
      </c>
      <c r="D1400" t="s">
        <v>1641</v>
      </c>
      <c r="E1400" t="s">
        <v>1642</v>
      </c>
      <c r="F1400" t="s">
        <v>1997</v>
      </c>
      <c r="G1400" t="s">
        <v>1998</v>
      </c>
      <c r="H1400">
        <v>2081199</v>
      </c>
      <c r="I1400" t="s">
        <v>2006</v>
      </c>
      <c r="J1400" t="s">
        <v>1213</v>
      </c>
      <c r="K1400">
        <v>160</v>
      </c>
      <c r="L1400">
        <v>160</v>
      </c>
      <c r="M1400">
        <v>0</v>
      </c>
      <c r="N1400">
        <v>0</v>
      </c>
    </row>
    <row r="1401" spans="1:14">
      <c r="A1401">
        <v>208</v>
      </c>
      <c r="B1401">
        <v>20811</v>
      </c>
      <c r="C1401" t="s">
        <v>1031</v>
      </c>
      <c r="D1401" t="s">
        <v>1678</v>
      </c>
      <c r="E1401" t="s">
        <v>1679</v>
      </c>
      <c r="F1401" t="s">
        <v>1680</v>
      </c>
      <c r="G1401" t="s">
        <v>1679</v>
      </c>
      <c r="H1401">
        <v>2081199</v>
      </c>
      <c r="I1401" t="s">
        <v>2006</v>
      </c>
      <c r="J1401" t="s">
        <v>846</v>
      </c>
      <c r="K1401">
        <v>62.5</v>
      </c>
      <c r="L1401">
        <v>57.49</v>
      </c>
      <c r="M1401">
        <v>-5.01</v>
      </c>
      <c r="N1401">
        <v>-0.08016</v>
      </c>
    </row>
    <row r="1402" spans="1:14">
      <c r="A1402">
        <v>208</v>
      </c>
      <c r="B1402">
        <v>20811</v>
      </c>
      <c r="C1402" t="s">
        <v>1031</v>
      </c>
      <c r="D1402" t="s">
        <v>1678</v>
      </c>
      <c r="E1402" t="s">
        <v>1679</v>
      </c>
      <c r="F1402" t="s">
        <v>1680</v>
      </c>
      <c r="G1402" t="s">
        <v>1679</v>
      </c>
      <c r="H1402">
        <v>2081199</v>
      </c>
      <c r="I1402" t="s">
        <v>2006</v>
      </c>
      <c r="J1402" t="s">
        <v>1213</v>
      </c>
      <c r="K1402">
        <v>4067.42</v>
      </c>
      <c r="L1402">
        <v>1160.09</v>
      </c>
      <c r="M1402">
        <v>-2907.33</v>
      </c>
      <c r="N1402">
        <v>-0.7147848021596</v>
      </c>
    </row>
    <row r="1403" spans="1:14">
      <c r="A1403">
        <v>208</v>
      </c>
      <c r="B1403">
        <v>20811</v>
      </c>
      <c r="C1403" t="s">
        <v>1031</v>
      </c>
      <c r="D1403" t="s">
        <v>1678</v>
      </c>
      <c r="E1403" t="s">
        <v>1679</v>
      </c>
      <c r="F1403" t="s">
        <v>1680</v>
      </c>
      <c r="G1403" t="s">
        <v>1679</v>
      </c>
      <c r="H1403">
        <v>2081199</v>
      </c>
      <c r="I1403" t="s">
        <v>2006</v>
      </c>
      <c r="J1403" t="s">
        <v>938</v>
      </c>
      <c r="K1403">
        <v>1</v>
      </c>
      <c r="L1403">
        <v>1</v>
      </c>
      <c r="M1403">
        <v>0</v>
      </c>
      <c r="N1403">
        <v>0</v>
      </c>
    </row>
    <row r="1404" spans="1:14">
      <c r="A1404">
        <v>208</v>
      </c>
      <c r="B1404">
        <v>20811</v>
      </c>
      <c r="C1404" t="s">
        <v>1031</v>
      </c>
      <c r="D1404" t="s">
        <v>1678</v>
      </c>
      <c r="E1404" t="s">
        <v>1679</v>
      </c>
      <c r="F1404" t="s">
        <v>1846</v>
      </c>
      <c r="G1404" t="s">
        <v>1847</v>
      </c>
      <c r="H1404">
        <v>2081199</v>
      </c>
      <c r="I1404" t="s">
        <v>2006</v>
      </c>
      <c r="J1404" t="s">
        <v>1213</v>
      </c>
      <c r="K1404">
        <v>259.45</v>
      </c>
      <c r="L1404">
        <v>388.0117</v>
      </c>
      <c r="M1404">
        <v>128.5617</v>
      </c>
      <c r="N1404">
        <v>0.495516284447871</v>
      </c>
    </row>
    <row r="1405" spans="1:14">
      <c r="A1405">
        <v>208</v>
      </c>
      <c r="B1405">
        <v>20811</v>
      </c>
      <c r="C1405" t="s">
        <v>1031</v>
      </c>
      <c r="D1405" t="s">
        <v>1678</v>
      </c>
      <c r="E1405" t="s">
        <v>1679</v>
      </c>
      <c r="F1405" t="s">
        <v>1917</v>
      </c>
      <c r="G1405" t="s">
        <v>1918</v>
      </c>
      <c r="H1405">
        <v>2081199</v>
      </c>
      <c r="I1405" t="s">
        <v>2006</v>
      </c>
      <c r="J1405" t="s">
        <v>1213</v>
      </c>
      <c r="K1405">
        <v>0</v>
      </c>
      <c r="L1405">
        <v>21.33</v>
      </c>
      <c r="M1405">
        <v>21.33</v>
      </c>
      <c r="N1405">
        <v>0</v>
      </c>
    </row>
    <row r="1406" spans="1:14">
      <c r="A1406">
        <v>208</v>
      </c>
      <c r="B1406">
        <v>20811</v>
      </c>
      <c r="C1406" t="s">
        <v>1726</v>
      </c>
      <c r="D1406" t="s">
        <v>2007</v>
      </c>
      <c r="E1406" t="s">
        <v>2008</v>
      </c>
      <c r="F1406" t="s">
        <v>2009</v>
      </c>
      <c r="G1406" t="s">
        <v>2010</v>
      </c>
      <c r="H1406">
        <v>2081199</v>
      </c>
      <c r="I1406" t="s">
        <v>2006</v>
      </c>
      <c r="J1406" t="s">
        <v>1213</v>
      </c>
      <c r="K1406">
        <v>600</v>
      </c>
      <c r="L1406">
        <v>600</v>
      </c>
      <c r="M1406">
        <v>0</v>
      </c>
      <c r="N1406">
        <v>0</v>
      </c>
    </row>
    <row r="1407" spans="1:14">
      <c r="A1407">
        <v>208</v>
      </c>
      <c r="B1407">
        <v>20815</v>
      </c>
      <c r="C1407" t="s">
        <v>1031</v>
      </c>
      <c r="D1407" t="s">
        <v>1641</v>
      </c>
      <c r="E1407" t="s">
        <v>1642</v>
      </c>
      <c r="F1407" t="s">
        <v>1643</v>
      </c>
      <c r="G1407" t="s">
        <v>1642</v>
      </c>
      <c r="H1407">
        <v>2081502</v>
      </c>
      <c r="I1407" t="s">
        <v>947</v>
      </c>
      <c r="J1407" t="s">
        <v>846</v>
      </c>
      <c r="K1407">
        <v>500</v>
      </c>
      <c r="L1407">
        <v>0</v>
      </c>
      <c r="M1407">
        <v>-500</v>
      </c>
      <c r="N1407">
        <v>-1</v>
      </c>
    </row>
    <row r="1408" spans="1:14">
      <c r="A1408">
        <v>208</v>
      </c>
      <c r="B1408">
        <v>20816</v>
      </c>
      <c r="C1408" t="s">
        <v>1031</v>
      </c>
      <c r="D1408" t="s">
        <v>1803</v>
      </c>
      <c r="E1408" t="s">
        <v>1804</v>
      </c>
      <c r="F1408" t="s">
        <v>1805</v>
      </c>
      <c r="G1408" t="s">
        <v>1804</v>
      </c>
      <c r="H1408">
        <v>2081601</v>
      </c>
      <c r="I1408" t="s">
        <v>2011</v>
      </c>
      <c r="J1408" t="s">
        <v>846</v>
      </c>
      <c r="K1408">
        <v>86.78</v>
      </c>
      <c r="L1408">
        <v>107.1885</v>
      </c>
      <c r="M1408">
        <v>20.4085</v>
      </c>
      <c r="N1408">
        <v>0.235175155565799</v>
      </c>
    </row>
    <row r="1409" spans="1:14">
      <c r="A1409">
        <v>208</v>
      </c>
      <c r="B1409">
        <v>20816</v>
      </c>
      <c r="C1409" t="s">
        <v>1031</v>
      </c>
      <c r="D1409" t="s">
        <v>1803</v>
      </c>
      <c r="E1409" t="s">
        <v>1804</v>
      </c>
      <c r="F1409" t="s">
        <v>1805</v>
      </c>
      <c r="G1409" t="s">
        <v>1804</v>
      </c>
      <c r="H1409">
        <v>2081602</v>
      </c>
      <c r="I1409" t="s">
        <v>2012</v>
      </c>
      <c r="J1409" t="s">
        <v>846</v>
      </c>
      <c r="K1409">
        <v>126.59</v>
      </c>
      <c r="L1409">
        <v>136.25</v>
      </c>
      <c r="M1409">
        <v>9.66</v>
      </c>
      <c r="N1409">
        <v>0.076309345129947</v>
      </c>
    </row>
    <row r="1410" spans="1:14">
      <c r="A1410">
        <v>208</v>
      </c>
      <c r="B1410">
        <v>20816</v>
      </c>
      <c r="C1410" t="s">
        <v>1031</v>
      </c>
      <c r="D1410" t="s">
        <v>1641</v>
      </c>
      <c r="E1410" t="s">
        <v>1642</v>
      </c>
      <c r="F1410" t="s">
        <v>1842</v>
      </c>
      <c r="G1410" t="s">
        <v>1843</v>
      </c>
      <c r="H1410">
        <v>2081699</v>
      </c>
      <c r="I1410" t="s">
        <v>2013</v>
      </c>
      <c r="J1410" t="s">
        <v>928</v>
      </c>
      <c r="K1410">
        <v>0</v>
      </c>
      <c r="L1410">
        <v>199.71</v>
      </c>
      <c r="M1410">
        <v>199.71</v>
      </c>
      <c r="N1410">
        <v>0</v>
      </c>
    </row>
    <row r="1411" spans="1:14">
      <c r="A1411">
        <v>208</v>
      </c>
      <c r="B1411">
        <v>20816</v>
      </c>
      <c r="C1411" t="s">
        <v>1031</v>
      </c>
      <c r="D1411" t="s">
        <v>1803</v>
      </c>
      <c r="E1411" t="s">
        <v>1804</v>
      </c>
      <c r="F1411" t="s">
        <v>1805</v>
      </c>
      <c r="G1411" t="s">
        <v>1804</v>
      </c>
      <c r="H1411">
        <v>2081699</v>
      </c>
      <c r="I1411" t="s">
        <v>2013</v>
      </c>
      <c r="J1411" t="s">
        <v>846</v>
      </c>
      <c r="K1411">
        <v>19.8</v>
      </c>
      <c r="L1411">
        <v>8</v>
      </c>
      <c r="M1411">
        <v>-11.8</v>
      </c>
      <c r="N1411">
        <v>-0.595959595959596</v>
      </c>
    </row>
    <row r="1412" spans="1:14">
      <c r="A1412">
        <v>208</v>
      </c>
      <c r="B1412">
        <v>20820</v>
      </c>
      <c r="C1412" t="s">
        <v>1031</v>
      </c>
      <c r="D1412" t="s">
        <v>1641</v>
      </c>
      <c r="E1412" t="s">
        <v>1642</v>
      </c>
      <c r="F1412" t="s">
        <v>1645</v>
      </c>
      <c r="G1412" t="s">
        <v>1646</v>
      </c>
      <c r="H1412">
        <v>2082002</v>
      </c>
      <c r="I1412" t="s">
        <v>2014</v>
      </c>
      <c r="J1412" t="s">
        <v>846</v>
      </c>
      <c r="K1412">
        <v>153.98</v>
      </c>
      <c r="L1412">
        <v>196.38</v>
      </c>
      <c r="M1412">
        <v>42.4</v>
      </c>
      <c r="N1412">
        <v>0.275360436420314</v>
      </c>
    </row>
    <row r="1413" spans="1:14">
      <c r="A1413">
        <v>208</v>
      </c>
      <c r="B1413">
        <v>20825</v>
      </c>
      <c r="C1413" t="s">
        <v>1031</v>
      </c>
      <c r="D1413" t="s">
        <v>1641</v>
      </c>
      <c r="E1413" t="s">
        <v>1642</v>
      </c>
      <c r="F1413" t="s">
        <v>1651</v>
      </c>
      <c r="G1413" t="s">
        <v>1652</v>
      </c>
      <c r="H1413">
        <v>2082502</v>
      </c>
      <c r="I1413" t="s">
        <v>2015</v>
      </c>
      <c r="J1413" t="s">
        <v>846</v>
      </c>
      <c r="K1413">
        <v>12.24</v>
      </c>
      <c r="L1413">
        <v>10.62</v>
      </c>
      <c r="M1413">
        <v>-1.62</v>
      </c>
      <c r="N1413">
        <v>-0.132352941176471</v>
      </c>
    </row>
    <row r="1414" spans="1:14">
      <c r="A1414">
        <v>208</v>
      </c>
      <c r="B1414">
        <v>20826</v>
      </c>
      <c r="C1414" t="s">
        <v>1031</v>
      </c>
      <c r="D1414" t="s">
        <v>1032</v>
      </c>
      <c r="E1414" t="s">
        <v>1033</v>
      </c>
      <c r="F1414" t="s">
        <v>1622</v>
      </c>
      <c r="G1414" t="s">
        <v>1623</v>
      </c>
      <c r="H1414">
        <v>2082601</v>
      </c>
      <c r="I1414" t="s">
        <v>2016</v>
      </c>
      <c r="J1414" t="s">
        <v>846</v>
      </c>
      <c r="K1414">
        <v>0</v>
      </c>
      <c r="L1414">
        <v>30760</v>
      </c>
      <c r="M1414">
        <v>30760</v>
      </c>
      <c r="N1414">
        <v>0</v>
      </c>
    </row>
    <row r="1415" spans="1:14">
      <c r="A1415">
        <v>208</v>
      </c>
      <c r="B1415">
        <v>20826</v>
      </c>
      <c r="C1415" t="s">
        <v>1031</v>
      </c>
      <c r="D1415" t="s">
        <v>1979</v>
      </c>
      <c r="E1415" t="s">
        <v>1980</v>
      </c>
      <c r="F1415" t="s">
        <v>1981</v>
      </c>
      <c r="G1415" t="s">
        <v>1982</v>
      </c>
      <c r="H1415">
        <v>2082601</v>
      </c>
      <c r="I1415" t="s">
        <v>2016</v>
      </c>
      <c r="J1415" t="s">
        <v>846</v>
      </c>
      <c r="K1415">
        <v>16525.26</v>
      </c>
      <c r="L1415">
        <v>0</v>
      </c>
      <c r="M1415">
        <v>-16525.26</v>
      </c>
      <c r="N1415">
        <v>-1</v>
      </c>
    </row>
    <row r="1416" spans="1:14">
      <c r="A1416">
        <v>208</v>
      </c>
      <c r="B1416">
        <v>20826</v>
      </c>
      <c r="C1416" t="s">
        <v>1031</v>
      </c>
      <c r="D1416" t="s">
        <v>1979</v>
      </c>
      <c r="E1416" t="s">
        <v>1980</v>
      </c>
      <c r="F1416" t="s">
        <v>2017</v>
      </c>
      <c r="G1416" t="s">
        <v>1017</v>
      </c>
      <c r="H1416">
        <v>2082699</v>
      </c>
      <c r="I1416" t="s">
        <v>2018</v>
      </c>
      <c r="J1416" t="s">
        <v>846</v>
      </c>
      <c r="K1416">
        <v>43000</v>
      </c>
      <c r="L1416">
        <v>0</v>
      </c>
      <c r="M1416">
        <v>-43000</v>
      </c>
      <c r="N1416">
        <v>-1</v>
      </c>
    </row>
    <row r="1417" spans="1:14">
      <c r="A1417">
        <v>208</v>
      </c>
      <c r="B1417">
        <v>20828</v>
      </c>
      <c r="C1417" t="s">
        <v>1031</v>
      </c>
      <c r="D1417" t="s">
        <v>1641</v>
      </c>
      <c r="E1417" t="s">
        <v>1642</v>
      </c>
      <c r="F1417" t="s">
        <v>1643</v>
      </c>
      <c r="G1417" t="s">
        <v>1642</v>
      </c>
      <c r="H1417">
        <v>2082804</v>
      </c>
      <c r="I1417" t="s">
        <v>2019</v>
      </c>
      <c r="J1417" t="s">
        <v>846</v>
      </c>
      <c r="K1417">
        <v>0</v>
      </c>
      <c r="L1417">
        <v>490</v>
      </c>
      <c r="M1417">
        <v>490</v>
      </c>
      <c r="N1417">
        <v>0</v>
      </c>
    </row>
    <row r="1418" spans="1:14">
      <c r="A1418">
        <v>208</v>
      </c>
      <c r="B1418">
        <v>20828</v>
      </c>
      <c r="C1418" t="s">
        <v>1031</v>
      </c>
      <c r="D1418" t="s">
        <v>1641</v>
      </c>
      <c r="E1418" t="s">
        <v>1642</v>
      </c>
      <c r="F1418" t="s">
        <v>1649</v>
      </c>
      <c r="G1418" t="s">
        <v>1650</v>
      </c>
      <c r="H1418">
        <v>2082805</v>
      </c>
      <c r="I1418" t="s">
        <v>2020</v>
      </c>
      <c r="J1418" t="s">
        <v>846</v>
      </c>
      <c r="K1418">
        <v>0</v>
      </c>
      <c r="L1418">
        <v>168.82</v>
      </c>
      <c r="M1418">
        <v>168.82</v>
      </c>
      <c r="N1418">
        <v>0</v>
      </c>
    </row>
    <row r="1419" spans="1:14">
      <c r="A1419">
        <v>208</v>
      </c>
      <c r="B1419">
        <v>20828</v>
      </c>
      <c r="C1419" t="s">
        <v>1031</v>
      </c>
      <c r="D1419" t="s">
        <v>1641</v>
      </c>
      <c r="E1419" t="s">
        <v>1642</v>
      </c>
      <c r="F1419" t="s">
        <v>1649</v>
      </c>
      <c r="G1419" t="s">
        <v>1650</v>
      </c>
      <c r="H1419">
        <v>2082805</v>
      </c>
      <c r="I1419" t="s">
        <v>2020</v>
      </c>
      <c r="J1419" t="s">
        <v>938</v>
      </c>
      <c r="K1419">
        <v>0</v>
      </c>
      <c r="L1419">
        <v>7</v>
      </c>
      <c r="M1419">
        <v>7</v>
      </c>
      <c r="N1419">
        <v>0</v>
      </c>
    </row>
    <row r="1420" spans="1:14">
      <c r="A1420">
        <v>208</v>
      </c>
      <c r="B1420">
        <v>20899</v>
      </c>
      <c r="C1420" t="s">
        <v>1031</v>
      </c>
      <c r="D1420" t="s">
        <v>1170</v>
      </c>
      <c r="E1420" t="s">
        <v>1171</v>
      </c>
      <c r="F1420" t="s">
        <v>1666</v>
      </c>
      <c r="G1420" t="s">
        <v>1171</v>
      </c>
      <c r="H1420">
        <v>2089901</v>
      </c>
      <c r="I1420" t="s">
        <v>2021</v>
      </c>
      <c r="J1420" t="s">
        <v>846</v>
      </c>
      <c r="K1420">
        <v>357</v>
      </c>
      <c r="L1420">
        <v>332</v>
      </c>
      <c r="M1420">
        <v>-25</v>
      </c>
      <c r="N1420">
        <v>-0.0700280112044818</v>
      </c>
    </row>
    <row r="1421" spans="1:14">
      <c r="A1421">
        <v>208</v>
      </c>
      <c r="B1421">
        <v>20899</v>
      </c>
      <c r="C1421" t="s">
        <v>1119</v>
      </c>
      <c r="D1421" t="s">
        <v>1476</v>
      </c>
      <c r="E1421" t="s">
        <v>1477</v>
      </c>
      <c r="F1421" t="s">
        <v>1606</v>
      </c>
      <c r="G1421" t="s">
        <v>1607</v>
      </c>
      <c r="H1421">
        <v>2089901</v>
      </c>
      <c r="I1421" t="s">
        <v>2021</v>
      </c>
      <c r="J1421" t="s">
        <v>846</v>
      </c>
      <c r="K1421">
        <v>1400</v>
      </c>
      <c r="L1421">
        <v>1400</v>
      </c>
      <c r="M1421">
        <v>0</v>
      </c>
      <c r="N1421">
        <v>0</v>
      </c>
    </row>
    <row r="1422" spans="1:14">
      <c r="A1422">
        <v>208</v>
      </c>
      <c r="B1422">
        <v>20899</v>
      </c>
      <c r="C1422" t="s">
        <v>792</v>
      </c>
      <c r="D1422" t="s">
        <v>1014</v>
      </c>
      <c r="E1422" t="s">
        <v>1015</v>
      </c>
      <c r="F1422" t="s">
        <v>1016</v>
      </c>
      <c r="G1422" t="s">
        <v>1017</v>
      </c>
      <c r="H1422">
        <v>2089901</v>
      </c>
      <c r="I1422" t="s">
        <v>2021</v>
      </c>
      <c r="J1422" t="s">
        <v>846</v>
      </c>
      <c r="K1422">
        <v>11050</v>
      </c>
      <c r="L1422">
        <v>11714.57</v>
      </c>
      <c r="M1422">
        <v>664.57</v>
      </c>
      <c r="N1422">
        <v>0.0601420814479638</v>
      </c>
    </row>
    <row r="1423" spans="1:14">
      <c r="A1423">
        <v>208</v>
      </c>
      <c r="B1423">
        <v>20899</v>
      </c>
      <c r="C1423" t="s">
        <v>1289</v>
      </c>
      <c r="D1423" t="s">
        <v>1290</v>
      </c>
      <c r="E1423" t="s">
        <v>1291</v>
      </c>
      <c r="F1423" t="s">
        <v>1292</v>
      </c>
      <c r="G1423" t="s">
        <v>1291</v>
      </c>
      <c r="H1423">
        <v>2089901</v>
      </c>
      <c r="I1423" t="s">
        <v>2021</v>
      </c>
      <c r="J1423" t="s">
        <v>846</v>
      </c>
      <c r="K1423">
        <v>264</v>
      </c>
      <c r="L1423">
        <v>640</v>
      </c>
      <c r="M1423">
        <v>376</v>
      </c>
      <c r="N1423">
        <v>1.42424242424242</v>
      </c>
    </row>
    <row r="1424" spans="1:14">
      <c r="A1424">
        <v>210</v>
      </c>
      <c r="B1424">
        <v>21001</v>
      </c>
      <c r="C1424" t="s">
        <v>1031</v>
      </c>
      <c r="D1424" t="s">
        <v>1667</v>
      </c>
      <c r="E1424" t="s">
        <v>1668</v>
      </c>
      <c r="F1424" t="s">
        <v>1669</v>
      </c>
      <c r="G1424" t="s">
        <v>1668</v>
      </c>
      <c r="H1424">
        <v>2100101</v>
      </c>
      <c r="I1424" t="s">
        <v>2022</v>
      </c>
      <c r="J1424" t="s">
        <v>846</v>
      </c>
      <c r="K1424">
        <v>607.56</v>
      </c>
      <c r="L1424">
        <v>666.9878</v>
      </c>
      <c r="M1424">
        <v>59.4278</v>
      </c>
      <c r="N1424">
        <v>0.0978138784646785</v>
      </c>
    </row>
    <row r="1425" spans="1:14">
      <c r="A1425">
        <v>210</v>
      </c>
      <c r="B1425">
        <v>21001</v>
      </c>
      <c r="C1425" t="s">
        <v>1031</v>
      </c>
      <c r="D1425" t="s">
        <v>1667</v>
      </c>
      <c r="E1425" t="s">
        <v>1668</v>
      </c>
      <c r="F1425" t="s">
        <v>1670</v>
      </c>
      <c r="G1425" t="s">
        <v>1671</v>
      </c>
      <c r="H1425">
        <v>2100101</v>
      </c>
      <c r="I1425" t="s">
        <v>2022</v>
      </c>
      <c r="J1425" t="s">
        <v>846</v>
      </c>
      <c r="K1425">
        <v>637.59</v>
      </c>
      <c r="L1425">
        <v>845.8792</v>
      </c>
      <c r="M1425">
        <v>208.2892</v>
      </c>
      <c r="N1425">
        <v>0.32668203704575</v>
      </c>
    </row>
    <row r="1426" spans="1:14">
      <c r="A1426">
        <v>210</v>
      </c>
      <c r="B1426">
        <v>21001</v>
      </c>
      <c r="C1426" t="s">
        <v>1031</v>
      </c>
      <c r="D1426" t="s">
        <v>1667</v>
      </c>
      <c r="E1426" t="s">
        <v>1668</v>
      </c>
      <c r="F1426" t="s">
        <v>1672</v>
      </c>
      <c r="G1426" t="s">
        <v>1673</v>
      </c>
      <c r="H1426">
        <v>2100101</v>
      </c>
      <c r="I1426" t="s">
        <v>2022</v>
      </c>
      <c r="J1426" t="s">
        <v>846</v>
      </c>
      <c r="K1426">
        <v>18.05</v>
      </c>
      <c r="L1426">
        <v>31.2749</v>
      </c>
      <c r="M1426">
        <v>13.2249</v>
      </c>
      <c r="N1426">
        <v>0.732681440443213</v>
      </c>
    </row>
    <row r="1427" spans="1:14">
      <c r="A1427">
        <v>210</v>
      </c>
      <c r="B1427">
        <v>21001</v>
      </c>
      <c r="C1427" t="s">
        <v>1031</v>
      </c>
      <c r="D1427" t="s">
        <v>1667</v>
      </c>
      <c r="E1427" t="s">
        <v>1668</v>
      </c>
      <c r="F1427" t="s">
        <v>1669</v>
      </c>
      <c r="G1427" t="s">
        <v>1668</v>
      </c>
      <c r="H1427">
        <v>2100102</v>
      </c>
      <c r="I1427" t="s">
        <v>2023</v>
      </c>
      <c r="J1427" t="s">
        <v>846</v>
      </c>
      <c r="K1427">
        <v>304.2</v>
      </c>
      <c r="L1427">
        <v>331.2</v>
      </c>
      <c r="M1427">
        <v>27</v>
      </c>
      <c r="N1427">
        <v>0.0887573964497042</v>
      </c>
    </row>
    <row r="1428" spans="1:14">
      <c r="A1428">
        <v>210</v>
      </c>
      <c r="B1428">
        <v>21001</v>
      </c>
      <c r="C1428" t="s">
        <v>1031</v>
      </c>
      <c r="D1428" t="s">
        <v>1667</v>
      </c>
      <c r="E1428" t="s">
        <v>1668</v>
      </c>
      <c r="F1428" t="s">
        <v>1669</v>
      </c>
      <c r="G1428" t="s">
        <v>1668</v>
      </c>
      <c r="H1428">
        <v>2100102</v>
      </c>
      <c r="I1428" t="s">
        <v>2023</v>
      </c>
      <c r="J1428" t="s">
        <v>928</v>
      </c>
      <c r="K1428">
        <v>0</v>
      </c>
      <c r="L1428">
        <v>7.47</v>
      </c>
      <c r="M1428">
        <v>7.47</v>
      </c>
      <c r="N1428">
        <v>0</v>
      </c>
    </row>
    <row r="1429" spans="1:14">
      <c r="A1429">
        <v>210</v>
      </c>
      <c r="B1429">
        <v>21001</v>
      </c>
      <c r="C1429" t="s">
        <v>1031</v>
      </c>
      <c r="D1429" t="s">
        <v>1667</v>
      </c>
      <c r="E1429" t="s">
        <v>1668</v>
      </c>
      <c r="F1429" t="s">
        <v>1669</v>
      </c>
      <c r="G1429" t="s">
        <v>1668</v>
      </c>
      <c r="H1429">
        <v>2100102</v>
      </c>
      <c r="I1429" t="s">
        <v>2023</v>
      </c>
      <c r="J1429" t="s">
        <v>938</v>
      </c>
      <c r="K1429">
        <v>18</v>
      </c>
      <c r="L1429">
        <v>18</v>
      </c>
      <c r="M1429">
        <v>0</v>
      </c>
      <c r="N1429">
        <v>0</v>
      </c>
    </row>
    <row r="1430" spans="1:14">
      <c r="A1430">
        <v>210</v>
      </c>
      <c r="B1430">
        <v>21001</v>
      </c>
      <c r="C1430" t="s">
        <v>1031</v>
      </c>
      <c r="D1430" t="s">
        <v>1667</v>
      </c>
      <c r="E1430" t="s">
        <v>1668</v>
      </c>
      <c r="F1430" t="s">
        <v>1669</v>
      </c>
      <c r="G1430" t="s">
        <v>1668</v>
      </c>
      <c r="H1430">
        <v>2100199</v>
      </c>
      <c r="I1430" t="s">
        <v>2024</v>
      </c>
      <c r="J1430" t="s">
        <v>846</v>
      </c>
      <c r="K1430">
        <v>150.02</v>
      </c>
      <c r="L1430">
        <v>657.2</v>
      </c>
      <c r="M1430">
        <v>507.18</v>
      </c>
      <c r="N1430">
        <v>3.38074923343554</v>
      </c>
    </row>
    <row r="1431" spans="1:14">
      <c r="A1431">
        <v>210</v>
      </c>
      <c r="B1431">
        <v>21001</v>
      </c>
      <c r="C1431" t="s">
        <v>1031</v>
      </c>
      <c r="D1431" t="s">
        <v>1667</v>
      </c>
      <c r="E1431" t="s">
        <v>1668</v>
      </c>
      <c r="F1431" t="s">
        <v>1824</v>
      </c>
      <c r="G1431" t="s">
        <v>1825</v>
      </c>
      <c r="H1431">
        <v>2100199</v>
      </c>
      <c r="I1431" t="s">
        <v>2024</v>
      </c>
      <c r="J1431" t="s">
        <v>846</v>
      </c>
      <c r="K1431">
        <v>46.91</v>
      </c>
      <c r="L1431">
        <v>65.0491</v>
      </c>
      <c r="M1431">
        <v>18.1391</v>
      </c>
      <c r="N1431">
        <v>0.38667874653592</v>
      </c>
    </row>
    <row r="1432" spans="1:14">
      <c r="A1432">
        <v>210</v>
      </c>
      <c r="B1432">
        <v>21001</v>
      </c>
      <c r="C1432" t="s">
        <v>1031</v>
      </c>
      <c r="D1432" t="s">
        <v>1667</v>
      </c>
      <c r="E1432" t="s">
        <v>1668</v>
      </c>
      <c r="F1432" t="s">
        <v>1826</v>
      </c>
      <c r="G1432" t="s">
        <v>1827</v>
      </c>
      <c r="H1432">
        <v>2100199</v>
      </c>
      <c r="I1432" t="s">
        <v>2024</v>
      </c>
      <c r="J1432" t="s">
        <v>846</v>
      </c>
      <c r="K1432">
        <v>71.2</v>
      </c>
      <c r="L1432">
        <v>171.8781</v>
      </c>
      <c r="M1432">
        <v>100.6781</v>
      </c>
      <c r="N1432">
        <v>1.41401825842697</v>
      </c>
    </row>
    <row r="1433" spans="1:14">
      <c r="A1433">
        <v>210</v>
      </c>
      <c r="B1433">
        <v>21001</v>
      </c>
      <c r="C1433" t="s">
        <v>1031</v>
      </c>
      <c r="D1433" t="s">
        <v>1667</v>
      </c>
      <c r="E1433" t="s">
        <v>1668</v>
      </c>
      <c r="F1433" t="s">
        <v>1826</v>
      </c>
      <c r="G1433" t="s">
        <v>1827</v>
      </c>
      <c r="H1433">
        <v>2100199</v>
      </c>
      <c r="I1433" t="s">
        <v>2024</v>
      </c>
      <c r="J1433" t="s">
        <v>928</v>
      </c>
      <c r="K1433">
        <v>0.44</v>
      </c>
      <c r="L1433">
        <v>2</v>
      </c>
      <c r="M1433">
        <v>1.56</v>
      </c>
      <c r="N1433">
        <v>3.54545454545455</v>
      </c>
    </row>
    <row r="1434" spans="1:14">
      <c r="A1434">
        <v>210</v>
      </c>
      <c r="B1434">
        <v>21001</v>
      </c>
      <c r="C1434" t="s">
        <v>1031</v>
      </c>
      <c r="D1434" t="s">
        <v>1667</v>
      </c>
      <c r="E1434" t="s">
        <v>1668</v>
      </c>
      <c r="F1434" t="s">
        <v>1828</v>
      </c>
      <c r="G1434" t="s">
        <v>1829</v>
      </c>
      <c r="H1434">
        <v>2100199</v>
      </c>
      <c r="I1434" t="s">
        <v>2024</v>
      </c>
      <c r="J1434" t="s">
        <v>846</v>
      </c>
      <c r="K1434">
        <v>457.12</v>
      </c>
      <c r="L1434">
        <v>192.6166</v>
      </c>
      <c r="M1434">
        <v>-264.5034</v>
      </c>
      <c r="N1434">
        <v>-0.57863011900595</v>
      </c>
    </row>
    <row r="1435" spans="1:14">
      <c r="A1435">
        <v>210</v>
      </c>
      <c r="B1435">
        <v>21001</v>
      </c>
      <c r="C1435" t="s">
        <v>1031</v>
      </c>
      <c r="D1435" t="s">
        <v>1667</v>
      </c>
      <c r="E1435" t="s">
        <v>1668</v>
      </c>
      <c r="F1435" t="s">
        <v>1913</v>
      </c>
      <c r="G1435" t="s">
        <v>1914</v>
      </c>
      <c r="H1435">
        <v>2100199</v>
      </c>
      <c r="I1435" t="s">
        <v>2024</v>
      </c>
      <c r="J1435" t="s">
        <v>846</v>
      </c>
      <c r="K1435">
        <v>111.11</v>
      </c>
      <c r="L1435">
        <v>137.6143</v>
      </c>
      <c r="M1435">
        <v>26.5043</v>
      </c>
      <c r="N1435">
        <v>0.238541085410854</v>
      </c>
    </row>
    <row r="1436" spans="1:14">
      <c r="A1436">
        <v>210</v>
      </c>
      <c r="B1436">
        <v>21001</v>
      </c>
      <c r="C1436" t="s">
        <v>1031</v>
      </c>
      <c r="D1436" t="s">
        <v>1667</v>
      </c>
      <c r="E1436" t="s">
        <v>1668</v>
      </c>
      <c r="F1436" t="s">
        <v>1834</v>
      </c>
      <c r="G1436" t="s">
        <v>1835</v>
      </c>
      <c r="H1436">
        <v>2100199</v>
      </c>
      <c r="I1436" t="s">
        <v>2024</v>
      </c>
      <c r="J1436" t="s">
        <v>846</v>
      </c>
      <c r="K1436">
        <v>4</v>
      </c>
      <c r="L1436">
        <v>4</v>
      </c>
      <c r="M1436">
        <v>0</v>
      </c>
      <c r="N1436">
        <v>0</v>
      </c>
    </row>
    <row r="1437" spans="1:14">
      <c r="A1437">
        <v>210</v>
      </c>
      <c r="B1437">
        <v>21002</v>
      </c>
      <c r="C1437" t="s">
        <v>1031</v>
      </c>
      <c r="D1437" t="s">
        <v>1667</v>
      </c>
      <c r="E1437" t="s">
        <v>1668</v>
      </c>
      <c r="F1437" t="s">
        <v>1669</v>
      </c>
      <c r="G1437" t="s">
        <v>1668</v>
      </c>
      <c r="H1437">
        <v>2100201</v>
      </c>
      <c r="I1437" t="s">
        <v>2025</v>
      </c>
      <c r="J1437" t="s">
        <v>846</v>
      </c>
      <c r="K1437">
        <v>300</v>
      </c>
      <c r="L1437">
        <v>2310.2</v>
      </c>
      <c r="M1437">
        <v>2010.2</v>
      </c>
      <c r="N1437">
        <v>6.70066666666667</v>
      </c>
    </row>
    <row r="1438" spans="1:14">
      <c r="A1438">
        <v>210</v>
      </c>
      <c r="B1438">
        <v>21002</v>
      </c>
      <c r="C1438" t="s">
        <v>1031</v>
      </c>
      <c r="D1438" t="s">
        <v>1667</v>
      </c>
      <c r="E1438" t="s">
        <v>1668</v>
      </c>
      <c r="F1438" t="s">
        <v>2026</v>
      </c>
      <c r="G1438" t="s">
        <v>2027</v>
      </c>
      <c r="H1438">
        <v>2100201</v>
      </c>
      <c r="I1438" t="s">
        <v>2025</v>
      </c>
      <c r="J1438" t="s">
        <v>938</v>
      </c>
      <c r="K1438">
        <v>0</v>
      </c>
      <c r="L1438">
        <v>83.28</v>
      </c>
      <c r="M1438">
        <v>83.28</v>
      </c>
      <c r="N1438">
        <v>0</v>
      </c>
    </row>
    <row r="1439" spans="1:14">
      <c r="A1439">
        <v>210</v>
      </c>
      <c r="B1439">
        <v>21002</v>
      </c>
      <c r="C1439" t="s">
        <v>1031</v>
      </c>
      <c r="D1439" t="s">
        <v>1667</v>
      </c>
      <c r="E1439" t="s">
        <v>1668</v>
      </c>
      <c r="F1439" t="s">
        <v>2028</v>
      </c>
      <c r="G1439" t="s">
        <v>2029</v>
      </c>
      <c r="H1439">
        <v>2100201</v>
      </c>
      <c r="I1439" t="s">
        <v>2025</v>
      </c>
      <c r="J1439" t="s">
        <v>938</v>
      </c>
      <c r="K1439">
        <v>0</v>
      </c>
      <c r="L1439">
        <v>75.73</v>
      </c>
      <c r="M1439">
        <v>75.73</v>
      </c>
      <c r="N1439">
        <v>0</v>
      </c>
    </row>
    <row r="1440" spans="1:14">
      <c r="A1440">
        <v>210</v>
      </c>
      <c r="B1440">
        <v>21002</v>
      </c>
      <c r="C1440" t="s">
        <v>1031</v>
      </c>
      <c r="D1440" t="s">
        <v>1667</v>
      </c>
      <c r="E1440" t="s">
        <v>1668</v>
      </c>
      <c r="F1440" t="s">
        <v>2030</v>
      </c>
      <c r="G1440" t="s">
        <v>2031</v>
      </c>
      <c r="H1440">
        <v>2100201</v>
      </c>
      <c r="I1440" t="s">
        <v>2025</v>
      </c>
      <c r="J1440" t="s">
        <v>938</v>
      </c>
      <c r="K1440">
        <v>0</v>
      </c>
      <c r="L1440">
        <v>3</v>
      </c>
      <c r="M1440">
        <v>3</v>
      </c>
      <c r="N1440">
        <v>0</v>
      </c>
    </row>
    <row r="1441" spans="1:14">
      <c r="A1441">
        <v>210</v>
      </c>
      <c r="B1441">
        <v>21002</v>
      </c>
      <c r="C1441" t="s">
        <v>1031</v>
      </c>
      <c r="D1441" t="s">
        <v>1667</v>
      </c>
      <c r="E1441" t="s">
        <v>1668</v>
      </c>
      <c r="F1441" t="s">
        <v>2032</v>
      </c>
      <c r="G1441" t="s">
        <v>2033</v>
      </c>
      <c r="H1441">
        <v>2100201</v>
      </c>
      <c r="I1441" t="s">
        <v>2025</v>
      </c>
      <c r="J1441" t="s">
        <v>938</v>
      </c>
      <c r="K1441">
        <v>59</v>
      </c>
      <c r="L1441">
        <v>74</v>
      </c>
      <c r="M1441">
        <v>15</v>
      </c>
      <c r="N1441">
        <v>0.254237288135593</v>
      </c>
    </row>
    <row r="1442" spans="1:14">
      <c r="A1442">
        <v>210</v>
      </c>
      <c r="B1442">
        <v>21002</v>
      </c>
      <c r="C1442" t="s">
        <v>1031</v>
      </c>
      <c r="D1442" t="s">
        <v>1667</v>
      </c>
      <c r="E1442" t="s">
        <v>1668</v>
      </c>
      <c r="F1442" t="s">
        <v>2034</v>
      </c>
      <c r="G1442" t="s">
        <v>2035</v>
      </c>
      <c r="H1442">
        <v>2100202</v>
      </c>
      <c r="I1442" t="s">
        <v>2036</v>
      </c>
      <c r="J1442" t="s">
        <v>938</v>
      </c>
      <c r="K1442">
        <v>0</v>
      </c>
      <c r="L1442">
        <v>19.72</v>
      </c>
      <c r="M1442">
        <v>19.72</v>
      </c>
      <c r="N1442">
        <v>0</v>
      </c>
    </row>
    <row r="1443" spans="1:14">
      <c r="A1443">
        <v>210</v>
      </c>
      <c r="B1443">
        <v>21002</v>
      </c>
      <c r="C1443" t="s">
        <v>1031</v>
      </c>
      <c r="D1443" t="s">
        <v>1667</v>
      </c>
      <c r="E1443" t="s">
        <v>1668</v>
      </c>
      <c r="F1443" t="s">
        <v>1822</v>
      </c>
      <c r="G1443" t="s">
        <v>1823</v>
      </c>
      <c r="H1443">
        <v>2100206</v>
      </c>
      <c r="I1443" t="s">
        <v>2037</v>
      </c>
      <c r="J1443" t="s">
        <v>846</v>
      </c>
      <c r="K1443">
        <v>100.95</v>
      </c>
      <c r="L1443">
        <v>66.7162</v>
      </c>
      <c r="M1443">
        <v>-34.2338</v>
      </c>
      <c r="N1443">
        <v>-0.339116394254582</v>
      </c>
    </row>
    <row r="1444" spans="1:14">
      <c r="A1444">
        <v>210</v>
      </c>
      <c r="B1444">
        <v>21002</v>
      </c>
      <c r="C1444" t="s">
        <v>1031</v>
      </c>
      <c r="D1444" t="s">
        <v>1667</v>
      </c>
      <c r="E1444" t="s">
        <v>1668</v>
      </c>
      <c r="F1444" t="s">
        <v>1822</v>
      </c>
      <c r="G1444" t="s">
        <v>1823</v>
      </c>
      <c r="H1444">
        <v>2100206</v>
      </c>
      <c r="I1444" t="s">
        <v>2037</v>
      </c>
      <c r="J1444" t="s">
        <v>938</v>
      </c>
      <c r="K1444">
        <v>0</v>
      </c>
      <c r="L1444">
        <v>99</v>
      </c>
      <c r="M1444">
        <v>99</v>
      </c>
      <c r="N1444">
        <v>0</v>
      </c>
    </row>
    <row r="1445" spans="1:14">
      <c r="A1445">
        <v>210</v>
      </c>
      <c r="B1445">
        <v>21002</v>
      </c>
      <c r="C1445" t="s">
        <v>1031</v>
      </c>
      <c r="D1445" t="s">
        <v>1667</v>
      </c>
      <c r="E1445" t="s">
        <v>1668</v>
      </c>
      <c r="F1445" t="s">
        <v>1669</v>
      </c>
      <c r="G1445" t="s">
        <v>1668</v>
      </c>
      <c r="H1445">
        <v>2100211</v>
      </c>
      <c r="I1445" t="s">
        <v>2038</v>
      </c>
      <c r="J1445" t="s">
        <v>846</v>
      </c>
      <c r="K1445">
        <v>60</v>
      </c>
      <c r="L1445">
        <v>50</v>
      </c>
      <c r="M1445">
        <v>-10</v>
      </c>
      <c r="N1445">
        <v>-0.166666666666667</v>
      </c>
    </row>
    <row r="1446" spans="1:14">
      <c r="A1446">
        <v>210</v>
      </c>
      <c r="B1446">
        <v>21004</v>
      </c>
      <c r="C1446" t="s">
        <v>1031</v>
      </c>
      <c r="D1446" t="s">
        <v>1667</v>
      </c>
      <c r="E1446" t="s">
        <v>1668</v>
      </c>
      <c r="F1446" t="s">
        <v>1832</v>
      </c>
      <c r="G1446" t="s">
        <v>1833</v>
      </c>
      <c r="H1446">
        <v>2100401</v>
      </c>
      <c r="I1446" t="s">
        <v>2039</v>
      </c>
      <c r="J1446" t="s">
        <v>846</v>
      </c>
      <c r="K1446">
        <v>1045.82</v>
      </c>
      <c r="L1446">
        <v>1391.7649</v>
      </c>
      <c r="M1446">
        <v>345.9449</v>
      </c>
      <c r="N1446">
        <v>0.330788185347383</v>
      </c>
    </row>
    <row r="1447" spans="1:14">
      <c r="A1447">
        <v>210</v>
      </c>
      <c r="B1447">
        <v>21004</v>
      </c>
      <c r="C1447" t="s">
        <v>1031</v>
      </c>
      <c r="D1447" t="s">
        <v>1667</v>
      </c>
      <c r="E1447" t="s">
        <v>1668</v>
      </c>
      <c r="F1447" t="s">
        <v>1832</v>
      </c>
      <c r="G1447" t="s">
        <v>1833</v>
      </c>
      <c r="H1447">
        <v>2100401</v>
      </c>
      <c r="I1447" t="s">
        <v>2039</v>
      </c>
      <c r="J1447" t="s">
        <v>928</v>
      </c>
      <c r="K1447">
        <v>5423.22</v>
      </c>
      <c r="L1447">
        <v>4736.41</v>
      </c>
      <c r="M1447">
        <v>-686.81</v>
      </c>
      <c r="N1447">
        <v>-0.126642474397129</v>
      </c>
    </row>
    <row r="1448" spans="1:14">
      <c r="A1448">
        <v>210</v>
      </c>
      <c r="B1448">
        <v>21004</v>
      </c>
      <c r="C1448" t="s">
        <v>1031</v>
      </c>
      <c r="D1448" t="s">
        <v>1667</v>
      </c>
      <c r="E1448" t="s">
        <v>1668</v>
      </c>
      <c r="F1448" t="s">
        <v>1834</v>
      </c>
      <c r="G1448" t="s">
        <v>1835</v>
      </c>
      <c r="H1448">
        <v>2100401</v>
      </c>
      <c r="I1448" t="s">
        <v>2039</v>
      </c>
      <c r="J1448" t="s">
        <v>846</v>
      </c>
      <c r="K1448">
        <v>33.27</v>
      </c>
      <c r="L1448">
        <v>52.2437</v>
      </c>
      <c r="M1448">
        <v>18.9737</v>
      </c>
      <c r="N1448">
        <v>0.57029455966336</v>
      </c>
    </row>
    <row r="1449" spans="1:14">
      <c r="A1449">
        <v>210</v>
      </c>
      <c r="B1449">
        <v>21004</v>
      </c>
      <c r="C1449" t="s">
        <v>1031</v>
      </c>
      <c r="D1449" t="s">
        <v>1667</v>
      </c>
      <c r="E1449" t="s">
        <v>1668</v>
      </c>
      <c r="F1449" t="s">
        <v>1670</v>
      </c>
      <c r="G1449" t="s">
        <v>1671</v>
      </c>
      <c r="H1449">
        <v>2100402</v>
      </c>
      <c r="I1449" t="s">
        <v>2040</v>
      </c>
      <c r="J1449" t="s">
        <v>846</v>
      </c>
      <c r="K1449">
        <v>125.67</v>
      </c>
      <c r="L1449">
        <v>94.98</v>
      </c>
      <c r="M1449">
        <v>-30.69</v>
      </c>
      <c r="N1449">
        <v>-0.244211028885175</v>
      </c>
    </row>
    <row r="1450" spans="1:14">
      <c r="A1450">
        <v>210</v>
      </c>
      <c r="B1450">
        <v>21004</v>
      </c>
      <c r="C1450" t="s">
        <v>1031</v>
      </c>
      <c r="D1450" t="s">
        <v>1667</v>
      </c>
      <c r="E1450" t="s">
        <v>1668</v>
      </c>
      <c r="F1450" t="s">
        <v>1670</v>
      </c>
      <c r="G1450" t="s">
        <v>1671</v>
      </c>
      <c r="H1450">
        <v>2100402</v>
      </c>
      <c r="I1450" t="s">
        <v>2040</v>
      </c>
      <c r="J1450" t="s">
        <v>928</v>
      </c>
      <c r="K1450">
        <v>1.62</v>
      </c>
      <c r="L1450">
        <v>0</v>
      </c>
      <c r="M1450">
        <v>-1.62</v>
      </c>
      <c r="N1450">
        <v>-1</v>
      </c>
    </row>
    <row r="1451" spans="1:14">
      <c r="A1451">
        <v>210</v>
      </c>
      <c r="B1451">
        <v>21004</v>
      </c>
      <c r="C1451" t="s">
        <v>1031</v>
      </c>
      <c r="D1451" t="s">
        <v>1667</v>
      </c>
      <c r="E1451" t="s">
        <v>1668</v>
      </c>
      <c r="F1451" t="s">
        <v>1669</v>
      </c>
      <c r="G1451" t="s">
        <v>1668</v>
      </c>
      <c r="H1451">
        <v>2100408</v>
      </c>
      <c r="I1451" t="s">
        <v>2041</v>
      </c>
      <c r="J1451" t="s">
        <v>846</v>
      </c>
      <c r="K1451">
        <v>112.5</v>
      </c>
      <c r="L1451">
        <v>68</v>
      </c>
      <c r="M1451">
        <v>-44.5</v>
      </c>
      <c r="N1451">
        <v>-0.395555555555556</v>
      </c>
    </row>
    <row r="1452" spans="1:14">
      <c r="A1452">
        <v>210</v>
      </c>
      <c r="B1452">
        <v>21004</v>
      </c>
      <c r="C1452" t="s">
        <v>1031</v>
      </c>
      <c r="D1452" t="s">
        <v>1667</v>
      </c>
      <c r="E1452" t="s">
        <v>1668</v>
      </c>
      <c r="F1452" t="s">
        <v>1669</v>
      </c>
      <c r="G1452" t="s">
        <v>1668</v>
      </c>
      <c r="H1452">
        <v>2100409</v>
      </c>
      <c r="I1452" t="s">
        <v>2042</v>
      </c>
      <c r="J1452" t="s">
        <v>846</v>
      </c>
      <c r="K1452">
        <v>1131.7</v>
      </c>
      <c r="L1452">
        <v>909.26</v>
      </c>
      <c r="M1452">
        <v>-222.44</v>
      </c>
      <c r="N1452">
        <v>-0.196553857029248</v>
      </c>
    </row>
    <row r="1453" spans="1:14">
      <c r="A1453">
        <v>210</v>
      </c>
      <c r="B1453">
        <v>21004</v>
      </c>
      <c r="C1453" t="s">
        <v>1031</v>
      </c>
      <c r="D1453" t="s">
        <v>1667</v>
      </c>
      <c r="E1453" t="s">
        <v>1668</v>
      </c>
      <c r="F1453" t="s">
        <v>1669</v>
      </c>
      <c r="G1453" t="s">
        <v>1668</v>
      </c>
      <c r="H1453">
        <v>2100409</v>
      </c>
      <c r="I1453" t="s">
        <v>2042</v>
      </c>
      <c r="J1453" t="s">
        <v>928</v>
      </c>
      <c r="K1453">
        <v>100</v>
      </c>
      <c r="L1453">
        <v>100</v>
      </c>
      <c r="M1453">
        <v>0</v>
      </c>
      <c r="N1453">
        <v>0</v>
      </c>
    </row>
    <row r="1454" spans="1:14">
      <c r="A1454">
        <v>210</v>
      </c>
      <c r="B1454">
        <v>21004</v>
      </c>
      <c r="C1454" t="s">
        <v>1031</v>
      </c>
      <c r="D1454" t="s">
        <v>1667</v>
      </c>
      <c r="E1454" t="s">
        <v>1668</v>
      </c>
      <c r="F1454" t="s">
        <v>1669</v>
      </c>
      <c r="G1454" t="s">
        <v>1668</v>
      </c>
      <c r="H1454">
        <v>2100410</v>
      </c>
      <c r="I1454" t="s">
        <v>2043</v>
      </c>
      <c r="J1454" t="s">
        <v>846</v>
      </c>
      <c r="K1454">
        <v>18</v>
      </c>
      <c r="L1454">
        <v>18</v>
      </c>
      <c r="M1454">
        <v>0</v>
      </c>
      <c r="N1454">
        <v>0</v>
      </c>
    </row>
    <row r="1455" spans="1:14">
      <c r="A1455">
        <v>210</v>
      </c>
      <c r="B1455">
        <v>21004</v>
      </c>
      <c r="C1455" t="s">
        <v>1031</v>
      </c>
      <c r="D1455" t="s">
        <v>1667</v>
      </c>
      <c r="E1455" t="s">
        <v>1668</v>
      </c>
      <c r="F1455" t="s">
        <v>1669</v>
      </c>
      <c r="G1455" t="s">
        <v>1668</v>
      </c>
      <c r="H1455">
        <v>2100499</v>
      </c>
      <c r="I1455" t="s">
        <v>2044</v>
      </c>
      <c r="J1455" t="s">
        <v>846</v>
      </c>
      <c r="K1455">
        <v>178.31</v>
      </c>
      <c r="L1455">
        <v>165.31</v>
      </c>
      <c r="M1455">
        <v>-13</v>
      </c>
      <c r="N1455">
        <v>-0.0729067354607145</v>
      </c>
    </row>
    <row r="1456" spans="1:14">
      <c r="A1456">
        <v>210</v>
      </c>
      <c r="B1456">
        <v>21004</v>
      </c>
      <c r="C1456" t="s">
        <v>1031</v>
      </c>
      <c r="D1456" t="s">
        <v>1667</v>
      </c>
      <c r="E1456" t="s">
        <v>1668</v>
      </c>
      <c r="F1456" t="s">
        <v>1669</v>
      </c>
      <c r="G1456" t="s">
        <v>1668</v>
      </c>
      <c r="H1456">
        <v>2100499</v>
      </c>
      <c r="I1456" t="s">
        <v>2044</v>
      </c>
      <c r="J1456" t="s">
        <v>974</v>
      </c>
      <c r="K1456">
        <v>4</v>
      </c>
      <c r="L1456">
        <v>4</v>
      </c>
      <c r="M1456">
        <v>0</v>
      </c>
      <c r="N1456">
        <v>0</v>
      </c>
    </row>
    <row r="1457" spans="1:14">
      <c r="A1457">
        <v>210</v>
      </c>
      <c r="B1457">
        <v>21006</v>
      </c>
      <c r="C1457" t="s">
        <v>1031</v>
      </c>
      <c r="D1457" t="s">
        <v>1667</v>
      </c>
      <c r="E1457" t="s">
        <v>1668</v>
      </c>
      <c r="F1457" t="s">
        <v>1669</v>
      </c>
      <c r="G1457" t="s">
        <v>1668</v>
      </c>
      <c r="H1457">
        <v>2100601</v>
      </c>
      <c r="I1457" t="s">
        <v>2045</v>
      </c>
      <c r="J1457" t="s">
        <v>846</v>
      </c>
      <c r="K1457">
        <v>252</v>
      </c>
      <c r="L1457">
        <v>227</v>
      </c>
      <c r="M1457">
        <v>-25</v>
      </c>
      <c r="N1457">
        <v>-0.0992063492063492</v>
      </c>
    </row>
    <row r="1458" spans="1:14">
      <c r="A1458">
        <v>210</v>
      </c>
      <c r="B1458">
        <v>21007</v>
      </c>
      <c r="C1458" t="s">
        <v>1031</v>
      </c>
      <c r="D1458" t="s">
        <v>1667</v>
      </c>
      <c r="E1458" t="s">
        <v>1668</v>
      </c>
      <c r="F1458" t="s">
        <v>1830</v>
      </c>
      <c r="G1458" t="s">
        <v>1831</v>
      </c>
      <c r="H1458">
        <v>2100716</v>
      </c>
      <c r="I1458" t="s">
        <v>2046</v>
      </c>
      <c r="J1458" t="s">
        <v>846</v>
      </c>
      <c r="K1458">
        <v>32.45</v>
      </c>
      <c r="L1458">
        <v>54.5681</v>
      </c>
      <c r="M1458">
        <v>22.1181</v>
      </c>
      <c r="N1458">
        <v>0.681605546995377</v>
      </c>
    </row>
    <row r="1459" spans="1:14">
      <c r="A1459">
        <v>210</v>
      </c>
      <c r="B1459">
        <v>21007</v>
      </c>
      <c r="C1459" t="s">
        <v>1031</v>
      </c>
      <c r="D1459" t="s">
        <v>1667</v>
      </c>
      <c r="E1459" t="s">
        <v>1668</v>
      </c>
      <c r="F1459" t="s">
        <v>1669</v>
      </c>
      <c r="G1459" t="s">
        <v>1668</v>
      </c>
      <c r="H1459">
        <v>2100799</v>
      </c>
      <c r="I1459" t="s">
        <v>2047</v>
      </c>
      <c r="J1459" t="s">
        <v>846</v>
      </c>
      <c r="K1459">
        <v>7455.6</v>
      </c>
      <c r="L1459">
        <v>7650.6</v>
      </c>
      <c r="M1459">
        <v>195</v>
      </c>
      <c r="N1459">
        <v>0.0261548366328666</v>
      </c>
    </row>
    <row r="1460" spans="1:14">
      <c r="A1460">
        <v>210</v>
      </c>
      <c r="B1460">
        <v>21007</v>
      </c>
      <c r="C1460" t="s">
        <v>1031</v>
      </c>
      <c r="D1460" t="s">
        <v>1667</v>
      </c>
      <c r="E1460" t="s">
        <v>1668</v>
      </c>
      <c r="F1460" t="s">
        <v>1830</v>
      </c>
      <c r="G1460" t="s">
        <v>1831</v>
      </c>
      <c r="H1460">
        <v>2100799</v>
      </c>
      <c r="I1460" t="s">
        <v>2047</v>
      </c>
      <c r="J1460" t="s">
        <v>846</v>
      </c>
      <c r="K1460">
        <v>48.35</v>
      </c>
      <c r="L1460">
        <v>56</v>
      </c>
      <c r="M1460">
        <v>7.65</v>
      </c>
      <c r="N1460">
        <v>0.158221302998966</v>
      </c>
    </row>
    <row r="1461" spans="1:14">
      <c r="A1461">
        <v>210</v>
      </c>
      <c r="B1461">
        <v>21007</v>
      </c>
      <c r="C1461" t="s">
        <v>1031</v>
      </c>
      <c r="D1461" t="s">
        <v>1667</v>
      </c>
      <c r="E1461" t="s">
        <v>1668</v>
      </c>
      <c r="F1461" t="s">
        <v>1672</v>
      </c>
      <c r="G1461" t="s">
        <v>1673</v>
      </c>
      <c r="H1461">
        <v>2100799</v>
      </c>
      <c r="I1461" t="s">
        <v>2047</v>
      </c>
      <c r="J1461" t="s">
        <v>846</v>
      </c>
      <c r="K1461">
        <v>112.6</v>
      </c>
      <c r="L1461">
        <v>110.6</v>
      </c>
      <c r="M1461">
        <v>-2</v>
      </c>
      <c r="N1461">
        <v>-0.0177619893428064</v>
      </c>
    </row>
    <row r="1462" spans="1:14">
      <c r="A1462">
        <v>210</v>
      </c>
      <c r="B1462">
        <v>21010</v>
      </c>
      <c r="C1462" t="s">
        <v>1031</v>
      </c>
      <c r="D1462" t="s">
        <v>1263</v>
      </c>
      <c r="E1462" t="s">
        <v>1264</v>
      </c>
      <c r="F1462" t="s">
        <v>1265</v>
      </c>
      <c r="G1462" t="s">
        <v>1264</v>
      </c>
      <c r="H1462">
        <v>2101001</v>
      </c>
      <c r="I1462" t="s">
        <v>947</v>
      </c>
      <c r="J1462" t="s">
        <v>846</v>
      </c>
      <c r="K1462">
        <v>399.07</v>
      </c>
      <c r="L1462">
        <v>0</v>
      </c>
      <c r="M1462">
        <v>-399.07</v>
      </c>
      <c r="N1462">
        <v>-1</v>
      </c>
    </row>
    <row r="1463" spans="1:14">
      <c r="A1463">
        <v>210</v>
      </c>
      <c r="B1463">
        <v>21010</v>
      </c>
      <c r="C1463" t="s">
        <v>1031</v>
      </c>
      <c r="D1463" t="s">
        <v>1263</v>
      </c>
      <c r="E1463" t="s">
        <v>1264</v>
      </c>
      <c r="F1463" t="s">
        <v>1266</v>
      </c>
      <c r="G1463" t="s">
        <v>1267</v>
      </c>
      <c r="H1463">
        <v>2101001</v>
      </c>
      <c r="I1463" t="s">
        <v>947</v>
      </c>
      <c r="J1463" t="s">
        <v>846</v>
      </c>
      <c r="K1463">
        <v>286.27</v>
      </c>
      <c r="L1463">
        <v>0</v>
      </c>
      <c r="M1463">
        <v>-286.27</v>
      </c>
      <c r="N1463">
        <v>-1</v>
      </c>
    </row>
    <row r="1464" spans="1:14">
      <c r="A1464">
        <v>210</v>
      </c>
      <c r="B1464">
        <v>21010</v>
      </c>
      <c r="C1464" t="s">
        <v>1031</v>
      </c>
      <c r="D1464" t="s">
        <v>1263</v>
      </c>
      <c r="E1464" t="s">
        <v>1264</v>
      </c>
      <c r="F1464" t="s">
        <v>1265</v>
      </c>
      <c r="G1464" t="s">
        <v>1264</v>
      </c>
      <c r="H1464">
        <v>2101002</v>
      </c>
      <c r="I1464" t="s">
        <v>947</v>
      </c>
      <c r="J1464" t="s">
        <v>846</v>
      </c>
      <c r="K1464">
        <v>18</v>
      </c>
      <c r="L1464">
        <v>0</v>
      </c>
      <c r="M1464">
        <v>-18</v>
      </c>
      <c r="N1464">
        <v>-1</v>
      </c>
    </row>
    <row r="1465" spans="1:14">
      <c r="A1465">
        <v>210</v>
      </c>
      <c r="B1465">
        <v>21010</v>
      </c>
      <c r="C1465" t="s">
        <v>1031</v>
      </c>
      <c r="D1465" t="s">
        <v>1667</v>
      </c>
      <c r="E1465" t="s">
        <v>1668</v>
      </c>
      <c r="F1465" t="s">
        <v>1669</v>
      </c>
      <c r="G1465" t="s">
        <v>1668</v>
      </c>
      <c r="H1465">
        <v>2101012</v>
      </c>
      <c r="I1465" t="s">
        <v>947</v>
      </c>
      <c r="J1465" t="s">
        <v>846</v>
      </c>
      <c r="K1465">
        <v>7</v>
      </c>
      <c r="L1465">
        <v>0</v>
      </c>
      <c r="M1465">
        <v>-7</v>
      </c>
      <c r="N1465">
        <v>-1</v>
      </c>
    </row>
    <row r="1466" spans="1:14">
      <c r="A1466">
        <v>210</v>
      </c>
      <c r="B1466">
        <v>21010</v>
      </c>
      <c r="C1466" t="s">
        <v>1031</v>
      </c>
      <c r="D1466" t="s">
        <v>1263</v>
      </c>
      <c r="E1466" t="s">
        <v>1264</v>
      </c>
      <c r="F1466" t="s">
        <v>1270</v>
      </c>
      <c r="G1466" t="s">
        <v>1271</v>
      </c>
      <c r="H1466">
        <v>2101012</v>
      </c>
      <c r="I1466" t="s">
        <v>947</v>
      </c>
      <c r="J1466" t="s">
        <v>846</v>
      </c>
      <c r="K1466">
        <v>51.03</v>
      </c>
      <c r="L1466">
        <v>0</v>
      </c>
      <c r="M1466">
        <v>-51.03</v>
      </c>
      <c r="N1466">
        <v>-1</v>
      </c>
    </row>
    <row r="1467" spans="1:14">
      <c r="A1467">
        <v>210</v>
      </c>
      <c r="B1467">
        <v>21010</v>
      </c>
      <c r="C1467" t="s">
        <v>1031</v>
      </c>
      <c r="D1467" t="s">
        <v>1263</v>
      </c>
      <c r="E1467" t="s">
        <v>1264</v>
      </c>
      <c r="F1467" t="s">
        <v>1265</v>
      </c>
      <c r="G1467" t="s">
        <v>1264</v>
      </c>
      <c r="H1467">
        <v>2101012</v>
      </c>
      <c r="I1467" t="s">
        <v>947</v>
      </c>
      <c r="J1467" t="s">
        <v>846</v>
      </c>
      <c r="K1467">
        <v>15.78</v>
      </c>
      <c r="L1467">
        <v>0</v>
      </c>
      <c r="M1467">
        <v>-15.78</v>
      </c>
      <c r="N1467">
        <v>-1</v>
      </c>
    </row>
    <row r="1468" spans="1:14">
      <c r="A1468">
        <v>210</v>
      </c>
      <c r="B1468">
        <v>21010</v>
      </c>
      <c r="C1468" t="s">
        <v>1031</v>
      </c>
      <c r="D1468" t="s">
        <v>1263</v>
      </c>
      <c r="E1468" t="s">
        <v>1264</v>
      </c>
      <c r="F1468" t="s">
        <v>1270</v>
      </c>
      <c r="G1468" t="s">
        <v>1271</v>
      </c>
      <c r="H1468">
        <v>2101014</v>
      </c>
      <c r="I1468" t="s">
        <v>947</v>
      </c>
      <c r="J1468" t="s">
        <v>846</v>
      </c>
      <c r="K1468">
        <v>15</v>
      </c>
      <c r="L1468">
        <v>0</v>
      </c>
      <c r="M1468">
        <v>-15</v>
      </c>
      <c r="N1468">
        <v>-1</v>
      </c>
    </row>
    <row r="1469" spans="1:14">
      <c r="A1469">
        <v>210</v>
      </c>
      <c r="B1469">
        <v>21010</v>
      </c>
      <c r="C1469" t="s">
        <v>1031</v>
      </c>
      <c r="D1469" t="s">
        <v>1263</v>
      </c>
      <c r="E1469" t="s">
        <v>1264</v>
      </c>
      <c r="F1469" t="s">
        <v>1265</v>
      </c>
      <c r="G1469" t="s">
        <v>1264</v>
      </c>
      <c r="H1469">
        <v>2101014</v>
      </c>
      <c r="I1469" t="s">
        <v>947</v>
      </c>
      <c r="J1469" t="s">
        <v>846</v>
      </c>
      <c r="K1469">
        <v>10.87</v>
      </c>
      <c r="L1469">
        <v>0</v>
      </c>
      <c r="M1469">
        <v>-10.87</v>
      </c>
      <c r="N1469">
        <v>-1</v>
      </c>
    </row>
    <row r="1470" spans="1:14">
      <c r="A1470">
        <v>210</v>
      </c>
      <c r="B1470">
        <v>21010</v>
      </c>
      <c r="C1470" t="s">
        <v>1031</v>
      </c>
      <c r="D1470" t="s">
        <v>1263</v>
      </c>
      <c r="E1470" t="s">
        <v>1264</v>
      </c>
      <c r="F1470" t="s">
        <v>1265</v>
      </c>
      <c r="G1470" t="s">
        <v>1264</v>
      </c>
      <c r="H1470">
        <v>2101015</v>
      </c>
      <c r="I1470" t="s">
        <v>947</v>
      </c>
      <c r="J1470" t="s">
        <v>846</v>
      </c>
      <c r="K1470">
        <v>6.4</v>
      </c>
      <c r="L1470">
        <v>0</v>
      </c>
      <c r="M1470">
        <v>-6.4</v>
      </c>
      <c r="N1470">
        <v>-1</v>
      </c>
    </row>
    <row r="1471" spans="1:14">
      <c r="A1471">
        <v>210</v>
      </c>
      <c r="B1471">
        <v>21010</v>
      </c>
      <c r="C1471" t="s">
        <v>1031</v>
      </c>
      <c r="D1471" t="s">
        <v>1263</v>
      </c>
      <c r="E1471" t="s">
        <v>1264</v>
      </c>
      <c r="F1471" t="s">
        <v>1270</v>
      </c>
      <c r="G1471" t="s">
        <v>1271</v>
      </c>
      <c r="H1471">
        <v>2101016</v>
      </c>
      <c r="I1471" t="s">
        <v>947</v>
      </c>
      <c r="J1471" t="s">
        <v>846</v>
      </c>
      <c r="K1471">
        <v>55</v>
      </c>
      <c r="L1471">
        <v>0</v>
      </c>
      <c r="M1471">
        <v>-55</v>
      </c>
      <c r="N1471">
        <v>-1</v>
      </c>
    </row>
    <row r="1472" spans="1:14">
      <c r="A1472">
        <v>210</v>
      </c>
      <c r="B1472">
        <v>21010</v>
      </c>
      <c r="C1472" t="s">
        <v>1031</v>
      </c>
      <c r="D1472" t="s">
        <v>1263</v>
      </c>
      <c r="E1472" t="s">
        <v>1264</v>
      </c>
      <c r="F1472" t="s">
        <v>1265</v>
      </c>
      <c r="G1472" t="s">
        <v>1264</v>
      </c>
      <c r="H1472">
        <v>2101016</v>
      </c>
      <c r="I1472" t="s">
        <v>947</v>
      </c>
      <c r="J1472" t="s">
        <v>846</v>
      </c>
      <c r="K1472">
        <v>473.84</v>
      </c>
      <c r="L1472">
        <v>0</v>
      </c>
      <c r="M1472">
        <v>-473.84</v>
      </c>
      <c r="N1472">
        <v>-1</v>
      </c>
    </row>
    <row r="1473" spans="1:14">
      <c r="A1473">
        <v>210</v>
      </c>
      <c r="B1473">
        <v>21010</v>
      </c>
      <c r="C1473" t="s">
        <v>1031</v>
      </c>
      <c r="D1473" t="s">
        <v>1263</v>
      </c>
      <c r="E1473" t="s">
        <v>1264</v>
      </c>
      <c r="F1473" t="s">
        <v>1266</v>
      </c>
      <c r="G1473" t="s">
        <v>1267</v>
      </c>
      <c r="H1473">
        <v>2101016</v>
      </c>
      <c r="I1473" t="s">
        <v>947</v>
      </c>
      <c r="J1473" t="s">
        <v>846</v>
      </c>
      <c r="K1473">
        <v>60</v>
      </c>
      <c r="L1473">
        <v>0</v>
      </c>
      <c r="M1473">
        <v>-60</v>
      </c>
      <c r="N1473">
        <v>-1</v>
      </c>
    </row>
    <row r="1474" spans="1:14">
      <c r="A1474">
        <v>210</v>
      </c>
      <c r="B1474">
        <v>21010</v>
      </c>
      <c r="C1474" t="s">
        <v>1031</v>
      </c>
      <c r="D1474" t="s">
        <v>1263</v>
      </c>
      <c r="E1474" t="s">
        <v>1264</v>
      </c>
      <c r="F1474" t="s">
        <v>1266</v>
      </c>
      <c r="G1474" t="s">
        <v>1267</v>
      </c>
      <c r="H1474">
        <v>2101016</v>
      </c>
      <c r="I1474" t="s">
        <v>947</v>
      </c>
      <c r="J1474" t="s">
        <v>974</v>
      </c>
      <c r="K1474">
        <v>10</v>
      </c>
      <c r="L1474">
        <v>0</v>
      </c>
      <c r="M1474">
        <v>-10</v>
      </c>
      <c r="N1474">
        <v>-1</v>
      </c>
    </row>
    <row r="1475" spans="1:14">
      <c r="A1475">
        <v>210</v>
      </c>
      <c r="B1475">
        <v>21010</v>
      </c>
      <c r="C1475" t="s">
        <v>1031</v>
      </c>
      <c r="D1475" t="s">
        <v>1263</v>
      </c>
      <c r="E1475" t="s">
        <v>1264</v>
      </c>
      <c r="F1475" t="s">
        <v>1270</v>
      </c>
      <c r="G1475" t="s">
        <v>1271</v>
      </c>
      <c r="H1475">
        <v>2101050</v>
      </c>
      <c r="I1475" t="s">
        <v>947</v>
      </c>
      <c r="J1475" t="s">
        <v>846</v>
      </c>
      <c r="K1475">
        <v>709.92</v>
      </c>
      <c r="L1475">
        <v>0</v>
      </c>
      <c r="M1475">
        <v>-709.92</v>
      </c>
      <c r="N1475">
        <v>-1</v>
      </c>
    </row>
    <row r="1476" spans="1:14">
      <c r="A1476">
        <v>210</v>
      </c>
      <c r="B1476">
        <v>21010</v>
      </c>
      <c r="C1476" t="s">
        <v>1031</v>
      </c>
      <c r="D1476" t="s">
        <v>1263</v>
      </c>
      <c r="E1476" t="s">
        <v>1264</v>
      </c>
      <c r="F1476" t="s">
        <v>1270</v>
      </c>
      <c r="G1476" t="s">
        <v>1271</v>
      </c>
      <c r="H1476">
        <v>2101099</v>
      </c>
      <c r="I1476" t="s">
        <v>947</v>
      </c>
      <c r="J1476" t="s">
        <v>846</v>
      </c>
      <c r="K1476">
        <v>100</v>
      </c>
      <c r="L1476">
        <v>0</v>
      </c>
      <c r="M1476">
        <v>-100</v>
      </c>
      <c r="N1476">
        <v>-1</v>
      </c>
    </row>
    <row r="1477" spans="1:14">
      <c r="A1477">
        <v>210</v>
      </c>
      <c r="B1477">
        <v>21010</v>
      </c>
      <c r="C1477" t="s">
        <v>1031</v>
      </c>
      <c r="D1477" t="s">
        <v>1263</v>
      </c>
      <c r="E1477" t="s">
        <v>1264</v>
      </c>
      <c r="F1477" t="s">
        <v>1265</v>
      </c>
      <c r="G1477" t="s">
        <v>1264</v>
      </c>
      <c r="H1477">
        <v>2101099</v>
      </c>
      <c r="I1477" t="s">
        <v>947</v>
      </c>
      <c r="J1477" t="s">
        <v>846</v>
      </c>
      <c r="K1477">
        <v>93.31</v>
      </c>
      <c r="L1477">
        <v>0</v>
      </c>
      <c r="M1477">
        <v>-93.31</v>
      </c>
      <c r="N1477">
        <v>-1</v>
      </c>
    </row>
    <row r="1478" spans="1:14">
      <c r="A1478">
        <v>210</v>
      </c>
      <c r="B1478">
        <v>21010</v>
      </c>
      <c r="C1478" t="s">
        <v>1031</v>
      </c>
      <c r="D1478" t="s">
        <v>1263</v>
      </c>
      <c r="E1478" t="s">
        <v>1264</v>
      </c>
      <c r="F1478" t="s">
        <v>1266</v>
      </c>
      <c r="G1478" t="s">
        <v>1267</v>
      </c>
      <c r="H1478">
        <v>2101099</v>
      </c>
      <c r="I1478" t="s">
        <v>947</v>
      </c>
      <c r="J1478" t="s">
        <v>846</v>
      </c>
      <c r="K1478">
        <v>59.78</v>
      </c>
      <c r="L1478">
        <v>0</v>
      </c>
      <c r="M1478">
        <v>-59.78</v>
      </c>
      <c r="N1478">
        <v>-1</v>
      </c>
    </row>
    <row r="1479" spans="1:14">
      <c r="A1479">
        <v>210</v>
      </c>
      <c r="B1479">
        <v>21011</v>
      </c>
      <c r="C1479" t="s">
        <v>841</v>
      </c>
      <c r="D1479" t="s">
        <v>1179</v>
      </c>
      <c r="E1479" t="s">
        <v>1180</v>
      </c>
      <c r="F1479" t="s">
        <v>1181</v>
      </c>
      <c r="G1479" t="s">
        <v>1180</v>
      </c>
      <c r="H1479">
        <v>2101101</v>
      </c>
      <c r="I1479" t="s">
        <v>2048</v>
      </c>
      <c r="J1479" t="s">
        <v>846</v>
      </c>
      <c r="K1479">
        <v>77.85</v>
      </c>
      <c r="L1479">
        <v>83.0798</v>
      </c>
      <c r="M1479">
        <v>5.22980000000001</v>
      </c>
      <c r="N1479">
        <v>0.0671779062299295</v>
      </c>
    </row>
    <row r="1480" spans="1:14">
      <c r="A1480">
        <v>210</v>
      </c>
      <c r="B1480">
        <v>21011</v>
      </c>
      <c r="C1480" t="s">
        <v>841</v>
      </c>
      <c r="D1480" t="s">
        <v>1179</v>
      </c>
      <c r="E1480" t="s">
        <v>1180</v>
      </c>
      <c r="F1480" t="s">
        <v>1183</v>
      </c>
      <c r="G1480" t="s">
        <v>1184</v>
      </c>
      <c r="H1480">
        <v>2101101</v>
      </c>
      <c r="I1480" t="s">
        <v>2048</v>
      </c>
      <c r="J1480" t="s">
        <v>846</v>
      </c>
      <c r="K1480">
        <v>10.08</v>
      </c>
      <c r="L1480">
        <v>9.6235</v>
      </c>
      <c r="M1480">
        <v>-0.4565</v>
      </c>
      <c r="N1480">
        <v>-0.0452876984126984</v>
      </c>
    </row>
    <row r="1481" spans="1:14">
      <c r="A1481">
        <v>210</v>
      </c>
      <c r="B1481">
        <v>21011</v>
      </c>
      <c r="C1481" t="s">
        <v>841</v>
      </c>
      <c r="D1481" t="s">
        <v>1235</v>
      </c>
      <c r="E1481" t="s">
        <v>1236</v>
      </c>
      <c r="F1481" t="s">
        <v>1237</v>
      </c>
      <c r="G1481" t="s">
        <v>1236</v>
      </c>
      <c r="H1481">
        <v>2101101</v>
      </c>
      <c r="I1481" t="s">
        <v>2048</v>
      </c>
      <c r="J1481" t="s">
        <v>846</v>
      </c>
      <c r="K1481">
        <v>12.91</v>
      </c>
      <c r="L1481">
        <v>11.8906</v>
      </c>
      <c r="M1481">
        <v>-1.0194</v>
      </c>
      <c r="N1481">
        <v>-0.0789620449264137</v>
      </c>
    </row>
    <row r="1482" spans="1:14">
      <c r="A1482">
        <v>210</v>
      </c>
      <c r="B1482">
        <v>21011</v>
      </c>
      <c r="C1482" t="s">
        <v>841</v>
      </c>
      <c r="D1482" t="s">
        <v>1194</v>
      </c>
      <c r="E1482" t="s">
        <v>1195</v>
      </c>
      <c r="F1482" t="s">
        <v>1196</v>
      </c>
      <c r="G1482" t="s">
        <v>1195</v>
      </c>
      <c r="H1482">
        <v>2101101</v>
      </c>
      <c r="I1482" t="s">
        <v>2048</v>
      </c>
      <c r="J1482" t="s">
        <v>846</v>
      </c>
      <c r="K1482">
        <v>43.44</v>
      </c>
      <c r="L1482">
        <v>44.8117</v>
      </c>
      <c r="M1482">
        <v>1.3717</v>
      </c>
      <c r="N1482">
        <v>0.0315768876611419</v>
      </c>
    </row>
    <row r="1483" spans="1:14">
      <c r="A1483">
        <v>210</v>
      </c>
      <c r="B1483">
        <v>21011</v>
      </c>
      <c r="C1483" t="s">
        <v>841</v>
      </c>
      <c r="D1483" t="s">
        <v>1194</v>
      </c>
      <c r="E1483" t="s">
        <v>1195</v>
      </c>
      <c r="F1483" t="s">
        <v>1201</v>
      </c>
      <c r="G1483" t="s">
        <v>1202</v>
      </c>
      <c r="H1483">
        <v>2101101</v>
      </c>
      <c r="I1483" t="s">
        <v>2048</v>
      </c>
      <c r="J1483" t="s">
        <v>846</v>
      </c>
      <c r="K1483">
        <v>9.67</v>
      </c>
      <c r="L1483">
        <v>10.7628</v>
      </c>
      <c r="M1483">
        <v>1.0928</v>
      </c>
      <c r="N1483">
        <v>0.113009307135471</v>
      </c>
    </row>
    <row r="1484" spans="1:14">
      <c r="A1484">
        <v>210</v>
      </c>
      <c r="B1484">
        <v>21011</v>
      </c>
      <c r="C1484" t="s">
        <v>841</v>
      </c>
      <c r="D1484" t="s">
        <v>1194</v>
      </c>
      <c r="E1484" t="s">
        <v>1195</v>
      </c>
      <c r="F1484" t="s">
        <v>1198</v>
      </c>
      <c r="G1484" t="s">
        <v>1199</v>
      </c>
      <c r="H1484">
        <v>2101101</v>
      </c>
      <c r="I1484" t="s">
        <v>2048</v>
      </c>
      <c r="J1484" t="s">
        <v>846</v>
      </c>
      <c r="K1484">
        <v>6.63</v>
      </c>
      <c r="L1484">
        <v>7.3202</v>
      </c>
      <c r="M1484">
        <v>0.6902</v>
      </c>
      <c r="N1484">
        <v>0.104102564102564</v>
      </c>
    </row>
    <row r="1485" spans="1:14">
      <c r="A1485">
        <v>210</v>
      </c>
      <c r="B1485">
        <v>21011</v>
      </c>
      <c r="C1485" t="s">
        <v>1119</v>
      </c>
      <c r="D1485" t="s">
        <v>1206</v>
      </c>
      <c r="E1485" t="s">
        <v>1207</v>
      </c>
      <c r="F1485" t="s">
        <v>1208</v>
      </c>
      <c r="G1485" t="s">
        <v>1207</v>
      </c>
      <c r="H1485">
        <v>2101101</v>
      </c>
      <c r="I1485" t="s">
        <v>2048</v>
      </c>
      <c r="J1485" t="s">
        <v>846</v>
      </c>
      <c r="K1485">
        <v>37.38</v>
      </c>
      <c r="L1485">
        <v>40.7803</v>
      </c>
      <c r="M1485">
        <v>3.40029999999999</v>
      </c>
      <c r="N1485">
        <v>0.0909657570893524</v>
      </c>
    </row>
    <row r="1486" spans="1:14">
      <c r="A1486">
        <v>210</v>
      </c>
      <c r="B1486">
        <v>21011</v>
      </c>
      <c r="C1486" t="s">
        <v>1119</v>
      </c>
      <c r="D1486" t="s">
        <v>1206</v>
      </c>
      <c r="E1486" t="s">
        <v>1207</v>
      </c>
      <c r="F1486" t="s">
        <v>1210</v>
      </c>
      <c r="G1486" t="s">
        <v>1211</v>
      </c>
      <c r="H1486">
        <v>2101101</v>
      </c>
      <c r="I1486" t="s">
        <v>2048</v>
      </c>
      <c r="J1486" t="s">
        <v>846</v>
      </c>
      <c r="K1486">
        <v>4.99</v>
      </c>
      <c r="L1486">
        <v>6.139</v>
      </c>
      <c r="M1486">
        <v>1.149</v>
      </c>
      <c r="N1486">
        <v>0.230260521042084</v>
      </c>
    </row>
    <row r="1487" spans="1:14">
      <c r="A1487">
        <v>210</v>
      </c>
      <c r="B1487">
        <v>21011</v>
      </c>
      <c r="C1487" t="s">
        <v>841</v>
      </c>
      <c r="D1487" t="s">
        <v>1047</v>
      </c>
      <c r="E1487" t="s">
        <v>1048</v>
      </c>
      <c r="F1487" t="s">
        <v>1049</v>
      </c>
      <c r="G1487" t="s">
        <v>1048</v>
      </c>
      <c r="H1487">
        <v>2101101</v>
      </c>
      <c r="I1487" t="s">
        <v>2048</v>
      </c>
      <c r="J1487" t="s">
        <v>846</v>
      </c>
      <c r="K1487">
        <v>62.42</v>
      </c>
      <c r="L1487">
        <v>71.8266</v>
      </c>
      <c r="M1487">
        <v>9.4066</v>
      </c>
      <c r="N1487">
        <v>0.150698494072413</v>
      </c>
    </row>
    <row r="1488" spans="1:14">
      <c r="A1488">
        <v>210</v>
      </c>
      <c r="B1488">
        <v>21011</v>
      </c>
      <c r="C1488" t="s">
        <v>841</v>
      </c>
      <c r="D1488" t="s">
        <v>1051</v>
      </c>
      <c r="E1488" t="s">
        <v>1052</v>
      </c>
      <c r="F1488" t="s">
        <v>1053</v>
      </c>
      <c r="G1488" t="s">
        <v>1052</v>
      </c>
      <c r="H1488">
        <v>2101101</v>
      </c>
      <c r="I1488" t="s">
        <v>2048</v>
      </c>
      <c r="J1488" t="s">
        <v>846</v>
      </c>
      <c r="K1488">
        <v>0</v>
      </c>
      <c r="L1488">
        <v>86.6352</v>
      </c>
      <c r="M1488">
        <v>86.6352</v>
      </c>
      <c r="N1488">
        <v>0</v>
      </c>
    </row>
    <row r="1489" spans="1:14">
      <c r="A1489">
        <v>210</v>
      </c>
      <c r="B1489">
        <v>21011</v>
      </c>
      <c r="C1489" t="s">
        <v>841</v>
      </c>
      <c r="D1489" t="s">
        <v>1239</v>
      </c>
      <c r="E1489" t="s">
        <v>1240</v>
      </c>
      <c r="F1489" t="s">
        <v>1241</v>
      </c>
      <c r="G1489" t="s">
        <v>1240</v>
      </c>
      <c r="H1489">
        <v>2101101</v>
      </c>
      <c r="I1489" t="s">
        <v>2048</v>
      </c>
      <c r="J1489" t="s">
        <v>846</v>
      </c>
      <c r="K1489">
        <v>17.91</v>
      </c>
      <c r="L1489">
        <v>19.4804</v>
      </c>
      <c r="M1489">
        <v>1.5704</v>
      </c>
      <c r="N1489">
        <v>0.0876828587381351</v>
      </c>
    </row>
    <row r="1490" spans="1:14">
      <c r="A1490">
        <v>210</v>
      </c>
      <c r="B1490">
        <v>21011</v>
      </c>
      <c r="C1490" t="s">
        <v>841</v>
      </c>
      <c r="D1490" t="s">
        <v>842</v>
      </c>
      <c r="E1490" t="s">
        <v>843</v>
      </c>
      <c r="F1490" t="s">
        <v>844</v>
      </c>
      <c r="G1490" t="s">
        <v>843</v>
      </c>
      <c r="H1490">
        <v>2101101</v>
      </c>
      <c r="I1490" t="s">
        <v>2048</v>
      </c>
      <c r="J1490" t="s">
        <v>846</v>
      </c>
      <c r="K1490">
        <v>73.3</v>
      </c>
      <c r="L1490">
        <v>77.0871</v>
      </c>
      <c r="M1490">
        <v>3.78710000000001</v>
      </c>
      <c r="N1490">
        <v>0.0516657571623466</v>
      </c>
    </row>
    <row r="1491" spans="1:14">
      <c r="A1491">
        <v>210</v>
      </c>
      <c r="B1491">
        <v>21011</v>
      </c>
      <c r="C1491" t="s">
        <v>841</v>
      </c>
      <c r="D1491" t="s">
        <v>867</v>
      </c>
      <c r="E1491" t="s">
        <v>868</v>
      </c>
      <c r="F1491" t="s">
        <v>869</v>
      </c>
      <c r="G1491" t="s">
        <v>868</v>
      </c>
      <c r="H1491">
        <v>2101101</v>
      </c>
      <c r="I1491" t="s">
        <v>2048</v>
      </c>
      <c r="J1491" t="s">
        <v>846</v>
      </c>
      <c r="K1491">
        <v>60.81</v>
      </c>
      <c r="L1491">
        <v>65.3092</v>
      </c>
      <c r="M1491">
        <v>4.4992</v>
      </c>
      <c r="N1491">
        <v>0.0739878309488571</v>
      </c>
    </row>
    <row r="1492" spans="1:14">
      <c r="A1492">
        <v>210</v>
      </c>
      <c r="B1492">
        <v>21011</v>
      </c>
      <c r="C1492" t="s">
        <v>841</v>
      </c>
      <c r="D1492" t="s">
        <v>1108</v>
      </c>
      <c r="E1492" t="s">
        <v>1109</v>
      </c>
      <c r="F1492" t="s">
        <v>1226</v>
      </c>
      <c r="G1492" t="s">
        <v>1109</v>
      </c>
      <c r="H1492">
        <v>2101101</v>
      </c>
      <c r="I1492" t="s">
        <v>2048</v>
      </c>
      <c r="J1492" t="s">
        <v>846</v>
      </c>
      <c r="K1492">
        <v>22.53</v>
      </c>
      <c r="L1492">
        <v>22.3568</v>
      </c>
      <c r="M1492">
        <v>-0.173200000000001</v>
      </c>
      <c r="N1492">
        <v>-0.00768752774079012</v>
      </c>
    </row>
    <row r="1493" spans="1:14">
      <c r="A1493">
        <v>210</v>
      </c>
      <c r="B1493">
        <v>21011</v>
      </c>
      <c r="C1493" t="s">
        <v>841</v>
      </c>
      <c r="D1493" t="s">
        <v>1108</v>
      </c>
      <c r="E1493" t="s">
        <v>1109</v>
      </c>
      <c r="F1493" t="s">
        <v>1110</v>
      </c>
      <c r="G1493" t="s">
        <v>1111</v>
      </c>
      <c r="H1493">
        <v>2101101</v>
      </c>
      <c r="I1493" t="s">
        <v>2048</v>
      </c>
      <c r="J1493" t="s">
        <v>846</v>
      </c>
      <c r="K1493">
        <v>1.55</v>
      </c>
      <c r="L1493">
        <v>1.4992</v>
      </c>
      <c r="M1493">
        <v>-0.0508</v>
      </c>
      <c r="N1493">
        <v>-0.0327741935483871</v>
      </c>
    </row>
    <row r="1494" spans="1:14">
      <c r="A1494">
        <v>210</v>
      </c>
      <c r="B1494">
        <v>21011</v>
      </c>
      <c r="C1494" t="s">
        <v>841</v>
      </c>
      <c r="D1494" t="s">
        <v>1113</v>
      </c>
      <c r="E1494" t="s">
        <v>1114</v>
      </c>
      <c r="F1494" t="s">
        <v>1115</v>
      </c>
      <c r="G1494" t="s">
        <v>1114</v>
      </c>
      <c r="H1494">
        <v>2101101</v>
      </c>
      <c r="I1494" t="s">
        <v>2048</v>
      </c>
      <c r="J1494" t="s">
        <v>846</v>
      </c>
      <c r="K1494">
        <v>7.39</v>
      </c>
      <c r="L1494">
        <v>7.568</v>
      </c>
      <c r="M1494">
        <v>0.178</v>
      </c>
      <c r="N1494">
        <v>0.0240866035182679</v>
      </c>
    </row>
    <row r="1495" spans="1:14">
      <c r="A1495">
        <v>210</v>
      </c>
      <c r="B1495">
        <v>21011</v>
      </c>
      <c r="C1495" t="s">
        <v>841</v>
      </c>
      <c r="D1495" t="s">
        <v>878</v>
      </c>
      <c r="E1495" t="s">
        <v>879</v>
      </c>
      <c r="F1495" t="s">
        <v>880</v>
      </c>
      <c r="G1495" t="s">
        <v>879</v>
      </c>
      <c r="H1495">
        <v>2101101</v>
      </c>
      <c r="I1495" t="s">
        <v>2048</v>
      </c>
      <c r="J1495" t="s">
        <v>846</v>
      </c>
      <c r="K1495">
        <v>2.7</v>
      </c>
      <c r="L1495">
        <v>2.3099</v>
      </c>
      <c r="M1495">
        <v>-0.3901</v>
      </c>
      <c r="N1495">
        <v>-0.144481481481482</v>
      </c>
    </row>
    <row r="1496" spans="1:14">
      <c r="A1496">
        <v>210</v>
      </c>
      <c r="B1496">
        <v>21011</v>
      </c>
      <c r="C1496" t="s">
        <v>841</v>
      </c>
      <c r="D1496" t="s">
        <v>882</v>
      </c>
      <c r="E1496" t="s">
        <v>883</v>
      </c>
      <c r="F1496" t="s">
        <v>884</v>
      </c>
      <c r="G1496" t="s">
        <v>883</v>
      </c>
      <c r="H1496">
        <v>2101101</v>
      </c>
      <c r="I1496" t="s">
        <v>2048</v>
      </c>
      <c r="J1496" t="s">
        <v>846</v>
      </c>
      <c r="K1496">
        <v>69.75</v>
      </c>
      <c r="L1496">
        <v>71.1219</v>
      </c>
      <c r="M1496">
        <v>1.3719</v>
      </c>
      <c r="N1496">
        <v>0.019668817204301</v>
      </c>
    </row>
    <row r="1497" spans="1:14">
      <c r="A1497">
        <v>210</v>
      </c>
      <c r="B1497">
        <v>21011</v>
      </c>
      <c r="C1497" t="s">
        <v>841</v>
      </c>
      <c r="D1497" t="s">
        <v>882</v>
      </c>
      <c r="E1497" t="s">
        <v>883</v>
      </c>
      <c r="F1497" t="s">
        <v>885</v>
      </c>
      <c r="G1497" t="s">
        <v>886</v>
      </c>
      <c r="H1497">
        <v>2101101</v>
      </c>
      <c r="I1497" t="s">
        <v>2048</v>
      </c>
      <c r="J1497" t="s">
        <v>846</v>
      </c>
      <c r="K1497">
        <v>2.3</v>
      </c>
      <c r="L1497">
        <v>2.8167</v>
      </c>
      <c r="M1497">
        <v>0.5167</v>
      </c>
      <c r="N1497">
        <v>0.224652173913044</v>
      </c>
    </row>
    <row r="1498" spans="1:14">
      <c r="A1498">
        <v>210</v>
      </c>
      <c r="B1498">
        <v>21011</v>
      </c>
      <c r="C1498" t="s">
        <v>841</v>
      </c>
      <c r="D1498" t="s">
        <v>882</v>
      </c>
      <c r="E1498" t="s">
        <v>883</v>
      </c>
      <c r="F1498" t="s">
        <v>887</v>
      </c>
      <c r="G1498" t="s">
        <v>888</v>
      </c>
      <c r="H1498">
        <v>2101101</v>
      </c>
      <c r="I1498" t="s">
        <v>2048</v>
      </c>
      <c r="J1498" t="s">
        <v>846</v>
      </c>
      <c r="K1498">
        <v>2.78</v>
      </c>
      <c r="L1498">
        <v>2.9485</v>
      </c>
      <c r="M1498">
        <v>0.1685</v>
      </c>
      <c r="N1498">
        <v>0.060611510791367</v>
      </c>
    </row>
    <row r="1499" spans="1:14">
      <c r="A1499">
        <v>210</v>
      </c>
      <c r="B1499">
        <v>21011</v>
      </c>
      <c r="C1499" t="s">
        <v>841</v>
      </c>
      <c r="D1499" t="s">
        <v>882</v>
      </c>
      <c r="E1499" t="s">
        <v>883</v>
      </c>
      <c r="F1499" t="s">
        <v>889</v>
      </c>
      <c r="G1499" t="s">
        <v>890</v>
      </c>
      <c r="H1499">
        <v>2101101</v>
      </c>
      <c r="I1499" t="s">
        <v>2048</v>
      </c>
      <c r="J1499" t="s">
        <v>846</v>
      </c>
      <c r="K1499">
        <v>4.24</v>
      </c>
      <c r="L1499">
        <v>4.1753</v>
      </c>
      <c r="M1499">
        <v>-0.0647000000000002</v>
      </c>
      <c r="N1499">
        <v>-0.0152594339622642</v>
      </c>
    </row>
    <row r="1500" spans="1:14">
      <c r="A1500">
        <v>210</v>
      </c>
      <c r="B1500">
        <v>21011</v>
      </c>
      <c r="C1500" t="s">
        <v>841</v>
      </c>
      <c r="D1500" t="s">
        <v>882</v>
      </c>
      <c r="E1500" t="s">
        <v>883</v>
      </c>
      <c r="F1500" t="s">
        <v>891</v>
      </c>
      <c r="G1500" t="s">
        <v>892</v>
      </c>
      <c r="H1500">
        <v>2101101</v>
      </c>
      <c r="I1500" t="s">
        <v>2048</v>
      </c>
      <c r="J1500" t="s">
        <v>846</v>
      </c>
      <c r="K1500">
        <v>6.67</v>
      </c>
      <c r="L1500">
        <v>7.1202</v>
      </c>
      <c r="M1500">
        <v>0.4502</v>
      </c>
      <c r="N1500">
        <v>0.0674962518740629</v>
      </c>
    </row>
    <row r="1501" spans="1:14">
      <c r="A1501">
        <v>210</v>
      </c>
      <c r="B1501">
        <v>21011</v>
      </c>
      <c r="C1501" t="s">
        <v>841</v>
      </c>
      <c r="D1501" t="s">
        <v>882</v>
      </c>
      <c r="E1501" t="s">
        <v>883</v>
      </c>
      <c r="F1501" t="s">
        <v>893</v>
      </c>
      <c r="G1501" t="s">
        <v>894</v>
      </c>
      <c r="H1501">
        <v>2101101</v>
      </c>
      <c r="I1501" t="s">
        <v>2048</v>
      </c>
      <c r="J1501" t="s">
        <v>846</v>
      </c>
      <c r="K1501">
        <v>4.63</v>
      </c>
      <c r="L1501">
        <v>4.3721</v>
      </c>
      <c r="M1501">
        <v>-0.2579</v>
      </c>
      <c r="N1501">
        <v>-0.0557019438444925</v>
      </c>
    </row>
    <row r="1502" spans="1:14">
      <c r="A1502">
        <v>210</v>
      </c>
      <c r="B1502">
        <v>21011</v>
      </c>
      <c r="C1502" t="s">
        <v>841</v>
      </c>
      <c r="D1502" t="s">
        <v>882</v>
      </c>
      <c r="E1502" t="s">
        <v>883</v>
      </c>
      <c r="F1502" t="s">
        <v>933</v>
      </c>
      <c r="G1502" t="s">
        <v>934</v>
      </c>
      <c r="H1502">
        <v>2101101</v>
      </c>
      <c r="I1502" t="s">
        <v>2048</v>
      </c>
      <c r="J1502" t="s">
        <v>846</v>
      </c>
      <c r="K1502">
        <v>12.08</v>
      </c>
      <c r="L1502">
        <v>12.8536</v>
      </c>
      <c r="M1502">
        <v>0.7736</v>
      </c>
      <c r="N1502">
        <v>0.0640397350993377</v>
      </c>
    </row>
    <row r="1503" spans="1:14">
      <c r="A1503">
        <v>210</v>
      </c>
      <c r="B1503">
        <v>21011</v>
      </c>
      <c r="C1503" t="s">
        <v>841</v>
      </c>
      <c r="D1503" t="s">
        <v>882</v>
      </c>
      <c r="E1503" t="s">
        <v>883</v>
      </c>
      <c r="F1503" t="s">
        <v>926</v>
      </c>
      <c r="G1503" t="s">
        <v>927</v>
      </c>
      <c r="H1503">
        <v>2101101</v>
      </c>
      <c r="I1503" t="s">
        <v>2048</v>
      </c>
      <c r="J1503" t="s">
        <v>846</v>
      </c>
      <c r="K1503">
        <v>4.68</v>
      </c>
      <c r="L1503">
        <v>5.9223</v>
      </c>
      <c r="M1503">
        <v>1.2423</v>
      </c>
      <c r="N1503">
        <v>0.265448717948718</v>
      </c>
    </row>
    <row r="1504" spans="1:14">
      <c r="A1504">
        <v>210</v>
      </c>
      <c r="B1504">
        <v>21011</v>
      </c>
      <c r="C1504" t="s">
        <v>841</v>
      </c>
      <c r="D1504" t="s">
        <v>895</v>
      </c>
      <c r="E1504" t="s">
        <v>896</v>
      </c>
      <c r="F1504" t="s">
        <v>897</v>
      </c>
      <c r="G1504" t="s">
        <v>896</v>
      </c>
      <c r="H1504">
        <v>2101101</v>
      </c>
      <c r="I1504" t="s">
        <v>2048</v>
      </c>
      <c r="J1504" t="s">
        <v>846</v>
      </c>
      <c r="K1504">
        <v>18.65</v>
      </c>
      <c r="L1504">
        <v>20.2858</v>
      </c>
      <c r="M1504">
        <v>1.6358</v>
      </c>
      <c r="N1504">
        <v>0.0877104557640751</v>
      </c>
    </row>
    <row r="1505" spans="1:14">
      <c r="A1505">
        <v>210</v>
      </c>
      <c r="B1505">
        <v>21011</v>
      </c>
      <c r="C1505" t="s">
        <v>841</v>
      </c>
      <c r="D1505" t="s">
        <v>898</v>
      </c>
      <c r="E1505" t="s">
        <v>899</v>
      </c>
      <c r="F1505" t="s">
        <v>900</v>
      </c>
      <c r="G1505" t="s">
        <v>899</v>
      </c>
      <c r="H1505">
        <v>2101101</v>
      </c>
      <c r="I1505" t="s">
        <v>2048</v>
      </c>
      <c r="J1505" t="s">
        <v>846</v>
      </c>
      <c r="K1505">
        <v>26.73</v>
      </c>
      <c r="L1505">
        <v>25.9437</v>
      </c>
      <c r="M1505">
        <v>-0.786300000000001</v>
      </c>
      <c r="N1505">
        <v>-0.0294163860830528</v>
      </c>
    </row>
    <row r="1506" spans="1:14">
      <c r="A1506">
        <v>210</v>
      </c>
      <c r="B1506">
        <v>21011</v>
      </c>
      <c r="C1506" t="s">
        <v>841</v>
      </c>
      <c r="D1506" t="s">
        <v>901</v>
      </c>
      <c r="E1506" t="s">
        <v>902</v>
      </c>
      <c r="F1506" t="s">
        <v>903</v>
      </c>
      <c r="G1506" t="s">
        <v>904</v>
      </c>
      <c r="H1506">
        <v>2101101</v>
      </c>
      <c r="I1506" t="s">
        <v>2048</v>
      </c>
      <c r="J1506" t="s">
        <v>846</v>
      </c>
      <c r="K1506">
        <v>14.46</v>
      </c>
      <c r="L1506">
        <v>16.0187</v>
      </c>
      <c r="M1506">
        <v>1.5587</v>
      </c>
      <c r="N1506">
        <v>0.107793914246196</v>
      </c>
    </row>
    <row r="1507" spans="1:14">
      <c r="A1507">
        <v>210</v>
      </c>
      <c r="B1507">
        <v>21011</v>
      </c>
      <c r="C1507" t="s">
        <v>841</v>
      </c>
      <c r="D1507" t="s">
        <v>1099</v>
      </c>
      <c r="E1507" t="s">
        <v>1100</v>
      </c>
      <c r="F1507" t="s">
        <v>1101</v>
      </c>
      <c r="G1507" t="s">
        <v>1100</v>
      </c>
      <c r="H1507">
        <v>2101101</v>
      </c>
      <c r="I1507" t="s">
        <v>2048</v>
      </c>
      <c r="J1507" t="s">
        <v>846</v>
      </c>
      <c r="K1507">
        <v>15.76</v>
      </c>
      <c r="L1507">
        <v>16.5346</v>
      </c>
      <c r="M1507">
        <v>0.774600000000001</v>
      </c>
      <c r="N1507">
        <v>0.0491497461928935</v>
      </c>
    </row>
    <row r="1508" spans="1:14">
      <c r="A1508">
        <v>210</v>
      </c>
      <c r="B1508">
        <v>21011</v>
      </c>
      <c r="C1508" t="s">
        <v>841</v>
      </c>
      <c r="D1508" t="s">
        <v>1099</v>
      </c>
      <c r="E1508" t="s">
        <v>1100</v>
      </c>
      <c r="F1508" t="s">
        <v>1103</v>
      </c>
      <c r="G1508" t="s">
        <v>1104</v>
      </c>
      <c r="H1508">
        <v>2101101</v>
      </c>
      <c r="I1508" t="s">
        <v>2048</v>
      </c>
      <c r="J1508" t="s">
        <v>846</v>
      </c>
      <c r="K1508">
        <v>3.73</v>
      </c>
      <c r="L1508">
        <v>3.4194</v>
      </c>
      <c r="M1508">
        <v>-0.3106</v>
      </c>
      <c r="N1508">
        <v>-0.0832707774798928</v>
      </c>
    </row>
    <row r="1509" spans="1:14">
      <c r="A1509">
        <v>210</v>
      </c>
      <c r="B1509">
        <v>21011</v>
      </c>
      <c r="C1509" t="s">
        <v>841</v>
      </c>
      <c r="D1509" t="s">
        <v>1507</v>
      </c>
      <c r="E1509" t="s">
        <v>1508</v>
      </c>
      <c r="F1509" t="s">
        <v>1509</v>
      </c>
      <c r="G1509" t="s">
        <v>1508</v>
      </c>
      <c r="H1509">
        <v>2101101</v>
      </c>
      <c r="I1509" t="s">
        <v>2048</v>
      </c>
      <c r="J1509" t="s">
        <v>846</v>
      </c>
      <c r="K1509">
        <v>8.94</v>
      </c>
      <c r="L1509">
        <v>9.0762</v>
      </c>
      <c r="M1509">
        <v>0.136200000000001</v>
      </c>
      <c r="N1509">
        <v>0.0152348993288591</v>
      </c>
    </row>
    <row r="1510" spans="1:14">
      <c r="A1510">
        <v>210</v>
      </c>
      <c r="B1510">
        <v>21011</v>
      </c>
      <c r="C1510" t="s">
        <v>841</v>
      </c>
      <c r="D1510" t="s">
        <v>992</v>
      </c>
      <c r="E1510" t="s">
        <v>993</v>
      </c>
      <c r="F1510" t="s">
        <v>994</v>
      </c>
      <c r="G1510" t="s">
        <v>993</v>
      </c>
      <c r="H1510">
        <v>2101101</v>
      </c>
      <c r="I1510" t="s">
        <v>2048</v>
      </c>
      <c r="J1510" t="s">
        <v>846</v>
      </c>
      <c r="K1510">
        <v>82.35</v>
      </c>
      <c r="L1510">
        <v>82.2075</v>
      </c>
      <c r="M1510">
        <v>-0.142499999999998</v>
      </c>
      <c r="N1510">
        <v>-0.00173041894353368</v>
      </c>
    </row>
    <row r="1511" spans="1:14">
      <c r="A1511">
        <v>210</v>
      </c>
      <c r="B1511">
        <v>21011</v>
      </c>
      <c r="C1511" t="s">
        <v>841</v>
      </c>
      <c r="D1511" t="s">
        <v>992</v>
      </c>
      <c r="E1511" t="s">
        <v>993</v>
      </c>
      <c r="F1511" t="s">
        <v>996</v>
      </c>
      <c r="G1511" t="s">
        <v>997</v>
      </c>
      <c r="H1511">
        <v>2101101</v>
      </c>
      <c r="I1511" t="s">
        <v>2048</v>
      </c>
      <c r="J1511" t="s">
        <v>846</v>
      </c>
      <c r="K1511">
        <v>20.65</v>
      </c>
      <c r="L1511">
        <v>22.0468</v>
      </c>
      <c r="M1511">
        <v>1.3968</v>
      </c>
      <c r="N1511">
        <v>0.0676416464891042</v>
      </c>
    </row>
    <row r="1512" spans="1:14">
      <c r="A1512">
        <v>210</v>
      </c>
      <c r="B1512">
        <v>21011</v>
      </c>
      <c r="C1512" t="s">
        <v>841</v>
      </c>
      <c r="D1512" t="s">
        <v>992</v>
      </c>
      <c r="E1512" t="s">
        <v>993</v>
      </c>
      <c r="F1512" t="s">
        <v>998</v>
      </c>
      <c r="G1512" t="s">
        <v>999</v>
      </c>
      <c r="H1512">
        <v>2101101</v>
      </c>
      <c r="I1512" t="s">
        <v>2048</v>
      </c>
      <c r="J1512" t="s">
        <v>846</v>
      </c>
      <c r="K1512">
        <v>9.22</v>
      </c>
      <c r="L1512">
        <v>10.1104</v>
      </c>
      <c r="M1512">
        <v>0.8904</v>
      </c>
      <c r="N1512">
        <v>0.0965726681127982</v>
      </c>
    </row>
    <row r="1513" spans="1:14">
      <c r="A1513">
        <v>210</v>
      </c>
      <c r="B1513">
        <v>21011</v>
      </c>
      <c r="C1513" t="s">
        <v>841</v>
      </c>
      <c r="D1513" t="s">
        <v>992</v>
      </c>
      <c r="E1513" t="s">
        <v>993</v>
      </c>
      <c r="F1513" t="s">
        <v>1000</v>
      </c>
      <c r="G1513" t="s">
        <v>1001</v>
      </c>
      <c r="H1513">
        <v>2101101</v>
      </c>
      <c r="I1513" t="s">
        <v>2048</v>
      </c>
      <c r="J1513" t="s">
        <v>846</v>
      </c>
      <c r="K1513">
        <v>14.95</v>
      </c>
      <c r="L1513">
        <v>15.2702</v>
      </c>
      <c r="M1513">
        <v>0.320200000000002</v>
      </c>
      <c r="N1513">
        <v>0.021418060200669</v>
      </c>
    </row>
    <row r="1514" spans="1:14">
      <c r="A1514">
        <v>210</v>
      </c>
      <c r="B1514">
        <v>21011</v>
      </c>
      <c r="C1514" t="s">
        <v>841</v>
      </c>
      <c r="D1514" t="s">
        <v>992</v>
      </c>
      <c r="E1514" t="s">
        <v>993</v>
      </c>
      <c r="F1514" t="s">
        <v>1002</v>
      </c>
      <c r="G1514" t="s">
        <v>1003</v>
      </c>
      <c r="H1514">
        <v>2101101</v>
      </c>
      <c r="I1514" t="s">
        <v>2048</v>
      </c>
      <c r="J1514" t="s">
        <v>846</v>
      </c>
      <c r="K1514">
        <v>11.09</v>
      </c>
      <c r="L1514">
        <v>10.8699</v>
      </c>
      <c r="M1514">
        <v>-0.2201</v>
      </c>
      <c r="N1514">
        <v>-0.0198467087466186</v>
      </c>
    </row>
    <row r="1515" spans="1:14">
      <c r="A1515">
        <v>210</v>
      </c>
      <c r="B1515">
        <v>21011</v>
      </c>
      <c r="C1515" t="s">
        <v>841</v>
      </c>
      <c r="D1515" t="s">
        <v>992</v>
      </c>
      <c r="E1515" t="s">
        <v>993</v>
      </c>
      <c r="F1515" t="s">
        <v>1004</v>
      </c>
      <c r="G1515" t="s">
        <v>1005</v>
      </c>
      <c r="H1515">
        <v>2101101</v>
      </c>
      <c r="I1515" t="s">
        <v>2048</v>
      </c>
      <c r="J1515" t="s">
        <v>846</v>
      </c>
      <c r="K1515">
        <v>3.19</v>
      </c>
      <c r="L1515">
        <v>3.9226</v>
      </c>
      <c r="M1515">
        <v>0.7326</v>
      </c>
      <c r="N1515">
        <v>0.229655172413793</v>
      </c>
    </row>
    <row r="1516" spans="1:14">
      <c r="A1516">
        <v>210</v>
      </c>
      <c r="B1516">
        <v>21011</v>
      </c>
      <c r="C1516" t="s">
        <v>841</v>
      </c>
      <c r="D1516" t="s">
        <v>905</v>
      </c>
      <c r="E1516" t="s">
        <v>906</v>
      </c>
      <c r="F1516" t="s">
        <v>907</v>
      </c>
      <c r="G1516" t="s">
        <v>906</v>
      </c>
      <c r="H1516">
        <v>2101101</v>
      </c>
      <c r="I1516" t="s">
        <v>2048</v>
      </c>
      <c r="J1516" t="s">
        <v>846</v>
      </c>
      <c r="K1516">
        <v>18.93</v>
      </c>
      <c r="L1516">
        <v>21.0113</v>
      </c>
      <c r="M1516">
        <v>2.0813</v>
      </c>
      <c r="N1516">
        <v>0.109947173798204</v>
      </c>
    </row>
    <row r="1517" spans="1:14">
      <c r="A1517">
        <v>210</v>
      </c>
      <c r="B1517">
        <v>21011</v>
      </c>
      <c r="C1517" t="s">
        <v>841</v>
      </c>
      <c r="D1517" t="s">
        <v>905</v>
      </c>
      <c r="E1517" t="s">
        <v>906</v>
      </c>
      <c r="F1517" t="s">
        <v>908</v>
      </c>
      <c r="G1517" t="s">
        <v>909</v>
      </c>
      <c r="H1517">
        <v>2101101</v>
      </c>
      <c r="I1517" t="s">
        <v>2048</v>
      </c>
      <c r="J1517" t="s">
        <v>846</v>
      </c>
      <c r="K1517">
        <v>12.27</v>
      </c>
      <c r="L1517">
        <v>12.5703</v>
      </c>
      <c r="M1517">
        <v>0.3003</v>
      </c>
      <c r="N1517">
        <v>0.0244743276283619</v>
      </c>
    </row>
    <row r="1518" spans="1:14">
      <c r="A1518">
        <v>210</v>
      </c>
      <c r="B1518">
        <v>21011</v>
      </c>
      <c r="C1518" t="s">
        <v>841</v>
      </c>
      <c r="D1518" t="s">
        <v>1019</v>
      </c>
      <c r="E1518" t="s">
        <v>1020</v>
      </c>
      <c r="F1518" t="s">
        <v>1021</v>
      </c>
      <c r="G1518" t="s">
        <v>1020</v>
      </c>
      <c r="H1518">
        <v>2101101</v>
      </c>
      <c r="I1518" t="s">
        <v>2048</v>
      </c>
      <c r="J1518" t="s">
        <v>846</v>
      </c>
      <c r="K1518">
        <v>59.24</v>
      </c>
      <c r="L1518">
        <v>59.5918</v>
      </c>
      <c r="M1518">
        <v>0.351799999999997</v>
      </c>
      <c r="N1518">
        <v>0.00593855503038483</v>
      </c>
    </row>
    <row r="1519" spans="1:14">
      <c r="A1519">
        <v>210</v>
      </c>
      <c r="B1519">
        <v>21011</v>
      </c>
      <c r="C1519" t="s">
        <v>841</v>
      </c>
      <c r="D1519" t="s">
        <v>1019</v>
      </c>
      <c r="E1519" t="s">
        <v>1020</v>
      </c>
      <c r="F1519" t="s">
        <v>1023</v>
      </c>
      <c r="G1519" t="s">
        <v>1024</v>
      </c>
      <c r="H1519">
        <v>2101101</v>
      </c>
      <c r="I1519" t="s">
        <v>2048</v>
      </c>
      <c r="J1519" t="s">
        <v>846</v>
      </c>
      <c r="K1519">
        <v>15.2</v>
      </c>
      <c r="L1519">
        <v>16.1054</v>
      </c>
      <c r="M1519">
        <v>0.9054</v>
      </c>
      <c r="N1519">
        <v>0.0595657894736842</v>
      </c>
    </row>
    <row r="1520" spans="1:14">
      <c r="A1520">
        <v>210</v>
      </c>
      <c r="B1520">
        <v>21011</v>
      </c>
      <c r="C1520" t="s">
        <v>841</v>
      </c>
      <c r="D1520" t="s">
        <v>910</v>
      </c>
      <c r="E1520" t="s">
        <v>911</v>
      </c>
      <c r="F1520" t="s">
        <v>912</v>
      </c>
      <c r="G1520" t="s">
        <v>911</v>
      </c>
      <c r="H1520">
        <v>2101101</v>
      </c>
      <c r="I1520" t="s">
        <v>2048</v>
      </c>
      <c r="J1520" t="s">
        <v>846</v>
      </c>
      <c r="K1520">
        <v>21.49</v>
      </c>
      <c r="L1520">
        <v>22.1558</v>
      </c>
      <c r="M1520">
        <v>0.665800000000001</v>
      </c>
      <c r="N1520">
        <v>0.0309818520241973</v>
      </c>
    </row>
    <row r="1521" spans="1:14">
      <c r="A1521">
        <v>210</v>
      </c>
      <c r="B1521">
        <v>21011</v>
      </c>
      <c r="C1521" t="s">
        <v>841</v>
      </c>
      <c r="D1521" t="s">
        <v>910</v>
      </c>
      <c r="E1521" t="s">
        <v>911</v>
      </c>
      <c r="F1521" t="s">
        <v>913</v>
      </c>
      <c r="G1521" t="s">
        <v>914</v>
      </c>
      <c r="H1521">
        <v>2101101</v>
      </c>
      <c r="I1521" t="s">
        <v>2048</v>
      </c>
      <c r="J1521" t="s">
        <v>846</v>
      </c>
      <c r="K1521">
        <v>9.53</v>
      </c>
      <c r="L1521">
        <v>9.3335</v>
      </c>
      <c r="M1521">
        <v>-0.196499999999999</v>
      </c>
      <c r="N1521">
        <v>-0.0206190975865686</v>
      </c>
    </row>
    <row r="1522" spans="1:14">
      <c r="A1522">
        <v>210</v>
      </c>
      <c r="B1522">
        <v>21011</v>
      </c>
      <c r="C1522" t="s">
        <v>841</v>
      </c>
      <c r="D1522" t="s">
        <v>1663</v>
      </c>
      <c r="E1522" t="s">
        <v>1664</v>
      </c>
      <c r="F1522" t="s">
        <v>1665</v>
      </c>
      <c r="G1522" t="s">
        <v>1664</v>
      </c>
      <c r="H1522">
        <v>2101101</v>
      </c>
      <c r="I1522" t="s">
        <v>2048</v>
      </c>
      <c r="J1522" t="s">
        <v>846</v>
      </c>
      <c r="K1522">
        <v>14.62</v>
      </c>
      <c r="L1522">
        <v>15.5916</v>
      </c>
      <c r="M1522">
        <v>0.9716</v>
      </c>
      <c r="N1522">
        <v>0.0664569083447333</v>
      </c>
    </row>
    <row r="1523" spans="1:14">
      <c r="A1523">
        <v>210</v>
      </c>
      <c r="B1523">
        <v>21011</v>
      </c>
      <c r="C1523" t="s">
        <v>841</v>
      </c>
      <c r="D1523" t="s">
        <v>976</v>
      </c>
      <c r="E1523" t="s">
        <v>977</v>
      </c>
      <c r="F1523" t="s">
        <v>978</v>
      </c>
      <c r="G1523" t="s">
        <v>977</v>
      </c>
      <c r="H1523">
        <v>2101101</v>
      </c>
      <c r="I1523" t="s">
        <v>2048</v>
      </c>
      <c r="J1523" t="s">
        <v>846</v>
      </c>
      <c r="K1523">
        <v>26.17</v>
      </c>
      <c r="L1523">
        <v>27.8575</v>
      </c>
      <c r="M1523">
        <v>1.6875</v>
      </c>
      <c r="N1523">
        <v>0.0644822315628582</v>
      </c>
    </row>
    <row r="1524" spans="1:14">
      <c r="A1524">
        <v>210</v>
      </c>
      <c r="B1524">
        <v>21011</v>
      </c>
      <c r="C1524" t="s">
        <v>841</v>
      </c>
      <c r="D1524" t="s">
        <v>976</v>
      </c>
      <c r="E1524" t="s">
        <v>977</v>
      </c>
      <c r="F1524" t="s">
        <v>980</v>
      </c>
      <c r="G1524" t="s">
        <v>981</v>
      </c>
      <c r="H1524">
        <v>2101101</v>
      </c>
      <c r="I1524" t="s">
        <v>2048</v>
      </c>
      <c r="J1524" t="s">
        <v>846</v>
      </c>
      <c r="K1524">
        <v>6.31</v>
      </c>
      <c r="L1524">
        <v>7.647</v>
      </c>
      <c r="M1524">
        <v>1.337</v>
      </c>
      <c r="N1524">
        <v>0.211885895404121</v>
      </c>
    </row>
    <row r="1525" spans="1:14">
      <c r="A1525">
        <v>210</v>
      </c>
      <c r="B1525">
        <v>21011</v>
      </c>
      <c r="C1525" t="s">
        <v>841</v>
      </c>
      <c r="D1525" t="s">
        <v>976</v>
      </c>
      <c r="E1525" t="s">
        <v>977</v>
      </c>
      <c r="F1525" t="s">
        <v>982</v>
      </c>
      <c r="G1525" t="s">
        <v>983</v>
      </c>
      <c r="H1525">
        <v>2101101</v>
      </c>
      <c r="I1525" t="s">
        <v>2048</v>
      </c>
      <c r="J1525" t="s">
        <v>846</v>
      </c>
      <c r="K1525">
        <v>3.39</v>
      </c>
      <c r="L1525">
        <v>3.7581</v>
      </c>
      <c r="M1525">
        <v>0.3681</v>
      </c>
      <c r="N1525">
        <v>0.10858407079646</v>
      </c>
    </row>
    <row r="1526" spans="1:14">
      <c r="A1526">
        <v>210</v>
      </c>
      <c r="B1526">
        <v>21011</v>
      </c>
      <c r="C1526" t="s">
        <v>841</v>
      </c>
      <c r="D1526" t="s">
        <v>1154</v>
      </c>
      <c r="E1526" t="s">
        <v>1155</v>
      </c>
      <c r="F1526" t="s">
        <v>1156</v>
      </c>
      <c r="G1526" t="s">
        <v>1155</v>
      </c>
      <c r="H1526">
        <v>2101101</v>
      </c>
      <c r="I1526" t="s">
        <v>2048</v>
      </c>
      <c r="J1526" t="s">
        <v>846</v>
      </c>
      <c r="K1526">
        <v>14.47</v>
      </c>
      <c r="L1526">
        <v>11.8705</v>
      </c>
      <c r="M1526">
        <v>-2.5995</v>
      </c>
      <c r="N1526">
        <v>-0.179647546648238</v>
      </c>
    </row>
    <row r="1527" spans="1:14">
      <c r="A1527">
        <v>210</v>
      </c>
      <c r="B1527">
        <v>21011</v>
      </c>
      <c r="C1527" t="s">
        <v>841</v>
      </c>
      <c r="D1527" t="s">
        <v>1158</v>
      </c>
      <c r="E1527" t="s">
        <v>1159</v>
      </c>
      <c r="F1527" t="s">
        <v>1160</v>
      </c>
      <c r="G1527" t="s">
        <v>1159</v>
      </c>
      <c r="H1527">
        <v>2101101</v>
      </c>
      <c r="I1527" t="s">
        <v>2048</v>
      </c>
      <c r="J1527" t="s">
        <v>846</v>
      </c>
      <c r="K1527">
        <v>15.45</v>
      </c>
      <c r="L1527">
        <v>15.5905</v>
      </c>
      <c r="M1527">
        <v>0.140500000000001</v>
      </c>
      <c r="N1527">
        <v>0.00909385113268616</v>
      </c>
    </row>
    <row r="1528" spans="1:14">
      <c r="A1528">
        <v>210</v>
      </c>
      <c r="B1528">
        <v>21011</v>
      </c>
      <c r="C1528" t="s">
        <v>841</v>
      </c>
      <c r="D1528" t="s">
        <v>1242</v>
      </c>
      <c r="E1528" t="s">
        <v>1243</v>
      </c>
      <c r="F1528" t="s">
        <v>1244</v>
      </c>
      <c r="G1528" t="s">
        <v>1243</v>
      </c>
      <c r="H1528">
        <v>2101101</v>
      </c>
      <c r="I1528" t="s">
        <v>2048</v>
      </c>
      <c r="J1528" t="s">
        <v>846</v>
      </c>
      <c r="K1528">
        <v>36.34</v>
      </c>
      <c r="L1528">
        <v>39.565</v>
      </c>
      <c r="M1528">
        <v>3.22499999999999</v>
      </c>
      <c r="N1528">
        <v>0.0887451843698402</v>
      </c>
    </row>
    <row r="1529" spans="1:14">
      <c r="A1529">
        <v>210</v>
      </c>
      <c r="B1529">
        <v>21011</v>
      </c>
      <c r="C1529" t="s">
        <v>841</v>
      </c>
      <c r="D1529" t="s">
        <v>1311</v>
      </c>
      <c r="E1529" t="s">
        <v>1312</v>
      </c>
      <c r="F1529" t="s">
        <v>1313</v>
      </c>
      <c r="G1529" t="s">
        <v>1312</v>
      </c>
      <c r="H1529">
        <v>2101101</v>
      </c>
      <c r="I1529" t="s">
        <v>2048</v>
      </c>
      <c r="J1529" t="s">
        <v>846</v>
      </c>
      <c r="K1529">
        <v>2331.99</v>
      </c>
      <c r="L1529">
        <v>2591.0939</v>
      </c>
      <c r="M1529">
        <v>259.1039</v>
      </c>
      <c r="N1529">
        <v>0.111108495319448</v>
      </c>
    </row>
    <row r="1530" spans="1:14">
      <c r="A1530">
        <v>210</v>
      </c>
      <c r="B1530">
        <v>21011</v>
      </c>
      <c r="C1530" t="s">
        <v>841</v>
      </c>
      <c r="D1530" t="s">
        <v>1334</v>
      </c>
      <c r="E1530" t="s">
        <v>1335</v>
      </c>
      <c r="F1530" t="s">
        <v>1336</v>
      </c>
      <c r="G1530" t="s">
        <v>1335</v>
      </c>
      <c r="H1530">
        <v>2101101</v>
      </c>
      <c r="I1530" t="s">
        <v>2048</v>
      </c>
      <c r="J1530" t="s">
        <v>846</v>
      </c>
      <c r="K1530">
        <v>116.47</v>
      </c>
      <c r="L1530">
        <v>151.3627</v>
      </c>
      <c r="M1530">
        <v>34.8927</v>
      </c>
      <c r="N1530">
        <v>0.299585300935863</v>
      </c>
    </row>
    <row r="1531" spans="1:14">
      <c r="A1531">
        <v>210</v>
      </c>
      <c r="B1531">
        <v>21011</v>
      </c>
      <c r="C1531" t="s">
        <v>841</v>
      </c>
      <c r="D1531" t="s">
        <v>1334</v>
      </c>
      <c r="E1531" t="s">
        <v>1335</v>
      </c>
      <c r="F1531" t="s">
        <v>1338</v>
      </c>
      <c r="G1531" t="s">
        <v>1339</v>
      </c>
      <c r="H1531">
        <v>2101101</v>
      </c>
      <c r="I1531" t="s">
        <v>2048</v>
      </c>
      <c r="J1531" t="s">
        <v>846</v>
      </c>
      <c r="K1531">
        <v>18.38</v>
      </c>
      <c r="L1531">
        <v>25.4685</v>
      </c>
      <c r="M1531">
        <v>7.0885</v>
      </c>
      <c r="N1531">
        <v>0.385663764961915</v>
      </c>
    </row>
    <row r="1532" spans="1:14">
      <c r="A1532">
        <v>210</v>
      </c>
      <c r="B1532">
        <v>21011</v>
      </c>
      <c r="C1532" t="s">
        <v>841</v>
      </c>
      <c r="D1532" t="s">
        <v>1334</v>
      </c>
      <c r="E1532" t="s">
        <v>1335</v>
      </c>
      <c r="F1532" t="s">
        <v>1340</v>
      </c>
      <c r="G1532" t="s">
        <v>1341</v>
      </c>
      <c r="H1532">
        <v>2101101</v>
      </c>
      <c r="I1532" t="s">
        <v>2048</v>
      </c>
      <c r="J1532" t="s">
        <v>846</v>
      </c>
      <c r="K1532">
        <v>17.46</v>
      </c>
      <c r="L1532">
        <v>22.5387</v>
      </c>
      <c r="M1532">
        <v>5.0787</v>
      </c>
      <c r="N1532">
        <v>0.290876288659794</v>
      </c>
    </row>
    <row r="1533" spans="1:14">
      <c r="A1533">
        <v>210</v>
      </c>
      <c r="B1533">
        <v>21011</v>
      </c>
      <c r="C1533" t="s">
        <v>841</v>
      </c>
      <c r="D1533" t="s">
        <v>1344</v>
      </c>
      <c r="E1533" t="s">
        <v>1345</v>
      </c>
      <c r="F1533" t="s">
        <v>1346</v>
      </c>
      <c r="G1533" t="s">
        <v>1345</v>
      </c>
      <c r="H1533">
        <v>2101101</v>
      </c>
      <c r="I1533" t="s">
        <v>2048</v>
      </c>
      <c r="J1533" t="s">
        <v>846</v>
      </c>
      <c r="K1533">
        <v>172.13</v>
      </c>
      <c r="L1533">
        <v>196.9199</v>
      </c>
      <c r="M1533">
        <v>24.7899</v>
      </c>
      <c r="N1533">
        <v>0.144018474408877</v>
      </c>
    </row>
    <row r="1534" spans="1:14">
      <c r="A1534">
        <v>210</v>
      </c>
      <c r="B1534">
        <v>21011</v>
      </c>
      <c r="C1534" t="s">
        <v>841</v>
      </c>
      <c r="D1534" t="s">
        <v>1353</v>
      </c>
      <c r="E1534" t="s">
        <v>1354</v>
      </c>
      <c r="F1534" t="s">
        <v>1355</v>
      </c>
      <c r="G1534" t="s">
        <v>1354</v>
      </c>
      <c r="H1534">
        <v>2101101</v>
      </c>
      <c r="I1534" t="s">
        <v>2048</v>
      </c>
      <c r="J1534" t="s">
        <v>846</v>
      </c>
      <c r="K1534">
        <v>63.75</v>
      </c>
      <c r="L1534">
        <v>67.5385</v>
      </c>
      <c r="M1534">
        <v>3.7885</v>
      </c>
      <c r="N1534">
        <v>0.0594274509803921</v>
      </c>
    </row>
    <row r="1535" spans="1:14">
      <c r="A1535">
        <v>210</v>
      </c>
      <c r="B1535">
        <v>21011</v>
      </c>
      <c r="C1535" t="s">
        <v>841</v>
      </c>
      <c r="D1535" t="s">
        <v>1353</v>
      </c>
      <c r="E1535" t="s">
        <v>1354</v>
      </c>
      <c r="F1535" t="s">
        <v>1359</v>
      </c>
      <c r="G1535" t="s">
        <v>1360</v>
      </c>
      <c r="H1535">
        <v>2101101</v>
      </c>
      <c r="I1535" t="s">
        <v>2048</v>
      </c>
      <c r="J1535" t="s">
        <v>846</v>
      </c>
      <c r="K1535">
        <v>8.01</v>
      </c>
      <c r="L1535">
        <v>8.3526</v>
      </c>
      <c r="M1535">
        <v>0.342600000000001</v>
      </c>
      <c r="N1535">
        <v>0.0427715355805245</v>
      </c>
    </row>
    <row r="1536" spans="1:14">
      <c r="A1536">
        <v>210</v>
      </c>
      <c r="B1536">
        <v>21011</v>
      </c>
      <c r="C1536" t="s">
        <v>1031</v>
      </c>
      <c r="D1536" t="s">
        <v>1667</v>
      </c>
      <c r="E1536" t="s">
        <v>1668</v>
      </c>
      <c r="F1536" t="s">
        <v>1669</v>
      </c>
      <c r="G1536" t="s">
        <v>1668</v>
      </c>
      <c r="H1536">
        <v>2101101</v>
      </c>
      <c r="I1536" t="s">
        <v>2048</v>
      </c>
      <c r="J1536" t="s">
        <v>846</v>
      </c>
      <c r="K1536">
        <v>49.56</v>
      </c>
      <c r="L1536">
        <v>48.887</v>
      </c>
      <c r="M1536">
        <v>-0.673000000000002</v>
      </c>
      <c r="N1536">
        <v>-0.0135794995964488</v>
      </c>
    </row>
    <row r="1537" spans="1:14">
      <c r="A1537">
        <v>210</v>
      </c>
      <c r="B1537">
        <v>21011</v>
      </c>
      <c r="C1537" t="s">
        <v>1031</v>
      </c>
      <c r="D1537" t="s">
        <v>1667</v>
      </c>
      <c r="E1537" t="s">
        <v>1668</v>
      </c>
      <c r="F1537" t="s">
        <v>1670</v>
      </c>
      <c r="G1537" t="s">
        <v>1671</v>
      </c>
      <c r="H1537">
        <v>2101101</v>
      </c>
      <c r="I1537" t="s">
        <v>2048</v>
      </c>
      <c r="J1537" t="s">
        <v>846</v>
      </c>
      <c r="K1537">
        <v>50.32</v>
      </c>
      <c r="L1537">
        <v>56.6028</v>
      </c>
      <c r="M1537">
        <v>6.2828</v>
      </c>
      <c r="N1537">
        <v>0.124856915739269</v>
      </c>
    </row>
    <row r="1538" spans="1:14">
      <c r="A1538">
        <v>210</v>
      </c>
      <c r="B1538">
        <v>21011</v>
      </c>
      <c r="C1538" t="s">
        <v>1031</v>
      </c>
      <c r="D1538" t="s">
        <v>1667</v>
      </c>
      <c r="E1538" t="s">
        <v>1668</v>
      </c>
      <c r="F1538" t="s">
        <v>1672</v>
      </c>
      <c r="G1538" t="s">
        <v>1673</v>
      </c>
      <c r="H1538">
        <v>2101101</v>
      </c>
      <c r="I1538" t="s">
        <v>2048</v>
      </c>
      <c r="J1538" t="s">
        <v>846</v>
      </c>
      <c r="K1538">
        <v>2.16</v>
      </c>
      <c r="L1538">
        <v>2.1095</v>
      </c>
      <c r="M1538">
        <v>-0.0505</v>
      </c>
      <c r="N1538">
        <v>-0.0233796296296296</v>
      </c>
    </row>
    <row r="1539" spans="1:14">
      <c r="A1539">
        <v>210</v>
      </c>
      <c r="B1539">
        <v>21011</v>
      </c>
      <c r="C1539" t="s">
        <v>1031</v>
      </c>
      <c r="D1539" t="s">
        <v>1032</v>
      </c>
      <c r="E1539" t="s">
        <v>1033</v>
      </c>
      <c r="F1539" t="s">
        <v>1034</v>
      </c>
      <c r="G1539" t="s">
        <v>1035</v>
      </c>
      <c r="H1539">
        <v>2101101</v>
      </c>
      <c r="I1539" t="s">
        <v>2048</v>
      </c>
      <c r="J1539" t="s">
        <v>846</v>
      </c>
      <c r="K1539">
        <v>8.24</v>
      </c>
      <c r="L1539">
        <v>8.7953</v>
      </c>
      <c r="M1539">
        <v>0.555299999999999</v>
      </c>
      <c r="N1539">
        <v>0.067390776699029</v>
      </c>
    </row>
    <row r="1540" spans="1:14">
      <c r="A1540">
        <v>210</v>
      </c>
      <c r="B1540">
        <v>21011</v>
      </c>
      <c r="C1540" t="s">
        <v>1031</v>
      </c>
      <c r="D1540" t="s">
        <v>1032</v>
      </c>
      <c r="E1540" t="s">
        <v>1033</v>
      </c>
      <c r="F1540" t="s">
        <v>1037</v>
      </c>
      <c r="G1540" t="s">
        <v>1038</v>
      </c>
      <c r="H1540">
        <v>2101101</v>
      </c>
      <c r="I1540" t="s">
        <v>2048</v>
      </c>
      <c r="J1540" t="s">
        <v>846</v>
      </c>
      <c r="K1540">
        <v>15.39</v>
      </c>
      <c r="L1540">
        <v>15.1535</v>
      </c>
      <c r="M1540">
        <v>-0.236500000000001</v>
      </c>
      <c r="N1540">
        <v>-0.0153671215074725</v>
      </c>
    </row>
    <row r="1541" spans="1:14">
      <c r="A1541">
        <v>210</v>
      </c>
      <c r="B1541">
        <v>21011</v>
      </c>
      <c r="C1541" t="s">
        <v>1031</v>
      </c>
      <c r="D1541" t="s">
        <v>1032</v>
      </c>
      <c r="E1541" t="s">
        <v>1033</v>
      </c>
      <c r="F1541" t="s">
        <v>1044</v>
      </c>
      <c r="G1541" t="s">
        <v>1033</v>
      </c>
      <c r="H1541">
        <v>2101101</v>
      </c>
      <c r="I1541" t="s">
        <v>2048</v>
      </c>
      <c r="J1541" t="s">
        <v>846</v>
      </c>
      <c r="K1541">
        <v>67.37</v>
      </c>
      <c r="L1541">
        <v>70.9982</v>
      </c>
      <c r="M1541">
        <v>3.62819999999999</v>
      </c>
      <c r="N1541">
        <v>0.053854831527386</v>
      </c>
    </row>
    <row r="1542" spans="1:14">
      <c r="A1542">
        <v>210</v>
      </c>
      <c r="B1542">
        <v>21011</v>
      </c>
      <c r="C1542" t="s">
        <v>1031</v>
      </c>
      <c r="D1542" t="s">
        <v>1032</v>
      </c>
      <c r="E1542" t="s">
        <v>1033</v>
      </c>
      <c r="F1542" t="s">
        <v>1620</v>
      </c>
      <c r="G1542" t="s">
        <v>1621</v>
      </c>
      <c r="H1542">
        <v>2101101</v>
      </c>
      <c r="I1542" t="s">
        <v>2048</v>
      </c>
      <c r="J1542" t="s">
        <v>846</v>
      </c>
      <c r="K1542">
        <v>18.26</v>
      </c>
      <c r="L1542">
        <v>19.991</v>
      </c>
      <c r="M1542">
        <v>1.731</v>
      </c>
      <c r="N1542">
        <v>0.0947973713033953</v>
      </c>
    </row>
    <row r="1543" spans="1:14">
      <c r="A1543">
        <v>210</v>
      </c>
      <c r="B1543">
        <v>21011</v>
      </c>
      <c r="C1543" t="s">
        <v>1031</v>
      </c>
      <c r="D1543" t="s">
        <v>1032</v>
      </c>
      <c r="E1543" t="s">
        <v>1033</v>
      </c>
      <c r="F1543" t="s">
        <v>1622</v>
      </c>
      <c r="G1543" t="s">
        <v>1623</v>
      </c>
      <c r="H1543">
        <v>2101101</v>
      </c>
      <c r="I1543" t="s">
        <v>2048</v>
      </c>
      <c r="J1543" t="s">
        <v>846</v>
      </c>
      <c r="K1543">
        <v>111.27</v>
      </c>
      <c r="L1543">
        <v>119.0719</v>
      </c>
      <c r="M1543">
        <v>7.8019</v>
      </c>
      <c r="N1543">
        <v>0.0701168329289117</v>
      </c>
    </row>
    <row r="1544" spans="1:14">
      <c r="A1544">
        <v>210</v>
      </c>
      <c r="B1544">
        <v>21011</v>
      </c>
      <c r="C1544" t="s">
        <v>1031</v>
      </c>
      <c r="D1544" t="s">
        <v>1032</v>
      </c>
      <c r="E1544" t="s">
        <v>1033</v>
      </c>
      <c r="F1544" t="s">
        <v>1624</v>
      </c>
      <c r="G1544" t="s">
        <v>1625</v>
      </c>
      <c r="H1544">
        <v>2101101</v>
      </c>
      <c r="I1544" t="s">
        <v>2048</v>
      </c>
      <c r="J1544" t="s">
        <v>846</v>
      </c>
      <c r="K1544">
        <v>17.74</v>
      </c>
      <c r="L1544">
        <v>16.8863</v>
      </c>
      <c r="M1544">
        <v>-0.8537</v>
      </c>
      <c r="N1544">
        <v>-0.0481228861330327</v>
      </c>
    </row>
    <row r="1545" spans="1:14">
      <c r="A1545">
        <v>210</v>
      </c>
      <c r="B1545">
        <v>21011</v>
      </c>
      <c r="C1545" t="s">
        <v>1031</v>
      </c>
      <c r="D1545" t="s">
        <v>1032</v>
      </c>
      <c r="E1545" t="s">
        <v>1033</v>
      </c>
      <c r="F1545" t="s">
        <v>1632</v>
      </c>
      <c r="G1545" t="s">
        <v>1633</v>
      </c>
      <c r="H1545">
        <v>2101101</v>
      </c>
      <c r="I1545" t="s">
        <v>2048</v>
      </c>
      <c r="J1545" t="s">
        <v>846</v>
      </c>
      <c r="K1545">
        <v>6.87</v>
      </c>
      <c r="L1545">
        <v>7.0226</v>
      </c>
      <c r="M1545">
        <v>0.1526</v>
      </c>
      <c r="N1545">
        <v>0.0222125181950509</v>
      </c>
    </row>
    <row r="1546" spans="1:14">
      <c r="A1546">
        <v>210</v>
      </c>
      <c r="B1546">
        <v>21011</v>
      </c>
      <c r="C1546" t="s">
        <v>1031</v>
      </c>
      <c r="D1546" t="s">
        <v>1032</v>
      </c>
      <c r="E1546" t="s">
        <v>1033</v>
      </c>
      <c r="F1546" t="s">
        <v>1626</v>
      </c>
      <c r="G1546" t="s">
        <v>1627</v>
      </c>
      <c r="H1546">
        <v>2101101</v>
      </c>
      <c r="I1546" t="s">
        <v>2048</v>
      </c>
      <c r="J1546" t="s">
        <v>846</v>
      </c>
      <c r="K1546">
        <v>11.68</v>
      </c>
      <c r="L1546">
        <v>12.647</v>
      </c>
      <c r="M1546">
        <v>0.967000000000001</v>
      </c>
      <c r="N1546">
        <v>0.082791095890411</v>
      </c>
    </row>
    <row r="1547" spans="1:14">
      <c r="A1547">
        <v>210</v>
      </c>
      <c r="B1547">
        <v>21011</v>
      </c>
      <c r="C1547" t="s">
        <v>1031</v>
      </c>
      <c r="D1547" t="s">
        <v>1641</v>
      </c>
      <c r="E1547" t="s">
        <v>1642</v>
      </c>
      <c r="F1547" t="s">
        <v>1643</v>
      </c>
      <c r="G1547" t="s">
        <v>1642</v>
      </c>
      <c r="H1547">
        <v>2101101</v>
      </c>
      <c r="I1547" t="s">
        <v>2048</v>
      </c>
      <c r="J1547" t="s">
        <v>846</v>
      </c>
      <c r="K1547">
        <v>40.46</v>
      </c>
      <c r="L1547">
        <v>41.6248</v>
      </c>
      <c r="M1547">
        <v>1.1648</v>
      </c>
      <c r="N1547">
        <v>0.0287889273356401</v>
      </c>
    </row>
    <row r="1548" spans="1:14">
      <c r="A1548">
        <v>210</v>
      </c>
      <c r="B1548">
        <v>21011</v>
      </c>
      <c r="C1548" t="s">
        <v>1031</v>
      </c>
      <c r="D1548" t="s">
        <v>1641</v>
      </c>
      <c r="E1548" t="s">
        <v>1642</v>
      </c>
      <c r="F1548" t="s">
        <v>1645</v>
      </c>
      <c r="G1548" t="s">
        <v>1646</v>
      </c>
      <c r="H1548">
        <v>2101101</v>
      </c>
      <c r="I1548" t="s">
        <v>2048</v>
      </c>
      <c r="J1548" t="s">
        <v>846</v>
      </c>
      <c r="K1548">
        <v>29.09</v>
      </c>
      <c r="L1548">
        <v>31.3762</v>
      </c>
      <c r="M1548">
        <v>2.2862</v>
      </c>
      <c r="N1548">
        <v>0.0785905809556549</v>
      </c>
    </row>
    <row r="1549" spans="1:14">
      <c r="A1549">
        <v>210</v>
      </c>
      <c r="B1549">
        <v>21011</v>
      </c>
      <c r="C1549" t="s">
        <v>1031</v>
      </c>
      <c r="D1549" t="s">
        <v>1641</v>
      </c>
      <c r="E1549" t="s">
        <v>1642</v>
      </c>
      <c r="F1549" t="s">
        <v>1647</v>
      </c>
      <c r="G1549" t="s">
        <v>1648</v>
      </c>
      <c r="H1549">
        <v>2101101</v>
      </c>
      <c r="I1549" t="s">
        <v>2048</v>
      </c>
      <c r="J1549" t="s">
        <v>846</v>
      </c>
      <c r="K1549">
        <v>2.75</v>
      </c>
      <c r="L1549">
        <v>3.7913</v>
      </c>
      <c r="M1549">
        <v>1.0413</v>
      </c>
      <c r="N1549">
        <v>0.378654545454546</v>
      </c>
    </row>
    <row r="1550" spans="1:14">
      <c r="A1550">
        <v>210</v>
      </c>
      <c r="B1550">
        <v>21011</v>
      </c>
      <c r="C1550" t="s">
        <v>1031</v>
      </c>
      <c r="D1550" t="s">
        <v>1641</v>
      </c>
      <c r="E1550" t="s">
        <v>1642</v>
      </c>
      <c r="F1550" t="s">
        <v>1674</v>
      </c>
      <c r="G1550" t="s">
        <v>1675</v>
      </c>
      <c r="H1550">
        <v>2101101</v>
      </c>
      <c r="I1550" t="s">
        <v>2048</v>
      </c>
      <c r="J1550" t="s">
        <v>846</v>
      </c>
      <c r="K1550">
        <v>7.92</v>
      </c>
      <c r="L1550">
        <v>8.999</v>
      </c>
      <c r="M1550">
        <v>1.079</v>
      </c>
      <c r="N1550">
        <v>0.136237373737374</v>
      </c>
    </row>
    <row r="1551" spans="1:14">
      <c r="A1551">
        <v>210</v>
      </c>
      <c r="B1551">
        <v>21011</v>
      </c>
      <c r="C1551" t="s">
        <v>1031</v>
      </c>
      <c r="D1551" t="s">
        <v>1641</v>
      </c>
      <c r="E1551" t="s">
        <v>1642</v>
      </c>
      <c r="F1551" t="s">
        <v>1676</v>
      </c>
      <c r="G1551" t="s">
        <v>1677</v>
      </c>
      <c r="H1551">
        <v>2101101</v>
      </c>
      <c r="I1551" t="s">
        <v>2048</v>
      </c>
      <c r="J1551" t="s">
        <v>846</v>
      </c>
      <c r="K1551">
        <v>9.95</v>
      </c>
      <c r="L1551">
        <v>11.1254</v>
      </c>
      <c r="M1551">
        <v>1.1754</v>
      </c>
      <c r="N1551">
        <v>0.118130653266332</v>
      </c>
    </row>
    <row r="1552" spans="1:14">
      <c r="A1552">
        <v>210</v>
      </c>
      <c r="B1552">
        <v>21011</v>
      </c>
      <c r="C1552" t="s">
        <v>1031</v>
      </c>
      <c r="D1552" t="s">
        <v>1641</v>
      </c>
      <c r="E1552" t="s">
        <v>1642</v>
      </c>
      <c r="F1552" t="s">
        <v>1649</v>
      </c>
      <c r="G1552" t="s">
        <v>1650</v>
      </c>
      <c r="H1552">
        <v>2101101</v>
      </c>
      <c r="I1552" t="s">
        <v>2048</v>
      </c>
      <c r="J1552" t="s">
        <v>846</v>
      </c>
      <c r="K1552">
        <v>24.01</v>
      </c>
      <c r="L1552">
        <v>23.8047</v>
      </c>
      <c r="M1552">
        <v>-0.205300000000001</v>
      </c>
      <c r="N1552">
        <v>-0.00855060391503545</v>
      </c>
    </row>
    <row r="1553" spans="1:14">
      <c r="A1553">
        <v>210</v>
      </c>
      <c r="B1553">
        <v>21011</v>
      </c>
      <c r="C1553" t="s">
        <v>1031</v>
      </c>
      <c r="D1553" t="s">
        <v>1641</v>
      </c>
      <c r="E1553" t="s">
        <v>1642</v>
      </c>
      <c r="F1553" t="s">
        <v>1651</v>
      </c>
      <c r="G1553" t="s">
        <v>1652</v>
      </c>
      <c r="H1553">
        <v>2101101</v>
      </c>
      <c r="I1553" t="s">
        <v>2048</v>
      </c>
      <c r="J1553" t="s">
        <v>846</v>
      </c>
      <c r="K1553">
        <v>4.15</v>
      </c>
      <c r="L1553">
        <v>4.5004</v>
      </c>
      <c r="M1553">
        <v>0.3504</v>
      </c>
      <c r="N1553">
        <v>0.0844337349397589</v>
      </c>
    </row>
    <row r="1554" spans="1:14">
      <c r="A1554">
        <v>210</v>
      </c>
      <c r="B1554">
        <v>21011</v>
      </c>
      <c r="C1554" t="s">
        <v>1031</v>
      </c>
      <c r="D1554" t="s">
        <v>1641</v>
      </c>
      <c r="E1554" t="s">
        <v>1642</v>
      </c>
      <c r="F1554" t="s">
        <v>1915</v>
      </c>
      <c r="G1554" t="s">
        <v>1916</v>
      </c>
      <c r="H1554">
        <v>2101101</v>
      </c>
      <c r="I1554" t="s">
        <v>2048</v>
      </c>
      <c r="J1554" t="s">
        <v>846</v>
      </c>
      <c r="K1554">
        <v>5.58</v>
      </c>
      <c r="L1554">
        <v>6.5415</v>
      </c>
      <c r="M1554">
        <v>0.9615</v>
      </c>
      <c r="N1554">
        <v>0.172311827956989</v>
      </c>
    </row>
    <row r="1555" spans="1:14">
      <c r="A1555">
        <v>210</v>
      </c>
      <c r="B1555">
        <v>21011</v>
      </c>
      <c r="C1555" t="s">
        <v>1031</v>
      </c>
      <c r="D1555" t="s">
        <v>1678</v>
      </c>
      <c r="E1555" t="s">
        <v>1679</v>
      </c>
      <c r="F1555" t="s">
        <v>1680</v>
      </c>
      <c r="G1555" t="s">
        <v>1679</v>
      </c>
      <c r="H1555">
        <v>2101101</v>
      </c>
      <c r="I1555" t="s">
        <v>2048</v>
      </c>
      <c r="J1555" t="s">
        <v>846</v>
      </c>
      <c r="K1555">
        <v>15.83</v>
      </c>
      <c r="L1555">
        <v>13.4251</v>
      </c>
      <c r="M1555">
        <v>-2.4049</v>
      </c>
      <c r="N1555">
        <v>-0.151920404295641</v>
      </c>
    </row>
    <row r="1556" spans="1:14">
      <c r="A1556">
        <v>210</v>
      </c>
      <c r="B1556">
        <v>21011</v>
      </c>
      <c r="C1556" t="s">
        <v>1031</v>
      </c>
      <c r="D1556" t="s">
        <v>1245</v>
      </c>
      <c r="E1556" t="s">
        <v>1246</v>
      </c>
      <c r="F1556" t="s">
        <v>1247</v>
      </c>
      <c r="G1556" t="s">
        <v>1246</v>
      </c>
      <c r="H1556">
        <v>2101101</v>
      </c>
      <c r="I1556" t="s">
        <v>2048</v>
      </c>
      <c r="J1556" t="s">
        <v>846</v>
      </c>
      <c r="K1556">
        <v>11.9</v>
      </c>
      <c r="L1556">
        <v>12.7221</v>
      </c>
      <c r="M1556">
        <v>0.822099999999999</v>
      </c>
      <c r="N1556">
        <v>0.0690840336134453</v>
      </c>
    </row>
    <row r="1557" spans="1:14">
      <c r="A1557">
        <v>210</v>
      </c>
      <c r="B1557">
        <v>21011</v>
      </c>
      <c r="C1557" t="s">
        <v>1031</v>
      </c>
      <c r="D1557" t="s">
        <v>1245</v>
      </c>
      <c r="E1557" t="s">
        <v>1246</v>
      </c>
      <c r="F1557" t="s">
        <v>1248</v>
      </c>
      <c r="G1557" t="s">
        <v>1249</v>
      </c>
      <c r="H1557">
        <v>2101101</v>
      </c>
      <c r="I1557" t="s">
        <v>2048</v>
      </c>
      <c r="J1557" t="s">
        <v>846</v>
      </c>
      <c r="K1557">
        <v>5.62</v>
      </c>
      <c r="L1557">
        <v>5.9351</v>
      </c>
      <c r="M1557">
        <v>0.3151</v>
      </c>
      <c r="N1557">
        <v>0.056067615658363</v>
      </c>
    </row>
    <row r="1558" spans="1:14">
      <c r="A1558">
        <v>210</v>
      </c>
      <c r="B1558">
        <v>21011</v>
      </c>
      <c r="C1558" t="s">
        <v>1031</v>
      </c>
      <c r="D1558" t="s">
        <v>1245</v>
      </c>
      <c r="E1558" t="s">
        <v>1246</v>
      </c>
      <c r="F1558" t="s">
        <v>1250</v>
      </c>
      <c r="G1558" t="s">
        <v>1251</v>
      </c>
      <c r="H1558">
        <v>2101101</v>
      </c>
      <c r="I1558" t="s">
        <v>2048</v>
      </c>
      <c r="J1558" t="s">
        <v>846</v>
      </c>
      <c r="K1558">
        <v>8.85</v>
      </c>
      <c r="L1558">
        <v>8.8902</v>
      </c>
      <c r="M1558">
        <v>0.0402000000000005</v>
      </c>
      <c r="N1558">
        <v>0.00454237288135598</v>
      </c>
    </row>
    <row r="1559" spans="1:14">
      <c r="A1559">
        <v>210</v>
      </c>
      <c r="B1559">
        <v>21011</v>
      </c>
      <c r="C1559" t="s">
        <v>841</v>
      </c>
      <c r="D1559" t="s">
        <v>1315</v>
      </c>
      <c r="E1559" t="s">
        <v>1316</v>
      </c>
      <c r="F1559" t="s">
        <v>1317</v>
      </c>
      <c r="G1559" t="s">
        <v>1316</v>
      </c>
      <c r="H1559">
        <v>2101101</v>
      </c>
      <c r="I1559" t="s">
        <v>2048</v>
      </c>
      <c r="J1559" t="s">
        <v>928</v>
      </c>
      <c r="K1559">
        <v>362.73</v>
      </c>
      <c r="L1559">
        <v>402.8823</v>
      </c>
      <c r="M1559">
        <v>40.1523</v>
      </c>
      <c r="N1559">
        <v>0.110694731618559</v>
      </c>
    </row>
    <row r="1560" spans="1:14">
      <c r="A1560">
        <v>210</v>
      </c>
      <c r="B1560">
        <v>21011</v>
      </c>
      <c r="C1560" t="s">
        <v>1061</v>
      </c>
      <c r="D1560" t="s">
        <v>1684</v>
      </c>
      <c r="E1560" t="s">
        <v>1685</v>
      </c>
      <c r="F1560" t="s">
        <v>1686</v>
      </c>
      <c r="G1560" t="s">
        <v>1685</v>
      </c>
      <c r="H1560">
        <v>2101101</v>
      </c>
      <c r="I1560" t="s">
        <v>2048</v>
      </c>
      <c r="J1560" t="s">
        <v>846</v>
      </c>
      <c r="K1560">
        <v>15.95</v>
      </c>
      <c r="L1560">
        <v>15.5495</v>
      </c>
      <c r="M1560">
        <v>-0.400499999999999</v>
      </c>
      <c r="N1560">
        <v>-0.0251097178683385</v>
      </c>
    </row>
    <row r="1561" spans="1:14">
      <c r="A1561">
        <v>210</v>
      </c>
      <c r="B1561">
        <v>21011</v>
      </c>
      <c r="C1561" t="s">
        <v>1061</v>
      </c>
      <c r="D1561" t="s">
        <v>1687</v>
      </c>
      <c r="E1561" t="s">
        <v>1688</v>
      </c>
      <c r="F1561" t="s">
        <v>1689</v>
      </c>
      <c r="G1561" t="s">
        <v>1690</v>
      </c>
      <c r="H1561">
        <v>2101101</v>
      </c>
      <c r="I1561" t="s">
        <v>2048</v>
      </c>
      <c r="J1561" t="s">
        <v>846</v>
      </c>
      <c r="K1561">
        <v>4.78</v>
      </c>
      <c r="L1561">
        <v>4.9726</v>
      </c>
      <c r="M1561">
        <v>0.1926</v>
      </c>
      <c r="N1561">
        <v>0.0402928870292886</v>
      </c>
    </row>
    <row r="1562" spans="1:14">
      <c r="A1562">
        <v>210</v>
      </c>
      <c r="B1562">
        <v>21011</v>
      </c>
      <c r="C1562" t="s">
        <v>1061</v>
      </c>
      <c r="D1562" t="s">
        <v>1687</v>
      </c>
      <c r="E1562" t="s">
        <v>1688</v>
      </c>
      <c r="F1562" t="s">
        <v>1691</v>
      </c>
      <c r="G1562" t="s">
        <v>1692</v>
      </c>
      <c r="H1562">
        <v>2101101</v>
      </c>
      <c r="I1562" t="s">
        <v>2048</v>
      </c>
      <c r="J1562" t="s">
        <v>846</v>
      </c>
      <c r="K1562">
        <v>5.46</v>
      </c>
      <c r="L1562">
        <v>5.8772</v>
      </c>
      <c r="M1562">
        <v>0.4172</v>
      </c>
      <c r="N1562">
        <v>0.0764102564102564</v>
      </c>
    </row>
    <row r="1563" spans="1:14">
      <c r="A1563">
        <v>210</v>
      </c>
      <c r="B1563">
        <v>21011</v>
      </c>
      <c r="C1563" t="s">
        <v>1061</v>
      </c>
      <c r="D1563" t="s">
        <v>1687</v>
      </c>
      <c r="E1563" t="s">
        <v>1688</v>
      </c>
      <c r="F1563" t="s">
        <v>1693</v>
      </c>
      <c r="G1563" t="s">
        <v>1688</v>
      </c>
      <c r="H1563">
        <v>2101101</v>
      </c>
      <c r="I1563" t="s">
        <v>2048</v>
      </c>
      <c r="J1563" t="s">
        <v>846</v>
      </c>
      <c r="K1563">
        <v>46.1</v>
      </c>
      <c r="L1563">
        <v>47.5256</v>
      </c>
      <c r="M1563">
        <v>1.4256</v>
      </c>
      <c r="N1563">
        <v>0.0309240780911062</v>
      </c>
    </row>
    <row r="1564" spans="1:14">
      <c r="A1564">
        <v>210</v>
      </c>
      <c r="B1564">
        <v>21011</v>
      </c>
      <c r="C1564" t="s">
        <v>1061</v>
      </c>
      <c r="D1564" t="s">
        <v>1687</v>
      </c>
      <c r="E1564" t="s">
        <v>1688</v>
      </c>
      <c r="F1564" t="s">
        <v>1694</v>
      </c>
      <c r="G1564" t="s">
        <v>1695</v>
      </c>
      <c r="H1564">
        <v>2101101</v>
      </c>
      <c r="I1564" t="s">
        <v>2048</v>
      </c>
      <c r="J1564" t="s">
        <v>846</v>
      </c>
      <c r="K1564">
        <v>9.44</v>
      </c>
      <c r="L1564">
        <v>11.0749</v>
      </c>
      <c r="M1564">
        <v>1.6349</v>
      </c>
      <c r="N1564">
        <v>0.173188559322034</v>
      </c>
    </row>
    <row r="1565" spans="1:14">
      <c r="A1565">
        <v>210</v>
      </c>
      <c r="B1565">
        <v>21011</v>
      </c>
      <c r="C1565" t="s">
        <v>1061</v>
      </c>
      <c r="D1565" t="s">
        <v>1687</v>
      </c>
      <c r="E1565" t="s">
        <v>1688</v>
      </c>
      <c r="F1565" t="s">
        <v>1696</v>
      </c>
      <c r="G1565" t="s">
        <v>1697</v>
      </c>
      <c r="H1565">
        <v>2101101</v>
      </c>
      <c r="I1565" t="s">
        <v>2048</v>
      </c>
      <c r="J1565" t="s">
        <v>846</v>
      </c>
      <c r="K1565">
        <v>38.36</v>
      </c>
      <c r="L1565">
        <v>39.7269</v>
      </c>
      <c r="M1565">
        <v>1.3669</v>
      </c>
      <c r="N1565">
        <v>0.035633472367049</v>
      </c>
    </row>
    <row r="1566" spans="1:14">
      <c r="A1566">
        <v>210</v>
      </c>
      <c r="B1566">
        <v>21011</v>
      </c>
      <c r="C1566" t="s">
        <v>1061</v>
      </c>
      <c r="D1566" t="s">
        <v>1687</v>
      </c>
      <c r="E1566" t="s">
        <v>1688</v>
      </c>
      <c r="F1566" t="s">
        <v>1698</v>
      </c>
      <c r="G1566" t="s">
        <v>1699</v>
      </c>
      <c r="H1566">
        <v>2101101</v>
      </c>
      <c r="I1566" t="s">
        <v>2048</v>
      </c>
      <c r="J1566" t="s">
        <v>846</v>
      </c>
      <c r="K1566">
        <v>7.22</v>
      </c>
      <c r="L1566">
        <v>7.2449</v>
      </c>
      <c r="M1566">
        <v>0.0249000000000006</v>
      </c>
      <c r="N1566">
        <v>0.00344875346260396</v>
      </c>
    </row>
    <row r="1567" spans="1:14">
      <c r="A1567">
        <v>210</v>
      </c>
      <c r="B1567">
        <v>21011</v>
      </c>
      <c r="C1567" t="s">
        <v>1061</v>
      </c>
      <c r="D1567" t="s">
        <v>1062</v>
      </c>
      <c r="E1567" t="s">
        <v>1063</v>
      </c>
      <c r="F1567" t="s">
        <v>1700</v>
      </c>
      <c r="G1567" t="s">
        <v>1063</v>
      </c>
      <c r="H1567">
        <v>2101101</v>
      </c>
      <c r="I1567" t="s">
        <v>2048</v>
      </c>
      <c r="J1567" t="s">
        <v>846</v>
      </c>
      <c r="K1567">
        <v>23.71</v>
      </c>
      <c r="L1567">
        <v>25.6</v>
      </c>
      <c r="M1567">
        <v>1.89</v>
      </c>
      <c r="N1567">
        <v>0.0797132011809363</v>
      </c>
    </row>
    <row r="1568" spans="1:14">
      <c r="A1568">
        <v>210</v>
      </c>
      <c r="B1568">
        <v>21011</v>
      </c>
      <c r="C1568" t="s">
        <v>1061</v>
      </c>
      <c r="D1568" t="s">
        <v>1062</v>
      </c>
      <c r="E1568" t="s">
        <v>1063</v>
      </c>
      <c r="F1568" t="s">
        <v>1701</v>
      </c>
      <c r="G1568" t="s">
        <v>1702</v>
      </c>
      <c r="H1568">
        <v>2101101</v>
      </c>
      <c r="I1568" t="s">
        <v>2048</v>
      </c>
      <c r="J1568" t="s">
        <v>846</v>
      </c>
      <c r="K1568">
        <v>17.28</v>
      </c>
      <c r="L1568">
        <v>20.6824</v>
      </c>
      <c r="M1568">
        <v>3.4024</v>
      </c>
      <c r="N1568">
        <v>0.196898148148148</v>
      </c>
    </row>
    <row r="1569" spans="1:14">
      <c r="A1569">
        <v>210</v>
      </c>
      <c r="B1569">
        <v>21011</v>
      </c>
      <c r="C1569" t="s">
        <v>1061</v>
      </c>
      <c r="D1569" t="s">
        <v>1062</v>
      </c>
      <c r="E1569" t="s">
        <v>1063</v>
      </c>
      <c r="F1569" t="s">
        <v>1703</v>
      </c>
      <c r="G1569" t="s">
        <v>1704</v>
      </c>
      <c r="H1569">
        <v>2101101</v>
      </c>
      <c r="I1569" t="s">
        <v>2048</v>
      </c>
      <c r="J1569" t="s">
        <v>846</v>
      </c>
      <c r="K1569">
        <v>5.16</v>
      </c>
      <c r="L1569">
        <v>6.2075</v>
      </c>
      <c r="M1569">
        <v>1.0475</v>
      </c>
      <c r="N1569">
        <v>0.203003875968992</v>
      </c>
    </row>
    <row r="1570" spans="1:14">
      <c r="A1570">
        <v>210</v>
      </c>
      <c r="B1570">
        <v>21011</v>
      </c>
      <c r="C1570" t="s">
        <v>1061</v>
      </c>
      <c r="D1570" t="s">
        <v>1062</v>
      </c>
      <c r="E1570" t="s">
        <v>1063</v>
      </c>
      <c r="F1570" t="s">
        <v>1064</v>
      </c>
      <c r="G1570" t="s">
        <v>1065</v>
      </c>
      <c r="H1570">
        <v>2101101</v>
      </c>
      <c r="I1570" t="s">
        <v>2048</v>
      </c>
      <c r="J1570" t="s">
        <v>846</v>
      </c>
      <c r="K1570">
        <v>15.14</v>
      </c>
      <c r="L1570">
        <v>8.1017</v>
      </c>
      <c r="M1570">
        <v>-7.0383</v>
      </c>
      <c r="N1570">
        <v>-0.464881109643329</v>
      </c>
    </row>
    <row r="1571" spans="1:14">
      <c r="A1571">
        <v>210</v>
      </c>
      <c r="B1571">
        <v>21011</v>
      </c>
      <c r="C1571" t="s">
        <v>1061</v>
      </c>
      <c r="D1571" t="s">
        <v>1705</v>
      </c>
      <c r="E1571" t="s">
        <v>1706</v>
      </c>
      <c r="F1571" t="s">
        <v>1707</v>
      </c>
      <c r="G1571" t="s">
        <v>1706</v>
      </c>
      <c r="H1571">
        <v>2101101</v>
      </c>
      <c r="I1571" t="s">
        <v>2048</v>
      </c>
      <c r="J1571" t="s">
        <v>846</v>
      </c>
      <c r="K1571">
        <v>12.67</v>
      </c>
      <c r="L1571">
        <v>13.5672</v>
      </c>
      <c r="M1571">
        <v>0.8972</v>
      </c>
      <c r="N1571">
        <v>0.0708129439621152</v>
      </c>
    </row>
    <row r="1572" spans="1:14">
      <c r="A1572">
        <v>210</v>
      </c>
      <c r="B1572">
        <v>21011</v>
      </c>
      <c r="C1572" t="s">
        <v>1061</v>
      </c>
      <c r="D1572" t="s">
        <v>1705</v>
      </c>
      <c r="E1572" t="s">
        <v>1706</v>
      </c>
      <c r="F1572" t="s">
        <v>1708</v>
      </c>
      <c r="G1572" t="s">
        <v>1709</v>
      </c>
      <c r="H1572">
        <v>2101101</v>
      </c>
      <c r="I1572" t="s">
        <v>2048</v>
      </c>
      <c r="J1572" t="s">
        <v>846</v>
      </c>
      <c r="K1572">
        <v>3.95</v>
      </c>
      <c r="L1572">
        <v>4.1905</v>
      </c>
      <c r="M1572">
        <v>0.2405</v>
      </c>
      <c r="N1572">
        <v>0.0608860759493671</v>
      </c>
    </row>
    <row r="1573" spans="1:14">
      <c r="A1573">
        <v>210</v>
      </c>
      <c r="B1573">
        <v>21011</v>
      </c>
      <c r="C1573" t="s">
        <v>1061</v>
      </c>
      <c r="D1573" t="s">
        <v>1705</v>
      </c>
      <c r="E1573" t="s">
        <v>1706</v>
      </c>
      <c r="F1573" t="s">
        <v>1710</v>
      </c>
      <c r="G1573" t="s">
        <v>1711</v>
      </c>
      <c r="H1573">
        <v>2101101</v>
      </c>
      <c r="I1573" t="s">
        <v>2048</v>
      </c>
      <c r="J1573" t="s">
        <v>846</v>
      </c>
      <c r="K1573">
        <v>9.9</v>
      </c>
      <c r="L1573">
        <v>11.2348</v>
      </c>
      <c r="M1573">
        <v>1.3348</v>
      </c>
      <c r="N1573">
        <v>0.134828282828283</v>
      </c>
    </row>
    <row r="1574" spans="1:14">
      <c r="A1574">
        <v>210</v>
      </c>
      <c r="B1574">
        <v>21011</v>
      </c>
      <c r="C1574" t="s">
        <v>1061</v>
      </c>
      <c r="D1574" t="s">
        <v>1318</v>
      </c>
      <c r="E1574" t="s">
        <v>1319</v>
      </c>
      <c r="F1574" t="s">
        <v>1712</v>
      </c>
      <c r="G1574" t="s">
        <v>1319</v>
      </c>
      <c r="H1574">
        <v>2101101</v>
      </c>
      <c r="I1574" t="s">
        <v>2048</v>
      </c>
      <c r="J1574" t="s">
        <v>846</v>
      </c>
      <c r="K1574">
        <v>27.07</v>
      </c>
      <c r="L1574">
        <v>26.3573</v>
      </c>
      <c r="M1574">
        <v>-0.712700000000002</v>
      </c>
      <c r="N1574">
        <v>-0.026328038418914</v>
      </c>
    </row>
    <row r="1575" spans="1:14">
      <c r="A1575">
        <v>210</v>
      </c>
      <c r="B1575">
        <v>21011</v>
      </c>
      <c r="C1575" t="s">
        <v>1061</v>
      </c>
      <c r="D1575" t="s">
        <v>1318</v>
      </c>
      <c r="E1575" t="s">
        <v>1319</v>
      </c>
      <c r="F1575" t="s">
        <v>1713</v>
      </c>
      <c r="G1575" t="s">
        <v>1714</v>
      </c>
      <c r="H1575">
        <v>2101101</v>
      </c>
      <c r="I1575" t="s">
        <v>2048</v>
      </c>
      <c r="J1575" t="s">
        <v>846</v>
      </c>
      <c r="K1575">
        <v>2.13</v>
      </c>
      <c r="L1575">
        <v>2.3509</v>
      </c>
      <c r="M1575">
        <v>0.2209</v>
      </c>
      <c r="N1575">
        <v>0.103708920187794</v>
      </c>
    </row>
    <row r="1576" spans="1:14">
      <c r="A1576">
        <v>210</v>
      </c>
      <c r="B1576">
        <v>21011</v>
      </c>
      <c r="C1576" t="s">
        <v>1061</v>
      </c>
      <c r="D1576" t="s">
        <v>1318</v>
      </c>
      <c r="E1576" t="s">
        <v>1319</v>
      </c>
      <c r="F1576" t="s">
        <v>1923</v>
      </c>
      <c r="G1576" t="s">
        <v>1924</v>
      </c>
      <c r="H1576">
        <v>2101101</v>
      </c>
      <c r="I1576" t="s">
        <v>2048</v>
      </c>
      <c r="J1576" t="s">
        <v>846</v>
      </c>
      <c r="K1576">
        <v>2.25</v>
      </c>
      <c r="L1576">
        <v>2.4135</v>
      </c>
      <c r="M1576">
        <v>0.1635</v>
      </c>
      <c r="N1576">
        <v>0.0726666666666667</v>
      </c>
    </row>
    <row r="1577" spans="1:14">
      <c r="A1577">
        <v>210</v>
      </c>
      <c r="B1577">
        <v>21011</v>
      </c>
      <c r="C1577" t="s">
        <v>1061</v>
      </c>
      <c r="D1577" t="s">
        <v>1318</v>
      </c>
      <c r="E1577" t="s">
        <v>1319</v>
      </c>
      <c r="F1577" t="s">
        <v>1320</v>
      </c>
      <c r="G1577" t="s">
        <v>1321</v>
      </c>
      <c r="H1577">
        <v>2101101</v>
      </c>
      <c r="I1577" t="s">
        <v>2048</v>
      </c>
      <c r="J1577" t="s">
        <v>846</v>
      </c>
      <c r="K1577">
        <v>18.78</v>
      </c>
      <c r="L1577">
        <v>21.2248</v>
      </c>
      <c r="M1577">
        <v>2.4448</v>
      </c>
      <c r="N1577">
        <v>0.130181043663472</v>
      </c>
    </row>
    <row r="1578" spans="1:14">
      <c r="A1578">
        <v>210</v>
      </c>
      <c r="B1578">
        <v>21011</v>
      </c>
      <c r="C1578" t="s">
        <v>1061</v>
      </c>
      <c r="D1578" t="s">
        <v>1715</v>
      </c>
      <c r="E1578" t="s">
        <v>1716</v>
      </c>
      <c r="F1578" t="s">
        <v>1717</v>
      </c>
      <c r="G1578" t="s">
        <v>1716</v>
      </c>
      <c r="H1578">
        <v>2101101</v>
      </c>
      <c r="I1578" t="s">
        <v>2048</v>
      </c>
      <c r="J1578" t="s">
        <v>846</v>
      </c>
      <c r="K1578">
        <v>19.13</v>
      </c>
      <c r="L1578">
        <v>20.4915</v>
      </c>
      <c r="M1578">
        <v>1.3615</v>
      </c>
      <c r="N1578">
        <v>0.0711709357030841</v>
      </c>
    </row>
    <row r="1579" spans="1:14">
      <c r="A1579">
        <v>210</v>
      </c>
      <c r="B1579">
        <v>21011</v>
      </c>
      <c r="C1579" t="s">
        <v>1061</v>
      </c>
      <c r="D1579" t="s">
        <v>1715</v>
      </c>
      <c r="E1579" t="s">
        <v>1716</v>
      </c>
      <c r="F1579" t="s">
        <v>1718</v>
      </c>
      <c r="G1579" t="s">
        <v>1719</v>
      </c>
      <c r="H1579">
        <v>2101101</v>
      </c>
      <c r="I1579" t="s">
        <v>2048</v>
      </c>
      <c r="J1579" t="s">
        <v>846</v>
      </c>
      <c r="K1579">
        <v>19.74</v>
      </c>
      <c r="L1579">
        <v>22.266</v>
      </c>
      <c r="M1579">
        <v>2.526</v>
      </c>
      <c r="N1579">
        <v>0.127963525835866</v>
      </c>
    </row>
    <row r="1580" spans="1:14">
      <c r="A1580">
        <v>210</v>
      </c>
      <c r="B1580">
        <v>21011</v>
      </c>
      <c r="C1580" t="s">
        <v>1061</v>
      </c>
      <c r="D1580" t="s">
        <v>1715</v>
      </c>
      <c r="E1580" t="s">
        <v>1716</v>
      </c>
      <c r="F1580" t="s">
        <v>1720</v>
      </c>
      <c r="G1580" t="s">
        <v>1721</v>
      </c>
      <c r="H1580">
        <v>2101101</v>
      </c>
      <c r="I1580" t="s">
        <v>2048</v>
      </c>
      <c r="J1580" t="s">
        <v>846</v>
      </c>
      <c r="K1580">
        <v>14.22</v>
      </c>
      <c r="L1580">
        <v>13.9747</v>
      </c>
      <c r="M1580">
        <v>-0.2453</v>
      </c>
      <c r="N1580">
        <v>-0.0172503516174402</v>
      </c>
    </row>
    <row r="1581" spans="1:14">
      <c r="A1581">
        <v>210</v>
      </c>
      <c r="B1581">
        <v>21011</v>
      </c>
      <c r="C1581" t="s">
        <v>1061</v>
      </c>
      <c r="D1581" t="s">
        <v>1715</v>
      </c>
      <c r="E1581" t="s">
        <v>1716</v>
      </c>
      <c r="F1581" t="s">
        <v>1722</v>
      </c>
      <c r="G1581" t="s">
        <v>1723</v>
      </c>
      <c r="H1581">
        <v>2101101</v>
      </c>
      <c r="I1581" t="s">
        <v>2048</v>
      </c>
      <c r="J1581" t="s">
        <v>846</v>
      </c>
      <c r="K1581">
        <v>0</v>
      </c>
      <c r="L1581">
        <v>61.8793</v>
      </c>
      <c r="M1581">
        <v>61.8793</v>
      </c>
      <c r="N1581">
        <v>0</v>
      </c>
    </row>
    <row r="1582" spans="1:14">
      <c r="A1582">
        <v>210</v>
      </c>
      <c r="B1582">
        <v>21011</v>
      </c>
      <c r="C1582" t="s">
        <v>1061</v>
      </c>
      <c r="D1582" t="s">
        <v>1715</v>
      </c>
      <c r="E1582" t="s">
        <v>1716</v>
      </c>
      <c r="F1582" t="s">
        <v>1722</v>
      </c>
      <c r="G1582" t="s">
        <v>1723</v>
      </c>
      <c r="H1582">
        <v>2101101</v>
      </c>
      <c r="I1582" t="s">
        <v>2048</v>
      </c>
      <c r="J1582" t="s">
        <v>1213</v>
      </c>
      <c r="K1582">
        <v>60.24</v>
      </c>
      <c r="L1582">
        <v>0</v>
      </c>
      <c r="M1582">
        <v>-60.24</v>
      </c>
      <c r="N1582">
        <v>-1</v>
      </c>
    </row>
    <row r="1583" spans="1:14">
      <c r="A1583">
        <v>210</v>
      </c>
      <c r="B1583">
        <v>21011</v>
      </c>
      <c r="C1583" t="s">
        <v>1061</v>
      </c>
      <c r="D1583" t="s">
        <v>1715</v>
      </c>
      <c r="E1583" t="s">
        <v>1716</v>
      </c>
      <c r="F1583" t="s">
        <v>1724</v>
      </c>
      <c r="G1583" t="s">
        <v>1725</v>
      </c>
      <c r="H1583">
        <v>2101101</v>
      </c>
      <c r="I1583" t="s">
        <v>2048</v>
      </c>
      <c r="J1583" t="s">
        <v>846</v>
      </c>
      <c r="K1583">
        <v>10.44</v>
      </c>
      <c r="L1583">
        <v>10.4009</v>
      </c>
      <c r="M1583">
        <v>-0.0390999999999995</v>
      </c>
      <c r="N1583">
        <v>-0.0037452107279693</v>
      </c>
    </row>
    <row r="1584" spans="1:14">
      <c r="A1584">
        <v>210</v>
      </c>
      <c r="B1584">
        <v>21011</v>
      </c>
      <c r="C1584" t="s">
        <v>1061</v>
      </c>
      <c r="D1584" t="s">
        <v>1715</v>
      </c>
      <c r="E1584" t="s">
        <v>1716</v>
      </c>
      <c r="F1584" t="s">
        <v>1927</v>
      </c>
      <c r="G1584" t="s">
        <v>1928</v>
      </c>
      <c r="H1584">
        <v>2101101</v>
      </c>
      <c r="I1584" t="s">
        <v>2048</v>
      </c>
      <c r="J1584" t="s">
        <v>846</v>
      </c>
      <c r="K1584">
        <v>3.43</v>
      </c>
      <c r="L1584">
        <v>3.4772</v>
      </c>
      <c r="M1584">
        <v>0.0471999999999997</v>
      </c>
      <c r="N1584">
        <v>0.0137609329446063</v>
      </c>
    </row>
    <row r="1585" spans="1:14">
      <c r="A1585">
        <v>210</v>
      </c>
      <c r="B1585">
        <v>21011</v>
      </c>
      <c r="C1585" t="s">
        <v>1061</v>
      </c>
      <c r="D1585" t="s">
        <v>1715</v>
      </c>
      <c r="E1585" t="s">
        <v>1716</v>
      </c>
      <c r="F1585" t="s">
        <v>1929</v>
      </c>
      <c r="G1585" t="s">
        <v>1930</v>
      </c>
      <c r="H1585">
        <v>2101101</v>
      </c>
      <c r="I1585" t="s">
        <v>2048</v>
      </c>
      <c r="J1585" t="s">
        <v>846</v>
      </c>
      <c r="K1585">
        <v>4.52</v>
      </c>
      <c r="L1585">
        <v>4.1355</v>
      </c>
      <c r="M1585">
        <v>-0.384499999999999</v>
      </c>
      <c r="N1585">
        <v>-0.0850663716814158</v>
      </c>
    </row>
    <row r="1586" spans="1:14">
      <c r="A1586">
        <v>210</v>
      </c>
      <c r="B1586">
        <v>21011</v>
      </c>
      <c r="C1586" t="s">
        <v>849</v>
      </c>
      <c r="D1586" t="s">
        <v>953</v>
      </c>
      <c r="E1586" t="s">
        <v>954</v>
      </c>
      <c r="F1586" t="s">
        <v>955</v>
      </c>
      <c r="G1586" t="s">
        <v>954</v>
      </c>
      <c r="H1586">
        <v>2101101</v>
      </c>
      <c r="I1586" t="s">
        <v>2048</v>
      </c>
      <c r="J1586" t="s">
        <v>846</v>
      </c>
      <c r="K1586">
        <v>50.33</v>
      </c>
      <c r="L1586">
        <v>53.0153</v>
      </c>
      <c r="M1586">
        <v>2.6853</v>
      </c>
      <c r="N1586">
        <v>0.0533538644943375</v>
      </c>
    </row>
    <row r="1587" spans="1:14">
      <c r="A1587">
        <v>210</v>
      </c>
      <c r="B1587">
        <v>21011</v>
      </c>
      <c r="C1587" t="s">
        <v>849</v>
      </c>
      <c r="D1587" t="s">
        <v>953</v>
      </c>
      <c r="E1587" t="s">
        <v>954</v>
      </c>
      <c r="F1587" t="s">
        <v>957</v>
      </c>
      <c r="G1587" t="s">
        <v>958</v>
      </c>
      <c r="H1587">
        <v>2101101</v>
      </c>
      <c r="I1587" t="s">
        <v>2048</v>
      </c>
      <c r="J1587" t="s">
        <v>846</v>
      </c>
      <c r="K1587">
        <v>12.37</v>
      </c>
      <c r="L1587">
        <v>14.5434</v>
      </c>
      <c r="M1587">
        <v>2.1734</v>
      </c>
      <c r="N1587">
        <v>0.175699272433306</v>
      </c>
    </row>
    <row r="1588" spans="1:14">
      <c r="A1588">
        <v>210</v>
      </c>
      <c r="B1588">
        <v>21011</v>
      </c>
      <c r="C1588" t="s">
        <v>849</v>
      </c>
      <c r="D1588" t="s">
        <v>953</v>
      </c>
      <c r="E1588" t="s">
        <v>954</v>
      </c>
      <c r="F1588" t="s">
        <v>959</v>
      </c>
      <c r="G1588" t="s">
        <v>960</v>
      </c>
      <c r="H1588">
        <v>2101101</v>
      </c>
      <c r="I1588" t="s">
        <v>2048</v>
      </c>
      <c r="J1588" t="s">
        <v>846</v>
      </c>
      <c r="K1588">
        <v>23.84</v>
      </c>
      <c r="L1588">
        <v>25.5108</v>
      </c>
      <c r="M1588">
        <v>1.6708</v>
      </c>
      <c r="N1588">
        <v>0.0700838926174497</v>
      </c>
    </row>
    <row r="1589" spans="1:14">
      <c r="A1589">
        <v>210</v>
      </c>
      <c r="B1589">
        <v>21011</v>
      </c>
      <c r="C1589" t="s">
        <v>1726</v>
      </c>
      <c r="D1589" t="s">
        <v>1727</v>
      </c>
      <c r="E1589" t="s">
        <v>1728</v>
      </c>
      <c r="F1589" t="s">
        <v>1729</v>
      </c>
      <c r="G1589" t="s">
        <v>1728</v>
      </c>
      <c r="H1589">
        <v>2101101</v>
      </c>
      <c r="I1589" t="s">
        <v>2048</v>
      </c>
      <c r="J1589" t="s">
        <v>846</v>
      </c>
      <c r="K1589">
        <v>54.41</v>
      </c>
      <c r="L1589">
        <v>56.48</v>
      </c>
      <c r="M1589">
        <v>2.07</v>
      </c>
      <c r="N1589">
        <v>0.0380444771181768</v>
      </c>
    </row>
    <row r="1590" spans="1:14">
      <c r="A1590">
        <v>210</v>
      </c>
      <c r="B1590">
        <v>21011</v>
      </c>
      <c r="C1590" t="s">
        <v>849</v>
      </c>
      <c r="D1590" t="s">
        <v>1730</v>
      </c>
      <c r="E1590" t="s">
        <v>1731</v>
      </c>
      <c r="F1590" t="s">
        <v>1732</v>
      </c>
      <c r="G1590" t="s">
        <v>1731</v>
      </c>
      <c r="H1590">
        <v>2101101</v>
      </c>
      <c r="I1590" t="s">
        <v>2048</v>
      </c>
      <c r="J1590" t="s">
        <v>846</v>
      </c>
      <c r="K1590">
        <v>64.31</v>
      </c>
      <c r="L1590">
        <v>63.2442</v>
      </c>
      <c r="M1590">
        <v>-1.0658</v>
      </c>
      <c r="N1590">
        <v>-0.0165728502565698</v>
      </c>
    </row>
    <row r="1591" spans="1:14">
      <c r="A1591">
        <v>210</v>
      </c>
      <c r="B1591">
        <v>21011</v>
      </c>
      <c r="C1591" t="s">
        <v>849</v>
      </c>
      <c r="D1591" t="s">
        <v>1730</v>
      </c>
      <c r="E1591" t="s">
        <v>1731</v>
      </c>
      <c r="F1591" t="s">
        <v>1733</v>
      </c>
      <c r="G1591" t="s">
        <v>1734</v>
      </c>
      <c r="H1591">
        <v>2101101</v>
      </c>
      <c r="I1591" t="s">
        <v>2048</v>
      </c>
      <c r="J1591" t="s">
        <v>846</v>
      </c>
      <c r="K1591">
        <v>8.7</v>
      </c>
      <c r="L1591">
        <v>9.7619</v>
      </c>
      <c r="M1591">
        <v>1.0619</v>
      </c>
      <c r="N1591">
        <v>0.122057471264368</v>
      </c>
    </row>
    <row r="1592" spans="1:14">
      <c r="A1592">
        <v>210</v>
      </c>
      <c r="B1592">
        <v>21011</v>
      </c>
      <c r="C1592" t="s">
        <v>849</v>
      </c>
      <c r="D1592" t="s">
        <v>1730</v>
      </c>
      <c r="E1592" t="s">
        <v>1731</v>
      </c>
      <c r="F1592" t="s">
        <v>1735</v>
      </c>
      <c r="G1592" t="s">
        <v>1736</v>
      </c>
      <c r="H1592">
        <v>2101101</v>
      </c>
      <c r="I1592" t="s">
        <v>2048</v>
      </c>
      <c r="J1592" t="s">
        <v>846</v>
      </c>
      <c r="K1592">
        <v>5.05</v>
      </c>
      <c r="L1592">
        <v>4.6559</v>
      </c>
      <c r="M1592">
        <v>-0.3941</v>
      </c>
      <c r="N1592">
        <v>-0.078039603960396</v>
      </c>
    </row>
    <row r="1593" spans="1:14">
      <c r="A1593">
        <v>210</v>
      </c>
      <c r="B1593">
        <v>21011</v>
      </c>
      <c r="C1593" t="s">
        <v>849</v>
      </c>
      <c r="D1593" t="s">
        <v>1730</v>
      </c>
      <c r="E1593" t="s">
        <v>1731</v>
      </c>
      <c r="F1593" t="s">
        <v>1737</v>
      </c>
      <c r="G1593" t="s">
        <v>1738</v>
      </c>
      <c r="H1593">
        <v>2101101</v>
      </c>
      <c r="I1593" t="s">
        <v>2048</v>
      </c>
      <c r="J1593" t="s">
        <v>846</v>
      </c>
      <c r="K1593">
        <v>38.49</v>
      </c>
      <c r="L1593">
        <v>41.502</v>
      </c>
      <c r="M1593">
        <v>3.012</v>
      </c>
      <c r="N1593">
        <v>0.0782540919719408</v>
      </c>
    </row>
    <row r="1594" spans="1:14">
      <c r="A1594">
        <v>210</v>
      </c>
      <c r="B1594">
        <v>21011</v>
      </c>
      <c r="C1594" t="s">
        <v>849</v>
      </c>
      <c r="D1594" t="s">
        <v>1730</v>
      </c>
      <c r="E1594" t="s">
        <v>1731</v>
      </c>
      <c r="F1594" t="s">
        <v>1739</v>
      </c>
      <c r="G1594" t="s">
        <v>1740</v>
      </c>
      <c r="H1594">
        <v>2101101</v>
      </c>
      <c r="I1594" t="s">
        <v>2048</v>
      </c>
      <c r="J1594" t="s">
        <v>846</v>
      </c>
      <c r="K1594">
        <v>16.51</v>
      </c>
      <c r="L1594">
        <v>18.6351</v>
      </c>
      <c r="M1594">
        <v>2.1251</v>
      </c>
      <c r="N1594">
        <v>0.128715929739552</v>
      </c>
    </row>
    <row r="1595" spans="1:14">
      <c r="A1595">
        <v>210</v>
      </c>
      <c r="B1595">
        <v>21011</v>
      </c>
      <c r="C1595" t="s">
        <v>1726</v>
      </c>
      <c r="D1595" t="s">
        <v>1741</v>
      </c>
      <c r="E1595" t="s">
        <v>1742</v>
      </c>
      <c r="F1595" t="s">
        <v>1743</v>
      </c>
      <c r="G1595" t="s">
        <v>1742</v>
      </c>
      <c r="H1595">
        <v>2101101</v>
      </c>
      <c r="I1595" t="s">
        <v>2048</v>
      </c>
      <c r="J1595" t="s">
        <v>846</v>
      </c>
      <c r="K1595">
        <v>26.8</v>
      </c>
      <c r="L1595">
        <v>27.2798</v>
      </c>
      <c r="M1595">
        <v>0.479800000000001</v>
      </c>
      <c r="N1595">
        <v>0.0179029850746269</v>
      </c>
    </row>
    <row r="1596" spans="1:14">
      <c r="A1596">
        <v>210</v>
      </c>
      <c r="B1596">
        <v>21011</v>
      </c>
      <c r="C1596" t="s">
        <v>849</v>
      </c>
      <c r="D1596" t="s">
        <v>1744</v>
      </c>
      <c r="E1596" t="s">
        <v>1745</v>
      </c>
      <c r="F1596" t="s">
        <v>1746</v>
      </c>
      <c r="G1596" t="s">
        <v>1745</v>
      </c>
      <c r="H1596">
        <v>2101101</v>
      </c>
      <c r="I1596" t="s">
        <v>2048</v>
      </c>
      <c r="J1596" t="s">
        <v>846</v>
      </c>
      <c r="K1596">
        <v>23.74</v>
      </c>
      <c r="L1596">
        <v>22.9051</v>
      </c>
      <c r="M1596">
        <v>-0.834899999999998</v>
      </c>
      <c r="N1596">
        <v>-0.0351684919966301</v>
      </c>
    </row>
    <row r="1597" spans="1:14">
      <c r="A1597">
        <v>210</v>
      </c>
      <c r="B1597">
        <v>21011</v>
      </c>
      <c r="C1597" t="s">
        <v>849</v>
      </c>
      <c r="D1597" t="s">
        <v>850</v>
      </c>
      <c r="E1597" t="s">
        <v>851</v>
      </c>
      <c r="F1597" t="s">
        <v>1747</v>
      </c>
      <c r="G1597" t="s">
        <v>851</v>
      </c>
      <c r="H1597">
        <v>2101101</v>
      </c>
      <c r="I1597" t="s">
        <v>2048</v>
      </c>
      <c r="J1597" t="s">
        <v>846</v>
      </c>
      <c r="K1597">
        <v>25.58</v>
      </c>
      <c r="L1597">
        <v>27.6301</v>
      </c>
      <c r="M1597">
        <v>2.0501</v>
      </c>
      <c r="N1597">
        <v>0.0801446442533229</v>
      </c>
    </row>
    <row r="1598" spans="1:14">
      <c r="A1598">
        <v>210</v>
      </c>
      <c r="B1598">
        <v>21011</v>
      </c>
      <c r="C1598" t="s">
        <v>849</v>
      </c>
      <c r="D1598" t="s">
        <v>850</v>
      </c>
      <c r="E1598" t="s">
        <v>851</v>
      </c>
      <c r="F1598" t="s">
        <v>1945</v>
      </c>
      <c r="G1598" t="s">
        <v>1946</v>
      </c>
      <c r="H1598">
        <v>2101101</v>
      </c>
      <c r="I1598" t="s">
        <v>2048</v>
      </c>
      <c r="J1598" t="s">
        <v>846</v>
      </c>
      <c r="K1598">
        <v>4.06</v>
      </c>
      <c r="L1598">
        <v>4.1797</v>
      </c>
      <c r="M1598">
        <v>0.119700000000001</v>
      </c>
      <c r="N1598">
        <v>0.0294827586206899</v>
      </c>
    </row>
    <row r="1599" spans="1:14">
      <c r="A1599">
        <v>210</v>
      </c>
      <c r="B1599">
        <v>21011</v>
      </c>
      <c r="C1599" t="s">
        <v>849</v>
      </c>
      <c r="D1599" t="s">
        <v>850</v>
      </c>
      <c r="E1599" t="s">
        <v>851</v>
      </c>
      <c r="F1599" t="s">
        <v>1947</v>
      </c>
      <c r="G1599" t="s">
        <v>1948</v>
      </c>
      <c r="H1599">
        <v>2101101</v>
      </c>
      <c r="I1599" t="s">
        <v>2048</v>
      </c>
      <c r="J1599" t="s">
        <v>846</v>
      </c>
      <c r="K1599">
        <v>4.12</v>
      </c>
      <c r="L1599">
        <v>5.0869</v>
      </c>
      <c r="M1599">
        <v>0.9669</v>
      </c>
      <c r="N1599">
        <v>0.234684466019417</v>
      </c>
    </row>
    <row r="1600" spans="1:14">
      <c r="A1600">
        <v>210</v>
      </c>
      <c r="B1600">
        <v>21011</v>
      </c>
      <c r="C1600" t="s">
        <v>849</v>
      </c>
      <c r="D1600" t="s">
        <v>850</v>
      </c>
      <c r="E1600" t="s">
        <v>851</v>
      </c>
      <c r="F1600" t="s">
        <v>1748</v>
      </c>
      <c r="G1600" t="s">
        <v>1749</v>
      </c>
      <c r="H1600">
        <v>2101101</v>
      </c>
      <c r="I1600" t="s">
        <v>2048</v>
      </c>
      <c r="J1600" t="s">
        <v>846</v>
      </c>
      <c r="K1600">
        <v>3.34</v>
      </c>
      <c r="L1600">
        <v>3.2709</v>
      </c>
      <c r="M1600">
        <v>-0.0690999999999997</v>
      </c>
      <c r="N1600">
        <v>-0.0206886227544909</v>
      </c>
    </row>
    <row r="1601" spans="1:14">
      <c r="A1601">
        <v>210</v>
      </c>
      <c r="B1601">
        <v>21011</v>
      </c>
      <c r="C1601" t="s">
        <v>849</v>
      </c>
      <c r="D1601" t="s">
        <v>850</v>
      </c>
      <c r="E1601" t="s">
        <v>851</v>
      </c>
      <c r="F1601" t="s">
        <v>1949</v>
      </c>
      <c r="G1601" t="s">
        <v>1950</v>
      </c>
      <c r="H1601">
        <v>2101101</v>
      </c>
      <c r="I1601" t="s">
        <v>2048</v>
      </c>
      <c r="J1601" t="s">
        <v>846</v>
      </c>
      <c r="K1601">
        <v>4.68</v>
      </c>
      <c r="L1601">
        <v>4.9873</v>
      </c>
      <c r="M1601">
        <v>0.307300000000001</v>
      </c>
      <c r="N1601">
        <v>0.0656623931623933</v>
      </c>
    </row>
    <row r="1602" spans="1:14">
      <c r="A1602">
        <v>210</v>
      </c>
      <c r="B1602">
        <v>21011</v>
      </c>
      <c r="C1602" t="s">
        <v>849</v>
      </c>
      <c r="D1602" t="s">
        <v>850</v>
      </c>
      <c r="E1602" t="s">
        <v>851</v>
      </c>
      <c r="F1602" t="s">
        <v>1951</v>
      </c>
      <c r="G1602" t="s">
        <v>1952</v>
      </c>
      <c r="H1602">
        <v>2101101</v>
      </c>
      <c r="I1602" t="s">
        <v>2048</v>
      </c>
      <c r="J1602" t="s">
        <v>846</v>
      </c>
      <c r="K1602">
        <v>4.34</v>
      </c>
      <c r="L1602">
        <v>3.5931</v>
      </c>
      <c r="M1602">
        <v>-0.7469</v>
      </c>
      <c r="N1602">
        <v>-0.172096774193548</v>
      </c>
    </row>
    <row r="1603" spans="1:14">
      <c r="A1603">
        <v>210</v>
      </c>
      <c r="B1603">
        <v>21011</v>
      </c>
      <c r="C1603" t="s">
        <v>849</v>
      </c>
      <c r="D1603" t="s">
        <v>850</v>
      </c>
      <c r="E1603" t="s">
        <v>851</v>
      </c>
      <c r="F1603" t="s">
        <v>1953</v>
      </c>
      <c r="G1603" t="s">
        <v>1954</v>
      </c>
      <c r="H1603">
        <v>2101101</v>
      </c>
      <c r="I1603" t="s">
        <v>2048</v>
      </c>
      <c r="J1603" t="s">
        <v>846</v>
      </c>
      <c r="K1603">
        <v>4.56</v>
      </c>
      <c r="L1603">
        <v>5.0179</v>
      </c>
      <c r="M1603">
        <v>0.4579</v>
      </c>
      <c r="N1603">
        <v>0.100416666666667</v>
      </c>
    </row>
    <row r="1604" spans="1:14">
      <c r="A1604">
        <v>210</v>
      </c>
      <c r="B1604">
        <v>21011</v>
      </c>
      <c r="C1604" t="s">
        <v>849</v>
      </c>
      <c r="D1604" t="s">
        <v>850</v>
      </c>
      <c r="E1604" t="s">
        <v>851</v>
      </c>
      <c r="F1604" t="s">
        <v>1750</v>
      </c>
      <c r="G1604" t="s">
        <v>1751</v>
      </c>
      <c r="H1604">
        <v>2101101</v>
      </c>
      <c r="I1604" t="s">
        <v>2048</v>
      </c>
      <c r="J1604" t="s">
        <v>846</v>
      </c>
      <c r="K1604">
        <v>2.25</v>
      </c>
      <c r="L1604">
        <v>4.6868</v>
      </c>
      <c r="M1604">
        <v>2.4368</v>
      </c>
      <c r="N1604">
        <v>1.08302222222222</v>
      </c>
    </row>
    <row r="1605" spans="1:14">
      <c r="A1605">
        <v>210</v>
      </c>
      <c r="B1605">
        <v>21011</v>
      </c>
      <c r="C1605" t="s">
        <v>849</v>
      </c>
      <c r="D1605" t="s">
        <v>1752</v>
      </c>
      <c r="E1605" t="s">
        <v>1753</v>
      </c>
      <c r="F1605" t="s">
        <v>1754</v>
      </c>
      <c r="G1605" t="s">
        <v>1753</v>
      </c>
      <c r="H1605">
        <v>2101101</v>
      </c>
      <c r="I1605" t="s">
        <v>2048</v>
      </c>
      <c r="J1605" t="s">
        <v>846</v>
      </c>
      <c r="K1605">
        <v>22.45</v>
      </c>
      <c r="L1605">
        <v>22.4509</v>
      </c>
      <c r="M1605">
        <v>0.000900000000001455</v>
      </c>
      <c r="N1605">
        <v>4.0089086859753e-5</v>
      </c>
    </row>
    <row r="1606" spans="1:14">
      <c r="A1606">
        <v>210</v>
      </c>
      <c r="B1606">
        <v>21011</v>
      </c>
      <c r="C1606" t="s">
        <v>849</v>
      </c>
      <c r="D1606" t="s">
        <v>1752</v>
      </c>
      <c r="E1606" t="s">
        <v>1753</v>
      </c>
      <c r="F1606" t="s">
        <v>1755</v>
      </c>
      <c r="G1606" t="s">
        <v>1756</v>
      </c>
      <c r="H1606">
        <v>2101101</v>
      </c>
      <c r="I1606" t="s">
        <v>2048</v>
      </c>
      <c r="J1606" t="s">
        <v>846</v>
      </c>
      <c r="K1606">
        <v>25.61</v>
      </c>
      <c r="L1606">
        <v>28.5933</v>
      </c>
      <c r="M1606">
        <v>2.9833</v>
      </c>
      <c r="N1606">
        <v>0.1164896524795</v>
      </c>
    </row>
    <row r="1607" spans="1:14">
      <c r="A1607">
        <v>210</v>
      </c>
      <c r="B1607">
        <v>21011</v>
      </c>
      <c r="C1607" t="s">
        <v>849</v>
      </c>
      <c r="D1607" t="s">
        <v>1752</v>
      </c>
      <c r="E1607" t="s">
        <v>1753</v>
      </c>
      <c r="F1607" t="s">
        <v>1757</v>
      </c>
      <c r="G1607" t="s">
        <v>1758</v>
      </c>
      <c r="H1607">
        <v>2101101</v>
      </c>
      <c r="I1607" t="s">
        <v>2048</v>
      </c>
      <c r="J1607" t="s">
        <v>846</v>
      </c>
      <c r="K1607">
        <v>50.16</v>
      </c>
      <c r="L1607">
        <v>55.2794</v>
      </c>
      <c r="M1607">
        <v>5.11940000000001</v>
      </c>
      <c r="N1607">
        <v>0.102061403508772</v>
      </c>
    </row>
    <row r="1608" spans="1:14">
      <c r="A1608">
        <v>210</v>
      </c>
      <c r="B1608">
        <v>21011</v>
      </c>
      <c r="C1608" t="s">
        <v>849</v>
      </c>
      <c r="D1608" t="s">
        <v>1752</v>
      </c>
      <c r="E1608" t="s">
        <v>1753</v>
      </c>
      <c r="F1608" t="s">
        <v>1959</v>
      </c>
      <c r="G1608" t="s">
        <v>1960</v>
      </c>
      <c r="H1608">
        <v>2101101</v>
      </c>
      <c r="I1608" t="s">
        <v>2048</v>
      </c>
      <c r="J1608" t="s">
        <v>846</v>
      </c>
      <c r="K1608">
        <v>3.53</v>
      </c>
      <c r="L1608">
        <v>3.7998</v>
      </c>
      <c r="M1608">
        <v>0.2698</v>
      </c>
      <c r="N1608">
        <v>0.0764305949008499</v>
      </c>
    </row>
    <row r="1609" spans="1:14">
      <c r="A1609">
        <v>210</v>
      </c>
      <c r="B1609">
        <v>21011</v>
      </c>
      <c r="C1609" t="s">
        <v>849</v>
      </c>
      <c r="D1609" t="s">
        <v>1759</v>
      </c>
      <c r="E1609" t="s">
        <v>1760</v>
      </c>
      <c r="F1609" t="s">
        <v>1761</v>
      </c>
      <c r="G1609" t="s">
        <v>1760</v>
      </c>
      <c r="H1609">
        <v>2101101</v>
      </c>
      <c r="I1609" t="s">
        <v>2048</v>
      </c>
      <c r="J1609" t="s">
        <v>846</v>
      </c>
      <c r="K1609">
        <v>17.37</v>
      </c>
      <c r="L1609">
        <v>16.9757</v>
      </c>
      <c r="M1609">
        <v>-0.394300000000001</v>
      </c>
      <c r="N1609">
        <v>-0.022700057570524</v>
      </c>
    </row>
    <row r="1610" spans="1:14">
      <c r="A1610">
        <v>210</v>
      </c>
      <c r="B1610">
        <v>21011</v>
      </c>
      <c r="C1610" t="s">
        <v>849</v>
      </c>
      <c r="D1610" t="s">
        <v>1759</v>
      </c>
      <c r="E1610" t="s">
        <v>1760</v>
      </c>
      <c r="F1610" t="s">
        <v>1762</v>
      </c>
      <c r="G1610" t="s">
        <v>1763</v>
      </c>
      <c r="H1610">
        <v>2101101</v>
      </c>
      <c r="I1610" t="s">
        <v>2048</v>
      </c>
      <c r="J1610" t="s">
        <v>846</v>
      </c>
      <c r="K1610">
        <v>10.02</v>
      </c>
      <c r="L1610">
        <v>10.1683</v>
      </c>
      <c r="M1610">
        <v>0.148300000000001</v>
      </c>
      <c r="N1610">
        <v>0.0148003992015969</v>
      </c>
    </row>
    <row r="1611" spans="1:14">
      <c r="A1611">
        <v>210</v>
      </c>
      <c r="B1611">
        <v>21011</v>
      </c>
      <c r="C1611" t="s">
        <v>849</v>
      </c>
      <c r="D1611" t="s">
        <v>961</v>
      </c>
      <c r="E1611" t="s">
        <v>962</v>
      </c>
      <c r="F1611" t="s">
        <v>963</v>
      </c>
      <c r="G1611" t="s">
        <v>962</v>
      </c>
      <c r="H1611">
        <v>2101101</v>
      </c>
      <c r="I1611" t="s">
        <v>2048</v>
      </c>
      <c r="J1611" t="s">
        <v>846</v>
      </c>
      <c r="K1611">
        <v>17.96</v>
      </c>
      <c r="L1611">
        <v>18.5121</v>
      </c>
      <c r="M1611">
        <v>0.552099999999999</v>
      </c>
      <c r="N1611">
        <v>0.0307405345211581</v>
      </c>
    </row>
    <row r="1612" spans="1:14">
      <c r="A1612">
        <v>210</v>
      </c>
      <c r="B1612">
        <v>21011</v>
      </c>
      <c r="C1612" t="s">
        <v>849</v>
      </c>
      <c r="D1612" t="s">
        <v>961</v>
      </c>
      <c r="E1612" t="s">
        <v>962</v>
      </c>
      <c r="F1612" t="s">
        <v>964</v>
      </c>
      <c r="G1612" t="s">
        <v>965</v>
      </c>
      <c r="H1612">
        <v>2101101</v>
      </c>
      <c r="I1612" t="s">
        <v>2048</v>
      </c>
      <c r="J1612" t="s">
        <v>846</v>
      </c>
      <c r="K1612">
        <v>6.18</v>
      </c>
      <c r="L1612">
        <v>6.5615</v>
      </c>
      <c r="M1612">
        <v>0.3815</v>
      </c>
      <c r="N1612">
        <v>0.0617313915857605</v>
      </c>
    </row>
    <row r="1613" spans="1:14">
      <c r="A1613">
        <v>210</v>
      </c>
      <c r="B1613">
        <v>21011</v>
      </c>
      <c r="C1613" t="s">
        <v>849</v>
      </c>
      <c r="D1613" t="s">
        <v>961</v>
      </c>
      <c r="E1613" t="s">
        <v>962</v>
      </c>
      <c r="F1613" t="s">
        <v>966</v>
      </c>
      <c r="G1613" t="s">
        <v>967</v>
      </c>
      <c r="H1613">
        <v>2101101</v>
      </c>
      <c r="I1613" t="s">
        <v>2048</v>
      </c>
      <c r="J1613" t="s">
        <v>846</v>
      </c>
      <c r="K1613">
        <v>5.54</v>
      </c>
      <c r="L1613">
        <v>5.7746</v>
      </c>
      <c r="M1613">
        <v>0.2346</v>
      </c>
      <c r="N1613">
        <v>0.042346570397112</v>
      </c>
    </row>
    <row r="1614" spans="1:14">
      <c r="A1614">
        <v>210</v>
      </c>
      <c r="B1614">
        <v>21011</v>
      </c>
      <c r="C1614" t="s">
        <v>849</v>
      </c>
      <c r="D1614" t="s">
        <v>961</v>
      </c>
      <c r="E1614" t="s">
        <v>962</v>
      </c>
      <c r="F1614" t="s">
        <v>968</v>
      </c>
      <c r="G1614" t="s">
        <v>969</v>
      </c>
      <c r="H1614">
        <v>2101101</v>
      </c>
      <c r="I1614" t="s">
        <v>2048</v>
      </c>
      <c r="J1614" t="s">
        <v>846</v>
      </c>
      <c r="K1614">
        <v>2.1</v>
      </c>
      <c r="L1614">
        <v>2.275</v>
      </c>
      <c r="M1614">
        <v>0.175</v>
      </c>
      <c r="N1614">
        <v>0.0833333333333332</v>
      </c>
    </row>
    <row r="1615" spans="1:14">
      <c r="A1615">
        <v>210</v>
      </c>
      <c r="B1615">
        <v>21011</v>
      </c>
      <c r="C1615" t="s">
        <v>849</v>
      </c>
      <c r="D1615" t="s">
        <v>1764</v>
      </c>
      <c r="E1615" t="s">
        <v>1765</v>
      </c>
      <c r="F1615" t="s">
        <v>1766</v>
      </c>
      <c r="G1615" t="s">
        <v>1765</v>
      </c>
      <c r="H1615">
        <v>2101101</v>
      </c>
      <c r="I1615" t="s">
        <v>2048</v>
      </c>
      <c r="J1615" t="s">
        <v>846</v>
      </c>
      <c r="K1615">
        <v>23.93</v>
      </c>
      <c r="L1615">
        <v>22.4563</v>
      </c>
      <c r="M1615">
        <v>-1.4737</v>
      </c>
      <c r="N1615">
        <v>-0.0615837860426244</v>
      </c>
    </row>
    <row r="1616" spans="1:14">
      <c r="A1616">
        <v>210</v>
      </c>
      <c r="B1616">
        <v>21011</v>
      </c>
      <c r="C1616" t="s">
        <v>849</v>
      </c>
      <c r="D1616" t="s">
        <v>1764</v>
      </c>
      <c r="E1616" t="s">
        <v>1765</v>
      </c>
      <c r="F1616" t="s">
        <v>1767</v>
      </c>
      <c r="G1616" t="s">
        <v>1768</v>
      </c>
      <c r="H1616">
        <v>2101101</v>
      </c>
      <c r="I1616" t="s">
        <v>2048</v>
      </c>
      <c r="J1616" t="s">
        <v>846</v>
      </c>
      <c r="K1616">
        <v>16.76</v>
      </c>
      <c r="L1616">
        <v>18.5034</v>
      </c>
      <c r="M1616">
        <v>1.7434</v>
      </c>
      <c r="N1616">
        <v>0.104021479713604</v>
      </c>
    </row>
    <row r="1617" spans="1:14">
      <c r="A1617">
        <v>210</v>
      </c>
      <c r="B1617">
        <v>21011</v>
      </c>
      <c r="C1617" t="s">
        <v>849</v>
      </c>
      <c r="D1617" t="s">
        <v>1764</v>
      </c>
      <c r="E1617" t="s">
        <v>1765</v>
      </c>
      <c r="F1617" t="s">
        <v>1769</v>
      </c>
      <c r="G1617" t="s">
        <v>1770</v>
      </c>
      <c r="H1617">
        <v>2101101</v>
      </c>
      <c r="I1617" t="s">
        <v>2048</v>
      </c>
      <c r="J1617" t="s">
        <v>846</v>
      </c>
      <c r="K1617">
        <v>11.93</v>
      </c>
      <c r="L1617">
        <v>12.8976</v>
      </c>
      <c r="M1617">
        <v>0.967600000000001</v>
      </c>
      <c r="N1617">
        <v>0.0811064543168484</v>
      </c>
    </row>
    <row r="1618" spans="1:14">
      <c r="A1618">
        <v>210</v>
      </c>
      <c r="B1618">
        <v>21011</v>
      </c>
      <c r="C1618" t="s">
        <v>849</v>
      </c>
      <c r="D1618" t="s">
        <v>1764</v>
      </c>
      <c r="E1618" t="s">
        <v>1765</v>
      </c>
      <c r="F1618" t="s">
        <v>1771</v>
      </c>
      <c r="G1618" t="s">
        <v>1772</v>
      </c>
      <c r="H1618">
        <v>2101101</v>
      </c>
      <c r="I1618" t="s">
        <v>2048</v>
      </c>
      <c r="J1618" t="s">
        <v>846</v>
      </c>
      <c r="K1618">
        <v>11.01</v>
      </c>
      <c r="L1618">
        <v>11.152</v>
      </c>
      <c r="M1618">
        <v>0.141999999999999</v>
      </c>
      <c r="N1618">
        <v>0.012897366030881</v>
      </c>
    </row>
    <row r="1619" spans="1:14">
      <c r="A1619">
        <v>210</v>
      </c>
      <c r="B1619">
        <v>21011</v>
      </c>
      <c r="C1619" t="s">
        <v>849</v>
      </c>
      <c r="D1619" t="s">
        <v>1773</v>
      </c>
      <c r="E1619" t="s">
        <v>1774</v>
      </c>
      <c r="F1619" t="s">
        <v>1775</v>
      </c>
      <c r="G1619" t="s">
        <v>1774</v>
      </c>
      <c r="H1619">
        <v>2101101</v>
      </c>
      <c r="I1619" t="s">
        <v>2048</v>
      </c>
      <c r="J1619" t="s">
        <v>846</v>
      </c>
      <c r="K1619">
        <v>21.77</v>
      </c>
      <c r="L1619">
        <v>24.3313</v>
      </c>
      <c r="M1619">
        <v>2.5613</v>
      </c>
      <c r="N1619">
        <v>0.117652733118971</v>
      </c>
    </row>
    <row r="1620" spans="1:14">
      <c r="A1620">
        <v>210</v>
      </c>
      <c r="B1620">
        <v>21011</v>
      </c>
      <c r="C1620" t="s">
        <v>1776</v>
      </c>
      <c r="D1620" t="s">
        <v>1777</v>
      </c>
      <c r="E1620" t="s">
        <v>1778</v>
      </c>
      <c r="F1620" t="s">
        <v>1779</v>
      </c>
      <c r="G1620" t="s">
        <v>1778</v>
      </c>
      <c r="H1620">
        <v>2101101</v>
      </c>
      <c r="I1620" t="s">
        <v>2048</v>
      </c>
      <c r="J1620" t="s">
        <v>1780</v>
      </c>
      <c r="K1620">
        <v>55.92</v>
      </c>
      <c r="L1620">
        <v>60.1039</v>
      </c>
      <c r="M1620">
        <v>4.1839</v>
      </c>
      <c r="N1620">
        <v>0.0748193848354793</v>
      </c>
    </row>
    <row r="1621" spans="1:14">
      <c r="A1621">
        <v>210</v>
      </c>
      <c r="B1621">
        <v>21011</v>
      </c>
      <c r="C1621" t="s">
        <v>849</v>
      </c>
      <c r="D1621" t="s">
        <v>1781</v>
      </c>
      <c r="E1621" t="s">
        <v>1782</v>
      </c>
      <c r="F1621" t="s">
        <v>1783</v>
      </c>
      <c r="G1621" t="s">
        <v>1782</v>
      </c>
      <c r="H1621">
        <v>2101101</v>
      </c>
      <c r="I1621" t="s">
        <v>2048</v>
      </c>
      <c r="J1621" t="s">
        <v>846</v>
      </c>
      <c r="K1621">
        <v>34.63</v>
      </c>
      <c r="L1621">
        <v>37.6315</v>
      </c>
      <c r="M1621">
        <v>3.0015</v>
      </c>
      <c r="N1621">
        <v>0.086673404562518</v>
      </c>
    </row>
    <row r="1622" spans="1:14">
      <c r="A1622">
        <v>210</v>
      </c>
      <c r="B1622">
        <v>21011</v>
      </c>
      <c r="C1622" t="s">
        <v>849</v>
      </c>
      <c r="D1622" t="s">
        <v>1781</v>
      </c>
      <c r="E1622" t="s">
        <v>1782</v>
      </c>
      <c r="F1622" t="s">
        <v>1784</v>
      </c>
      <c r="G1622" t="s">
        <v>1785</v>
      </c>
      <c r="H1622">
        <v>2101101</v>
      </c>
      <c r="I1622" t="s">
        <v>2048</v>
      </c>
      <c r="J1622" t="s">
        <v>846</v>
      </c>
      <c r="K1622">
        <v>14.57</v>
      </c>
      <c r="L1622">
        <v>14.9552</v>
      </c>
      <c r="M1622">
        <v>0.385199999999999</v>
      </c>
      <c r="N1622">
        <v>0.0264378860672615</v>
      </c>
    </row>
    <row r="1623" spans="1:14">
      <c r="A1623">
        <v>210</v>
      </c>
      <c r="B1623">
        <v>21011</v>
      </c>
      <c r="C1623" t="s">
        <v>849</v>
      </c>
      <c r="D1623" t="s">
        <v>1781</v>
      </c>
      <c r="E1623" t="s">
        <v>1782</v>
      </c>
      <c r="F1623" t="s">
        <v>1786</v>
      </c>
      <c r="G1623" t="s">
        <v>1787</v>
      </c>
      <c r="H1623">
        <v>2101101</v>
      </c>
      <c r="I1623" t="s">
        <v>2048</v>
      </c>
      <c r="J1623" t="s">
        <v>846</v>
      </c>
      <c r="K1623">
        <v>29.17</v>
      </c>
      <c r="L1623">
        <v>35.0203</v>
      </c>
      <c r="M1623">
        <v>5.8503</v>
      </c>
      <c r="N1623">
        <v>0.200558793280768</v>
      </c>
    </row>
    <row r="1624" spans="1:14">
      <c r="A1624">
        <v>210</v>
      </c>
      <c r="B1624">
        <v>21011</v>
      </c>
      <c r="C1624" t="s">
        <v>849</v>
      </c>
      <c r="D1624" t="s">
        <v>1781</v>
      </c>
      <c r="E1624" t="s">
        <v>1782</v>
      </c>
      <c r="F1624" t="s">
        <v>1788</v>
      </c>
      <c r="G1624" t="s">
        <v>1789</v>
      </c>
      <c r="H1624">
        <v>2101101</v>
      </c>
      <c r="I1624" t="s">
        <v>2048</v>
      </c>
      <c r="J1624" t="s">
        <v>846</v>
      </c>
      <c r="K1624">
        <v>9.51</v>
      </c>
      <c r="L1624">
        <v>10.1441</v>
      </c>
      <c r="M1624">
        <v>0.6341</v>
      </c>
      <c r="N1624">
        <v>0.066677181913775</v>
      </c>
    </row>
    <row r="1625" spans="1:14">
      <c r="A1625">
        <v>210</v>
      </c>
      <c r="B1625">
        <v>21011</v>
      </c>
      <c r="C1625" t="s">
        <v>849</v>
      </c>
      <c r="D1625" t="s">
        <v>1781</v>
      </c>
      <c r="E1625" t="s">
        <v>1782</v>
      </c>
      <c r="F1625" t="s">
        <v>1790</v>
      </c>
      <c r="G1625" t="s">
        <v>1791</v>
      </c>
      <c r="H1625">
        <v>2101101</v>
      </c>
      <c r="I1625" t="s">
        <v>2048</v>
      </c>
      <c r="J1625" t="s">
        <v>846</v>
      </c>
      <c r="K1625">
        <v>8.55</v>
      </c>
      <c r="L1625">
        <v>9.1551</v>
      </c>
      <c r="M1625">
        <v>0.605099999999998</v>
      </c>
      <c r="N1625">
        <v>0.0707719298245612</v>
      </c>
    </row>
    <row r="1626" spans="1:14">
      <c r="A1626">
        <v>210</v>
      </c>
      <c r="B1626">
        <v>21011</v>
      </c>
      <c r="C1626" t="s">
        <v>849</v>
      </c>
      <c r="D1626" t="s">
        <v>1781</v>
      </c>
      <c r="E1626" t="s">
        <v>1782</v>
      </c>
      <c r="F1626" t="s">
        <v>1792</v>
      </c>
      <c r="G1626" t="s">
        <v>1793</v>
      </c>
      <c r="H1626">
        <v>2101101</v>
      </c>
      <c r="I1626" t="s">
        <v>2048</v>
      </c>
      <c r="J1626" t="s">
        <v>846</v>
      </c>
      <c r="K1626">
        <v>10.95</v>
      </c>
      <c r="L1626">
        <v>10.9111</v>
      </c>
      <c r="M1626">
        <v>-0.0388999999999999</v>
      </c>
      <c r="N1626">
        <v>-0.00355251141552511</v>
      </c>
    </row>
    <row r="1627" spans="1:14">
      <c r="A1627">
        <v>210</v>
      </c>
      <c r="B1627">
        <v>21011</v>
      </c>
      <c r="C1627" t="s">
        <v>849</v>
      </c>
      <c r="D1627" t="s">
        <v>1781</v>
      </c>
      <c r="E1627" t="s">
        <v>1782</v>
      </c>
      <c r="F1627" t="s">
        <v>1794</v>
      </c>
      <c r="G1627" t="s">
        <v>1795</v>
      </c>
      <c r="H1627">
        <v>2101101</v>
      </c>
      <c r="I1627" t="s">
        <v>2048</v>
      </c>
      <c r="J1627" t="s">
        <v>846</v>
      </c>
      <c r="K1627">
        <v>11.89</v>
      </c>
      <c r="L1627">
        <v>10.9011</v>
      </c>
      <c r="M1627">
        <v>-0.988900000000001</v>
      </c>
      <c r="N1627">
        <v>-0.0831707317073171</v>
      </c>
    </row>
    <row r="1628" spans="1:14">
      <c r="A1628">
        <v>210</v>
      </c>
      <c r="B1628">
        <v>21011</v>
      </c>
      <c r="C1628" t="s">
        <v>849</v>
      </c>
      <c r="D1628" t="s">
        <v>1781</v>
      </c>
      <c r="E1628" t="s">
        <v>1782</v>
      </c>
      <c r="F1628" t="s">
        <v>1796</v>
      </c>
      <c r="G1628" t="s">
        <v>1797</v>
      </c>
      <c r="H1628">
        <v>2101101</v>
      </c>
      <c r="I1628" t="s">
        <v>2048</v>
      </c>
      <c r="J1628" t="s">
        <v>846</v>
      </c>
      <c r="K1628">
        <v>12.33</v>
      </c>
      <c r="L1628">
        <v>14.826</v>
      </c>
      <c r="M1628">
        <v>2.496</v>
      </c>
      <c r="N1628">
        <v>0.202433090024331</v>
      </c>
    </row>
    <row r="1629" spans="1:14">
      <c r="A1629">
        <v>210</v>
      </c>
      <c r="B1629">
        <v>21011</v>
      </c>
      <c r="C1629" t="s">
        <v>849</v>
      </c>
      <c r="D1629" t="s">
        <v>1781</v>
      </c>
      <c r="E1629" t="s">
        <v>1782</v>
      </c>
      <c r="F1629" t="s">
        <v>1798</v>
      </c>
      <c r="G1629" t="s">
        <v>1799</v>
      </c>
      <c r="H1629">
        <v>2101101</v>
      </c>
      <c r="I1629" t="s">
        <v>2048</v>
      </c>
      <c r="J1629" t="s">
        <v>846</v>
      </c>
      <c r="K1629">
        <v>7.98</v>
      </c>
      <c r="L1629">
        <v>8.6031</v>
      </c>
      <c r="M1629">
        <v>0.623099999999999</v>
      </c>
      <c r="N1629">
        <v>0.0780827067669172</v>
      </c>
    </row>
    <row r="1630" spans="1:14">
      <c r="A1630">
        <v>210</v>
      </c>
      <c r="B1630">
        <v>21011</v>
      </c>
      <c r="C1630" t="s">
        <v>849</v>
      </c>
      <c r="D1630" t="s">
        <v>1781</v>
      </c>
      <c r="E1630" t="s">
        <v>1782</v>
      </c>
      <c r="F1630" t="s">
        <v>1965</v>
      </c>
      <c r="G1630" t="s">
        <v>1966</v>
      </c>
      <c r="H1630">
        <v>2101101</v>
      </c>
      <c r="I1630" t="s">
        <v>2048</v>
      </c>
      <c r="J1630" t="s">
        <v>846</v>
      </c>
      <c r="K1630">
        <v>0</v>
      </c>
      <c r="L1630">
        <v>4.5044</v>
      </c>
      <c r="M1630">
        <v>4.5044</v>
      </c>
      <c r="N1630">
        <v>0</v>
      </c>
    </row>
    <row r="1631" spans="1:14">
      <c r="A1631">
        <v>210</v>
      </c>
      <c r="B1631">
        <v>21011</v>
      </c>
      <c r="C1631" t="s">
        <v>1119</v>
      </c>
      <c r="D1631" t="s">
        <v>1377</v>
      </c>
      <c r="E1631" t="s">
        <v>1378</v>
      </c>
      <c r="F1631" t="s">
        <v>1379</v>
      </c>
      <c r="G1631" t="s">
        <v>1378</v>
      </c>
      <c r="H1631">
        <v>2101101</v>
      </c>
      <c r="I1631" t="s">
        <v>2048</v>
      </c>
      <c r="J1631" t="s">
        <v>846</v>
      </c>
      <c r="K1631">
        <v>34.31</v>
      </c>
      <c r="L1631">
        <v>35.8901</v>
      </c>
      <c r="M1631">
        <v>1.58009999999999</v>
      </c>
      <c r="N1631">
        <v>0.0460536286796851</v>
      </c>
    </row>
    <row r="1632" spans="1:14">
      <c r="A1632">
        <v>210</v>
      </c>
      <c r="B1632">
        <v>21011</v>
      </c>
      <c r="C1632" t="s">
        <v>1119</v>
      </c>
      <c r="D1632" t="s">
        <v>1377</v>
      </c>
      <c r="E1632" t="s">
        <v>1378</v>
      </c>
      <c r="F1632" t="s">
        <v>1381</v>
      </c>
      <c r="G1632" t="s">
        <v>1382</v>
      </c>
      <c r="H1632">
        <v>2101101</v>
      </c>
      <c r="I1632" t="s">
        <v>2048</v>
      </c>
      <c r="J1632" t="s">
        <v>846</v>
      </c>
      <c r="K1632">
        <v>8.72</v>
      </c>
      <c r="L1632">
        <v>9.3827</v>
      </c>
      <c r="M1632">
        <v>0.662699999999999</v>
      </c>
      <c r="N1632">
        <v>0.0759977064220183</v>
      </c>
    </row>
    <row r="1633" spans="1:14">
      <c r="A1633">
        <v>210</v>
      </c>
      <c r="B1633">
        <v>21011</v>
      </c>
      <c r="C1633" t="s">
        <v>1119</v>
      </c>
      <c r="D1633" t="s">
        <v>1458</v>
      </c>
      <c r="E1633" t="s">
        <v>1459</v>
      </c>
      <c r="F1633" t="s">
        <v>1460</v>
      </c>
      <c r="G1633" t="s">
        <v>1459</v>
      </c>
      <c r="H1633">
        <v>2101101</v>
      </c>
      <c r="I1633" t="s">
        <v>2048</v>
      </c>
      <c r="J1633" t="s">
        <v>846</v>
      </c>
      <c r="K1633">
        <v>59.66</v>
      </c>
      <c r="L1633">
        <v>64.9402</v>
      </c>
      <c r="M1633">
        <v>5.28020000000001</v>
      </c>
      <c r="N1633">
        <v>0.0885048608783106</v>
      </c>
    </row>
    <row r="1634" spans="1:14">
      <c r="A1634">
        <v>210</v>
      </c>
      <c r="B1634">
        <v>21011</v>
      </c>
      <c r="C1634" t="s">
        <v>1119</v>
      </c>
      <c r="D1634" t="s">
        <v>1479</v>
      </c>
      <c r="E1634" t="s">
        <v>1480</v>
      </c>
      <c r="F1634" t="s">
        <v>1481</v>
      </c>
      <c r="G1634" t="s">
        <v>1480</v>
      </c>
      <c r="H1634">
        <v>2101101</v>
      </c>
      <c r="I1634" t="s">
        <v>2048</v>
      </c>
      <c r="J1634" t="s">
        <v>846</v>
      </c>
      <c r="K1634">
        <v>21.13</v>
      </c>
      <c r="L1634">
        <v>25.565</v>
      </c>
      <c r="M1634">
        <v>4.435</v>
      </c>
      <c r="N1634">
        <v>0.209891150023663</v>
      </c>
    </row>
    <row r="1635" spans="1:14">
      <c r="A1635">
        <v>210</v>
      </c>
      <c r="B1635">
        <v>21011</v>
      </c>
      <c r="C1635" t="s">
        <v>1119</v>
      </c>
      <c r="D1635" t="s">
        <v>1479</v>
      </c>
      <c r="E1635" t="s">
        <v>1480</v>
      </c>
      <c r="F1635" t="s">
        <v>1483</v>
      </c>
      <c r="G1635" t="s">
        <v>1484</v>
      </c>
      <c r="H1635">
        <v>2101101</v>
      </c>
      <c r="I1635" t="s">
        <v>2048</v>
      </c>
      <c r="J1635" t="s">
        <v>846</v>
      </c>
      <c r="K1635">
        <v>2.87</v>
      </c>
      <c r="L1635">
        <v>2.8166</v>
      </c>
      <c r="M1635">
        <v>-0.0533999999999999</v>
      </c>
      <c r="N1635">
        <v>-0.0186062717770034</v>
      </c>
    </row>
    <row r="1636" spans="1:14">
      <c r="A1636">
        <v>210</v>
      </c>
      <c r="B1636">
        <v>21011</v>
      </c>
      <c r="C1636" t="s">
        <v>1119</v>
      </c>
      <c r="D1636" t="s">
        <v>1485</v>
      </c>
      <c r="E1636" t="s">
        <v>1486</v>
      </c>
      <c r="F1636" t="s">
        <v>1487</v>
      </c>
      <c r="G1636" t="s">
        <v>1486</v>
      </c>
      <c r="H1636">
        <v>2101101</v>
      </c>
      <c r="I1636" t="s">
        <v>2048</v>
      </c>
      <c r="J1636" t="s">
        <v>846</v>
      </c>
      <c r="K1636">
        <v>13.42</v>
      </c>
      <c r="L1636">
        <v>12.906</v>
      </c>
      <c r="M1636">
        <v>-0.513999999999999</v>
      </c>
      <c r="N1636">
        <v>-0.038301043219076</v>
      </c>
    </row>
    <row r="1637" spans="1:14">
      <c r="A1637">
        <v>210</v>
      </c>
      <c r="B1637">
        <v>21011</v>
      </c>
      <c r="C1637" t="s">
        <v>1119</v>
      </c>
      <c r="D1637" t="s">
        <v>1800</v>
      </c>
      <c r="E1637" t="s">
        <v>1801</v>
      </c>
      <c r="F1637" t="s">
        <v>1802</v>
      </c>
      <c r="G1637" t="s">
        <v>1801</v>
      </c>
      <c r="H1637">
        <v>2101101</v>
      </c>
      <c r="I1637" t="s">
        <v>2048</v>
      </c>
      <c r="J1637" t="s">
        <v>846</v>
      </c>
      <c r="K1637">
        <v>15.64</v>
      </c>
      <c r="L1637">
        <v>15.2707</v>
      </c>
      <c r="M1637">
        <v>-0.369300000000001</v>
      </c>
      <c r="N1637">
        <v>-0.0236125319693095</v>
      </c>
    </row>
    <row r="1638" spans="1:14">
      <c r="A1638">
        <v>210</v>
      </c>
      <c r="B1638">
        <v>21011</v>
      </c>
      <c r="C1638" t="s">
        <v>1119</v>
      </c>
      <c r="D1638" t="s">
        <v>1476</v>
      </c>
      <c r="E1638" t="s">
        <v>1477</v>
      </c>
      <c r="F1638" t="s">
        <v>1478</v>
      </c>
      <c r="G1638" t="s">
        <v>1477</v>
      </c>
      <c r="H1638">
        <v>2101101</v>
      </c>
      <c r="I1638" t="s">
        <v>2048</v>
      </c>
      <c r="J1638" t="s">
        <v>846</v>
      </c>
      <c r="K1638">
        <v>48.08</v>
      </c>
      <c r="L1638">
        <v>47.5519</v>
      </c>
      <c r="M1638">
        <v>-0.528099999999995</v>
      </c>
      <c r="N1638">
        <v>-0.0109837770382694</v>
      </c>
    </row>
    <row r="1639" spans="1:14">
      <c r="A1639">
        <v>210</v>
      </c>
      <c r="B1639">
        <v>21011</v>
      </c>
      <c r="C1639" t="s">
        <v>1119</v>
      </c>
      <c r="D1639" t="s">
        <v>1476</v>
      </c>
      <c r="E1639" t="s">
        <v>1477</v>
      </c>
      <c r="F1639" t="s">
        <v>1529</v>
      </c>
      <c r="G1639" t="s">
        <v>1530</v>
      </c>
      <c r="H1639">
        <v>2101101</v>
      </c>
      <c r="I1639" t="s">
        <v>2048</v>
      </c>
      <c r="J1639" t="s">
        <v>846</v>
      </c>
      <c r="K1639">
        <v>13.31</v>
      </c>
      <c r="L1639">
        <v>13.8161</v>
      </c>
      <c r="M1639">
        <v>0.5061</v>
      </c>
      <c r="N1639">
        <v>0.0380240420736288</v>
      </c>
    </row>
    <row r="1640" spans="1:14">
      <c r="A1640">
        <v>210</v>
      </c>
      <c r="B1640">
        <v>21011</v>
      </c>
      <c r="C1640" t="s">
        <v>1119</v>
      </c>
      <c r="D1640" t="s">
        <v>1531</v>
      </c>
      <c r="E1640" t="s">
        <v>1532</v>
      </c>
      <c r="F1640" t="s">
        <v>1533</v>
      </c>
      <c r="G1640" t="s">
        <v>1532</v>
      </c>
      <c r="H1640">
        <v>2101101</v>
      </c>
      <c r="I1640" t="s">
        <v>2048</v>
      </c>
      <c r="J1640" t="s">
        <v>846</v>
      </c>
      <c r="K1640">
        <v>6.04</v>
      </c>
      <c r="L1640">
        <v>7.4668</v>
      </c>
      <c r="M1640">
        <v>1.4268</v>
      </c>
      <c r="N1640">
        <v>0.236225165562914</v>
      </c>
    </row>
    <row r="1641" spans="1:14">
      <c r="A1641">
        <v>210</v>
      </c>
      <c r="B1641">
        <v>21011</v>
      </c>
      <c r="C1641" t="s">
        <v>1119</v>
      </c>
      <c r="D1641" t="s">
        <v>1120</v>
      </c>
      <c r="E1641" t="s">
        <v>1121</v>
      </c>
      <c r="F1641" t="s">
        <v>1122</v>
      </c>
      <c r="G1641" t="s">
        <v>1123</v>
      </c>
      <c r="H1641">
        <v>2101101</v>
      </c>
      <c r="I1641" t="s">
        <v>2048</v>
      </c>
      <c r="J1641" t="s">
        <v>846</v>
      </c>
      <c r="K1641">
        <v>20.88</v>
      </c>
      <c r="L1641">
        <v>20.6081</v>
      </c>
      <c r="M1641">
        <v>-0.271899999999999</v>
      </c>
      <c r="N1641">
        <v>-0.0130220306513409</v>
      </c>
    </row>
    <row r="1642" spans="1:14">
      <c r="A1642">
        <v>210</v>
      </c>
      <c r="B1642">
        <v>21011</v>
      </c>
      <c r="C1642" t="s">
        <v>1119</v>
      </c>
      <c r="D1642" t="s">
        <v>1577</v>
      </c>
      <c r="E1642" t="s">
        <v>1578</v>
      </c>
      <c r="F1642" t="s">
        <v>1579</v>
      </c>
      <c r="G1642" t="s">
        <v>1578</v>
      </c>
      <c r="H1642">
        <v>2101101</v>
      </c>
      <c r="I1642" t="s">
        <v>2048</v>
      </c>
      <c r="J1642" t="s">
        <v>846</v>
      </c>
      <c r="K1642">
        <v>14.33</v>
      </c>
      <c r="L1642">
        <v>12.3891</v>
      </c>
      <c r="M1642">
        <v>-1.9409</v>
      </c>
      <c r="N1642">
        <v>-0.135443126308444</v>
      </c>
    </row>
    <row r="1643" spans="1:14">
      <c r="A1643">
        <v>210</v>
      </c>
      <c r="B1643">
        <v>21011</v>
      </c>
      <c r="C1643" t="s">
        <v>841</v>
      </c>
      <c r="D1643" t="s">
        <v>1286</v>
      </c>
      <c r="E1643" t="s">
        <v>1287</v>
      </c>
      <c r="F1643" t="s">
        <v>1288</v>
      </c>
      <c r="G1643" t="s">
        <v>1287</v>
      </c>
      <c r="H1643">
        <v>2101101</v>
      </c>
      <c r="I1643" t="s">
        <v>2048</v>
      </c>
      <c r="J1643" t="s">
        <v>846</v>
      </c>
      <c r="K1643">
        <v>17.16</v>
      </c>
      <c r="L1643">
        <v>15.8819</v>
      </c>
      <c r="M1643">
        <v>-1.2781</v>
      </c>
      <c r="N1643">
        <v>-0.074481351981352</v>
      </c>
    </row>
    <row r="1644" spans="1:14">
      <c r="A1644">
        <v>210</v>
      </c>
      <c r="B1644">
        <v>21011</v>
      </c>
      <c r="C1644" t="s">
        <v>841</v>
      </c>
      <c r="D1644" t="s">
        <v>1286</v>
      </c>
      <c r="E1644" t="s">
        <v>1287</v>
      </c>
      <c r="F1644" t="s">
        <v>1534</v>
      </c>
      <c r="G1644" t="s">
        <v>1535</v>
      </c>
      <c r="H1644">
        <v>2101101</v>
      </c>
      <c r="I1644" t="s">
        <v>2048</v>
      </c>
      <c r="J1644" t="s">
        <v>846</v>
      </c>
      <c r="K1644">
        <v>2.95</v>
      </c>
      <c r="L1644">
        <v>2.817</v>
      </c>
      <c r="M1644">
        <v>-0.133</v>
      </c>
      <c r="N1644">
        <v>-0.0450847457627119</v>
      </c>
    </row>
    <row r="1645" spans="1:14">
      <c r="A1645">
        <v>210</v>
      </c>
      <c r="B1645">
        <v>21011</v>
      </c>
      <c r="C1645" t="s">
        <v>841</v>
      </c>
      <c r="D1645" t="s">
        <v>1087</v>
      </c>
      <c r="E1645" t="s">
        <v>1088</v>
      </c>
      <c r="F1645" t="s">
        <v>1089</v>
      </c>
      <c r="G1645" t="s">
        <v>1088</v>
      </c>
      <c r="H1645">
        <v>2101101</v>
      </c>
      <c r="I1645" t="s">
        <v>2048</v>
      </c>
      <c r="J1645" t="s">
        <v>846</v>
      </c>
      <c r="K1645">
        <v>294.85</v>
      </c>
      <c r="L1645">
        <v>295.2863</v>
      </c>
      <c r="M1645">
        <v>0.43629999999996</v>
      </c>
      <c r="N1645">
        <v>0.00147973545870768</v>
      </c>
    </row>
    <row r="1646" spans="1:14">
      <c r="A1646">
        <v>210</v>
      </c>
      <c r="B1646">
        <v>21011</v>
      </c>
      <c r="C1646" t="s">
        <v>841</v>
      </c>
      <c r="D1646" t="s">
        <v>1090</v>
      </c>
      <c r="E1646" t="s">
        <v>1091</v>
      </c>
      <c r="F1646" t="s">
        <v>1092</v>
      </c>
      <c r="G1646" t="s">
        <v>1091</v>
      </c>
      <c r="H1646">
        <v>2101101</v>
      </c>
      <c r="I1646" t="s">
        <v>2048</v>
      </c>
      <c r="J1646" t="s">
        <v>846</v>
      </c>
      <c r="K1646">
        <v>41.3</v>
      </c>
      <c r="L1646">
        <v>41.0166</v>
      </c>
      <c r="M1646">
        <v>-0.2834</v>
      </c>
      <c r="N1646">
        <v>-0.00686198547215497</v>
      </c>
    </row>
    <row r="1647" spans="1:14">
      <c r="A1647">
        <v>210</v>
      </c>
      <c r="B1647">
        <v>21011</v>
      </c>
      <c r="C1647" t="s">
        <v>841</v>
      </c>
      <c r="D1647" t="s">
        <v>915</v>
      </c>
      <c r="E1647" t="s">
        <v>916</v>
      </c>
      <c r="F1647" t="s">
        <v>917</v>
      </c>
      <c r="G1647" t="s">
        <v>916</v>
      </c>
      <c r="H1647">
        <v>2101101</v>
      </c>
      <c r="I1647" t="s">
        <v>2048</v>
      </c>
      <c r="J1647" t="s">
        <v>846</v>
      </c>
      <c r="K1647">
        <v>50.33</v>
      </c>
      <c r="L1647">
        <v>54.2209</v>
      </c>
      <c r="M1647">
        <v>3.8909</v>
      </c>
      <c r="N1647">
        <v>0.0773077687264058</v>
      </c>
    </row>
    <row r="1648" spans="1:14">
      <c r="A1648">
        <v>210</v>
      </c>
      <c r="B1648">
        <v>21011</v>
      </c>
      <c r="C1648" t="s">
        <v>841</v>
      </c>
      <c r="D1648" t="s">
        <v>918</v>
      </c>
      <c r="E1648" t="s">
        <v>919</v>
      </c>
      <c r="F1648" t="s">
        <v>920</v>
      </c>
      <c r="G1648" t="s">
        <v>919</v>
      </c>
      <c r="H1648">
        <v>2101101</v>
      </c>
      <c r="I1648" t="s">
        <v>2048</v>
      </c>
      <c r="J1648" t="s">
        <v>846</v>
      </c>
      <c r="K1648">
        <v>17.84</v>
      </c>
      <c r="L1648">
        <v>18.3529</v>
      </c>
      <c r="M1648">
        <v>0.512900000000002</v>
      </c>
      <c r="N1648">
        <v>0.0287500000000001</v>
      </c>
    </row>
    <row r="1649" spans="1:14">
      <c r="A1649">
        <v>210</v>
      </c>
      <c r="B1649">
        <v>21011</v>
      </c>
      <c r="C1649" t="s">
        <v>841</v>
      </c>
      <c r="D1649" t="s">
        <v>1126</v>
      </c>
      <c r="E1649" t="s">
        <v>1127</v>
      </c>
      <c r="F1649" t="s">
        <v>1128</v>
      </c>
      <c r="G1649" t="s">
        <v>1127</v>
      </c>
      <c r="H1649">
        <v>2101101</v>
      </c>
      <c r="I1649" t="s">
        <v>2048</v>
      </c>
      <c r="J1649" t="s">
        <v>846</v>
      </c>
      <c r="K1649">
        <v>6.04</v>
      </c>
      <c r="L1649">
        <v>6.4746</v>
      </c>
      <c r="M1649">
        <v>0.4346</v>
      </c>
      <c r="N1649">
        <v>0.0719536423841059</v>
      </c>
    </row>
    <row r="1650" spans="1:14">
      <c r="A1650">
        <v>210</v>
      </c>
      <c r="B1650">
        <v>21011</v>
      </c>
      <c r="C1650" t="s">
        <v>841</v>
      </c>
      <c r="D1650" t="s">
        <v>1130</v>
      </c>
      <c r="E1650" t="s">
        <v>1131</v>
      </c>
      <c r="F1650" t="s">
        <v>1132</v>
      </c>
      <c r="G1650" t="s">
        <v>1131</v>
      </c>
      <c r="H1650">
        <v>2101101</v>
      </c>
      <c r="I1650" t="s">
        <v>2048</v>
      </c>
      <c r="J1650" t="s">
        <v>846</v>
      </c>
      <c r="K1650">
        <v>7.61</v>
      </c>
      <c r="L1650">
        <v>8.2113</v>
      </c>
      <c r="M1650">
        <v>0.601299999999999</v>
      </c>
      <c r="N1650">
        <v>0.0790144546649145</v>
      </c>
    </row>
    <row r="1651" spans="1:14">
      <c r="A1651">
        <v>210</v>
      </c>
      <c r="B1651">
        <v>21011</v>
      </c>
      <c r="C1651" t="s">
        <v>841</v>
      </c>
      <c r="D1651" t="s">
        <v>1133</v>
      </c>
      <c r="E1651" t="s">
        <v>1134</v>
      </c>
      <c r="F1651" t="s">
        <v>1135</v>
      </c>
      <c r="G1651" t="s">
        <v>1134</v>
      </c>
      <c r="H1651">
        <v>2101101</v>
      </c>
      <c r="I1651" t="s">
        <v>2048</v>
      </c>
      <c r="J1651" t="s">
        <v>846</v>
      </c>
      <c r="K1651">
        <v>6.2</v>
      </c>
      <c r="L1651">
        <v>6.774</v>
      </c>
      <c r="M1651">
        <v>0.574</v>
      </c>
      <c r="N1651">
        <v>0.0925806451612903</v>
      </c>
    </row>
    <row r="1652" spans="1:14">
      <c r="A1652">
        <v>210</v>
      </c>
      <c r="B1652">
        <v>21011</v>
      </c>
      <c r="C1652" t="s">
        <v>841</v>
      </c>
      <c r="D1652" t="s">
        <v>1136</v>
      </c>
      <c r="E1652" t="s">
        <v>1137</v>
      </c>
      <c r="F1652" t="s">
        <v>1138</v>
      </c>
      <c r="G1652" t="s">
        <v>1137</v>
      </c>
      <c r="H1652">
        <v>2101101</v>
      </c>
      <c r="I1652" t="s">
        <v>2048</v>
      </c>
      <c r="J1652" t="s">
        <v>846</v>
      </c>
      <c r="K1652">
        <v>5.58</v>
      </c>
      <c r="L1652">
        <v>6.4152</v>
      </c>
      <c r="M1652">
        <v>0.835199999999999</v>
      </c>
      <c r="N1652">
        <v>0.149677419354839</v>
      </c>
    </row>
    <row r="1653" spans="1:14">
      <c r="A1653">
        <v>210</v>
      </c>
      <c r="B1653">
        <v>21011</v>
      </c>
      <c r="C1653" t="s">
        <v>841</v>
      </c>
      <c r="D1653" t="s">
        <v>1139</v>
      </c>
      <c r="E1653" t="s">
        <v>1140</v>
      </c>
      <c r="F1653" t="s">
        <v>1141</v>
      </c>
      <c r="G1653" t="s">
        <v>1140</v>
      </c>
      <c r="H1653">
        <v>2101101</v>
      </c>
      <c r="I1653" t="s">
        <v>2048</v>
      </c>
      <c r="J1653" t="s">
        <v>846</v>
      </c>
      <c r="K1653">
        <v>5.14</v>
      </c>
      <c r="L1653">
        <v>5.6401</v>
      </c>
      <c r="M1653">
        <v>0.500100000000001</v>
      </c>
      <c r="N1653">
        <v>0.0972957198443581</v>
      </c>
    </row>
    <row r="1654" spans="1:14">
      <c r="A1654">
        <v>210</v>
      </c>
      <c r="B1654">
        <v>21011</v>
      </c>
      <c r="C1654" t="s">
        <v>841</v>
      </c>
      <c r="D1654" t="s">
        <v>1142</v>
      </c>
      <c r="E1654" t="s">
        <v>1143</v>
      </c>
      <c r="F1654" t="s">
        <v>1144</v>
      </c>
      <c r="G1654" t="s">
        <v>1143</v>
      </c>
      <c r="H1654">
        <v>2101101</v>
      </c>
      <c r="I1654" t="s">
        <v>2048</v>
      </c>
      <c r="J1654" t="s">
        <v>846</v>
      </c>
      <c r="K1654">
        <v>3.48</v>
      </c>
      <c r="L1654">
        <v>4.1308</v>
      </c>
      <c r="M1654">
        <v>0.6508</v>
      </c>
      <c r="N1654">
        <v>0.187011494252874</v>
      </c>
    </row>
    <row r="1655" spans="1:14">
      <c r="A1655">
        <v>210</v>
      </c>
      <c r="B1655">
        <v>21011</v>
      </c>
      <c r="C1655" t="s">
        <v>841</v>
      </c>
      <c r="D1655" t="s">
        <v>1145</v>
      </c>
      <c r="E1655" t="s">
        <v>1146</v>
      </c>
      <c r="F1655" t="s">
        <v>1147</v>
      </c>
      <c r="G1655" t="s">
        <v>1146</v>
      </c>
      <c r="H1655">
        <v>2101101</v>
      </c>
      <c r="I1655" t="s">
        <v>2048</v>
      </c>
      <c r="J1655" t="s">
        <v>846</v>
      </c>
      <c r="K1655">
        <v>11.7</v>
      </c>
      <c r="L1655">
        <v>11.8658</v>
      </c>
      <c r="M1655">
        <v>0.165800000000001</v>
      </c>
      <c r="N1655">
        <v>0.0141709401709402</v>
      </c>
    </row>
    <row r="1656" spans="1:14">
      <c r="A1656">
        <v>210</v>
      </c>
      <c r="B1656">
        <v>21011</v>
      </c>
      <c r="C1656" t="s">
        <v>841</v>
      </c>
      <c r="D1656" t="s">
        <v>1148</v>
      </c>
      <c r="E1656" t="s">
        <v>1149</v>
      </c>
      <c r="F1656" t="s">
        <v>1150</v>
      </c>
      <c r="G1656" t="s">
        <v>1149</v>
      </c>
      <c r="H1656">
        <v>2101101</v>
      </c>
      <c r="I1656" t="s">
        <v>2048</v>
      </c>
      <c r="J1656" t="s">
        <v>846</v>
      </c>
      <c r="K1656">
        <v>3.06</v>
      </c>
      <c r="L1656">
        <v>3.2083</v>
      </c>
      <c r="M1656">
        <v>0.1483</v>
      </c>
      <c r="N1656">
        <v>0.0484640522875817</v>
      </c>
    </row>
    <row r="1657" spans="1:14">
      <c r="A1657">
        <v>210</v>
      </c>
      <c r="B1657">
        <v>21011</v>
      </c>
      <c r="C1657" t="s">
        <v>1031</v>
      </c>
      <c r="D1657" t="s">
        <v>1803</v>
      </c>
      <c r="E1657" t="s">
        <v>1804</v>
      </c>
      <c r="F1657" t="s">
        <v>1805</v>
      </c>
      <c r="G1657" t="s">
        <v>1804</v>
      </c>
      <c r="H1657">
        <v>2101101</v>
      </c>
      <c r="I1657" t="s">
        <v>2048</v>
      </c>
      <c r="J1657" t="s">
        <v>846</v>
      </c>
      <c r="K1657">
        <v>7.32</v>
      </c>
      <c r="L1657">
        <v>7.2789</v>
      </c>
      <c r="M1657">
        <v>-0.0411000000000001</v>
      </c>
      <c r="N1657">
        <v>-0.00561475409836067</v>
      </c>
    </row>
    <row r="1658" spans="1:14">
      <c r="A1658">
        <v>210</v>
      </c>
      <c r="B1658">
        <v>21011</v>
      </c>
      <c r="C1658" t="s">
        <v>1289</v>
      </c>
      <c r="D1658" t="s">
        <v>1806</v>
      </c>
      <c r="E1658" t="s">
        <v>1807</v>
      </c>
      <c r="F1658" t="s">
        <v>1808</v>
      </c>
      <c r="G1658" t="s">
        <v>1807</v>
      </c>
      <c r="H1658">
        <v>2101101</v>
      </c>
      <c r="I1658" t="s">
        <v>2048</v>
      </c>
      <c r="J1658" t="s">
        <v>846</v>
      </c>
      <c r="K1658">
        <v>23.91</v>
      </c>
      <c r="L1658">
        <v>28.33</v>
      </c>
      <c r="M1658">
        <v>4.42</v>
      </c>
      <c r="N1658">
        <v>0.184859891258887</v>
      </c>
    </row>
    <row r="1659" spans="1:14">
      <c r="A1659">
        <v>210</v>
      </c>
      <c r="B1659">
        <v>21011</v>
      </c>
      <c r="C1659" t="s">
        <v>1289</v>
      </c>
      <c r="D1659" t="s">
        <v>1806</v>
      </c>
      <c r="E1659" t="s">
        <v>1807</v>
      </c>
      <c r="F1659" t="s">
        <v>1967</v>
      </c>
      <c r="G1659" t="s">
        <v>1968</v>
      </c>
      <c r="H1659">
        <v>2101101</v>
      </c>
      <c r="I1659" t="s">
        <v>2048</v>
      </c>
      <c r="J1659" t="s">
        <v>846</v>
      </c>
      <c r="K1659">
        <v>11.04</v>
      </c>
      <c r="L1659">
        <v>11.0896</v>
      </c>
      <c r="M1659">
        <v>0.0496000000000016</v>
      </c>
      <c r="N1659">
        <v>0.00449275362318855</v>
      </c>
    </row>
    <row r="1660" spans="1:14">
      <c r="A1660">
        <v>210</v>
      </c>
      <c r="B1660">
        <v>21011</v>
      </c>
      <c r="C1660" t="s">
        <v>849</v>
      </c>
      <c r="D1660" t="s">
        <v>1067</v>
      </c>
      <c r="E1660" t="s">
        <v>1068</v>
      </c>
      <c r="F1660" t="s">
        <v>1069</v>
      </c>
      <c r="G1660" t="s">
        <v>1070</v>
      </c>
      <c r="H1660">
        <v>2101101</v>
      </c>
      <c r="I1660" t="s">
        <v>2048</v>
      </c>
      <c r="J1660" t="s">
        <v>846</v>
      </c>
      <c r="K1660">
        <v>3.96</v>
      </c>
      <c r="L1660">
        <v>4.7134</v>
      </c>
      <c r="M1660">
        <v>0.7534</v>
      </c>
      <c r="N1660">
        <v>0.190252525252525</v>
      </c>
    </row>
    <row r="1661" spans="1:14">
      <c r="A1661">
        <v>210</v>
      </c>
      <c r="B1661">
        <v>21011</v>
      </c>
      <c r="C1661" t="s">
        <v>849</v>
      </c>
      <c r="D1661" t="s">
        <v>1067</v>
      </c>
      <c r="E1661" t="s">
        <v>1068</v>
      </c>
      <c r="F1661" t="s">
        <v>1071</v>
      </c>
      <c r="G1661" t="s">
        <v>1068</v>
      </c>
      <c r="H1661">
        <v>2101101</v>
      </c>
      <c r="I1661" t="s">
        <v>2048</v>
      </c>
      <c r="J1661" t="s">
        <v>846</v>
      </c>
      <c r="K1661">
        <v>40.8</v>
      </c>
      <c r="L1661">
        <v>44.2784</v>
      </c>
      <c r="M1661">
        <v>3.4784</v>
      </c>
      <c r="N1661">
        <v>0.0852549019607843</v>
      </c>
    </row>
    <row r="1662" spans="1:14">
      <c r="A1662">
        <v>210</v>
      </c>
      <c r="B1662">
        <v>21011</v>
      </c>
      <c r="C1662" t="s">
        <v>841</v>
      </c>
      <c r="D1662" t="s">
        <v>1072</v>
      </c>
      <c r="E1662" t="s">
        <v>1073</v>
      </c>
      <c r="F1662" t="s">
        <v>1074</v>
      </c>
      <c r="G1662" t="s">
        <v>1073</v>
      </c>
      <c r="H1662">
        <v>2101101</v>
      </c>
      <c r="I1662" t="s">
        <v>2048</v>
      </c>
      <c r="J1662" t="s">
        <v>846</v>
      </c>
      <c r="K1662">
        <v>25.05</v>
      </c>
      <c r="L1662">
        <v>26.6184</v>
      </c>
      <c r="M1662">
        <v>1.5684</v>
      </c>
      <c r="N1662">
        <v>0.0626107784431138</v>
      </c>
    </row>
    <row r="1663" spans="1:14">
      <c r="A1663">
        <v>210</v>
      </c>
      <c r="B1663">
        <v>21011</v>
      </c>
      <c r="C1663" t="s">
        <v>849</v>
      </c>
      <c r="D1663" t="s">
        <v>1809</v>
      </c>
      <c r="E1663" t="s">
        <v>1810</v>
      </c>
      <c r="F1663" t="s">
        <v>1811</v>
      </c>
      <c r="G1663" t="s">
        <v>1810</v>
      </c>
      <c r="H1663">
        <v>2101101</v>
      </c>
      <c r="I1663" t="s">
        <v>2048</v>
      </c>
      <c r="J1663" t="s">
        <v>846</v>
      </c>
      <c r="K1663">
        <v>21.71</v>
      </c>
      <c r="L1663">
        <v>24.1778</v>
      </c>
      <c r="M1663">
        <v>2.4678</v>
      </c>
      <c r="N1663">
        <v>0.113671119299862</v>
      </c>
    </row>
    <row r="1664" spans="1:14">
      <c r="A1664">
        <v>210</v>
      </c>
      <c r="B1664">
        <v>21011</v>
      </c>
      <c r="C1664" t="s">
        <v>849</v>
      </c>
      <c r="D1664" t="s">
        <v>1809</v>
      </c>
      <c r="E1664" t="s">
        <v>1810</v>
      </c>
      <c r="F1664" t="s">
        <v>1971</v>
      </c>
      <c r="G1664" t="s">
        <v>1972</v>
      </c>
      <c r="H1664">
        <v>2101101</v>
      </c>
      <c r="I1664" t="s">
        <v>2048</v>
      </c>
      <c r="J1664" t="s">
        <v>846</v>
      </c>
      <c r="K1664">
        <v>7.38</v>
      </c>
      <c r="L1664">
        <v>9.4685</v>
      </c>
      <c r="M1664">
        <v>2.0885</v>
      </c>
      <c r="N1664">
        <v>0.2829945799458</v>
      </c>
    </row>
    <row r="1665" spans="1:14">
      <c r="A1665">
        <v>210</v>
      </c>
      <c r="B1665">
        <v>21011</v>
      </c>
      <c r="C1665" t="s">
        <v>1031</v>
      </c>
      <c r="D1665" t="s">
        <v>1263</v>
      </c>
      <c r="E1665" t="s">
        <v>1264</v>
      </c>
      <c r="F1665" t="s">
        <v>1265</v>
      </c>
      <c r="G1665" t="s">
        <v>1264</v>
      </c>
      <c r="H1665">
        <v>2101101</v>
      </c>
      <c r="I1665" t="s">
        <v>2048</v>
      </c>
      <c r="J1665" t="s">
        <v>846</v>
      </c>
      <c r="K1665">
        <v>32.17</v>
      </c>
      <c r="L1665">
        <v>33.2794</v>
      </c>
      <c r="M1665">
        <v>1.1094</v>
      </c>
      <c r="N1665">
        <v>0.0344855455393224</v>
      </c>
    </row>
    <row r="1666" spans="1:14">
      <c r="A1666">
        <v>210</v>
      </c>
      <c r="B1666">
        <v>21011</v>
      </c>
      <c r="C1666" t="s">
        <v>1031</v>
      </c>
      <c r="D1666" t="s">
        <v>1263</v>
      </c>
      <c r="E1666" t="s">
        <v>1264</v>
      </c>
      <c r="F1666" t="s">
        <v>1266</v>
      </c>
      <c r="G1666" t="s">
        <v>1267</v>
      </c>
      <c r="H1666">
        <v>2101101</v>
      </c>
      <c r="I1666" t="s">
        <v>2048</v>
      </c>
      <c r="J1666" t="s">
        <v>846</v>
      </c>
      <c r="K1666">
        <v>21.42</v>
      </c>
      <c r="L1666">
        <v>24.2278</v>
      </c>
      <c r="M1666">
        <v>2.8078</v>
      </c>
      <c r="N1666">
        <v>0.131083099906629</v>
      </c>
    </row>
    <row r="1667" spans="1:14">
      <c r="A1667">
        <v>210</v>
      </c>
      <c r="B1667">
        <v>21011</v>
      </c>
      <c r="C1667" t="s">
        <v>1119</v>
      </c>
      <c r="D1667" t="s">
        <v>1511</v>
      </c>
      <c r="E1667" t="s">
        <v>1512</v>
      </c>
      <c r="F1667" t="s">
        <v>1513</v>
      </c>
      <c r="G1667" t="s">
        <v>1512</v>
      </c>
      <c r="H1667">
        <v>2101101</v>
      </c>
      <c r="I1667" t="s">
        <v>2048</v>
      </c>
      <c r="J1667" t="s">
        <v>846</v>
      </c>
      <c r="K1667">
        <v>12.1</v>
      </c>
      <c r="L1667">
        <v>13.8016</v>
      </c>
      <c r="M1667">
        <v>1.7016</v>
      </c>
      <c r="N1667">
        <v>0.140628099173554</v>
      </c>
    </row>
    <row r="1668" spans="1:14">
      <c r="A1668">
        <v>210</v>
      </c>
      <c r="B1668">
        <v>21011</v>
      </c>
      <c r="C1668" t="s">
        <v>849</v>
      </c>
      <c r="D1668" t="s">
        <v>921</v>
      </c>
      <c r="E1668" t="s">
        <v>922</v>
      </c>
      <c r="F1668" t="s">
        <v>923</v>
      </c>
      <c r="G1668" t="s">
        <v>924</v>
      </c>
      <c r="H1668">
        <v>2101101</v>
      </c>
      <c r="I1668" t="s">
        <v>2048</v>
      </c>
      <c r="J1668" t="s">
        <v>846</v>
      </c>
      <c r="K1668">
        <v>8.1</v>
      </c>
      <c r="L1668">
        <v>8.7641</v>
      </c>
      <c r="M1668">
        <v>0.664099999999999</v>
      </c>
      <c r="N1668">
        <v>0.0819876543209876</v>
      </c>
    </row>
    <row r="1669" spans="1:14">
      <c r="A1669">
        <v>210</v>
      </c>
      <c r="B1669">
        <v>21011</v>
      </c>
      <c r="C1669" t="s">
        <v>1061</v>
      </c>
      <c r="D1669" t="s">
        <v>1812</v>
      </c>
      <c r="E1669" t="s">
        <v>1813</v>
      </c>
      <c r="F1669" t="s">
        <v>1814</v>
      </c>
      <c r="G1669" t="s">
        <v>1813</v>
      </c>
      <c r="H1669">
        <v>2101101</v>
      </c>
      <c r="I1669" t="s">
        <v>2048</v>
      </c>
      <c r="J1669" t="s">
        <v>846</v>
      </c>
      <c r="K1669">
        <v>17.31</v>
      </c>
      <c r="L1669">
        <v>17.8267</v>
      </c>
      <c r="M1669">
        <v>0.5167</v>
      </c>
      <c r="N1669">
        <v>0.0298497978047372</v>
      </c>
    </row>
    <row r="1670" spans="1:14">
      <c r="A1670">
        <v>210</v>
      </c>
      <c r="B1670">
        <v>21011</v>
      </c>
      <c r="C1670" t="s">
        <v>841</v>
      </c>
      <c r="D1670" t="s">
        <v>1039</v>
      </c>
      <c r="E1670" t="s">
        <v>1040</v>
      </c>
      <c r="F1670" t="s">
        <v>1041</v>
      </c>
      <c r="G1670" t="s">
        <v>1040</v>
      </c>
      <c r="H1670">
        <v>2101101</v>
      </c>
      <c r="I1670" t="s">
        <v>2048</v>
      </c>
      <c r="J1670" t="s">
        <v>846</v>
      </c>
      <c r="K1670">
        <v>14.21</v>
      </c>
      <c r="L1670">
        <v>14.6552</v>
      </c>
      <c r="M1670">
        <v>0.4452</v>
      </c>
      <c r="N1670">
        <v>0.0313300492610837</v>
      </c>
    </row>
    <row r="1671" spans="1:14">
      <c r="A1671">
        <v>210</v>
      </c>
      <c r="B1671">
        <v>21011</v>
      </c>
      <c r="C1671" t="s">
        <v>841</v>
      </c>
      <c r="D1671" t="s">
        <v>1039</v>
      </c>
      <c r="E1671" t="s">
        <v>1040</v>
      </c>
      <c r="F1671" t="s">
        <v>1042</v>
      </c>
      <c r="G1671" t="s">
        <v>1043</v>
      </c>
      <c r="H1671">
        <v>2101101</v>
      </c>
      <c r="I1671" t="s">
        <v>2048</v>
      </c>
      <c r="J1671" t="s">
        <v>846</v>
      </c>
      <c r="K1671">
        <v>5.43</v>
      </c>
      <c r="L1671">
        <v>5.9754</v>
      </c>
      <c r="M1671">
        <v>0.5454</v>
      </c>
      <c r="N1671">
        <v>0.100441988950276</v>
      </c>
    </row>
    <row r="1672" spans="1:14">
      <c r="A1672">
        <v>210</v>
      </c>
      <c r="B1672">
        <v>21011</v>
      </c>
      <c r="C1672" t="s">
        <v>1815</v>
      </c>
      <c r="D1672" t="s">
        <v>1816</v>
      </c>
      <c r="E1672" t="s">
        <v>1817</v>
      </c>
      <c r="F1672" t="s">
        <v>1818</v>
      </c>
      <c r="G1672" t="s">
        <v>1817</v>
      </c>
      <c r="H1672">
        <v>2101101</v>
      </c>
      <c r="I1672" t="s">
        <v>2048</v>
      </c>
      <c r="J1672" t="s">
        <v>846</v>
      </c>
      <c r="K1672">
        <v>10.08</v>
      </c>
      <c r="L1672">
        <v>9.7091</v>
      </c>
      <c r="M1672">
        <v>-0.370900000000001</v>
      </c>
      <c r="N1672">
        <v>-0.036795634920635</v>
      </c>
    </row>
    <row r="1673" spans="1:14">
      <c r="A1673">
        <v>210</v>
      </c>
      <c r="B1673">
        <v>21011</v>
      </c>
      <c r="C1673" t="s">
        <v>1031</v>
      </c>
      <c r="D1673" t="s">
        <v>1979</v>
      </c>
      <c r="E1673" t="s">
        <v>1980</v>
      </c>
      <c r="F1673" t="s">
        <v>1981</v>
      </c>
      <c r="G1673" t="s">
        <v>1982</v>
      </c>
      <c r="H1673">
        <v>2101101</v>
      </c>
      <c r="I1673" t="s">
        <v>2048</v>
      </c>
      <c r="J1673" t="s">
        <v>846</v>
      </c>
      <c r="K1673">
        <v>7500</v>
      </c>
      <c r="L1673">
        <v>70</v>
      </c>
      <c r="M1673">
        <v>-7430</v>
      </c>
      <c r="N1673">
        <v>-0.990666666666667</v>
      </c>
    </row>
    <row r="1674" spans="1:14">
      <c r="A1674">
        <v>210</v>
      </c>
      <c r="B1674">
        <v>21011</v>
      </c>
      <c r="C1674" t="s">
        <v>841</v>
      </c>
      <c r="D1674" t="s">
        <v>1179</v>
      </c>
      <c r="E1674" t="s">
        <v>1180</v>
      </c>
      <c r="F1674" t="s">
        <v>1185</v>
      </c>
      <c r="G1674" t="s">
        <v>1186</v>
      </c>
      <c r="H1674">
        <v>2101102</v>
      </c>
      <c r="I1674" t="s">
        <v>2049</v>
      </c>
      <c r="J1674" t="s">
        <v>846</v>
      </c>
      <c r="K1674">
        <v>1.86</v>
      </c>
      <c r="L1674">
        <v>0.6642</v>
      </c>
      <c r="M1674">
        <v>-1.1958</v>
      </c>
      <c r="N1674">
        <v>-0.642903225806452</v>
      </c>
    </row>
    <row r="1675" spans="1:14">
      <c r="A1675">
        <v>210</v>
      </c>
      <c r="B1675">
        <v>21011</v>
      </c>
      <c r="C1675" t="s">
        <v>841</v>
      </c>
      <c r="D1675" t="s">
        <v>1179</v>
      </c>
      <c r="E1675" t="s">
        <v>1180</v>
      </c>
      <c r="F1675" t="s">
        <v>1187</v>
      </c>
      <c r="G1675" t="s">
        <v>1188</v>
      </c>
      <c r="H1675">
        <v>2101102</v>
      </c>
      <c r="I1675" t="s">
        <v>2049</v>
      </c>
      <c r="J1675" t="s">
        <v>846</v>
      </c>
      <c r="K1675">
        <v>0</v>
      </c>
      <c r="L1675">
        <v>1.1358</v>
      </c>
      <c r="M1675">
        <v>1.1358</v>
      </c>
      <c r="N1675">
        <v>0</v>
      </c>
    </row>
    <row r="1676" spans="1:14">
      <c r="A1676">
        <v>210</v>
      </c>
      <c r="B1676">
        <v>21011</v>
      </c>
      <c r="C1676" t="s">
        <v>841</v>
      </c>
      <c r="D1676" t="s">
        <v>1179</v>
      </c>
      <c r="E1676" t="s">
        <v>1180</v>
      </c>
      <c r="F1676" t="s">
        <v>1189</v>
      </c>
      <c r="G1676" t="s">
        <v>1190</v>
      </c>
      <c r="H1676">
        <v>2101102</v>
      </c>
      <c r="I1676" t="s">
        <v>2049</v>
      </c>
      <c r="J1676" t="s">
        <v>846</v>
      </c>
      <c r="K1676">
        <v>0</v>
      </c>
      <c r="L1676">
        <v>0.1773</v>
      </c>
      <c r="M1676">
        <v>0.1773</v>
      </c>
      <c r="N1676">
        <v>0</v>
      </c>
    </row>
    <row r="1677" spans="1:14">
      <c r="A1677">
        <v>210</v>
      </c>
      <c r="B1677">
        <v>21011</v>
      </c>
      <c r="C1677" t="s">
        <v>841</v>
      </c>
      <c r="D1677" t="s">
        <v>1235</v>
      </c>
      <c r="E1677" t="s">
        <v>1236</v>
      </c>
      <c r="F1677" t="s">
        <v>1254</v>
      </c>
      <c r="G1677" t="s">
        <v>1255</v>
      </c>
      <c r="H1677">
        <v>2101102</v>
      </c>
      <c r="I1677" t="s">
        <v>2049</v>
      </c>
      <c r="J1677" t="s">
        <v>846</v>
      </c>
      <c r="K1677">
        <v>0.95</v>
      </c>
      <c r="L1677">
        <v>1.7287</v>
      </c>
      <c r="M1677">
        <v>0.7787</v>
      </c>
      <c r="N1677">
        <v>0.819684210526316</v>
      </c>
    </row>
    <row r="1678" spans="1:14">
      <c r="A1678">
        <v>210</v>
      </c>
      <c r="B1678">
        <v>21011</v>
      </c>
      <c r="C1678" t="s">
        <v>841</v>
      </c>
      <c r="D1678" t="s">
        <v>1194</v>
      </c>
      <c r="E1678" t="s">
        <v>1195</v>
      </c>
      <c r="F1678" t="s">
        <v>1204</v>
      </c>
      <c r="G1678" t="s">
        <v>1205</v>
      </c>
      <c r="H1678">
        <v>2101102</v>
      </c>
      <c r="I1678" t="s">
        <v>2049</v>
      </c>
      <c r="J1678" t="s">
        <v>846</v>
      </c>
      <c r="K1678">
        <v>0</v>
      </c>
      <c r="L1678">
        <v>0.3306</v>
      </c>
      <c r="M1678">
        <v>0.3306</v>
      </c>
      <c r="N1678">
        <v>0</v>
      </c>
    </row>
    <row r="1679" spans="1:14">
      <c r="A1679">
        <v>210</v>
      </c>
      <c r="B1679">
        <v>21011</v>
      </c>
      <c r="C1679" t="s">
        <v>1119</v>
      </c>
      <c r="D1679" t="s">
        <v>1206</v>
      </c>
      <c r="E1679" t="s">
        <v>1207</v>
      </c>
      <c r="F1679" t="s">
        <v>1216</v>
      </c>
      <c r="G1679" t="s">
        <v>1217</v>
      </c>
      <c r="H1679">
        <v>2101102</v>
      </c>
      <c r="I1679" t="s">
        <v>2049</v>
      </c>
      <c r="J1679" t="s">
        <v>846</v>
      </c>
      <c r="K1679">
        <v>1.02</v>
      </c>
      <c r="L1679">
        <v>1.2232</v>
      </c>
      <c r="M1679">
        <v>0.2032</v>
      </c>
      <c r="N1679">
        <v>0.19921568627451</v>
      </c>
    </row>
    <row r="1680" spans="1:14">
      <c r="A1680">
        <v>210</v>
      </c>
      <c r="B1680">
        <v>21011</v>
      </c>
      <c r="C1680" t="s">
        <v>1119</v>
      </c>
      <c r="D1680" t="s">
        <v>1206</v>
      </c>
      <c r="E1680" t="s">
        <v>1207</v>
      </c>
      <c r="F1680" t="s">
        <v>1219</v>
      </c>
      <c r="G1680" t="s">
        <v>1220</v>
      </c>
      <c r="H1680">
        <v>2101102</v>
      </c>
      <c r="I1680" t="s">
        <v>2049</v>
      </c>
      <c r="J1680" t="s">
        <v>846</v>
      </c>
      <c r="K1680">
        <v>5.81</v>
      </c>
      <c r="L1680">
        <v>7.182</v>
      </c>
      <c r="M1680">
        <v>1.372</v>
      </c>
      <c r="N1680">
        <v>0.236144578313253</v>
      </c>
    </row>
    <row r="1681" spans="1:14">
      <c r="A1681">
        <v>210</v>
      </c>
      <c r="B1681">
        <v>21011</v>
      </c>
      <c r="C1681" t="s">
        <v>841</v>
      </c>
      <c r="D1681" t="s">
        <v>1047</v>
      </c>
      <c r="E1681" t="s">
        <v>1048</v>
      </c>
      <c r="F1681" t="s">
        <v>1055</v>
      </c>
      <c r="G1681" t="s">
        <v>1056</v>
      </c>
      <c r="H1681">
        <v>2101102</v>
      </c>
      <c r="I1681" t="s">
        <v>2049</v>
      </c>
      <c r="J1681" t="s">
        <v>846</v>
      </c>
      <c r="K1681">
        <v>7.35</v>
      </c>
      <c r="L1681">
        <v>10.4483</v>
      </c>
      <c r="M1681">
        <v>3.0983</v>
      </c>
      <c r="N1681">
        <v>0.421537414965986</v>
      </c>
    </row>
    <row r="1682" spans="1:14">
      <c r="A1682">
        <v>210</v>
      </c>
      <c r="B1682">
        <v>21011</v>
      </c>
      <c r="C1682" t="s">
        <v>841</v>
      </c>
      <c r="D1682" t="s">
        <v>1047</v>
      </c>
      <c r="E1682" t="s">
        <v>1048</v>
      </c>
      <c r="F1682" t="s">
        <v>1058</v>
      </c>
      <c r="G1682" t="s">
        <v>1059</v>
      </c>
      <c r="H1682">
        <v>2101102</v>
      </c>
      <c r="I1682" t="s">
        <v>2049</v>
      </c>
      <c r="J1682" t="s">
        <v>846</v>
      </c>
      <c r="K1682">
        <v>1.21</v>
      </c>
      <c r="L1682">
        <v>2.2893</v>
      </c>
      <c r="M1682">
        <v>1.0793</v>
      </c>
      <c r="N1682">
        <v>0.89198347107438</v>
      </c>
    </row>
    <row r="1683" spans="1:14">
      <c r="A1683">
        <v>210</v>
      </c>
      <c r="B1683">
        <v>21011</v>
      </c>
      <c r="C1683" t="s">
        <v>841</v>
      </c>
      <c r="D1683" t="s">
        <v>1239</v>
      </c>
      <c r="E1683" t="s">
        <v>1240</v>
      </c>
      <c r="F1683" t="s">
        <v>1258</v>
      </c>
      <c r="G1683" t="s">
        <v>1259</v>
      </c>
      <c r="H1683">
        <v>2101102</v>
      </c>
      <c r="I1683" t="s">
        <v>2049</v>
      </c>
      <c r="J1683" t="s">
        <v>846</v>
      </c>
      <c r="K1683">
        <v>2.39</v>
      </c>
      <c r="L1683">
        <v>2.6842</v>
      </c>
      <c r="M1683">
        <v>0.2942</v>
      </c>
      <c r="N1683">
        <v>0.123096234309623</v>
      </c>
    </row>
    <row r="1684" spans="1:14">
      <c r="A1684">
        <v>210</v>
      </c>
      <c r="B1684">
        <v>21011</v>
      </c>
      <c r="C1684" t="s">
        <v>841</v>
      </c>
      <c r="D1684" t="s">
        <v>842</v>
      </c>
      <c r="E1684" t="s">
        <v>843</v>
      </c>
      <c r="F1684" t="s">
        <v>858</v>
      </c>
      <c r="G1684" t="s">
        <v>859</v>
      </c>
      <c r="H1684">
        <v>2101102</v>
      </c>
      <c r="I1684" t="s">
        <v>2049</v>
      </c>
      <c r="J1684" t="s">
        <v>846</v>
      </c>
      <c r="K1684">
        <v>14.45</v>
      </c>
      <c r="L1684">
        <v>14.8823</v>
      </c>
      <c r="M1684">
        <v>0.432300000000001</v>
      </c>
      <c r="N1684">
        <v>0.0299169550173011</v>
      </c>
    </row>
    <row r="1685" spans="1:14">
      <c r="A1685">
        <v>210</v>
      </c>
      <c r="B1685">
        <v>21011</v>
      </c>
      <c r="C1685" t="s">
        <v>841</v>
      </c>
      <c r="D1685" t="s">
        <v>867</v>
      </c>
      <c r="E1685" t="s">
        <v>868</v>
      </c>
      <c r="F1685" t="s">
        <v>872</v>
      </c>
      <c r="G1685" t="s">
        <v>873</v>
      </c>
      <c r="H1685">
        <v>2101102</v>
      </c>
      <c r="I1685" t="s">
        <v>2049</v>
      </c>
      <c r="J1685" t="s">
        <v>846</v>
      </c>
      <c r="K1685">
        <v>13.04</v>
      </c>
      <c r="L1685">
        <v>28.1145</v>
      </c>
      <c r="M1685">
        <v>15.0745</v>
      </c>
      <c r="N1685">
        <v>1.15601993865031</v>
      </c>
    </row>
    <row r="1686" spans="1:14">
      <c r="A1686">
        <v>210</v>
      </c>
      <c r="B1686">
        <v>21011</v>
      </c>
      <c r="C1686" t="s">
        <v>841</v>
      </c>
      <c r="D1686" t="s">
        <v>1108</v>
      </c>
      <c r="E1686" t="s">
        <v>1109</v>
      </c>
      <c r="F1686" t="s">
        <v>1231</v>
      </c>
      <c r="G1686" t="s">
        <v>1232</v>
      </c>
      <c r="H1686">
        <v>2101102</v>
      </c>
      <c r="I1686" t="s">
        <v>2049</v>
      </c>
      <c r="J1686" t="s">
        <v>846</v>
      </c>
      <c r="K1686">
        <v>2.22</v>
      </c>
      <c r="L1686">
        <v>2.8345</v>
      </c>
      <c r="M1686">
        <v>0.6145</v>
      </c>
      <c r="N1686">
        <v>0.276801801801802</v>
      </c>
    </row>
    <row r="1687" spans="1:14">
      <c r="A1687">
        <v>210</v>
      </c>
      <c r="B1687">
        <v>21011</v>
      </c>
      <c r="C1687" t="s">
        <v>841</v>
      </c>
      <c r="D1687" t="s">
        <v>895</v>
      </c>
      <c r="E1687" t="s">
        <v>896</v>
      </c>
      <c r="F1687" t="s">
        <v>949</v>
      </c>
      <c r="G1687" t="s">
        <v>950</v>
      </c>
      <c r="H1687">
        <v>2101102</v>
      </c>
      <c r="I1687" t="s">
        <v>2049</v>
      </c>
      <c r="J1687" t="s">
        <v>928</v>
      </c>
      <c r="K1687">
        <v>3.81</v>
      </c>
      <c r="L1687">
        <v>1.5485</v>
      </c>
      <c r="M1687">
        <v>-2.2615</v>
      </c>
      <c r="N1687">
        <v>-0.593569553805774</v>
      </c>
    </row>
    <row r="1688" spans="1:14">
      <c r="A1688">
        <v>210</v>
      </c>
      <c r="B1688">
        <v>21011</v>
      </c>
      <c r="C1688" t="s">
        <v>841</v>
      </c>
      <c r="D1688" t="s">
        <v>898</v>
      </c>
      <c r="E1688" t="s">
        <v>899</v>
      </c>
      <c r="F1688" t="s">
        <v>936</v>
      </c>
      <c r="G1688" t="s">
        <v>937</v>
      </c>
      <c r="H1688">
        <v>2101102</v>
      </c>
      <c r="I1688" t="s">
        <v>2049</v>
      </c>
      <c r="J1688" t="s">
        <v>846</v>
      </c>
      <c r="K1688">
        <v>15.59</v>
      </c>
      <c r="L1688">
        <v>20.749</v>
      </c>
      <c r="M1688">
        <v>5.159</v>
      </c>
      <c r="N1688">
        <v>0.330917254650417</v>
      </c>
    </row>
    <row r="1689" spans="1:14">
      <c r="A1689">
        <v>210</v>
      </c>
      <c r="B1689">
        <v>21011</v>
      </c>
      <c r="C1689" t="s">
        <v>841</v>
      </c>
      <c r="D1689" t="s">
        <v>898</v>
      </c>
      <c r="E1689" t="s">
        <v>899</v>
      </c>
      <c r="F1689" t="s">
        <v>939</v>
      </c>
      <c r="G1689" t="s">
        <v>940</v>
      </c>
      <c r="H1689">
        <v>2101102</v>
      </c>
      <c r="I1689" t="s">
        <v>2049</v>
      </c>
      <c r="J1689" t="s">
        <v>846</v>
      </c>
      <c r="K1689">
        <v>6.28</v>
      </c>
      <c r="L1689">
        <v>9.7846</v>
      </c>
      <c r="M1689">
        <v>3.5046</v>
      </c>
      <c r="N1689">
        <v>0.558057324840764</v>
      </c>
    </row>
    <row r="1690" spans="1:14">
      <c r="A1690">
        <v>210</v>
      </c>
      <c r="B1690">
        <v>21011</v>
      </c>
      <c r="C1690" t="s">
        <v>841</v>
      </c>
      <c r="D1690" t="s">
        <v>898</v>
      </c>
      <c r="E1690" t="s">
        <v>899</v>
      </c>
      <c r="F1690" t="s">
        <v>929</v>
      </c>
      <c r="G1690" t="s">
        <v>930</v>
      </c>
      <c r="H1690">
        <v>2101102</v>
      </c>
      <c r="I1690" t="s">
        <v>2049</v>
      </c>
      <c r="J1690" t="s">
        <v>846</v>
      </c>
      <c r="K1690">
        <v>4.94</v>
      </c>
      <c r="L1690">
        <v>5.3175</v>
      </c>
      <c r="M1690">
        <v>0.3775</v>
      </c>
      <c r="N1690">
        <v>0.0764170040485829</v>
      </c>
    </row>
    <row r="1691" spans="1:14">
      <c r="A1691">
        <v>210</v>
      </c>
      <c r="B1691">
        <v>21011</v>
      </c>
      <c r="C1691" t="s">
        <v>841</v>
      </c>
      <c r="D1691" t="s">
        <v>992</v>
      </c>
      <c r="E1691" t="s">
        <v>993</v>
      </c>
      <c r="F1691" t="s">
        <v>1008</v>
      </c>
      <c r="G1691" t="s">
        <v>1009</v>
      </c>
      <c r="H1691">
        <v>2101102</v>
      </c>
      <c r="I1691" t="s">
        <v>2049</v>
      </c>
      <c r="J1691" t="s">
        <v>846</v>
      </c>
      <c r="K1691">
        <v>1.31</v>
      </c>
      <c r="L1691">
        <v>2.0427</v>
      </c>
      <c r="M1691">
        <v>0.7327</v>
      </c>
      <c r="N1691">
        <v>0.559312977099237</v>
      </c>
    </row>
    <row r="1692" spans="1:14">
      <c r="A1692">
        <v>210</v>
      </c>
      <c r="B1692">
        <v>21011</v>
      </c>
      <c r="C1692" t="s">
        <v>841</v>
      </c>
      <c r="D1692" t="s">
        <v>992</v>
      </c>
      <c r="E1692" t="s">
        <v>993</v>
      </c>
      <c r="F1692" t="s">
        <v>1011</v>
      </c>
      <c r="G1692" t="s">
        <v>1012</v>
      </c>
      <c r="H1692">
        <v>2101102</v>
      </c>
      <c r="I1692" t="s">
        <v>2049</v>
      </c>
      <c r="J1692" t="s">
        <v>846</v>
      </c>
      <c r="K1692">
        <v>12.21</v>
      </c>
      <c r="L1692">
        <v>13.5698</v>
      </c>
      <c r="M1692">
        <v>1.3598</v>
      </c>
      <c r="N1692">
        <v>0.111367731367731</v>
      </c>
    </row>
    <row r="1693" spans="1:14">
      <c r="A1693">
        <v>210</v>
      </c>
      <c r="B1693">
        <v>21011</v>
      </c>
      <c r="C1693" t="s">
        <v>841</v>
      </c>
      <c r="D1693" t="s">
        <v>976</v>
      </c>
      <c r="E1693" t="s">
        <v>977</v>
      </c>
      <c r="F1693" t="s">
        <v>986</v>
      </c>
      <c r="G1693" t="s">
        <v>987</v>
      </c>
      <c r="H1693">
        <v>2101102</v>
      </c>
      <c r="I1693" t="s">
        <v>2049</v>
      </c>
      <c r="J1693" t="s">
        <v>846</v>
      </c>
      <c r="K1693">
        <v>3.53</v>
      </c>
      <c r="L1693">
        <v>4.0024</v>
      </c>
      <c r="M1693">
        <v>0.4724</v>
      </c>
      <c r="N1693">
        <v>0.133824362606232</v>
      </c>
    </row>
    <row r="1694" spans="1:14">
      <c r="A1694">
        <v>210</v>
      </c>
      <c r="B1694">
        <v>21011</v>
      </c>
      <c r="C1694" t="s">
        <v>841</v>
      </c>
      <c r="D1694" t="s">
        <v>1154</v>
      </c>
      <c r="E1694" t="s">
        <v>1155</v>
      </c>
      <c r="F1694" t="s">
        <v>1165</v>
      </c>
      <c r="G1694" t="s">
        <v>1166</v>
      </c>
      <c r="H1694">
        <v>2101102</v>
      </c>
      <c r="I1694" t="s">
        <v>2049</v>
      </c>
      <c r="J1694" t="s">
        <v>846</v>
      </c>
      <c r="K1694">
        <v>2.58</v>
      </c>
      <c r="L1694">
        <v>2.8468</v>
      </c>
      <c r="M1694">
        <v>0.2668</v>
      </c>
      <c r="N1694">
        <v>0.103410852713178</v>
      </c>
    </row>
    <row r="1695" spans="1:14">
      <c r="A1695">
        <v>210</v>
      </c>
      <c r="B1695">
        <v>21011</v>
      </c>
      <c r="C1695" t="s">
        <v>841</v>
      </c>
      <c r="D1695" t="s">
        <v>1154</v>
      </c>
      <c r="E1695" t="s">
        <v>1155</v>
      </c>
      <c r="F1695" t="s">
        <v>1168</v>
      </c>
      <c r="G1695" t="s">
        <v>1169</v>
      </c>
      <c r="H1695">
        <v>2101102</v>
      </c>
      <c r="I1695" t="s">
        <v>2049</v>
      </c>
      <c r="J1695" t="s">
        <v>846</v>
      </c>
      <c r="K1695">
        <v>10.56</v>
      </c>
      <c r="L1695">
        <v>11.4029</v>
      </c>
      <c r="M1695">
        <v>0.8429</v>
      </c>
      <c r="N1695">
        <v>0.0798200757575758</v>
      </c>
    </row>
    <row r="1696" spans="1:14">
      <c r="A1696">
        <v>210</v>
      </c>
      <c r="B1696">
        <v>21011</v>
      </c>
      <c r="C1696" t="s">
        <v>1031</v>
      </c>
      <c r="D1696" t="s">
        <v>1170</v>
      </c>
      <c r="E1696" t="s">
        <v>1171</v>
      </c>
      <c r="F1696" t="s">
        <v>1172</v>
      </c>
      <c r="G1696" t="s">
        <v>1173</v>
      </c>
      <c r="H1696">
        <v>2101102</v>
      </c>
      <c r="I1696" t="s">
        <v>2049</v>
      </c>
      <c r="J1696" t="s">
        <v>846</v>
      </c>
      <c r="K1696">
        <v>4.97</v>
      </c>
      <c r="L1696">
        <v>6.1576</v>
      </c>
      <c r="M1696">
        <v>1.1876</v>
      </c>
      <c r="N1696">
        <v>0.238953722334004</v>
      </c>
    </row>
    <row r="1697" spans="1:14">
      <c r="A1697">
        <v>210</v>
      </c>
      <c r="B1697">
        <v>21011</v>
      </c>
      <c r="C1697" t="s">
        <v>1031</v>
      </c>
      <c r="D1697" t="s">
        <v>1170</v>
      </c>
      <c r="E1697" t="s">
        <v>1171</v>
      </c>
      <c r="F1697" t="s">
        <v>1174</v>
      </c>
      <c r="G1697" t="s">
        <v>1175</v>
      </c>
      <c r="H1697">
        <v>2101102</v>
      </c>
      <c r="I1697" t="s">
        <v>2049</v>
      </c>
      <c r="J1697" t="s">
        <v>846</v>
      </c>
      <c r="K1697">
        <v>15.54</v>
      </c>
      <c r="L1697">
        <v>16.1044</v>
      </c>
      <c r="M1697">
        <v>0.564399999999999</v>
      </c>
      <c r="N1697">
        <v>0.0363191763191763</v>
      </c>
    </row>
    <row r="1698" spans="1:14">
      <c r="A1698">
        <v>210</v>
      </c>
      <c r="B1698">
        <v>21011</v>
      </c>
      <c r="C1698" t="s">
        <v>841</v>
      </c>
      <c r="D1698" t="s">
        <v>1158</v>
      </c>
      <c r="E1698" t="s">
        <v>1159</v>
      </c>
      <c r="F1698" t="s">
        <v>1176</v>
      </c>
      <c r="G1698" t="s">
        <v>1177</v>
      </c>
      <c r="H1698">
        <v>2101102</v>
      </c>
      <c r="I1698" t="s">
        <v>2049</v>
      </c>
      <c r="J1698" t="s">
        <v>846</v>
      </c>
      <c r="K1698">
        <v>5.29</v>
      </c>
      <c r="L1698">
        <v>4.8605</v>
      </c>
      <c r="M1698">
        <v>-0.4295</v>
      </c>
      <c r="N1698">
        <v>-0.0811909262759924</v>
      </c>
    </row>
    <row r="1699" spans="1:14">
      <c r="A1699">
        <v>210</v>
      </c>
      <c r="B1699">
        <v>21011</v>
      </c>
      <c r="C1699" t="s">
        <v>841</v>
      </c>
      <c r="D1699" t="s">
        <v>1311</v>
      </c>
      <c r="E1699" t="s">
        <v>1312</v>
      </c>
      <c r="F1699" t="s">
        <v>1330</v>
      </c>
      <c r="G1699" t="s">
        <v>1331</v>
      </c>
      <c r="H1699">
        <v>2101102</v>
      </c>
      <c r="I1699" t="s">
        <v>2049</v>
      </c>
      <c r="J1699" t="s">
        <v>846</v>
      </c>
      <c r="K1699">
        <v>12.99</v>
      </c>
      <c r="L1699">
        <v>15.4069</v>
      </c>
      <c r="M1699">
        <v>2.4169</v>
      </c>
      <c r="N1699">
        <v>0.186058506543495</v>
      </c>
    </row>
    <row r="1700" spans="1:14">
      <c r="A1700">
        <v>210</v>
      </c>
      <c r="B1700">
        <v>21011</v>
      </c>
      <c r="C1700" t="s">
        <v>841</v>
      </c>
      <c r="D1700" t="s">
        <v>1353</v>
      </c>
      <c r="E1700" t="s">
        <v>1354</v>
      </c>
      <c r="F1700" t="s">
        <v>1357</v>
      </c>
      <c r="G1700" t="s">
        <v>1358</v>
      </c>
      <c r="H1700">
        <v>2101102</v>
      </c>
      <c r="I1700" t="s">
        <v>2049</v>
      </c>
      <c r="J1700" t="s">
        <v>846</v>
      </c>
      <c r="K1700">
        <v>0</v>
      </c>
      <c r="L1700">
        <v>1.35</v>
      </c>
      <c r="M1700">
        <v>1.35</v>
      </c>
      <c r="N1700">
        <v>0</v>
      </c>
    </row>
    <row r="1701" spans="1:14">
      <c r="A1701">
        <v>210</v>
      </c>
      <c r="B1701">
        <v>21011</v>
      </c>
      <c r="C1701" t="s">
        <v>1031</v>
      </c>
      <c r="D1701" t="s">
        <v>1667</v>
      </c>
      <c r="E1701" t="s">
        <v>1668</v>
      </c>
      <c r="F1701" t="s">
        <v>1822</v>
      </c>
      <c r="G1701" t="s">
        <v>1823</v>
      </c>
      <c r="H1701">
        <v>2101102</v>
      </c>
      <c r="I1701" t="s">
        <v>2049</v>
      </c>
      <c r="J1701" t="s">
        <v>846</v>
      </c>
      <c r="K1701">
        <v>7.65</v>
      </c>
      <c r="L1701">
        <v>3.5358</v>
      </c>
      <c r="M1701">
        <v>-4.1142</v>
      </c>
      <c r="N1701">
        <v>-0.537803921568627</v>
      </c>
    </row>
    <row r="1702" spans="1:14">
      <c r="A1702">
        <v>210</v>
      </c>
      <c r="B1702">
        <v>21011</v>
      </c>
      <c r="C1702" t="s">
        <v>1031</v>
      </c>
      <c r="D1702" t="s">
        <v>1667</v>
      </c>
      <c r="E1702" t="s">
        <v>1668</v>
      </c>
      <c r="F1702" t="s">
        <v>1824</v>
      </c>
      <c r="G1702" t="s">
        <v>1825</v>
      </c>
      <c r="H1702">
        <v>2101102</v>
      </c>
      <c r="I1702" t="s">
        <v>2049</v>
      </c>
      <c r="J1702" t="s">
        <v>846</v>
      </c>
      <c r="K1702">
        <v>1.88</v>
      </c>
      <c r="L1702">
        <v>3.0035</v>
      </c>
      <c r="M1702">
        <v>1.1235</v>
      </c>
      <c r="N1702">
        <v>0.597606382978723</v>
      </c>
    </row>
    <row r="1703" spans="1:14">
      <c r="A1703">
        <v>210</v>
      </c>
      <c r="B1703">
        <v>21011</v>
      </c>
      <c r="C1703" t="s">
        <v>1031</v>
      </c>
      <c r="D1703" t="s">
        <v>1667</v>
      </c>
      <c r="E1703" t="s">
        <v>1668</v>
      </c>
      <c r="F1703" t="s">
        <v>1826</v>
      </c>
      <c r="G1703" t="s">
        <v>1827</v>
      </c>
      <c r="H1703">
        <v>2101102</v>
      </c>
      <c r="I1703" t="s">
        <v>2049</v>
      </c>
      <c r="J1703" t="s">
        <v>846</v>
      </c>
      <c r="K1703">
        <v>3.01</v>
      </c>
      <c r="L1703">
        <v>3.176</v>
      </c>
      <c r="M1703">
        <v>0.166</v>
      </c>
      <c r="N1703">
        <v>0.0551495016611297</v>
      </c>
    </row>
    <row r="1704" spans="1:14">
      <c r="A1704">
        <v>210</v>
      </c>
      <c r="B1704">
        <v>21011</v>
      </c>
      <c r="C1704" t="s">
        <v>1031</v>
      </c>
      <c r="D1704" t="s">
        <v>1667</v>
      </c>
      <c r="E1704" t="s">
        <v>1668</v>
      </c>
      <c r="F1704" t="s">
        <v>1828</v>
      </c>
      <c r="G1704" t="s">
        <v>1829</v>
      </c>
      <c r="H1704">
        <v>2101102</v>
      </c>
      <c r="I1704" t="s">
        <v>2049</v>
      </c>
      <c r="J1704" t="s">
        <v>846</v>
      </c>
      <c r="K1704">
        <v>5.08</v>
      </c>
      <c r="L1704">
        <v>5.9327</v>
      </c>
      <c r="M1704">
        <v>0.8527</v>
      </c>
      <c r="N1704">
        <v>0.167854330708661</v>
      </c>
    </row>
    <row r="1705" spans="1:14">
      <c r="A1705">
        <v>210</v>
      </c>
      <c r="B1705">
        <v>21011</v>
      </c>
      <c r="C1705" t="s">
        <v>1031</v>
      </c>
      <c r="D1705" t="s">
        <v>1667</v>
      </c>
      <c r="E1705" t="s">
        <v>1668</v>
      </c>
      <c r="F1705" t="s">
        <v>1830</v>
      </c>
      <c r="G1705" t="s">
        <v>1831</v>
      </c>
      <c r="H1705">
        <v>2101102</v>
      </c>
      <c r="I1705" t="s">
        <v>2049</v>
      </c>
      <c r="J1705" t="s">
        <v>846</v>
      </c>
      <c r="K1705">
        <v>2.36</v>
      </c>
      <c r="L1705">
        <v>3.2769</v>
      </c>
      <c r="M1705">
        <v>0.9169</v>
      </c>
      <c r="N1705">
        <v>0.388516949152542</v>
      </c>
    </row>
    <row r="1706" spans="1:14">
      <c r="A1706">
        <v>210</v>
      </c>
      <c r="B1706">
        <v>21011</v>
      </c>
      <c r="C1706" t="s">
        <v>1031</v>
      </c>
      <c r="D1706" t="s">
        <v>1667</v>
      </c>
      <c r="E1706" t="s">
        <v>1668</v>
      </c>
      <c r="F1706" t="s">
        <v>1832</v>
      </c>
      <c r="G1706" t="s">
        <v>1833</v>
      </c>
      <c r="H1706">
        <v>2101102</v>
      </c>
      <c r="I1706" t="s">
        <v>2049</v>
      </c>
      <c r="J1706" t="s">
        <v>846</v>
      </c>
      <c r="K1706">
        <v>93.67</v>
      </c>
      <c r="L1706">
        <v>112.5962</v>
      </c>
      <c r="M1706">
        <v>18.9262</v>
      </c>
      <c r="N1706">
        <v>0.202051884274581</v>
      </c>
    </row>
    <row r="1707" spans="1:14">
      <c r="A1707">
        <v>210</v>
      </c>
      <c r="B1707">
        <v>21011</v>
      </c>
      <c r="C1707" t="s">
        <v>1031</v>
      </c>
      <c r="D1707" t="s">
        <v>1667</v>
      </c>
      <c r="E1707" t="s">
        <v>1668</v>
      </c>
      <c r="F1707" t="s">
        <v>1913</v>
      </c>
      <c r="G1707" t="s">
        <v>1914</v>
      </c>
      <c r="H1707">
        <v>2101102</v>
      </c>
      <c r="I1707" t="s">
        <v>2049</v>
      </c>
      <c r="J1707" t="s">
        <v>846</v>
      </c>
      <c r="K1707">
        <v>2.94</v>
      </c>
      <c r="L1707">
        <v>3.9419</v>
      </c>
      <c r="M1707">
        <v>1.0019</v>
      </c>
      <c r="N1707">
        <v>0.34078231292517</v>
      </c>
    </row>
    <row r="1708" spans="1:14">
      <c r="A1708">
        <v>210</v>
      </c>
      <c r="B1708">
        <v>21011</v>
      </c>
      <c r="C1708" t="s">
        <v>1031</v>
      </c>
      <c r="D1708" t="s">
        <v>1667</v>
      </c>
      <c r="E1708" t="s">
        <v>1668</v>
      </c>
      <c r="F1708" t="s">
        <v>1834</v>
      </c>
      <c r="G1708" t="s">
        <v>1835</v>
      </c>
      <c r="H1708">
        <v>2101102</v>
      </c>
      <c r="I1708" t="s">
        <v>2049</v>
      </c>
      <c r="J1708" t="s">
        <v>846</v>
      </c>
      <c r="K1708">
        <v>2.64</v>
      </c>
      <c r="L1708">
        <v>3.2533</v>
      </c>
      <c r="M1708">
        <v>0.6133</v>
      </c>
      <c r="N1708">
        <v>0.232310606060606</v>
      </c>
    </row>
    <row r="1709" spans="1:14">
      <c r="A1709">
        <v>210</v>
      </c>
      <c r="B1709">
        <v>21011</v>
      </c>
      <c r="C1709" t="s">
        <v>1031</v>
      </c>
      <c r="D1709" t="s">
        <v>1032</v>
      </c>
      <c r="E1709" t="s">
        <v>1033</v>
      </c>
      <c r="F1709" t="s">
        <v>1439</v>
      </c>
      <c r="G1709" t="s">
        <v>1440</v>
      </c>
      <c r="H1709">
        <v>2101102</v>
      </c>
      <c r="I1709" t="s">
        <v>2049</v>
      </c>
      <c r="J1709" t="s">
        <v>846</v>
      </c>
      <c r="K1709">
        <v>67.05</v>
      </c>
      <c r="L1709">
        <v>69.5842</v>
      </c>
      <c r="M1709">
        <v>2.5342</v>
      </c>
      <c r="N1709">
        <v>0.0377956748695003</v>
      </c>
    </row>
    <row r="1710" spans="1:14">
      <c r="A1710">
        <v>210</v>
      </c>
      <c r="B1710">
        <v>21011</v>
      </c>
      <c r="C1710" t="s">
        <v>1031</v>
      </c>
      <c r="D1710" t="s">
        <v>1032</v>
      </c>
      <c r="E1710" t="s">
        <v>1033</v>
      </c>
      <c r="F1710" t="s">
        <v>1635</v>
      </c>
      <c r="G1710" t="s">
        <v>1636</v>
      </c>
      <c r="H1710">
        <v>2101102</v>
      </c>
      <c r="I1710" t="s">
        <v>2049</v>
      </c>
      <c r="J1710" t="s">
        <v>846</v>
      </c>
      <c r="K1710">
        <v>6.67</v>
      </c>
      <c r="L1710">
        <v>7.5313</v>
      </c>
      <c r="M1710">
        <v>0.8613</v>
      </c>
      <c r="N1710">
        <v>0.129130434782609</v>
      </c>
    </row>
    <row r="1711" spans="1:14">
      <c r="A1711">
        <v>210</v>
      </c>
      <c r="B1711">
        <v>21011</v>
      </c>
      <c r="C1711" t="s">
        <v>1031</v>
      </c>
      <c r="D1711" t="s">
        <v>1032</v>
      </c>
      <c r="E1711" t="s">
        <v>1033</v>
      </c>
      <c r="F1711" t="s">
        <v>1638</v>
      </c>
      <c r="G1711" t="s">
        <v>1639</v>
      </c>
      <c r="H1711">
        <v>2101102</v>
      </c>
      <c r="I1711" t="s">
        <v>2049</v>
      </c>
      <c r="J1711" t="s">
        <v>928</v>
      </c>
      <c r="K1711">
        <v>2.17</v>
      </c>
      <c r="L1711">
        <v>1.0997</v>
      </c>
      <c r="M1711">
        <v>-1.0703</v>
      </c>
      <c r="N1711">
        <v>-0.493225806451613</v>
      </c>
    </row>
    <row r="1712" spans="1:14">
      <c r="A1712">
        <v>210</v>
      </c>
      <c r="B1712">
        <v>21011</v>
      </c>
      <c r="C1712" t="s">
        <v>1031</v>
      </c>
      <c r="D1712" t="s">
        <v>1641</v>
      </c>
      <c r="E1712" t="s">
        <v>1642</v>
      </c>
      <c r="F1712" t="s">
        <v>1836</v>
      </c>
      <c r="G1712" t="s">
        <v>1837</v>
      </c>
      <c r="H1712">
        <v>2101102</v>
      </c>
      <c r="I1712" t="s">
        <v>2049</v>
      </c>
      <c r="J1712" t="s">
        <v>846</v>
      </c>
      <c r="K1712">
        <v>32.24</v>
      </c>
      <c r="L1712">
        <v>38.3041</v>
      </c>
      <c r="M1712">
        <v>6.0641</v>
      </c>
      <c r="N1712">
        <v>0.188092431761786</v>
      </c>
    </row>
    <row r="1713" spans="1:14">
      <c r="A1713">
        <v>210</v>
      </c>
      <c r="B1713">
        <v>21011</v>
      </c>
      <c r="C1713" t="s">
        <v>1031</v>
      </c>
      <c r="D1713" t="s">
        <v>1641</v>
      </c>
      <c r="E1713" t="s">
        <v>1642</v>
      </c>
      <c r="F1713" t="s">
        <v>1838</v>
      </c>
      <c r="G1713" t="s">
        <v>1839</v>
      </c>
      <c r="H1713">
        <v>2101102</v>
      </c>
      <c r="I1713" t="s">
        <v>2049</v>
      </c>
      <c r="J1713" t="s">
        <v>846</v>
      </c>
      <c r="K1713">
        <v>8.44</v>
      </c>
      <c r="L1713">
        <v>9.2066</v>
      </c>
      <c r="M1713">
        <v>0.7666</v>
      </c>
      <c r="N1713">
        <v>0.090829383886256</v>
      </c>
    </row>
    <row r="1714" spans="1:14">
      <c r="A1714">
        <v>210</v>
      </c>
      <c r="B1714">
        <v>21011</v>
      </c>
      <c r="C1714" t="s">
        <v>1031</v>
      </c>
      <c r="D1714" t="s">
        <v>1641</v>
      </c>
      <c r="E1714" t="s">
        <v>1642</v>
      </c>
      <c r="F1714" t="s">
        <v>1840</v>
      </c>
      <c r="G1714" t="s">
        <v>1841</v>
      </c>
      <c r="H1714">
        <v>2101102</v>
      </c>
      <c r="I1714" t="s">
        <v>2049</v>
      </c>
      <c r="J1714" t="s">
        <v>928</v>
      </c>
      <c r="K1714">
        <v>20.42</v>
      </c>
      <c r="L1714">
        <v>9.3612</v>
      </c>
      <c r="M1714">
        <v>-11.0588</v>
      </c>
      <c r="N1714">
        <v>-0.541567091087169</v>
      </c>
    </row>
    <row r="1715" spans="1:14">
      <c r="A1715">
        <v>210</v>
      </c>
      <c r="B1715">
        <v>21011</v>
      </c>
      <c r="C1715" t="s">
        <v>1031</v>
      </c>
      <c r="D1715" t="s">
        <v>1641</v>
      </c>
      <c r="E1715" t="s">
        <v>1642</v>
      </c>
      <c r="F1715" t="s">
        <v>1842</v>
      </c>
      <c r="G1715" t="s">
        <v>1843</v>
      </c>
      <c r="H1715">
        <v>2101102</v>
      </c>
      <c r="I1715" t="s">
        <v>2049</v>
      </c>
      <c r="J1715" t="s">
        <v>928</v>
      </c>
      <c r="K1715">
        <v>14.85</v>
      </c>
      <c r="L1715">
        <v>6.7036</v>
      </c>
      <c r="M1715">
        <v>-8.1464</v>
      </c>
      <c r="N1715">
        <v>-0.548579124579125</v>
      </c>
    </row>
    <row r="1716" spans="1:14">
      <c r="A1716">
        <v>210</v>
      </c>
      <c r="B1716">
        <v>21011</v>
      </c>
      <c r="C1716" t="s">
        <v>1031</v>
      </c>
      <c r="D1716" t="s">
        <v>1641</v>
      </c>
      <c r="E1716" t="s">
        <v>1642</v>
      </c>
      <c r="F1716" t="s">
        <v>1844</v>
      </c>
      <c r="G1716" t="s">
        <v>1845</v>
      </c>
      <c r="H1716">
        <v>2101102</v>
      </c>
      <c r="I1716" t="s">
        <v>2049</v>
      </c>
      <c r="J1716" t="s">
        <v>846</v>
      </c>
      <c r="K1716">
        <v>37.39</v>
      </c>
      <c r="L1716">
        <v>43.5608</v>
      </c>
      <c r="M1716">
        <v>6.1708</v>
      </c>
      <c r="N1716">
        <v>0.165038780422573</v>
      </c>
    </row>
    <row r="1717" spans="1:14">
      <c r="A1717">
        <v>210</v>
      </c>
      <c r="B1717">
        <v>21011</v>
      </c>
      <c r="C1717" t="s">
        <v>1031</v>
      </c>
      <c r="D1717" t="s">
        <v>1641</v>
      </c>
      <c r="E1717" t="s">
        <v>1642</v>
      </c>
      <c r="F1717" t="s">
        <v>1660</v>
      </c>
      <c r="G1717" t="s">
        <v>1661</v>
      </c>
      <c r="H1717">
        <v>2101102</v>
      </c>
      <c r="I1717" t="s">
        <v>2049</v>
      </c>
      <c r="J1717" t="s">
        <v>846</v>
      </c>
      <c r="K1717">
        <v>3.41</v>
      </c>
      <c r="L1717">
        <v>3.7318</v>
      </c>
      <c r="M1717">
        <v>0.3218</v>
      </c>
      <c r="N1717">
        <v>0.0943695014662756</v>
      </c>
    </row>
    <row r="1718" spans="1:14">
      <c r="A1718">
        <v>210</v>
      </c>
      <c r="B1718">
        <v>21011</v>
      </c>
      <c r="C1718" t="s">
        <v>1031</v>
      </c>
      <c r="D1718" t="s">
        <v>1678</v>
      </c>
      <c r="E1718" t="s">
        <v>1679</v>
      </c>
      <c r="F1718" t="s">
        <v>1846</v>
      </c>
      <c r="G1718" t="s">
        <v>1847</v>
      </c>
      <c r="H1718">
        <v>2101102</v>
      </c>
      <c r="I1718" t="s">
        <v>2049</v>
      </c>
      <c r="J1718" t="s">
        <v>1213</v>
      </c>
      <c r="K1718">
        <v>3.97</v>
      </c>
      <c r="L1718">
        <v>4.7221</v>
      </c>
      <c r="M1718">
        <v>0.7521</v>
      </c>
      <c r="N1718">
        <v>0.189445843828715</v>
      </c>
    </row>
    <row r="1719" spans="1:14">
      <c r="A1719">
        <v>210</v>
      </c>
      <c r="B1719">
        <v>21011</v>
      </c>
      <c r="C1719" t="s">
        <v>1031</v>
      </c>
      <c r="D1719" t="s">
        <v>1678</v>
      </c>
      <c r="E1719" t="s">
        <v>1679</v>
      </c>
      <c r="F1719" t="s">
        <v>1917</v>
      </c>
      <c r="G1719" t="s">
        <v>1918</v>
      </c>
      <c r="H1719">
        <v>2101102</v>
      </c>
      <c r="I1719" t="s">
        <v>2049</v>
      </c>
      <c r="J1719" t="s">
        <v>846</v>
      </c>
      <c r="K1719">
        <v>3.27</v>
      </c>
      <c r="L1719">
        <v>3.8883</v>
      </c>
      <c r="M1719">
        <v>0.6183</v>
      </c>
      <c r="N1719">
        <v>0.189082568807339</v>
      </c>
    </row>
    <row r="1720" spans="1:14">
      <c r="A1720">
        <v>210</v>
      </c>
      <c r="B1720">
        <v>21011</v>
      </c>
      <c r="C1720" t="s">
        <v>1031</v>
      </c>
      <c r="D1720" t="s">
        <v>1245</v>
      </c>
      <c r="E1720" t="s">
        <v>1246</v>
      </c>
      <c r="F1720" t="s">
        <v>1252</v>
      </c>
      <c r="G1720" t="s">
        <v>1253</v>
      </c>
      <c r="H1720">
        <v>2101102</v>
      </c>
      <c r="I1720" t="s">
        <v>2049</v>
      </c>
      <c r="J1720" t="s">
        <v>846</v>
      </c>
      <c r="K1720">
        <v>0</v>
      </c>
      <c r="L1720">
        <v>2.0437</v>
      </c>
      <c r="M1720">
        <v>2.0437</v>
      </c>
      <c r="N1720">
        <v>0</v>
      </c>
    </row>
    <row r="1721" spans="1:14">
      <c r="A1721">
        <v>210</v>
      </c>
      <c r="B1721">
        <v>21011</v>
      </c>
      <c r="C1721" t="s">
        <v>1061</v>
      </c>
      <c r="D1721" t="s">
        <v>1684</v>
      </c>
      <c r="E1721" t="s">
        <v>1685</v>
      </c>
      <c r="F1721" t="s">
        <v>1919</v>
      </c>
      <c r="G1721" t="s">
        <v>1920</v>
      </c>
      <c r="H1721">
        <v>2101102</v>
      </c>
      <c r="I1721" t="s">
        <v>2049</v>
      </c>
      <c r="J1721" t="s">
        <v>846</v>
      </c>
      <c r="K1721">
        <v>4.84</v>
      </c>
      <c r="L1721">
        <v>6.9863</v>
      </c>
      <c r="M1721">
        <v>2.1463</v>
      </c>
      <c r="N1721">
        <v>0.443450413223141</v>
      </c>
    </row>
    <row r="1722" spans="1:14">
      <c r="A1722">
        <v>210</v>
      </c>
      <c r="B1722">
        <v>21011</v>
      </c>
      <c r="C1722" t="s">
        <v>1061</v>
      </c>
      <c r="D1722" t="s">
        <v>1687</v>
      </c>
      <c r="E1722" t="s">
        <v>1688</v>
      </c>
      <c r="F1722" t="s">
        <v>1848</v>
      </c>
      <c r="G1722" t="s">
        <v>1849</v>
      </c>
      <c r="H1722">
        <v>2101102</v>
      </c>
      <c r="I1722" t="s">
        <v>2049</v>
      </c>
      <c r="J1722" t="s">
        <v>846</v>
      </c>
      <c r="K1722">
        <v>6.69</v>
      </c>
      <c r="L1722">
        <v>7.9311</v>
      </c>
      <c r="M1722">
        <v>1.2411</v>
      </c>
      <c r="N1722">
        <v>0.185515695067264</v>
      </c>
    </row>
    <row r="1723" spans="1:14">
      <c r="A1723">
        <v>210</v>
      </c>
      <c r="B1723">
        <v>21011</v>
      </c>
      <c r="C1723" t="s">
        <v>1061</v>
      </c>
      <c r="D1723" t="s">
        <v>1687</v>
      </c>
      <c r="E1723" t="s">
        <v>1688</v>
      </c>
      <c r="F1723" t="s">
        <v>1850</v>
      </c>
      <c r="G1723" t="s">
        <v>1851</v>
      </c>
      <c r="H1723">
        <v>2101102</v>
      </c>
      <c r="I1723" t="s">
        <v>2049</v>
      </c>
      <c r="J1723" t="s">
        <v>846</v>
      </c>
      <c r="K1723">
        <v>31.54</v>
      </c>
      <c r="L1723">
        <v>32.1368</v>
      </c>
      <c r="M1723">
        <v>0.596800000000002</v>
      </c>
      <c r="N1723">
        <v>0.0189220038046925</v>
      </c>
    </row>
    <row r="1724" spans="1:14">
      <c r="A1724">
        <v>210</v>
      </c>
      <c r="B1724">
        <v>21011</v>
      </c>
      <c r="C1724" t="s">
        <v>1061</v>
      </c>
      <c r="D1724" t="s">
        <v>1687</v>
      </c>
      <c r="E1724" t="s">
        <v>1688</v>
      </c>
      <c r="F1724" t="s">
        <v>1921</v>
      </c>
      <c r="G1724" t="s">
        <v>1922</v>
      </c>
      <c r="H1724">
        <v>2101102</v>
      </c>
      <c r="I1724" t="s">
        <v>2049</v>
      </c>
      <c r="J1724" t="s">
        <v>846</v>
      </c>
      <c r="K1724">
        <v>1.82</v>
      </c>
      <c r="L1724">
        <v>2.2552</v>
      </c>
      <c r="M1724">
        <v>0.4352</v>
      </c>
      <c r="N1724">
        <v>0.239120879120879</v>
      </c>
    </row>
    <row r="1725" spans="1:14">
      <c r="A1725">
        <v>210</v>
      </c>
      <c r="B1725">
        <v>21011</v>
      </c>
      <c r="C1725" t="s">
        <v>1061</v>
      </c>
      <c r="D1725" t="s">
        <v>1062</v>
      </c>
      <c r="E1725" t="s">
        <v>1063</v>
      </c>
      <c r="F1725" t="s">
        <v>1852</v>
      </c>
      <c r="G1725" t="s">
        <v>1853</v>
      </c>
      <c r="H1725">
        <v>2101102</v>
      </c>
      <c r="I1725" t="s">
        <v>2049</v>
      </c>
      <c r="J1725" t="s">
        <v>846</v>
      </c>
      <c r="K1725">
        <v>21.31</v>
      </c>
      <c r="L1725">
        <v>22.7633</v>
      </c>
      <c r="M1725">
        <v>1.4533</v>
      </c>
      <c r="N1725">
        <v>0.068198029094322</v>
      </c>
    </row>
    <row r="1726" spans="1:14">
      <c r="A1726">
        <v>210</v>
      </c>
      <c r="B1726">
        <v>21011</v>
      </c>
      <c r="C1726" t="s">
        <v>1061</v>
      </c>
      <c r="D1726" t="s">
        <v>1062</v>
      </c>
      <c r="E1726" t="s">
        <v>1063</v>
      </c>
      <c r="F1726" t="s">
        <v>1854</v>
      </c>
      <c r="G1726" t="s">
        <v>1855</v>
      </c>
      <c r="H1726">
        <v>2101102</v>
      </c>
      <c r="I1726" t="s">
        <v>2049</v>
      </c>
      <c r="J1726" t="s">
        <v>846</v>
      </c>
      <c r="K1726">
        <v>5.9</v>
      </c>
      <c r="L1726">
        <v>7.2959</v>
      </c>
      <c r="M1726">
        <v>1.3959</v>
      </c>
      <c r="N1726">
        <v>0.236593220338983</v>
      </c>
    </row>
    <row r="1727" spans="1:14">
      <c r="A1727">
        <v>210</v>
      </c>
      <c r="B1727">
        <v>21011</v>
      </c>
      <c r="C1727" t="s">
        <v>1061</v>
      </c>
      <c r="D1727" t="s">
        <v>1062</v>
      </c>
      <c r="E1727" t="s">
        <v>1063</v>
      </c>
      <c r="F1727" t="s">
        <v>1856</v>
      </c>
      <c r="G1727" t="s">
        <v>1857</v>
      </c>
      <c r="H1727">
        <v>2101102</v>
      </c>
      <c r="I1727" t="s">
        <v>2049</v>
      </c>
      <c r="J1727" t="s">
        <v>846</v>
      </c>
      <c r="K1727">
        <v>2.33</v>
      </c>
      <c r="L1727">
        <v>3.3429</v>
      </c>
      <c r="M1727">
        <v>1.0129</v>
      </c>
      <c r="N1727">
        <v>0.434721030042919</v>
      </c>
    </row>
    <row r="1728" spans="1:14">
      <c r="A1728">
        <v>210</v>
      </c>
      <c r="B1728">
        <v>21011</v>
      </c>
      <c r="C1728" t="s">
        <v>1061</v>
      </c>
      <c r="D1728" t="s">
        <v>1062</v>
      </c>
      <c r="E1728" t="s">
        <v>1063</v>
      </c>
      <c r="F1728" t="s">
        <v>1858</v>
      </c>
      <c r="G1728" t="s">
        <v>1859</v>
      </c>
      <c r="H1728">
        <v>2101102</v>
      </c>
      <c r="I1728" t="s">
        <v>2049</v>
      </c>
      <c r="J1728" t="s">
        <v>846</v>
      </c>
      <c r="K1728">
        <v>6.63</v>
      </c>
      <c r="L1728">
        <v>7.5654</v>
      </c>
      <c r="M1728">
        <v>0.9354</v>
      </c>
      <c r="N1728">
        <v>0.141085972850679</v>
      </c>
    </row>
    <row r="1729" spans="1:14">
      <c r="A1729">
        <v>210</v>
      </c>
      <c r="B1729">
        <v>21011</v>
      </c>
      <c r="C1729" t="s">
        <v>1061</v>
      </c>
      <c r="D1729" t="s">
        <v>1705</v>
      </c>
      <c r="E1729" t="s">
        <v>1706</v>
      </c>
      <c r="F1729" t="s">
        <v>1860</v>
      </c>
      <c r="G1729" t="s">
        <v>1861</v>
      </c>
      <c r="H1729">
        <v>2101102</v>
      </c>
      <c r="I1729" t="s">
        <v>2049</v>
      </c>
      <c r="J1729" t="s">
        <v>846</v>
      </c>
      <c r="K1729">
        <v>10.15</v>
      </c>
      <c r="L1729">
        <v>10.4196</v>
      </c>
      <c r="M1729">
        <v>0.269600000000001</v>
      </c>
      <c r="N1729">
        <v>0.0265615763546799</v>
      </c>
    </row>
    <row r="1730" spans="1:14">
      <c r="A1730">
        <v>210</v>
      </c>
      <c r="B1730">
        <v>21011</v>
      </c>
      <c r="C1730" t="s">
        <v>1061</v>
      </c>
      <c r="D1730" t="s">
        <v>1318</v>
      </c>
      <c r="E1730" t="s">
        <v>1319</v>
      </c>
      <c r="F1730" t="s">
        <v>1862</v>
      </c>
      <c r="G1730" t="s">
        <v>1863</v>
      </c>
      <c r="H1730">
        <v>2101102</v>
      </c>
      <c r="I1730" t="s">
        <v>2049</v>
      </c>
      <c r="J1730" t="s">
        <v>846</v>
      </c>
      <c r="K1730">
        <v>9.04</v>
      </c>
      <c r="L1730">
        <v>8.0726</v>
      </c>
      <c r="M1730">
        <v>-0.9674</v>
      </c>
      <c r="N1730">
        <v>-0.107013274336283</v>
      </c>
    </row>
    <row r="1731" spans="1:14">
      <c r="A1731">
        <v>210</v>
      </c>
      <c r="B1731">
        <v>21011</v>
      </c>
      <c r="C1731" t="s">
        <v>1061</v>
      </c>
      <c r="D1731" t="s">
        <v>1318</v>
      </c>
      <c r="E1731" t="s">
        <v>1319</v>
      </c>
      <c r="F1731" t="s">
        <v>1864</v>
      </c>
      <c r="G1731" t="s">
        <v>1865</v>
      </c>
      <c r="H1731">
        <v>2101102</v>
      </c>
      <c r="I1731" t="s">
        <v>2049</v>
      </c>
      <c r="J1731" t="s">
        <v>846</v>
      </c>
      <c r="K1731">
        <v>17.67</v>
      </c>
      <c r="L1731">
        <v>19.4841</v>
      </c>
      <c r="M1731">
        <v>1.8141</v>
      </c>
      <c r="N1731">
        <v>0.102665534804754</v>
      </c>
    </row>
    <row r="1732" spans="1:14">
      <c r="A1732">
        <v>210</v>
      </c>
      <c r="B1732">
        <v>21011</v>
      </c>
      <c r="C1732" t="s">
        <v>1061</v>
      </c>
      <c r="D1732" t="s">
        <v>1318</v>
      </c>
      <c r="E1732" t="s">
        <v>1319</v>
      </c>
      <c r="F1732" t="s">
        <v>1925</v>
      </c>
      <c r="G1732" t="s">
        <v>1926</v>
      </c>
      <c r="H1732">
        <v>2101102</v>
      </c>
      <c r="I1732" t="s">
        <v>2049</v>
      </c>
      <c r="J1732" t="s">
        <v>846</v>
      </c>
      <c r="K1732">
        <v>5.9</v>
      </c>
      <c r="L1732">
        <v>13.4645</v>
      </c>
      <c r="M1732">
        <v>7.5645</v>
      </c>
      <c r="N1732">
        <v>1.2821186440678</v>
      </c>
    </row>
    <row r="1733" spans="1:14">
      <c r="A1733">
        <v>210</v>
      </c>
      <c r="B1733">
        <v>21011</v>
      </c>
      <c r="C1733" t="s">
        <v>1061</v>
      </c>
      <c r="D1733" t="s">
        <v>1318</v>
      </c>
      <c r="E1733" t="s">
        <v>1319</v>
      </c>
      <c r="F1733" t="s">
        <v>1866</v>
      </c>
      <c r="G1733" t="s">
        <v>1867</v>
      </c>
      <c r="H1733">
        <v>2101102</v>
      </c>
      <c r="I1733" t="s">
        <v>2049</v>
      </c>
      <c r="J1733" t="s">
        <v>846</v>
      </c>
      <c r="K1733">
        <v>16.24</v>
      </c>
      <c r="L1733">
        <v>0</v>
      </c>
      <c r="M1733">
        <v>-16.24</v>
      </c>
      <c r="N1733">
        <v>-1</v>
      </c>
    </row>
    <row r="1734" spans="1:14">
      <c r="A1734">
        <v>210</v>
      </c>
      <c r="B1734">
        <v>21011</v>
      </c>
      <c r="C1734" t="s">
        <v>1061</v>
      </c>
      <c r="D1734" t="s">
        <v>1715</v>
      </c>
      <c r="E1734" t="s">
        <v>1716</v>
      </c>
      <c r="F1734" t="s">
        <v>1868</v>
      </c>
      <c r="G1734" t="s">
        <v>1869</v>
      </c>
      <c r="H1734">
        <v>2101102</v>
      </c>
      <c r="I1734" t="s">
        <v>2049</v>
      </c>
      <c r="J1734" t="s">
        <v>846</v>
      </c>
      <c r="K1734">
        <v>0</v>
      </c>
      <c r="L1734">
        <v>0.4636</v>
      </c>
      <c r="M1734">
        <v>0.4636</v>
      </c>
      <c r="N1734">
        <v>0</v>
      </c>
    </row>
    <row r="1735" spans="1:14">
      <c r="A1735">
        <v>210</v>
      </c>
      <c r="B1735">
        <v>21011</v>
      </c>
      <c r="C1735" t="s">
        <v>1726</v>
      </c>
      <c r="D1735" t="s">
        <v>1727</v>
      </c>
      <c r="E1735" t="s">
        <v>1728</v>
      </c>
      <c r="F1735" t="s">
        <v>1870</v>
      </c>
      <c r="G1735" t="s">
        <v>1871</v>
      </c>
      <c r="H1735">
        <v>2101102</v>
      </c>
      <c r="I1735" t="s">
        <v>2049</v>
      </c>
      <c r="J1735" t="s">
        <v>846</v>
      </c>
      <c r="K1735">
        <v>13.87</v>
      </c>
      <c r="L1735">
        <v>22.756</v>
      </c>
      <c r="M1735">
        <v>8.886</v>
      </c>
      <c r="N1735">
        <v>0.640663302090844</v>
      </c>
    </row>
    <row r="1736" spans="1:14">
      <c r="A1736">
        <v>210</v>
      </c>
      <c r="B1736">
        <v>21011</v>
      </c>
      <c r="C1736" t="s">
        <v>1726</v>
      </c>
      <c r="D1736" t="s">
        <v>1727</v>
      </c>
      <c r="E1736" t="s">
        <v>1728</v>
      </c>
      <c r="F1736" t="s">
        <v>1931</v>
      </c>
      <c r="G1736" t="s">
        <v>1932</v>
      </c>
      <c r="H1736">
        <v>2101102</v>
      </c>
      <c r="I1736" t="s">
        <v>2049</v>
      </c>
      <c r="J1736" t="s">
        <v>846</v>
      </c>
      <c r="K1736">
        <v>8.2</v>
      </c>
      <c r="L1736">
        <v>8.0991</v>
      </c>
      <c r="M1736">
        <v>-0.100899999999999</v>
      </c>
      <c r="N1736">
        <v>-0.0123048780487804</v>
      </c>
    </row>
    <row r="1737" spans="1:14">
      <c r="A1737">
        <v>210</v>
      </c>
      <c r="B1737">
        <v>21011</v>
      </c>
      <c r="C1737" t="s">
        <v>1726</v>
      </c>
      <c r="D1737" t="s">
        <v>1727</v>
      </c>
      <c r="E1737" t="s">
        <v>1728</v>
      </c>
      <c r="F1737" t="s">
        <v>1933</v>
      </c>
      <c r="G1737" t="s">
        <v>1934</v>
      </c>
      <c r="H1737">
        <v>2101102</v>
      </c>
      <c r="I1737" t="s">
        <v>2049</v>
      </c>
      <c r="J1737" t="s">
        <v>846</v>
      </c>
      <c r="K1737">
        <v>3.24</v>
      </c>
      <c r="L1737">
        <v>3.7821</v>
      </c>
      <c r="M1737">
        <v>0.5421</v>
      </c>
      <c r="N1737">
        <v>0.167314814814815</v>
      </c>
    </row>
    <row r="1738" spans="1:14">
      <c r="A1738">
        <v>210</v>
      </c>
      <c r="B1738">
        <v>21011</v>
      </c>
      <c r="C1738" t="s">
        <v>849</v>
      </c>
      <c r="D1738" t="s">
        <v>1730</v>
      </c>
      <c r="E1738" t="s">
        <v>1731</v>
      </c>
      <c r="F1738" t="s">
        <v>1872</v>
      </c>
      <c r="G1738" t="s">
        <v>1873</v>
      </c>
      <c r="H1738">
        <v>2101102</v>
      </c>
      <c r="I1738" t="s">
        <v>2049</v>
      </c>
      <c r="J1738" t="s">
        <v>846</v>
      </c>
      <c r="K1738">
        <v>0.98</v>
      </c>
      <c r="L1738">
        <v>0.7494</v>
      </c>
      <c r="M1738">
        <v>-0.2306</v>
      </c>
      <c r="N1738">
        <v>-0.23530612244898</v>
      </c>
    </row>
    <row r="1739" spans="1:14">
      <c r="A1739">
        <v>210</v>
      </c>
      <c r="B1739">
        <v>21011</v>
      </c>
      <c r="C1739" t="s">
        <v>849</v>
      </c>
      <c r="D1739" t="s">
        <v>1730</v>
      </c>
      <c r="E1739" t="s">
        <v>1731</v>
      </c>
      <c r="F1739" t="s">
        <v>1874</v>
      </c>
      <c r="G1739" t="s">
        <v>1875</v>
      </c>
      <c r="H1739">
        <v>2101102</v>
      </c>
      <c r="I1739" t="s">
        <v>2049</v>
      </c>
      <c r="J1739" t="s">
        <v>846</v>
      </c>
      <c r="K1739">
        <v>2.76</v>
      </c>
      <c r="L1739">
        <v>2.0321</v>
      </c>
      <c r="M1739">
        <v>-0.7279</v>
      </c>
      <c r="N1739">
        <v>-0.263731884057971</v>
      </c>
    </row>
    <row r="1740" spans="1:14">
      <c r="A1740">
        <v>210</v>
      </c>
      <c r="B1740">
        <v>21011</v>
      </c>
      <c r="C1740" t="s">
        <v>849</v>
      </c>
      <c r="D1740" t="s">
        <v>1730</v>
      </c>
      <c r="E1740" t="s">
        <v>1731</v>
      </c>
      <c r="F1740" t="s">
        <v>1876</v>
      </c>
      <c r="G1740" t="s">
        <v>1877</v>
      </c>
      <c r="H1740">
        <v>2101102</v>
      </c>
      <c r="I1740" t="s">
        <v>2049</v>
      </c>
      <c r="J1740" t="s">
        <v>938</v>
      </c>
      <c r="K1740">
        <v>25.22</v>
      </c>
      <c r="L1740">
        <v>12.711</v>
      </c>
      <c r="M1740">
        <v>-12.509</v>
      </c>
      <c r="N1740">
        <v>-0.49599524187153</v>
      </c>
    </row>
    <row r="1741" spans="1:14">
      <c r="A1741">
        <v>210</v>
      </c>
      <c r="B1741">
        <v>21011</v>
      </c>
      <c r="C1741" t="s">
        <v>849</v>
      </c>
      <c r="D1741" t="s">
        <v>1730</v>
      </c>
      <c r="E1741" t="s">
        <v>1731</v>
      </c>
      <c r="F1741" t="s">
        <v>1878</v>
      </c>
      <c r="G1741" t="s">
        <v>1879</v>
      </c>
      <c r="H1741">
        <v>2101102</v>
      </c>
      <c r="I1741" t="s">
        <v>2049</v>
      </c>
      <c r="J1741" t="s">
        <v>938</v>
      </c>
      <c r="K1741">
        <v>18.48</v>
      </c>
      <c r="L1741">
        <v>9.1284</v>
      </c>
      <c r="M1741">
        <v>-9.3516</v>
      </c>
      <c r="N1741">
        <v>-0.506038961038961</v>
      </c>
    </row>
    <row r="1742" spans="1:14">
      <c r="A1742">
        <v>210</v>
      </c>
      <c r="B1742">
        <v>21011</v>
      </c>
      <c r="C1742" t="s">
        <v>849</v>
      </c>
      <c r="D1742" t="s">
        <v>1730</v>
      </c>
      <c r="E1742" t="s">
        <v>1731</v>
      </c>
      <c r="F1742" t="s">
        <v>1935</v>
      </c>
      <c r="G1742" t="s">
        <v>1936</v>
      </c>
      <c r="H1742">
        <v>2101102</v>
      </c>
      <c r="I1742" t="s">
        <v>2049</v>
      </c>
      <c r="J1742" t="s">
        <v>846</v>
      </c>
      <c r="K1742">
        <v>4.1</v>
      </c>
      <c r="L1742">
        <v>0</v>
      </c>
      <c r="M1742">
        <v>-4.1</v>
      </c>
      <c r="N1742">
        <v>-1</v>
      </c>
    </row>
    <row r="1743" spans="1:14">
      <c r="A1743">
        <v>210</v>
      </c>
      <c r="B1743">
        <v>21011</v>
      </c>
      <c r="C1743" t="s">
        <v>849</v>
      </c>
      <c r="D1743" t="s">
        <v>1730</v>
      </c>
      <c r="E1743" t="s">
        <v>1731</v>
      </c>
      <c r="F1743" t="s">
        <v>1880</v>
      </c>
      <c r="G1743" t="s">
        <v>1881</v>
      </c>
      <c r="H1743">
        <v>2101102</v>
      </c>
      <c r="I1743" t="s">
        <v>2049</v>
      </c>
      <c r="J1743" t="s">
        <v>846</v>
      </c>
      <c r="K1743">
        <v>19.26</v>
      </c>
      <c r="L1743">
        <v>24.0476</v>
      </c>
      <c r="M1743">
        <v>4.7876</v>
      </c>
      <c r="N1743">
        <v>0.248577362409138</v>
      </c>
    </row>
    <row r="1744" spans="1:14">
      <c r="A1744">
        <v>210</v>
      </c>
      <c r="B1744">
        <v>21011</v>
      </c>
      <c r="C1744" t="s">
        <v>849</v>
      </c>
      <c r="D1744" t="s">
        <v>1730</v>
      </c>
      <c r="E1744" t="s">
        <v>1731</v>
      </c>
      <c r="F1744" t="s">
        <v>1937</v>
      </c>
      <c r="G1744" t="s">
        <v>1938</v>
      </c>
      <c r="H1744">
        <v>2101102</v>
      </c>
      <c r="I1744" t="s">
        <v>2049</v>
      </c>
      <c r="J1744" t="s">
        <v>846</v>
      </c>
      <c r="K1744">
        <v>2.94</v>
      </c>
      <c r="L1744">
        <v>4.3683</v>
      </c>
      <c r="M1744">
        <v>1.4283</v>
      </c>
      <c r="N1744">
        <v>0.485816326530612</v>
      </c>
    </row>
    <row r="1745" spans="1:14">
      <c r="A1745">
        <v>210</v>
      </c>
      <c r="B1745">
        <v>21011</v>
      </c>
      <c r="C1745" t="s">
        <v>849</v>
      </c>
      <c r="D1745" t="s">
        <v>1730</v>
      </c>
      <c r="E1745" t="s">
        <v>1731</v>
      </c>
      <c r="F1745" t="s">
        <v>1882</v>
      </c>
      <c r="G1745" t="s">
        <v>1883</v>
      </c>
      <c r="H1745">
        <v>2101102</v>
      </c>
      <c r="I1745" t="s">
        <v>2049</v>
      </c>
      <c r="J1745" t="s">
        <v>938</v>
      </c>
      <c r="K1745">
        <v>5.01</v>
      </c>
      <c r="L1745">
        <v>2.4642</v>
      </c>
      <c r="M1745">
        <v>-2.5458</v>
      </c>
      <c r="N1745">
        <v>-0.50814371257485</v>
      </c>
    </row>
    <row r="1746" spans="1:14">
      <c r="A1746">
        <v>210</v>
      </c>
      <c r="B1746">
        <v>21011</v>
      </c>
      <c r="C1746" t="s">
        <v>849</v>
      </c>
      <c r="D1746" t="s">
        <v>1730</v>
      </c>
      <c r="E1746" t="s">
        <v>1731</v>
      </c>
      <c r="F1746" t="s">
        <v>1884</v>
      </c>
      <c r="G1746" t="s">
        <v>1885</v>
      </c>
      <c r="H1746">
        <v>2101102</v>
      </c>
      <c r="I1746" t="s">
        <v>2049</v>
      </c>
      <c r="J1746" t="s">
        <v>846</v>
      </c>
      <c r="K1746">
        <v>7.88</v>
      </c>
      <c r="L1746">
        <v>0</v>
      </c>
      <c r="M1746">
        <v>-7.88</v>
      </c>
      <c r="N1746">
        <v>-1</v>
      </c>
    </row>
    <row r="1747" spans="1:14">
      <c r="A1747">
        <v>210</v>
      </c>
      <c r="B1747">
        <v>21011</v>
      </c>
      <c r="C1747" t="s">
        <v>1776</v>
      </c>
      <c r="D1747" t="s">
        <v>1730</v>
      </c>
      <c r="E1747" t="s">
        <v>1731</v>
      </c>
      <c r="F1747" t="s">
        <v>1939</v>
      </c>
      <c r="G1747" t="s">
        <v>1940</v>
      </c>
      <c r="H1747">
        <v>2101102</v>
      </c>
      <c r="I1747" t="s">
        <v>2049</v>
      </c>
      <c r="J1747" t="s">
        <v>846</v>
      </c>
      <c r="K1747">
        <v>0</v>
      </c>
      <c r="L1747">
        <v>3.6392</v>
      </c>
      <c r="M1747">
        <v>3.6392</v>
      </c>
      <c r="N1747">
        <v>0</v>
      </c>
    </row>
    <row r="1748" spans="1:14">
      <c r="A1748">
        <v>210</v>
      </c>
      <c r="B1748">
        <v>21011</v>
      </c>
      <c r="C1748" t="s">
        <v>1776</v>
      </c>
      <c r="D1748" t="s">
        <v>1730</v>
      </c>
      <c r="E1748" t="s">
        <v>1731</v>
      </c>
      <c r="F1748" t="s">
        <v>1939</v>
      </c>
      <c r="G1748" t="s">
        <v>1940</v>
      </c>
      <c r="H1748">
        <v>2101102</v>
      </c>
      <c r="I1748" t="s">
        <v>2049</v>
      </c>
      <c r="J1748" t="s">
        <v>1780</v>
      </c>
      <c r="K1748">
        <v>3.22</v>
      </c>
      <c r="L1748">
        <v>0</v>
      </c>
      <c r="M1748">
        <v>-3.22</v>
      </c>
      <c r="N1748">
        <v>-1</v>
      </c>
    </row>
    <row r="1749" spans="1:14">
      <c r="A1749">
        <v>210</v>
      </c>
      <c r="B1749">
        <v>21011</v>
      </c>
      <c r="C1749" t="s">
        <v>849</v>
      </c>
      <c r="D1749" t="s">
        <v>1730</v>
      </c>
      <c r="E1749" t="s">
        <v>1731</v>
      </c>
      <c r="F1749" t="s">
        <v>1941</v>
      </c>
      <c r="G1749" t="s">
        <v>1942</v>
      </c>
      <c r="H1749">
        <v>2101102</v>
      </c>
      <c r="I1749" t="s">
        <v>2049</v>
      </c>
      <c r="J1749" t="s">
        <v>846</v>
      </c>
      <c r="K1749">
        <v>4.37</v>
      </c>
      <c r="L1749">
        <v>4.9902</v>
      </c>
      <c r="M1749">
        <v>0.6202</v>
      </c>
      <c r="N1749">
        <v>0.141922196796339</v>
      </c>
    </row>
    <row r="1750" spans="1:14">
      <c r="A1750">
        <v>210</v>
      </c>
      <c r="B1750">
        <v>21011</v>
      </c>
      <c r="C1750" t="s">
        <v>1726</v>
      </c>
      <c r="D1750" t="s">
        <v>1741</v>
      </c>
      <c r="E1750" t="s">
        <v>1742</v>
      </c>
      <c r="F1750" t="s">
        <v>1886</v>
      </c>
      <c r="G1750" t="s">
        <v>1887</v>
      </c>
      <c r="H1750">
        <v>2101102</v>
      </c>
      <c r="I1750" t="s">
        <v>2049</v>
      </c>
      <c r="J1750" t="s">
        <v>846</v>
      </c>
      <c r="K1750">
        <v>15.96</v>
      </c>
      <c r="L1750">
        <v>18.2236</v>
      </c>
      <c r="M1750">
        <v>2.2636</v>
      </c>
      <c r="N1750">
        <v>0.141829573934837</v>
      </c>
    </row>
    <row r="1751" spans="1:14">
      <c r="A1751">
        <v>210</v>
      </c>
      <c r="B1751">
        <v>21011</v>
      </c>
      <c r="C1751" t="s">
        <v>1726</v>
      </c>
      <c r="D1751" t="s">
        <v>1741</v>
      </c>
      <c r="E1751" t="s">
        <v>1742</v>
      </c>
      <c r="F1751" t="s">
        <v>1888</v>
      </c>
      <c r="G1751" t="s">
        <v>1889</v>
      </c>
      <c r="H1751">
        <v>2101102</v>
      </c>
      <c r="I1751" t="s">
        <v>2049</v>
      </c>
      <c r="J1751" t="s">
        <v>846</v>
      </c>
      <c r="K1751">
        <v>13.06</v>
      </c>
      <c r="L1751">
        <v>14.8014</v>
      </c>
      <c r="M1751">
        <v>1.7414</v>
      </c>
      <c r="N1751">
        <v>0.13333843797856</v>
      </c>
    </row>
    <row r="1752" spans="1:14">
      <c r="A1752">
        <v>210</v>
      </c>
      <c r="B1752">
        <v>21011</v>
      </c>
      <c r="C1752" t="s">
        <v>1726</v>
      </c>
      <c r="D1752" t="s">
        <v>1741</v>
      </c>
      <c r="E1752" t="s">
        <v>1742</v>
      </c>
      <c r="F1752" t="s">
        <v>1890</v>
      </c>
      <c r="G1752" t="s">
        <v>1891</v>
      </c>
      <c r="H1752">
        <v>2101102</v>
      </c>
      <c r="I1752" t="s">
        <v>2049</v>
      </c>
      <c r="J1752" t="s">
        <v>846</v>
      </c>
      <c r="K1752">
        <v>8.37</v>
      </c>
      <c r="L1752">
        <v>11.0271</v>
      </c>
      <c r="M1752">
        <v>2.6571</v>
      </c>
      <c r="N1752">
        <v>0.317455197132617</v>
      </c>
    </row>
    <row r="1753" spans="1:14">
      <c r="A1753">
        <v>210</v>
      </c>
      <c r="B1753">
        <v>21011</v>
      </c>
      <c r="C1753" t="s">
        <v>1726</v>
      </c>
      <c r="D1753" t="s">
        <v>1741</v>
      </c>
      <c r="E1753" t="s">
        <v>1742</v>
      </c>
      <c r="F1753" t="s">
        <v>1943</v>
      </c>
      <c r="G1753" t="s">
        <v>1944</v>
      </c>
      <c r="H1753">
        <v>2101102</v>
      </c>
      <c r="I1753" t="s">
        <v>2049</v>
      </c>
      <c r="J1753" t="s">
        <v>846</v>
      </c>
      <c r="K1753">
        <v>2.79</v>
      </c>
      <c r="L1753">
        <v>6.8124</v>
      </c>
      <c r="M1753">
        <v>4.0224</v>
      </c>
      <c r="N1753">
        <v>1.44172043010753</v>
      </c>
    </row>
    <row r="1754" spans="1:14">
      <c r="A1754">
        <v>210</v>
      </c>
      <c r="B1754">
        <v>21011</v>
      </c>
      <c r="C1754" t="s">
        <v>1726</v>
      </c>
      <c r="D1754" t="s">
        <v>1741</v>
      </c>
      <c r="E1754" t="s">
        <v>1742</v>
      </c>
      <c r="F1754" t="s">
        <v>1892</v>
      </c>
      <c r="G1754" t="s">
        <v>1893</v>
      </c>
      <c r="H1754">
        <v>2101102</v>
      </c>
      <c r="I1754" t="s">
        <v>2049</v>
      </c>
      <c r="J1754" t="s">
        <v>846</v>
      </c>
      <c r="K1754">
        <v>29.51</v>
      </c>
      <c r="L1754">
        <v>36.9478</v>
      </c>
      <c r="M1754">
        <v>7.4378</v>
      </c>
      <c r="N1754">
        <v>0.252043375127076</v>
      </c>
    </row>
    <row r="1755" spans="1:14">
      <c r="A1755">
        <v>210</v>
      </c>
      <c r="B1755">
        <v>21011</v>
      </c>
      <c r="C1755" t="s">
        <v>849</v>
      </c>
      <c r="D1755" t="s">
        <v>1744</v>
      </c>
      <c r="E1755" t="s">
        <v>1745</v>
      </c>
      <c r="F1755" t="s">
        <v>1894</v>
      </c>
      <c r="G1755" t="s">
        <v>1895</v>
      </c>
      <c r="H1755">
        <v>2101102</v>
      </c>
      <c r="I1755" t="s">
        <v>2049</v>
      </c>
      <c r="J1755" t="s">
        <v>846</v>
      </c>
      <c r="K1755">
        <v>1.58</v>
      </c>
      <c r="L1755">
        <v>1.8034</v>
      </c>
      <c r="M1755">
        <v>0.2234</v>
      </c>
      <c r="N1755">
        <v>0.141392405063291</v>
      </c>
    </row>
    <row r="1756" spans="1:14">
      <c r="A1756">
        <v>210</v>
      </c>
      <c r="B1756">
        <v>21011</v>
      </c>
      <c r="C1756" t="s">
        <v>849</v>
      </c>
      <c r="D1756" t="s">
        <v>850</v>
      </c>
      <c r="E1756" t="s">
        <v>851</v>
      </c>
      <c r="F1756" t="s">
        <v>1955</v>
      </c>
      <c r="G1756" t="s">
        <v>1956</v>
      </c>
      <c r="H1756">
        <v>2101102</v>
      </c>
      <c r="I1756" t="s">
        <v>2049</v>
      </c>
      <c r="J1756" t="s">
        <v>846</v>
      </c>
      <c r="K1756">
        <v>2.37</v>
      </c>
      <c r="L1756">
        <v>2.3403</v>
      </c>
      <c r="M1756">
        <v>-0.0297000000000001</v>
      </c>
      <c r="N1756">
        <v>-0.0125316455696203</v>
      </c>
    </row>
    <row r="1757" spans="1:14">
      <c r="A1757">
        <v>210</v>
      </c>
      <c r="B1757">
        <v>21011</v>
      </c>
      <c r="C1757" t="s">
        <v>849</v>
      </c>
      <c r="D1757" t="s">
        <v>850</v>
      </c>
      <c r="E1757" t="s">
        <v>851</v>
      </c>
      <c r="F1757" t="s">
        <v>852</v>
      </c>
      <c r="G1757" t="s">
        <v>853</v>
      </c>
      <c r="H1757">
        <v>2101102</v>
      </c>
      <c r="I1757" t="s">
        <v>2049</v>
      </c>
      <c r="J1757" t="s">
        <v>846</v>
      </c>
      <c r="K1757">
        <v>1.99</v>
      </c>
      <c r="L1757">
        <v>3.87</v>
      </c>
      <c r="M1757">
        <v>1.88</v>
      </c>
      <c r="N1757">
        <v>0.944723618090452</v>
      </c>
    </row>
    <row r="1758" spans="1:14">
      <c r="A1758">
        <v>210</v>
      </c>
      <c r="B1758">
        <v>21011</v>
      </c>
      <c r="C1758" t="s">
        <v>849</v>
      </c>
      <c r="D1758" t="s">
        <v>1752</v>
      </c>
      <c r="E1758" t="s">
        <v>1753</v>
      </c>
      <c r="F1758" t="s">
        <v>1957</v>
      </c>
      <c r="G1758" t="s">
        <v>1958</v>
      </c>
      <c r="H1758">
        <v>2101102</v>
      </c>
      <c r="I1758" t="s">
        <v>2049</v>
      </c>
      <c r="J1758" t="s">
        <v>846</v>
      </c>
      <c r="K1758">
        <v>7.67</v>
      </c>
      <c r="L1758">
        <v>8.1927</v>
      </c>
      <c r="M1758">
        <v>0.5227</v>
      </c>
      <c r="N1758">
        <v>0.068148631029987</v>
      </c>
    </row>
    <row r="1759" spans="1:14">
      <c r="A1759">
        <v>210</v>
      </c>
      <c r="B1759">
        <v>21011</v>
      </c>
      <c r="C1759" t="s">
        <v>849</v>
      </c>
      <c r="D1759" t="s">
        <v>1764</v>
      </c>
      <c r="E1759" t="s">
        <v>1765</v>
      </c>
      <c r="F1759" t="s">
        <v>1896</v>
      </c>
      <c r="G1759" t="s">
        <v>1897</v>
      </c>
      <c r="H1759">
        <v>2101102</v>
      </c>
      <c r="I1759" t="s">
        <v>2049</v>
      </c>
      <c r="J1759" t="s">
        <v>846</v>
      </c>
      <c r="K1759">
        <v>7.92</v>
      </c>
      <c r="L1759">
        <v>9.0603</v>
      </c>
      <c r="M1759">
        <v>1.1403</v>
      </c>
      <c r="N1759">
        <v>0.143977272727273</v>
      </c>
    </row>
    <row r="1760" spans="1:14">
      <c r="A1760">
        <v>210</v>
      </c>
      <c r="B1760">
        <v>21011</v>
      </c>
      <c r="C1760" t="s">
        <v>849</v>
      </c>
      <c r="D1760" t="s">
        <v>1764</v>
      </c>
      <c r="E1760" t="s">
        <v>1765</v>
      </c>
      <c r="F1760" t="s">
        <v>1898</v>
      </c>
      <c r="G1760" t="s">
        <v>1899</v>
      </c>
      <c r="H1760">
        <v>2101102</v>
      </c>
      <c r="I1760" t="s">
        <v>2049</v>
      </c>
      <c r="J1760" t="s">
        <v>846</v>
      </c>
      <c r="K1760">
        <v>71.44</v>
      </c>
      <c r="L1760">
        <v>78.4796</v>
      </c>
      <c r="M1760">
        <v>7.03960000000001</v>
      </c>
      <c r="N1760">
        <v>0.0985386338185891</v>
      </c>
    </row>
    <row r="1761" spans="1:14">
      <c r="A1761">
        <v>210</v>
      </c>
      <c r="B1761">
        <v>21011</v>
      </c>
      <c r="C1761" t="s">
        <v>849</v>
      </c>
      <c r="D1761" t="s">
        <v>1773</v>
      </c>
      <c r="E1761" t="s">
        <v>1774</v>
      </c>
      <c r="F1761" t="s">
        <v>1900</v>
      </c>
      <c r="G1761" t="s">
        <v>1901</v>
      </c>
      <c r="H1761">
        <v>2101102</v>
      </c>
      <c r="I1761" t="s">
        <v>2049</v>
      </c>
      <c r="J1761" t="s">
        <v>846</v>
      </c>
      <c r="K1761">
        <v>3.92</v>
      </c>
      <c r="L1761">
        <v>4.5058</v>
      </c>
      <c r="M1761">
        <v>0.5858</v>
      </c>
      <c r="N1761">
        <v>0.149438775510204</v>
      </c>
    </row>
    <row r="1762" spans="1:14">
      <c r="A1762">
        <v>210</v>
      </c>
      <c r="B1762">
        <v>21011</v>
      </c>
      <c r="C1762" t="s">
        <v>849</v>
      </c>
      <c r="D1762" t="s">
        <v>1781</v>
      </c>
      <c r="E1762" t="s">
        <v>1782</v>
      </c>
      <c r="F1762" t="s">
        <v>1961</v>
      </c>
      <c r="G1762" t="s">
        <v>1962</v>
      </c>
      <c r="H1762">
        <v>2101102</v>
      </c>
      <c r="I1762" t="s">
        <v>2049</v>
      </c>
      <c r="J1762" t="s">
        <v>846</v>
      </c>
      <c r="K1762">
        <v>10.37</v>
      </c>
      <c r="L1762">
        <v>14.7221</v>
      </c>
      <c r="M1762">
        <v>4.3521</v>
      </c>
      <c r="N1762">
        <v>0.419681774349084</v>
      </c>
    </row>
    <row r="1763" spans="1:14">
      <c r="A1763">
        <v>210</v>
      </c>
      <c r="B1763">
        <v>21011</v>
      </c>
      <c r="C1763" t="s">
        <v>849</v>
      </c>
      <c r="D1763" t="s">
        <v>1781</v>
      </c>
      <c r="E1763" t="s">
        <v>1782</v>
      </c>
      <c r="F1763" t="s">
        <v>1963</v>
      </c>
      <c r="G1763" t="s">
        <v>1964</v>
      </c>
      <c r="H1763">
        <v>2101102</v>
      </c>
      <c r="I1763" t="s">
        <v>2049</v>
      </c>
      <c r="J1763" t="s">
        <v>846</v>
      </c>
      <c r="K1763">
        <v>2.17</v>
      </c>
      <c r="L1763">
        <v>1.9159</v>
      </c>
      <c r="M1763">
        <v>-0.2541</v>
      </c>
      <c r="N1763">
        <v>-0.117096774193548</v>
      </c>
    </row>
    <row r="1764" spans="1:14">
      <c r="A1764">
        <v>210</v>
      </c>
      <c r="B1764">
        <v>21011</v>
      </c>
      <c r="C1764" t="s">
        <v>849</v>
      </c>
      <c r="D1764" t="s">
        <v>1781</v>
      </c>
      <c r="E1764" t="s">
        <v>1782</v>
      </c>
      <c r="F1764" t="s">
        <v>1902</v>
      </c>
      <c r="G1764" t="s">
        <v>1903</v>
      </c>
      <c r="H1764">
        <v>2101102</v>
      </c>
      <c r="I1764" t="s">
        <v>2049</v>
      </c>
      <c r="J1764" t="s">
        <v>846</v>
      </c>
      <c r="K1764">
        <v>39.88</v>
      </c>
      <c r="L1764">
        <v>47.55</v>
      </c>
      <c r="M1764">
        <v>7.66999999999999</v>
      </c>
      <c r="N1764">
        <v>0.192326980942828</v>
      </c>
    </row>
    <row r="1765" spans="1:14">
      <c r="A1765">
        <v>210</v>
      </c>
      <c r="B1765">
        <v>21011</v>
      </c>
      <c r="C1765" t="s">
        <v>849</v>
      </c>
      <c r="D1765" t="s">
        <v>1781</v>
      </c>
      <c r="E1765" t="s">
        <v>1782</v>
      </c>
      <c r="F1765" t="s">
        <v>1904</v>
      </c>
      <c r="G1765" t="s">
        <v>1905</v>
      </c>
      <c r="H1765">
        <v>2101102</v>
      </c>
      <c r="I1765" t="s">
        <v>2049</v>
      </c>
      <c r="J1765" t="s">
        <v>846</v>
      </c>
      <c r="K1765">
        <v>0</v>
      </c>
      <c r="L1765">
        <v>8.33</v>
      </c>
      <c r="M1765">
        <v>8.33</v>
      </c>
      <c r="N1765">
        <v>0</v>
      </c>
    </row>
    <row r="1766" spans="1:14">
      <c r="A1766">
        <v>210</v>
      </c>
      <c r="B1766">
        <v>21011</v>
      </c>
      <c r="C1766" t="s">
        <v>1119</v>
      </c>
      <c r="D1766" t="s">
        <v>1377</v>
      </c>
      <c r="E1766" t="s">
        <v>1378</v>
      </c>
      <c r="F1766" t="s">
        <v>1447</v>
      </c>
      <c r="G1766" t="s">
        <v>1448</v>
      </c>
      <c r="H1766">
        <v>2101102</v>
      </c>
      <c r="I1766" t="s">
        <v>2049</v>
      </c>
      <c r="J1766" t="s">
        <v>846</v>
      </c>
      <c r="K1766">
        <v>395.67</v>
      </c>
      <c r="L1766">
        <v>334.063</v>
      </c>
      <c r="M1766">
        <v>-61.607</v>
      </c>
      <c r="N1766">
        <v>-0.155702984810575</v>
      </c>
    </row>
    <row r="1767" spans="1:14">
      <c r="A1767">
        <v>210</v>
      </c>
      <c r="B1767">
        <v>21011</v>
      </c>
      <c r="C1767" t="s">
        <v>1119</v>
      </c>
      <c r="D1767" t="s">
        <v>1377</v>
      </c>
      <c r="E1767" t="s">
        <v>1378</v>
      </c>
      <c r="F1767" t="s">
        <v>1442</v>
      </c>
      <c r="G1767" t="s">
        <v>1443</v>
      </c>
      <c r="H1767">
        <v>2101102</v>
      </c>
      <c r="I1767" t="s">
        <v>2049</v>
      </c>
      <c r="J1767" t="s">
        <v>846</v>
      </c>
      <c r="K1767">
        <v>191.76</v>
      </c>
      <c r="L1767">
        <v>209.0353</v>
      </c>
      <c r="M1767">
        <v>17.2753</v>
      </c>
      <c r="N1767">
        <v>0.0900881309970798</v>
      </c>
    </row>
    <row r="1768" spans="1:14">
      <c r="A1768">
        <v>210</v>
      </c>
      <c r="B1768">
        <v>21011</v>
      </c>
      <c r="C1768" t="s">
        <v>1119</v>
      </c>
      <c r="D1768" t="s">
        <v>1377</v>
      </c>
      <c r="E1768" t="s">
        <v>1378</v>
      </c>
      <c r="F1768" t="s">
        <v>1445</v>
      </c>
      <c r="G1768" t="s">
        <v>1446</v>
      </c>
      <c r="H1768">
        <v>2101102</v>
      </c>
      <c r="I1768" t="s">
        <v>2049</v>
      </c>
      <c r="J1768" t="s">
        <v>846</v>
      </c>
      <c r="K1768">
        <v>121.15</v>
      </c>
      <c r="L1768">
        <v>133.8254</v>
      </c>
      <c r="M1768">
        <v>12.6754</v>
      </c>
      <c r="N1768">
        <v>0.104625670656211</v>
      </c>
    </row>
    <row r="1769" spans="1:14">
      <c r="A1769">
        <v>210</v>
      </c>
      <c r="B1769">
        <v>21011</v>
      </c>
      <c r="C1769" t="s">
        <v>1119</v>
      </c>
      <c r="D1769" t="s">
        <v>1377</v>
      </c>
      <c r="E1769" t="s">
        <v>1378</v>
      </c>
      <c r="F1769" t="s">
        <v>1413</v>
      </c>
      <c r="G1769" t="s">
        <v>1414</v>
      </c>
      <c r="H1769">
        <v>2101102</v>
      </c>
      <c r="I1769" t="s">
        <v>2049</v>
      </c>
      <c r="J1769" t="s">
        <v>846</v>
      </c>
      <c r="K1769">
        <v>241.79</v>
      </c>
      <c r="L1769">
        <v>342.151</v>
      </c>
      <c r="M1769">
        <v>100.361</v>
      </c>
      <c r="N1769">
        <v>0.41507506513917</v>
      </c>
    </row>
    <row r="1770" spans="1:14">
      <c r="A1770">
        <v>210</v>
      </c>
      <c r="B1770">
        <v>21011</v>
      </c>
      <c r="C1770" t="s">
        <v>1119</v>
      </c>
      <c r="D1770" t="s">
        <v>1377</v>
      </c>
      <c r="E1770" t="s">
        <v>1378</v>
      </c>
      <c r="F1770" t="s">
        <v>1415</v>
      </c>
      <c r="G1770" t="s">
        <v>1416</v>
      </c>
      <c r="H1770">
        <v>2101102</v>
      </c>
      <c r="I1770" t="s">
        <v>2049</v>
      </c>
      <c r="J1770" t="s">
        <v>846</v>
      </c>
      <c r="K1770">
        <v>103.44</v>
      </c>
      <c r="L1770">
        <v>108.8662</v>
      </c>
      <c r="M1770">
        <v>5.42620000000001</v>
      </c>
      <c r="N1770">
        <v>0.0524574632637278</v>
      </c>
    </row>
    <row r="1771" spans="1:14">
      <c r="A1771">
        <v>210</v>
      </c>
      <c r="B1771">
        <v>21011</v>
      </c>
      <c r="C1771" t="s">
        <v>1119</v>
      </c>
      <c r="D1771" t="s">
        <v>1377</v>
      </c>
      <c r="E1771" t="s">
        <v>1378</v>
      </c>
      <c r="F1771" t="s">
        <v>1417</v>
      </c>
      <c r="G1771" t="s">
        <v>1418</v>
      </c>
      <c r="H1771">
        <v>2101102</v>
      </c>
      <c r="I1771" t="s">
        <v>2049</v>
      </c>
      <c r="J1771" t="s">
        <v>846</v>
      </c>
      <c r="K1771">
        <v>132.42</v>
      </c>
      <c r="L1771">
        <v>143.8481</v>
      </c>
      <c r="M1771">
        <v>11.4281</v>
      </c>
      <c r="N1771">
        <v>0.0863019181392539</v>
      </c>
    </row>
    <row r="1772" spans="1:14">
      <c r="A1772">
        <v>210</v>
      </c>
      <c r="B1772">
        <v>21011</v>
      </c>
      <c r="C1772" t="s">
        <v>1119</v>
      </c>
      <c r="D1772" t="s">
        <v>1377</v>
      </c>
      <c r="E1772" t="s">
        <v>1378</v>
      </c>
      <c r="F1772" t="s">
        <v>1419</v>
      </c>
      <c r="G1772" t="s">
        <v>1420</v>
      </c>
      <c r="H1772">
        <v>2101102</v>
      </c>
      <c r="I1772" t="s">
        <v>2049</v>
      </c>
      <c r="J1772" t="s">
        <v>846</v>
      </c>
      <c r="K1772">
        <v>120.59</v>
      </c>
      <c r="L1772">
        <v>176.1076</v>
      </c>
      <c r="M1772">
        <v>55.5176</v>
      </c>
      <c r="N1772">
        <v>0.460383116344639</v>
      </c>
    </row>
    <row r="1773" spans="1:14">
      <c r="A1773">
        <v>210</v>
      </c>
      <c r="B1773">
        <v>21011</v>
      </c>
      <c r="C1773" t="s">
        <v>1119</v>
      </c>
      <c r="D1773" t="s">
        <v>1377</v>
      </c>
      <c r="E1773" t="s">
        <v>1378</v>
      </c>
      <c r="F1773" t="s">
        <v>1421</v>
      </c>
      <c r="G1773" t="s">
        <v>1422</v>
      </c>
      <c r="H1773">
        <v>2101102</v>
      </c>
      <c r="I1773" t="s">
        <v>2049</v>
      </c>
      <c r="J1773" t="s">
        <v>846</v>
      </c>
      <c r="K1773">
        <v>122.61</v>
      </c>
      <c r="L1773">
        <v>127.2087</v>
      </c>
      <c r="M1773">
        <v>4.59869999999999</v>
      </c>
      <c r="N1773">
        <v>0.0375067286518228</v>
      </c>
    </row>
    <row r="1774" spans="1:14">
      <c r="A1774">
        <v>210</v>
      </c>
      <c r="B1774">
        <v>21011</v>
      </c>
      <c r="C1774" t="s">
        <v>1119</v>
      </c>
      <c r="D1774" t="s">
        <v>1377</v>
      </c>
      <c r="E1774" t="s">
        <v>1378</v>
      </c>
      <c r="F1774" t="s">
        <v>1423</v>
      </c>
      <c r="G1774" t="s">
        <v>1424</v>
      </c>
      <c r="H1774">
        <v>2101102</v>
      </c>
      <c r="I1774" t="s">
        <v>2049</v>
      </c>
      <c r="J1774" t="s">
        <v>846</v>
      </c>
      <c r="K1774">
        <v>75.38</v>
      </c>
      <c r="L1774">
        <v>83.8499</v>
      </c>
      <c r="M1774">
        <v>8.46990000000001</v>
      </c>
      <c r="N1774">
        <v>0.112362695675246</v>
      </c>
    </row>
    <row r="1775" spans="1:14">
      <c r="A1775">
        <v>210</v>
      </c>
      <c r="B1775">
        <v>21011</v>
      </c>
      <c r="C1775" t="s">
        <v>1119</v>
      </c>
      <c r="D1775" t="s">
        <v>1377</v>
      </c>
      <c r="E1775" t="s">
        <v>1378</v>
      </c>
      <c r="F1775" t="s">
        <v>1425</v>
      </c>
      <c r="G1775" t="s">
        <v>1426</v>
      </c>
      <c r="H1775">
        <v>2101102</v>
      </c>
      <c r="I1775" t="s">
        <v>2049</v>
      </c>
      <c r="J1775" t="s">
        <v>846</v>
      </c>
      <c r="K1775">
        <v>98.86</v>
      </c>
      <c r="L1775">
        <v>105.189</v>
      </c>
      <c r="M1775">
        <v>6.32899999999999</v>
      </c>
      <c r="N1775">
        <v>0.0640198260165891</v>
      </c>
    </row>
    <row r="1776" spans="1:14">
      <c r="A1776">
        <v>210</v>
      </c>
      <c r="B1776">
        <v>21011</v>
      </c>
      <c r="C1776" t="s">
        <v>1119</v>
      </c>
      <c r="D1776" t="s">
        <v>1377</v>
      </c>
      <c r="E1776" t="s">
        <v>1378</v>
      </c>
      <c r="F1776" t="s">
        <v>1427</v>
      </c>
      <c r="G1776" t="s">
        <v>1428</v>
      </c>
      <c r="H1776">
        <v>2101102</v>
      </c>
      <c r="I1776" t="s">
        <v>2049</v>
      </c>
      <c r="J1776" t="s">
        <v>846</v>
      </c>
      <c r="K1776">
        <v>139.19</v>
      </c>
      <c r="L1776">
        <v>200.4579</v>
      </c>
      <c r="M1776">
        <v>61.2679</v>
      </c>
      <c r="N1776">
        <v>0.440174581507292</v>
      </c>
    </row>
    <row r="1777" spans="1:14">
      <c r="A1777">
        <v>210</v>
      </c>
      <c r="B1777">
        <v>21011</v>
      </c>
      <c r="C1777" t="s">
        <v>1119</v>
      </c>
      <c r="D1777" t="s">
        <v>1377</v>
      </c>
      <c r="E1777" t="s">
        <v>1378</v>
      </c>
      <c r="F1777" t="s">
        <v>1455</v>
      </c>
      <c r="G1777" t="s">
        <v>1456</v>
      </c>
      <c r="H1777">
        <v>2101102</v>
      </c>
      <c r="I1777" t="s">
        <v>2049</v>
      </c>
      <c r="J1777" t="s">
        <v>846</v>
      </c>
      <c r="K1777">
        <v>35.82</v>
      </c>
      <c r="L1777">
        <v>44.7645</v>
      </c>
      <c r="M1777">
        <v>8.9445</v>
      </c>
      <c r="N1777">
        <v>0.249706867671692</v>
      </c>
    </row>
    <row r="1778" spans="1:14">
      <c r="A1778">
        <v>210</v>
      </c>
      <c r="B1778">
        <v>21011</v>
      </c>
      <c r="C1778" t="s">
        <v>1119</v>
      </c>
      <c r="D1778" t="s">
        <v>1377</v>
      </c>
      <c r="E1778" t="s">
        <v>1378</v>
      </c>
      <c r="F1778" t="s">
        <v>1466</v>
      </c>
      <c r="G1778" t="s">
        <v>1467</v>
      </c>
      <c r="H1778">
        <v>2101102</v>
      </c>
      <c r="I1778" t="s">
        <v>2049</v>
      </c>
      <c r="J1778" t="s">
        <v>846</v>
      </c>
      <c r="K1778">
        <v>25.59</v>
      </c>
      <c r="L1778">
        <v>28.4743</v>
      </c>
      <c r="M1778">
        <v>2.8843</v>
      </c>
      <c r="N1778">
        <v>0.112711996873779</v>
      </c>
    </row>
    <row r="1779" spans="1:14">
      <c r="A1779">
        <v>210</v>
      </c>
      <c r="B1779">
        <v>21011</v>
      </c>
      <c r="C1779" t="s">
        <v>1119</v>
      </c>
      <c r="D1779" t="s">
        <v>1377</v>
      </c>
      <c r="E1779" t="s">
        <v>1378</v>
      </c>
      <c r="F1779" t="s">
        <v>1468</v>
      </c>
      <c r="G1779" t="s">
        <v>1469</v>
      </c>
      <c r="H1779">
        <v>2101102</v>
      </c>
      <c r="I1779" t="s">
        <v>2049</v>
      </c>
      <c r="J1779" t="s">
        <v>846</v>
      </c>
      <c r="K1779">
        <v>6.56</v>
      </c>
      <c r="L1779">
        <v>8.1366</v>
      </c>
      <c r="M1779">
        <v>1.5766</v>
      </c>
      <c r="N1779">
        <v>0.240335365853659</v>
      </c>
    </row>
    <row r="1780" spans="1:14">
      <c r="A1780">
        <v>210</v>
      </c>
      <c r="B1780">
        <v>21011</v>
      </c>
      <c r="C1780" t="s">
        <v>1119</v>
      </c>
      <c r="D1780" t="s">
        <v>1377</v>
      </c>
      <c r="E1780" t="s">
        <v>1378</v>
      </c>
      <c r="F1780" t="s">
        <v>1470</v>
      </c>
      <c r="G1780" t="s">
        <v>1471</v>
      </c>
      <c r="H1780">
        <v>2101102</v>
      </c>
      <c r="I1780" t="s">
        <v>2049</v>
      </c>
      <c r="J1780" t="s">
        <v>846</v>
      </c>
      <c r="K1780">
        <v>9.91</v>
      </c>
      <c r="L1780">
        <v>9.744</v>
      </c>
      <c r="M1780">
        <v>-0.166</v>
      </c>
      <c r="N1780">
        <v>-0.0167507568113018</v>
      </c>
    </row>
    <row r="1781" spans="1:14">
      <c r="A1781">
        <v>210</v>
      </c>
      <c r="B1781">
        <v>21011</v>
      </c>
      <c r="C1781" t="s">
        <v>1119</v>
      </c>
      <c r="D1781" t="s">
        <v>1377</v>
      </c>
      <c r="E1781" t="s">
        <v>1378</v>
      </c>
      <c r="F1781" t="s">
        <v>1384</v>
      </c>
      <c r="G1781" t="s">
        <v>1385</v>
      </c>
      <c r="H1781">
        <v>2101102</v>
      </c>
      <c r="I1781" t="s">
        <v>2049</v>
      </c>
      <c r="J1781" t="s">
        <v>846</v>
      </c>
      <c r="K1781">
        <v>4.22</v>
      </c>
      <c r="L1781">
        <v>4.9043</v>
      </c>
      <c r="M1781">
        <v>0.6843</v>
      </c>
      <c r="N1781">
        <v>0.162156398104265</v>
      </c>
    </row>
    <row r="1782" spans="1:14">
      <c r="A1782">
        <v>210</v>
      </c>
      <c r="B1782">
        <v>21011</v>
      </c>
      <c r="C1782" t="s">
        <v>1119</v>
      </c>
      <c r="D1782" t="s">
        <v>1377</v>
      </c>
      <c r="E1782" t="s">
        <v>1378</v>
      </c>
      <c r="F1782" t="s">
        <v>1472</v>
      </c>
      <c r="G1782" t="s">
        <v>1473</v>
      </c>
      <c r="H1782">
        <v>2101102</v>
      </c>
      <c r="I1782" t="s">
        <v>2049</v>
      </c>
      <c r="J1782" t="s">
        <v>846</v>
      </c>
      <c r="K1782">
        <v>8.28</v>
      </c>
      <c r="L1782">
        <v>7.0234</v>
      </c>
      <c r="M1782">
        <v>-1.2566</v>
      </c>
      <c r="N1782">
        <v>-0.151763285024155</v>
      </c>
    </row>
    <row r="1783" spans="1:14">
      <c r="A1783">
        <v>210</v>
      </c>
      <c r="B1783">
        <v>21011</v>
      </c>
      <c r="C1783" t="s">
        <v>1119</v>
      </c>
      <c r="D1783" t="s">
        <v>1377</v>
      </c>
      <c r="E1783" t="s">
        <v>1378</v>
      </c>
      <c r="F1783" t="s">
        <v>1429</v>
      </c>
      <c r="G1783" t="s">
        <v>1430</v>
      </c>
      <c r="H1783">
        <v>2101102</v>
      </c>
      <c r="I1783" t="s">
        <v>2049</v>
      </c>
      <c r="J1783" t="s">
        <v>846</v>
      </c>
      <c r="K1783">
        <v>154.59</v>
      </c>
      <c r="L1783">
        <v>198.7709</v>
      </c>
      <c r="M1783">
        <v>44.1809</v>
      </c>
      <c r="N1783">
        <v>0.285794035836729</v>
      </c>
    </row>
    <row r="1784" spans="1:14">
      <c r="A1784">
        <v>210</v>
      </c>
      <c r="B1784">
        <v>21011</v>
      </c>
      <c r="C1784" t="s">
        <v>1119</v>
      </c>
      <c r="D1784" t="s">
        <v>1377</v>
      </c>
      <c r="E1784" t="s">
        <v>1378</v>
      </c>
      <c r="F1784" t="s">
        <v>1431</v>
      </c>
      <c r="G1784" t="s">
        <v>1432</v>
      </c>
      <c r="H1784">
        <v>2101102</v>
      </c>
      <c r="I1784" t="s">
        <v>2049</v>
      </c>
      <c r="J1784" t="s">
        <v>846</v>
      </c>
      <c r="K1784">
        <v>112.24</v>
      </c>
      <c r="L1784">
        <v>119.4659</v>
      </c>
      <c r="M1784">
        <v>7.22590000000001</v>
      </c>
      <c r="N1784">
        <v>0.064379009265859</v>
      </c>
    </row>
    <row r="1785" spans="1:14">
      <c r="A1785">
        <v>210</v>
      </c>
      <c r="B1785">
        <v>21011</v>
      </c>
      <c r="C1785" t="s">
        <v>1119</v>
      </c>
      <c r="D1785" t="s">
        <v>1377</v>
      </c>
      <c r="E1785" t="s">
        <v>1378</v>
      </c>
      <c r="F1785" t="s">
        <v>1474</v>
      </c>
      <c r="G1785" t="s">
        <v>1475</v>
      </c>
      <c r="H1785">
        <v>2101102</v>
      </c>
      <c r="I1785" t="s">
        <v>2049</v>
      </c>
      <c r="J1785" t="s">
        <v>846</v>
      </c>
      <c r="K1785">
        <v>2.84</v>
      </c>
      <c r="L1785">
        <v>3.0436</v>
      </c>
      <c r="M1785">
        <v>0.2036</v>
      </c>
      <c r="N1785">
        <v>0.0716901408450705</v>
      </c>
    </row>
    <row r="1786" spans="1:14">
      <c r="A1786">
        <v>210</v>
      </c>
      <c r="B1786">
        <v>21011</v>
      </c>
      <c r="C1786" t="s">
        <v>1119</v>
      </c>
      <c r="D1786" t="s">
        <v>1377</v>
      </c>
      <c r="E1786" t="s">
        <v>1378</v>
      </c>
      <c r="F1786" t="s">
        <v>1450</v>
      </c>
      <c r="G1786" t="s">
        <v>1451</v>
      </c>
      <c r="H1786">
        <v>2101102</v>
      </c>
      <c r="I1786" t="s">
        <v>2049</v>
      </c>
      <c r="J1786" t="s">
        <v>846</v>
      </c>
      <c r="K1786">
        <v>280.98</v>
      </c>
      <c r="L1786">
        <v>236.4366</v>
      </c>
      <c r="M1786">
        <v>-44.5434</v>
      </c>
      <c r="N1786">
        <v>-0.158528720905403</v>
      </c>
    </row>
    <row r="1787" spans="1:14">
      <c r="A1787">
        <v>210</v>
      </c>
      <c r="B1787">
        <v>21011</v>
      </c>
      <c r="C1787" t="s">
        <v>1119</v>
      </c>
      <c r="D1787" t="s">
        <v>1377</v>
      </c>
      <c r="E1787" t="s">
        <v>1378</v>
      </c>
      <c r="F1787" t="s">
        <v>1452</v>
      </c>
      <c r="G1787" t="s">
        <v>1453</v>
      </c>
      <c r="H1787">
        <v>2101102</v>
      </c>
      <c r="I1787" t="s">
        <v>2049</v>
      </c>
      <c r="J1787" t="s">
        <v>846</v>
      </c>
      <c r="K1787">
        <v>255.4</v>
      </c>
      <c r="L1787">
        <v>217.704</v>
      </c>
      <c r="M1787">
        <v>-37.696</v>
      </c>
      <c r="N1787">
        <v>-0.147595927956147</v>
      </c>
    </row>
    <row r="1788" spans="1:14">
      <c r="A1788">
        <v>210</v>
      </c>
      <c r="B1788">
        <v>21011</v>
      </c>
      <c r="C1788" t="s">
        <v>1119</v>
      </c>
      <c r="D1788" t="s">
        <v>1377</v>
      </c>
      <c r="E1788" t="s">
        <v>1378</v>
      </c>
      <c r="F1788" t="s">
        <v>1434</v>
      </c>
      <c r="G1788" t="s">
        <v>1435</v>
      </c>
      <c r="H1788">
        <v>2101102</v>
      </c>
      <c r="I1788" t="s">
        <v>2049</v>
      </c>
      <c r="J1788" t="s">
        <v>846</v>
      </c>
      <c r="K1788">
        <v>3.46</v>
      </c>
      <c r="L1788">
        <v>3.9454</v>
      </c>
      <c r="M1788">
        <v>0.4854</v>
      </c>
      <c r="N1788">
        <v>0.14028901734104</v>
      </c>
    </row>
    <row r="1789" spans="1:14">
      <c r="A1789">
        <v>210</v>
      </c>
      <c r="B1789">
        <v>21011</v>
      </c>
      <c r="C1789" t="s">
        <v>1119</v>
      </c>
      <c r="D1789" t="s">
        <v>1377</v>
      </c>
      <c r="E1789" t="s">
        <v>1378</v>
      </c>
      <c r="F1789" t="s">
        <v>1436</v>
      </c>
      <c r="G1789" t="s">
        <v>1437</v>
      </c>
      <c r="H1789">
        <v>2101102</v>
      </c>
      <c r="I1789" t="s">
        <v>2049</v>
      </c>
      <c r="J1789" t="s">
        <v>846</v>
      </c>
      <c r="K1789">
        <v>71.03</v>
      </c>
      <c r="L1789">
        <v>93.5745</v>
      </c>
      <c r="M1789">
        <v>22.5445</v>
      </c>
      <c r="N1789">
        <v>0.317394058848374</v>
      </c>
    </row>
    <row r="1790" spans="1:14">
      <c r="A1790">
        <v>210</v>
      </c>
      <c r="B1790">
        <v>21011</v>
      </c>
      <c r="C1790" t="s">
        <v>1119</v>
      </c>
      <c r="D1790" t="s">
        <v>1479</v>
      </c>
      <c r="E1790" t="s">
        <v>1480</v>
      </c>
      <c r="F1790" t="s">
        <v>1494</v>
      </c>
      <c r="G1790" t="s">
        <v>1495</v>
      </c>
      <c r="H1790">
        <v>2101102</v>
      </c>
      <c r="I1790" t="s">
        <v>2049</v>
      </c>
      <c r="J1790" t="s">
        <v>846</v>
      </c>
      <c r="K1790">
        <v>3.41</v>
      </c>
      <c r="L1790">
        <v>0</v>
      </c>
      <c r="M1790">
        <v>-3.41</v>
      </c>
      <c r="N1790">
        <v>-1</v>
      </c>
    </row>
    <row r="1791" spans="1:14">
      <c r="A1791">
        <v>210</v>
      </c>
      <c r="B1791">
        <v>21011</v>
      </c>
      <c r="C1791" t="s">
        <v>1119</v>
      </c>
      <c r="D1791" t="s">
        <v>1479</v>
      </c>
      <c r="E1791" t="s">
        <v>1480</v>
      </c>
      <c r="F1791" t="s">
        <v>1503</v>
      </c>
      <c r="G1791" t="s">
        <v>1504</v>
      </c>
      <c r="H1791">
        <v>2101102</v>
      </c>
      <c r="I1791" t="s">
        <v>2049</v>
      </c>
      <c r="J1791" t="s">
        <v>846</v>
      </c>
      <c r="K1791">
        <v>2.12</v>
      </c>
      <c r="L1791">
        <v>0</v>
      </c>
      <c r="M1791">
        <v>-2.12</v>
      </c>
      <c r="N1791">
        <v>-1</v>
      </c>
    </row>
    <row r="1792" spans="1:14">
      <c r="A1792">
        <v>210</v>
      </c>
      <c r="B1792">
        <v>21011</v>
      </c>
      <c r="C1792" t="s">
        <v>1119</v>
      </c>
      <c r="D1792" t="s">
        <v>1479</v>
      </c>
      <c r="E1792" t="s">
        <v>1480</v>
      </c>
      <c r="F1792" t="s">
        <v>1501</v>
      </c>
      <c r="G1792" t="s">
        <v>1502</v>
      </c>
      <c r="H1792">
        <v>2101102</v>
      </c>
      <c r="I1792" t="s">
        <v>2049</v>
      </c>
      <c r="J1792" t="s">
        <v>846</v>
      </c>
      <c r="K1792">
        <v>12.08</v>
      </c>
      <c r="L1792">
        <v>21.8605</v>
      </c>
      <c r="M1792">
        <v>9.7805</v>
      </c>
      <c r="N1792">
        <v>0.809644039735099</v>
      </c>
    </row>
    <row r="1793" spans="1:14">
      <c r="A1793">
        <v>210</v>
      </c>
      <c r="B1793">
        <v>21011</v>
      </c>
      <c r="C1793" t="s">
        <v>1119</v>
      </c>
      <c r="D1793" t="s">
        <v>1479</v>
      </c>
      <c r="E1793" t="s">
        <v>1480</v>
      </c>
      <c r="F1793" t="s">
        <v>1490</v>
      </c>
      <c r="G1793" t="s">
        <v>1491</v>
      </c>
      <c r="H1793">
        <v>2101102</v>
      </c>
      <c r="I1793" t="s">
        <v>2049</v>
      </c>
      <c r="J1793" t="s">
        <v>846</v>
      </c>
      <c r="K1793">
        <v>20.64</v>
      </c>
      <c r="L1793">
        <v>16.9849</v>
      </c>
      <c r="M1793">
        <v>-3.6551</v>
      </c>
      <c r="N1793">
        <v>-0.177088178294574</v>
      </c>
    </row>
    <row r="1794" spans="1:14">
      <c r="A1794">
        <v>210</v>
      </c>
      <c r="B1794">
        <v>21011</v>
      </c>
      <c r="C1794" t="s">
        <v>1119</v>
      </c>
      <c r="D1794" t="s">
        <v>1485</v>
      </c>
      <c r="E1794" t="s">
        <v>1486</v>
      </c>
      <c r="F1794" t="s">
        <v>1523</v>
      </c>
      <c r="G1794" t="s">
        <v>1524</v>
      </c>
      <c r="H1794">
        <v>2101102</v>
      </c>
      <c r="I1794" t="s">
        <v>2049</v>
      </c>
      <c r="J1794" t="s">
        <v>846</v>
      </c>
      <c r="K1794">
        <v>6.59</v>
      </c>
      <c r="L1794">
        <v>8.5276</v>
      </c>
      <c r="M1794">
        <v>1.9376</v>
      </c>
      <c r="N1794">
        <v>0.29402124430956</v>
      </c>
    </row>
    <row r="1795" spans="1:14">
      <c r="A1795">
        <v>210</v>
      </c>
      <c r="B1795">
        <v>21011</v>
      </c>
      <c r="C1795" t="s">
        <v>1119</v>
      </c>
      <c r="D1795" t="s">
        <v>1476</v>
      </c>
      <c r="E1795" t="s">
        <v>1477</v>
      </c>
      <c r="F1795" t="s">
        <v>1553</v>
      </c>
      <c r="G1795" t="s">
        <v>1554</v>
      </c>
      <c r="H1795">
        <v>2101102</v>
      </c>
      <c r="I1795" t="s">
        <v>2049</v>
      </c>
      <c r="J1795" t="s">
        <v>846</v>
      </c>
      <c r="K1795">
        <v>5.11</v>
      </c>
      <c r="L1795">
        <v>5.5768</v>
      </c>
      <c r="M1795">
        <v>0.4668</v>
      </c>
      <c r="N1795">
        <v>0.0913502935420744</v>
      </c>
    </row>
    <row r="1796" spans="1:14">
      <c r="A1796">
        <v>210</v>
      </c>
      <c r="B1796">
        <v>21011</v>
      </c>
      <c r="C1796" t="s">
        <v>1119</v>
      </c>
      <c r="D1796" t="s">
        <v>1476</v>
      </c>
      <c r="E1796" t="s">
        <v>1477</v>
      </c>
      <c r="F1796" t="s">
        <v>1545</v>
      </c>
      <c r="G1796" t="s">
        <v>1546</v>
      </c>
      <c r="H1796">
        <v>2101102</v>
      </c>
      <c r="I1796" t="s">
        <v>2049</v>
      </c>
      <c r="J1796" t="s">
        <v>846</v>
      </c>
      <c r="K1796">
        <v>21.78</v>
      </c>
      <c r="L1796">
        <v>27.289</v>
      </c>
      <c r="M1796">
        <v>5.509</v>
      </c>
      <c r="N1796">
        <v>0.252938475665748</v>
      </c>
    </row>
    <row r="1797" spans="1:14">
      <c r="A1797">
        <v>210</v>
      </c>
      <c r="B1797">
        <v>21011</v>
      </c>
      <c r="C1797" t="s">
        <v>1119</v>
      </c>
      <c r="D1797" t="s">
        <v>1476</v>
      </c>
      <c r="E1797" t="s">
        <v>1477</v>
      </c>
      <c r="F1797" t="s">
        <v>1574</v>
      </c>
      <c r="G1797" t="s">
        <v>1575</v>
      </c>
      <c r="H1797">
        <v>2101102</v>
      </c>
      <c r="I1797" t="s">
        <v>2049</v>
      </c>
      <c r="J1797" t="s">
        <v>846</v>
      </c>
      <c r="K1797">
        <v>0.27</v>
      </c>
      <c r="L1797">
        <v>0.2785</v>
      </c>
      <c r="M1797">
        <v>0.00850000000000001</v>
      </c>
      <c r="N1797">
        <v>0.0314814814814815</v>
      </c>
    </row>
    <row r="1798" spans="1:14">
      <c r="A1798">
        <v>210</v>
      </c>
      <c r="B1798">
        <v>21011</v>
      </c>
      <c r="C1798" t="s">
        <v>1119</v>
      </c>
      <c r="D1798" t="s">
        <v>1476</v>
      </c>
      <c r="E1798" t="s">
        <v>1477</v>
      </c>
      <c r="F1798" t="s">
        <v>1560</v>
      </c>
      <c r="G1798" t="s">
        <v>1561</v>
      </c>
      <c r="H1798">
        <v>2101102</v>
      </c>
      <c r="I1798" t="s">
        <v>2049</v>
      </c>
      <c r="J1798" t="s">
        <v>846</v>
      </c>
      <c r="K1798">
        <v>9.64</v>
      </c>
      <c r="L1798">
        <v>9.4738</v>
      </c>
      <c r="M1798">
        <v>-0.1662</v>
      </c>
      <c r="N1798">
        <v>-0.0172406639004149</v>
      </c>
    </row>
    <row r="1799" spans="1:14">
      <c r="A1799">
        <v>210</v>
      </c>
      <c r="B1799">
        <v>21011</v>
      </c>
      <c r="C1799" t="s">
        <v>1119</v>
      </c>
      <c r="D1799" t="s">
        <v>1476</v>
      </c>
      <c r="E1799" t="s">
        <v>1477</v>
      </c>
      <c r="F1799" t="s">
        <v>1567</v>
      </c>
      <c r="G1799" t="s">
        <v>1568</v>
      </c>
      <c r="H1799">
        <v>2101102</v>
      </c>
      <c r="I1799" t="s">
        <v>2049</v>
      </c>
      <c r="J1799" t="s">
        <v>846</v>
      </c>
      <c r="K1799">
        <v>28.54</v>
      </c>
      <c r="L1799">
        <v>33.9992</v>
      </c>
      <c r="M1799">
        <v>5.4592</v>
      </c>
      <c r="N1799">
        <v>0.191282410651717</v>
      </c>
    </row>
    <row r="1800" spans="1:14">
      <c r="A1800">
        <v>210</v>
      </c>
      <c r="B1800">
        <v>21011</v>
      </c>
      <c r="C1800" t="s">
        <v>1119</v>
      </c>
      <c r="D1800" t="s">
        <v>1476</v>
      </c>
      <c r="E1800" t="s">
        <v>1477</v>
      </c>
      <c r="F1800" t="s">
        <v>1547</v>
      </c>
      <c r="G1800" t="s">
        <v>1548</v>
      </c>
      <c r="H1800">
        <v>2101102</v>
      </c>
      <c r="I1800" t="s">
        <v>2049</v>
      </c>
      <c r="J1800" t="s">
        <v>846</v>
      </c>
      <c r="K1800">
        <v>4.03</v>
      </c>
      <c r="L1800">
        <v>5.3168</v>
      </c>
      <c r="M1800">
        <v>1.2868</v>
      </c>
      <c r="N1800">
        <v>0.319305210918114</v>
      </c>
    </row>
    <row r="1801" spans="1:14">
      <c r="A1801">
        <v>210</v>
      </c>
      <c r="B1801">
        <v>21011</v>
      </c>
      <c r="C1801" t="s">
        <v>1119</v>
      </c>
      <c r="D1801" t="s">
        <v>1476</v>
      </c>
      <c r="E1801" t="s">
        <v>1477</v>
      </c>
      <c r="F1801" t="s">
        <v>1563</v>
      </c>
      <c r="G1801" t="s">
        <v>1564</v>
      </c>
      <c r="H1801">
        <v>2101102</v>
      </c>
      <c r="I1801" t="s">
        <v>2049</v>
      </c>
      <c r="J1801" t="s">
        <v>846</v>
      </c>
      <c r="K1801">
        <v>5.15</v>
      </c>
      <c r="L1801">
        <v>6.5713</v>
      </c>
      <c r="M1801">
        <v>1.4213</v>
      </c>
      <c r="N1801">
        <v>0.275980582524272</v>
      </c>
    </row>
    <row r="1802" spans="1:14">
      <c r="A1802">
        <v>210</v>
      </c>
      <c r="B1802">
        <v>21011</v>
      </c>
      <c r="C1802" t="s">
        <v>1119</v>
      </c>
      <c r="D1802" t="s">
        <v>1476</v>
      </c>
      <c r="E1802" t="s">
        <v>1477</v>
      </c>
      <c r="F1802" t="s">
        <v>1537</v>
      </c>
      <c r="G1802" t="s">
        <v>1538</v>
      </c>
      <c r="H1802">
        <v>2101102</v>
      </c>
      <c r="I1802" t="s">
        <v>2049</v>
      </c>
      <c r="J1802" t="s">
        <v>846</v>
      </c>
      <c r="K1802">
        <v>46.65</v>
      </c>
      <c r="L1802">
        <v>49.9892</v>
      </c>
      <c r="M1802">
        <v>3.3392</v>
      </c>
      <c r="N1802">
        <v>0.0715798499464094</v>
      </c>
    </row>
    <row r="1803" spans="1:14">
      <c r="A1803">
        <v>210</v>
      </c>
      <c r="B1803">
        <v>21011</v>
      </c>
      <c r="C1803" t="s">
        <v>1119</v>
      </c>
      <c r="D1803" t="s">
        <v>1476</v>
      </c>
      <c r="E1803" t="s">
        <v>1477</v>
      </c>
      <c r="F1803" t="s">
        <v>1608</v>
      </c>
      <c r="G1803" t="s">
        <v>1609</v>
      </c>
      <c r="H1803">
        <v>2101102</v>
      </c>
      <c r="I1803" t="s">
        <v>2049</v>
      </c>
      <c r="J1803" t="s">
        <v>846</v>
      </c>
      <c r="K1803">
        <v>5.96</v>
      </c>
      <c r="L1803">
        <v>6.675</v>
      </c>
      <c r="M1803">
        <v>0.715</v>
      </c>
      <c r="N1803">
        <v>0.11996644295302</v>
      </c>
    </row>
    <row r="1804" spans="1:14">
      <c r="A1804">
        <v>210</v>
      </c>
      <c r="B1804">
        <v>21011</v>
      </c>
      <c r="C1804" t="s">
        <v>1119</v>
      </c>
      <c r="D1804" t="s">
        <v>1476</v>
      </c>
      <c r="E1804" t="s">
        <v>1477</v>
      </c>
      <c r="F1804" t="s">
        <v>1540</v>
      </c>
      <c r="G1804" t="s">
        <v>1541</v>
      </c>
      <c r="H1804">
        <v>2101102</v>
      </c>
      <c r="I1804" t="s">
        <v>2049</v>
      </c>
      <c r="J1804" t="s">
        <v>846</v>
      </c>
      <c r="K1804">
        <v>103.45</v>
      </c>
      <c r="L1804">
        <v>92.5939</v>
      </c>
      <c r="M1804">
        <v>-10.8561</v>
      </c>
      <c r="N1804">
        <v>-0.104940550990817</v>
      </c>
    </row>
    <row r="1805" spans="1:14">
      <c r="A1805">
        <v>210</v>
      </c>
      <c r="B1805">
        <v>21011</v>
      </c>
      <c r="C1805" t="s">
        <v>1119</v>
      </c>
      <c r="D1805" t="s">
        <v>1476</v>
      </c>
      <c r="E1805" t="s">
        <v>1477</v>
      </c>
      <c r="F1805" t="s">
        <v>1565</v>
      </c>
      <c r="G1805" t="s">
        <v>1566</v>
      </c>
      <c r="H1805">
        <v>2101102</v>
      </c>
      <c r="I1805" t="s">
        <v>2049</v>
      </c>
      <c r="J1805" t="s">
        <v>846</v>
      </c>
      <c r="K1805">
        <v>0</v>
      </c>
      <c r="L1805">
        <v>3.5911</v>
      </c>
      <c r="M1805">
        <v>3.5911</v>
      </c>
      <c r="N1805">
        <v>0</v>
      </c>
    </row>
    <row r="1806" spans="1:14">
      <c r="A1806">
        <v>210</v>
      </c>
      <c r="B1806">
        <v>21011</v>
      </c>
      <c r="C1806" t="s">
        <v>1119</v>
      </c>
      <c r="D1806" t="s">
        <v>1555</v>
      </c>
      <c r="E1806" t="s">
        <v>1556</v>
      </c>
      <c r="F1806" t="s">
        <v>1557</v>
      </c>
      <c r="G1806" t="s">
        <v>1556</v>
      </c>
      <c r="H1806">
        <v>2101102</v>
      </c>
      <c r="I1806" t="s">
        <v>2049</v>
      </c>
      <c r="J1806" t="s">
        <v>846</v>
      </c>
      <c r="K1806">
        <v>2.45</v>
      </c>
      <c r="L1806">
        <v>2.6252</v>
      </c>
      <c r="M1806">
        <v>0.1752</v>
      </c>
      <c r="N1806">
        <v>0.0715102040816326</v>
      </c>
    </row>
    <row r="1807" spans="1:14">
      <c r="A1807">
        <v>210</v>
      </c>
      <c r="B1807">
        <v>21011</v>
      </c>
      <c r="C1807" t="s">
        <v>1119</v>
      </c>
      <c r="D1807" t="s">
        <v>1531</v>
      </c>
      <c r="E1807" t="s">
        <v>1532</v>
      </c>
      <c r="F1807" t="s">
        <v>1558</v>
      </c>
      <c r="G1807" t="s">
        <v>1559</v>
      </c>
      <c r="H1807">
        <v>2101102</v>
      </c>
      <c r="I1807" t="s">
        <v>2049</v>
      </c>
      <c r="J1807" t="s">
        <v>846</v>
      </c>
      <c r="K1807">
        <v>2.01</v>
      </c>
      <c r="L1807">
        <v>2.634</v>
      </c>
      <c r="M1807">
        <v>0.624</v>
      </c>
      <c r="N1807">
        <v>0.31044776119403</v>
      </c>
    </row>
    <row r="1808" spans="1:14">
      <c r="A1808">
        <v>210</v>
      </c>
      <c r="B1808">
        <v>21011</v>
      </c>
      <c r="C1808" t="s">
        <v>1119</v>
      </c>
      <c r="D1808" t="s">
        <v>1577</v>
      </c>
      <c r="E1808" t="s">
        <v>1578</v>
      </c>
      <c r="F1808" t="s">
        <v>1585</v>
      </c>
      <c r="G1808" t="s">
        <v>1586</v>
      </c>
      <c r="H1808">
        <v>2101102</v>
      </c>
      <c r="I1808" t="s">
        <v>2049</v>
      </c>
      <c r="J1808" t="s">
        <v>846</v>
      </c>
      <c r="K1808">
        <v>5.21</v>
      </c>
      <c r="L1808">
        <v>4.4564</v>
      </c>
      <c r="M1808">
        <v>-0.7536</v>
      </c>
      <c r="N1808">
        <v>-0.144644913627639</v>
      </c>
    </row>
    <row r="1809" spans="1:14">
      <c r="A1809">
        <v>210</v>
      </c>
      <c r="B1809">
        <v>21011</v>
      </c>
      <c r="C1809" t="s">
        <v>1119</v>
      </c>
      <c r="D1809" t="s">
        <v>1577</v>
      </c>
      <c r="E1809" t="s">
        <v>1578</v>
      </c>
      <c r="F1809" t="s">
        <v>1598</v>
      </c>
      <c r="G1809" t="s">
        <v>1599</v>
      </c>
      <c r="H1809">
        <v>2101102</v>
      </c>
      <c r="I1809" t="s">
        <v>2049</v>
      </c>
      <c r="J1809" t="s">
        <v>846</v>
      </c>
      <c r="K1809">
        <v>17.74</v>
      </c>
      <c r="L1809">
        <v>19.8393</v>
      </c>
      <c r="M1809">
        <v>2.0993</v>
      </c>
      <c r="N1809">
        <v>0.118337091319053</v>
      </c>
    </row>
    <row r="1810" spans="1:14">
      <c r="A1810">
        <v>210</v>
      </c>
      <c r="B1810">
        <v>21011</v>
      </c>
      <c r="C1810" t="s">
        <v>1119</v>
      </c>
      <c r="D1810" t="s">
        <v>1577</v>
      </c>
      <c r="E1810" t="s">
        <v>1578</v>
      </c>
      <c r="F1810" t="s">
        <v>1600</v>
      </c>
      <c r="G1810" t="s">
        <v>1601</v>
      </c>
      <c r="H1810">
        <v>2101102</v>
      </c>
      <c r="I1810" t="s">
        <v>2049</v>
      </c>
      <c r="J1810" t="s">
        <v>846</v>
      </c>
      <c r="K1810">
        <v>9.34</v>
      </c>
      <c r="L1810">
        <v>9.4214</v>
      </c>
      <c r="M1810">
        <v>0.0814000000000004</v>
      </c>
      <c r="N1810">
        <v>0.00871520342612424</v>
      </c>
    </row>
    <row r="1811" spans="1:14">
      <c r="A1811">
        <v>210</v>
      </c>
      <c r="B1811">
        <v>21011</v>
      </c>
      <c r="C1811" t="s">
        <v>1119</v>
      </c>
      <c r="D1811" t="s">
        <v>1577</v>
      </c>
      <c r="E1811" t="s">
        <v>1578</v>
      </c>
      <c r="F1811" t="s">
        <v>1587</v>
      </c>
      <c r="G1811" t="s">
        <v>1588</v>
      </c>
      <c r="H1811">
        <v>2101102</v>
      </c>
      <c r="I1811" t="s">
        <v>2049</v>
      </c>
      <c r="J1811" t="s">
        <v>846</v>
      </c>
      <c r="K1811">
        <v>9.62</v>
      </c>
      <c r="L1811">
        <v>10.2296</v>
      </c>
      <c r="M1811">
        <v>0.6096</v>
      </c>
      <c r="N1811">
        <v>0.0633679833679834</v>
      </c>
    </row>
    <row r="1812" spans="1:14">
      <c r="A1812">
        <v>210</v>
      </c>
      <c r="B1812">
        <v>21011</v>
      </c>
      <c r="C1812" t="s">
        <v>1119</v>
      </c>
      <c r="D1812" t="s">
        <v>1577</v>
      </c>
      <c r="E1812" t="s">
        <v>1578</v>
      </c>
      <c r="F1812" t="s">
        <v>1602</v>
      </c>
      <c r="G1812" t="s">
        <v>1603</v>
      </c>
      <c r="H1812">
        <v>2101102</v>
      </c>
      <c r="I1812" t="s">
        <v>2049</v>
      </c>
      <c r="J1812" t="s">
        <v>846</v>
      </c>
      <c r="K1812">
        <v>22.15</v>
      </c>
      <c r="L1812">
        <v>22.9935</v>
      </c>
      <c r="M1812">
        <v>0.843500000000002</v>
      </c>
      <c r="N1812">
        <v>0.0380812641083523</v>
      </c>
    </row>
    <row r="1813" spans="1:14">
      <c r="A1813">
        <v>210</v>
      </c>
      <c r="B1813">
        <v>21011</v>
      </c>
      <c r="C1813" t="s">
        <v>1119</v>
      </c>
      <c r="D1813" t="s">
        <v>1577</v>
      </c>
      <c r="E1813" t="s">
        <v>1578</v>
      </c>
      <c r="F1813" t="s">
        <v>1589</v>
      </c>
      <c r="G1813" t="s">
        <v>1590</v>
      </c>
      <c r="H1813">
        <v>2101102</v>
      </c>
      <c r="I1813" t="s">
        <v>2049</v>
      </c>
      <c r="J1813" t="s">
        <v>846</v>
      </c>
      <c r="K1813">
        <v>12.09</v>
      </c>
      <c r="L1813">
        <v>11.0194</v>
      </c>
      <c r="M1813">
        <v>-1.0706</v>
      </c>
      <c r="N1813">
        <v>-0.0885525227460712</v>
      </c>
    </row>
    <row r="1814" spans="1:14">
      <c r="A1814">
        <v>210</v>
      </c>
      <c r="B1814">
        <v>21011</v>
      </c>
      <c r="C1814" t="s">
        <v>1119</v>
      </c>
      <c r="D1814" t="s">
        <v>1577</v>
      </c>
      <c r="E1814" t="s">
        <v>1578</v>
      </c>
      <c r="F1814" t="s">
        <v>1591</v>
      </c>
      <c r="G1814" t="s">
        <v>1592</v>
      </c>
      <c r="H1814">
        <v>2101102</v>
      </c>
      <c r="I1814" t="s">
        <v>2049</v>
      </c>
      <c r="J1814" t="s">
        <v>846</v>
      </c>
      <c r="K1814">
        <v>1.09</v>
      </c>
      <c r="L1814">
        <v>2.2645</v>
      </c>
      <c r="M1814">
        <v>1.1745</v>
      </c>
      <c r="N1814">
        <v>1.07752293577982</v>
      </c>
    </row>
    <row r="1815" spans="1:14">
      <c r="A1815">
        <v>210</v>
      </c>
      <c r="B1815">
        <v>21011</v>
      </c>
      <c r="C1815" t="s">
        <v>1031</v>
      </c>
      <c r="D1815" t="s">
        <v>1906</v>
      </c>
      <c r="E1815" t="s">
        <v>1907</v>
      </c>
      <c r="F1815" t="s">
        <v>1908</v>
      </c>
      <c r="G1815" t="s">
        <v>1907</v>
      </c>
      <c r="H1815">
        <v>2101102</v>
      </c>
      <c r="I1815" t="s">
        <v>2049</v>
      </c>
      <c r="J1815" t="s">
        <v>846</v>
      </c>
      <c r="K1815">
        <v>0</v>
      </c>
      <c r="L1815">
        <v>7.9</v>
      </c>
      <c r="M1815">
        <v>7.9</v>
      </c>
      <c r="N1815">
        <v>0</v>
      </c>
    </row>
    <row r="1816" spans="1:14">
      <c r="A1816">
        <v>210</v>
      </c>
      <c r="B1816">
        <v>21011</v>
      </c>
      <c r="C1816" t="s">
        <v>1031</v>
      </c>
      <c r="D1816" t="s">
        <v>1909</v>
      </c>
      <c r="E1816" t="s">
        <v>1910</v>
      </c>
      <c r="F1816" t="s">
        <v>1911</v>
      </c>
      <c r="G1816" t="s">
        <v>1910</v>
      </c>
      <c r="H1816">
        <v>2101102</v>
      </c>
      <c r="I1816" t="s">
        <v>2049</v>
      </c>
      <c r="J1816" t="s">
        <v>846</v>
      </c>
      <c r="K1816">
        <v>0</v>
      </c>
      <c r="L1816">
        <v>7.9</v>
      </c>
      <c r="M1816">
        <v>7.9</v>
      </c>
      <c r="N1816">
        <v>0</v>
      </c>
    </row>
    <row r="1817" spans="1:14">
      <c r="A1817">
        <v>210</v>
      </c>
      <c r="B1817">
        <v>21011</v>
      </c>
      <c r="C1817" t="s">
        <v>841</v>
      </c>
      <c r="D1817" t="s">
        <v>1090</v>
      </c>
      <c r="E1817" t="s">
        <v>1091</v>
      </c>
      <c r="F1817" t="s">
        <v>1095</v>
      </c>
      <c r="G1817" t="s">
        <v>1096</v>
      </c>
      <c r="H1817">
        <v>2101102</v>
      </c>
      <c r="I1817" t="s">
        <v>2049</v>
      </c>
      <c r="J1817" t="s">
        <v>846</v>
      </c>
      <c r="K1817">
        <v>46.34</v>
      </c>
      <c r="L1817">
        <v>57.279</v>
      </c>
      <c r="M1817">
        <v>10.939</v>
      </c>
      <c r="N1817">
        <v>0.236059559775572</v>
      </c>
    </row>
    <row r="1818" spans="1:14">
      <c r="A1818">
        <v>210</v>
      </c>
      <c r="B1818">
        <v>21011</v>
      </c>
      <c r="C1818" t="s">
        <v>841</v>
      </c>
      <c r="D1818" t="s">
        <v>1090</v>
      </c>
      <c r="E1818" t="s">
        <v>1091</v>
      </c>
      <c r="F1818" t="s">
        <v>1093</v>
      </c>
      <c r="G1818" t="s">
        <v>1094</v>
      </c>
      <c r="H1818">
        <v>2101102</v>
      </c>
      <c r="I1818" t="s">
        <v>2049</v>
      </c>
      <c r="J1818" t="s">
        <v>846</v>
      </c>
      <c r="K1818">
        <v>3.58</v>
      </c>
      <c r="L1818">
        <v>3.8568</v>
      </c>
      <c r="M1818">
        <v>0.2768</v>
      </c>
      <c r="N1818">
        <v>0.0773184357541899</v>
      </c>
    </row>
    <row r="1819" spans="1:14">
      <c r="A1819">
        <v>210</v>
      </c>
      <c r="B1819">
        <v>21011</v>
      </c>
      <c r="C1819" t="s">
        <v>841</v>
      </c>
      <c r="D1819" t="s">
        <v>1090</v>
      </c>
      <c r="E1819" t="s">
        <v>1091</v>
      </c>
      <c r="F1819" t="s">
        <v>1097</v>
      </c>
      <c r="G1819" t="s">
        <v>1098</v>
      </c>
      <c r="H1819">
        <v>2101102</v>
      </c>
      <c r="I1819" t="s">
        <v>2049</v>
      </c>
      <c r="J1819" t="s">
        <v>846</v>
      </c>
      <c r="K1819">
        <v>43.78</v>
      </c>
      <c r="L1819">
        <v>59.4326</v>
      </c>
      <c r="M1819">
        <v>15.6526</v>
      </c>
      <c r="N1819">
        <v>0.35752855185016</v>
      </c>
    </row>
    <row r="1820" spans="1:14">
      <c r="A1820">
        <v>210</v>
      </c>
      <c r="B1820">
        <v>21011</v>
      </c>
      <c r="C1820" t="s">
        <v>841</v>
      </c>
      <c r="D1820" t="s">
        <v>915</v>
      </c>
      <c r="E1820" t="s">
        <v>916</v>
      </c>
      <c r="F1820" t="s">
        <v>943</v>
      </c>
      <c r="G1820" t="s">
        <v>944</v>
      </c>
      <c r="H1820">
        <v>2101102</v>
      </c>
      <c r="I1820" t="s">
        <v>2049</v>
      </c>
      <c r="J1820" t="s">
        <v>846</v>
      </c>
      <c r="K1820">
        <v>8.26</v>
      </c>
      <c r="L1820">
        <v>11.4285</v>
      </c>
      <c r="M1820">
        <v>3.1685</v>
      </c>
      <c r="N1820">
        <v>0.383595641646489</v>
      </c>
    </row>
    <row r="1821" spans="1:14">
      <c r="A1821">
        <v>210</v>
      </c>
      <c r="B1821">
        <v>21011</v>
      </c>
      <c r="C1821" t="s">
        <v>841</v>
      </c>
      <c r="D1821" t="s">
        <v>915</v>
      </c>
      <c r="E1821" t="s">
        <v>916</v>
      </c>
      <c r="F1821" t="s">
        <v>945</v>
      </c>
      <c r="G1821" t="s">
        <v>946</v>
      </c>
      <c r="H1821">
        <v>2101102</v>
      </c>
      <c r="I1821" t="s">
        <v>2049</v>
      </c>
      <c r="J1821" t="s">
        <v>846</v>
      </c>
      <c r="K1821">
        <v>36.14</v>
      </c>
      <c r="L1821">
        <v>43.8643</v>
      </c>
      <c r="M1821">
        <v>7.7243</v>
      </c>
      <c r="N1821">
        <v>0.213732706142778</v>
      </c>
    </row>
    <row r="1822" spans="1:14">
      <c r="A1822">
        <v>210</v>
      </c>
      <c r="B1822">
        <v>21011</v>
      </c>
      <c r="C1822" t="s">
        <v>1289</v>
      </c>
      <c r="D1822" t="s">
        <v>1806</v>
      </c>
      <c r="E1822" t="s">
        <v>1807</v>
      </c>
      <c r="F1822" t="s">
        <v>1969</v>
      </c>
      <c r="G1822" t="s">
        <v>1970</v>
      </c>
      <c r="H1822">
        <v>2101102</v>
      </c>
      <c r="I1822" t="s">
        <v>2049</v>
      </c>
      <c r="J1822" t="s">
        <v>846</v>
      </c>
      <c r="K1822">
        <v>7.85</v>
      </c>
      <c r="L1822">
        <v>8.2964</v>
      </c>
      <c r="M1822">
        <v>0.446400000000001</v>
      </c>
      <c r="N1822">
        <v>0.0568662420382166</v>
      </c>
    </row>
    <row r="1823" spans="1:14">
      <c r="A1823">
        <v>210</v>
      </c>
      <c r="B1823">
        <v>21011</v>
      </c>
      <c r="C1823" t="s">
        <v>849</v>
      </c>
      <c r="D1823" t="s">
        <v>1067</v>
      </c>
      <c r="E1823" t="s">
        <v>1068</v>
      </c>
      <c r="F1823" t="s">
        <v>1077</v>
      </c>
      <c r="G1823" t="s">
        <v>1078</v>
      </c>
      <c r="H1823">
        <v>2101102</v>
      </c>
      <c r="I1823" t="s">
        <v>2049</v>
      </c>
      <c r="J1823" t="s">
        <v>846</v>
      </c>
      <c r="K1823">
        <v>5.14</v>
      </c>
      <c r="L1823">
        <v>4.128</v>
      </c>
      <c r="M1823">
        <v>-1.012</v>
      </c>
      <c r="N1823">
        <v>-0.196887159533074</v>
      </c>
    </row>
    <row r="1824" spans="1:14">
      <c r="A1824">
        <v>210</v>
      </c>
      <c r="B1824">
        <v>21011</v>
      </c>
      <c r="C1824" t="s">
        <v>849</v>
      </c>
      <c r="D1824" t="s">
        <v>1067</v>
      </c>
      <c r="E1824" t="s">
        <v>1068</v>
      </c>
      <c r="F1824" t="s">
        <v>1080</v>
      </c>
      <c r="G1824" t="s">
        <v>1081</v>
      </c>
      <c r="H1824">
        <v>2101102</v>
      </c>
      <c r="I1824" t="s">
        <v>2049</v>
      </c>
      <c r="J1824" t="s">
        <v>846</v>
      </c>
      <c r="K1824">
        <v>5.28</v>
      </c>
      <c r="L1824">
        <v>9.0456</v>
      </c>
      <c r="M1824">
        <v>3.7656</v>
      </c>
      <c r="N1824">
        <v>0.713181818181818</v>
      </c>
    </row>
    <row r="1825" spans="1:14">
      <c r="A1825">
        <v>210</v>
      </c>
      <c r="B1825">
        <v>21011</v>
      </c>
      <c r="C1825" t="s">
        <v>841</v>
      </c>
      <c r="D1825" t="s">
        <v>1072</v>
      </c>
      <c r="E1825" t="s">
        <v>1073</v>
      </c>
      <c r="F1825" t="s">
        <v>1084</v>
      </c>
      <c r="G1825" t="s">
        <v>1085</v>
      </c>
      <c r="H1825">
        <v>2101102</v>
      </c>
      <c r="I1825" t="s">
        <v>2049</v>
      </c>
      <c r="J1825" t="s">
        <v>846</v>
      </c>
      <c r="K1825">
        <v>3.14</v>
      </c>
      <c r="L1825">
        <v>3.5229</v>
      </c>
      <c r="M1825">
        <v>0.3829</v>
      </c>
      <c r="N1825">
        <v>0.121942675159236</v>
      </c>
    </row>
    <row r="1826" spans="1:14">
      <c r="A1826">
        <v>210</v>
      </c>
      <c r="B1826">
        <v>21011</v>
      </c>
      <c r="C1826" t="s">
        <v>849</v>
      </c>
      <c r="D1826" t="s">
        <v>1809</v>
      </c>
      <c r="E1826" t="s">
        <v>1810</v>
      </c>
      <c r="F1826" t="s">
        <v>1973</v>
      </c>
      <c r="G1826" t="s">
        <v>1974</v>
      </c>
      <c r="H1826">
        <v>2101102</v>
      </c>
      <c r="I1826" t="s">
        <v>2049</v>
      </c>
      <c r="J1826" t="s">
        <v>846</v>
      </c>
      <c r="K1826">
        <v>0</v>
      </c>
      <c r="L1826">
        <v>1.6157</v>
      </c>
      <c r="M1826">
        <v>1.6157</v>
      </c>
      <c r="N1826">
        <v>0</v>
      </c>
    </row>
    <row r="1827" spans="1:14">
      <c r="A1827">
        <v>210</v>
      </c>
      <c r="B1827">
        <v>21011</v>
      </c>
      <c r="C1827" t="s">
        <v>1031</v>
      </c>
      <c r="D1827" t="s">
        <v>1263</v>
      </c>
      <c r="E1827" t="s">
        <v>1264</v>
      </c>
      <c r="F1827" t="s">
        <v>1270</v>
      </c>
      <c r="G1827" t="s">
        <v>1271</v>
      </c>
      <c r="H1827">
        <v>2101102</v>
      </c>
      <c r="I1827" t="s">
        <v>2049</v>
      </c>
      <c r="J1827" t="s">
        <v>846</v>
      </c>
      <c r="K1827">
        <v>29.28</v>
      </c>
      <c r="L1827">
        <v>27.509</v>
      </c>
      <c r="M1827">
        <v>-1.771</v>
      </c>
      <c r="N1827">
        <v>-0.0604849726775957</v>
      </c>
    </row>
    <row r="1828" spans="1:14">
      <c r="A1828">
        <v>210</v>
      </c>
      <c r="B1828">
        <v>21011</v>
      </c>
      <c r="C1828" t="s">
        <v>849</v>
      </c>
      <c r="D1828" t="s">
        <v>921</v>
      </c>
      <c r="E1828" t="s">
        <v>922</v>
      </c>
      <c r="F1828" t="s">
        <v>931</v>
      </c>
      <c r="G1828" t="s">
        <v>932</v>
      </c>
      <c r="H1828">
        <v>2101102</v>
      </c>
      <c r="I1828" t="s">
        <v>2049</v>
      </c>
      <c r="J1828" t="s">
        <v>846</v>
      </c>
      <c r="K1828">
        <v>1.58</v>
      </c>
      <c r="L1828">
        <v>5.3111</v>
      </c>
      <c r="M1828">
        <v>3.7311</v>
      </c>
      <c r="N1828">
        <v>2.36145569620253</v>
      </c>
    </row>
    <row r="1829" spans="1:14">
      <c r="A1829">
        <v>210</v>
      </c>
      <c r="B1829">
        <v>21011</v>
      </c>
      <c r="C1829" t="s">
        <v>792</v>
      </c>
      <c r="D1829" t="s">
        <v>1014</v>
      </c>
      <c r="E1829" t="s">
        <v>1015</v>
      </c>
      <c r="F1829" t="s">
        <v>1016</v>
      </c>
      <c r="G1829" t="s">
        <v>1017</v>
      </c>
      <c r="H1829">
        <v>2101102</v>
      </c>
      <c r="I1829" t="s">
        <v>2049</v>
      </c>
      <c r="J1829" t="s">
        <v>846</v>
      </c>
      <c r="K1829">
        <v>0</v>
      </c>
      <c r="L1829">
        <v>294.5</v>
      </c>
      <c r="M1829">
        <v>294.5</v>
      </c>
      <c r="N1829">
        <v>0</v>
      </c>
    </row>
    <row r="1830" spans="1:14">
      <c r="A1830">
        <v>210</v>
      </c>
      <c r="B1830">
        <v>21011</v>
      </c>
      <c r="C1830" t="s">
        <v>841</v>
      </c>
      <c r="D1830" t="s">
        <v>1179</v>
      </c>
      <c r="E1830" t="s">
        <v>1180</v>
      </c>
      <c r="F1830" t="s">
        <v>1181</v>
      </c>
      <c r="G1830" t="s">
        <v>1180</v>
      </c>
      <c r="H1830">
        <v>2101103</v>
      </c>
      <c r="I1830" t="s">
        <v>2050</v>
      </c>
      <c r="J1830" t="s">
        <v>846</v>
      </c>
      <c r="K1830">
        <v>0</v>
      </c>
      <c r="L1830">
        <v>64.3333</v>
      </c>
      <c r="M1830">
        <v>64.3333</v>
      </c>
      <c r="N1830">
        <v>0</v>
      </c>
    </row>
    <row r="1831" spans="1:14">
      <c r="A1831">
        <v>210</v>
      </c>
      <c r="B1831">
        <v>21011</v>
      </c>
      <c r="C1831" t="s">
        <v>841</v>
      </c>
      <c r="D1831" t="s">
        <v>1179</v>
      </c>
      <c r="E1831" t="s">
        <v>1180</v>
      </c>
      <c r="F1831" t="s">
        <v>1183</v>
      </c>
      <c r="G1831" t="s">
        <v>1184</v>
      </c>
      <c r="H1831">
        <v>2101103</v>
      </c>
      <c r="I1831" t="s">
        <v>2050</v>
      </c>
      <c r="J1831" t="s">
        <v>846</v>
      </c>
      <c r="K1831">
        <v>0</v>
      </c>
      <c r="L1831">
        <v>16.6333</v>
      </c>
      <c r="M1831">
        <v>16.6333</v>
      </c>
      <c r="N1831">
        <v>0</v>
      </c>
    </row>
    <row r="1832" spans="1:14">
      <c r="A1832">
        <v>210</v>
      </c>
      <c r="B1832">
        <v>21011</v>
      </c>
      <c r="C1832" t="s">
        <v>841</v>
      </c>
      <c r="D1832" t="s">
        <v>1235</v>
      </c>
      <c r="E1832" t="s">
        <v>1236</v>
      </c>
      <c r="F1832" t="s">
        <v>1237</v>
      </c>
      <c r="G1832" t="s">
        <v>1236</v>
      </c>
      <c r="H1832">
        <v>2101103</v>
      </c>
      <c r="I1832" t="s">
        <v>2050</v>
      </c>
      <c r="J1832" t="s">
        <v>846</v>
      </c>
      <c r="K1832">
        <v>0</v>
      </c>
      <c r="L1832">
        <v>12.839</v>
      </c>
      <c r="M1832">
        <v>12.839</v>
      </c>
      <c r="N1832">
        <v>0</v>
      </c>
    </row>
    <row r="1833" spans="1:14">
      <c r="A1833">
        <v>210</v>
      </c>
      <c r="B1833">
        <v>21011</v>
      </c>
      <c r="C1833" t="s">
        <v>841</v>
      </c>
      <c r="D1833" t="s">
        <v>1194</v>
      </c>
      <c r="E1833" t="s">
        <v>1195</v>
      </c>
      <c r="F1833" t="s">
        <v>1196</v>
      </c>
      <c r="G1833" t="s">
        <v>1195</v>
      </c>
      <c r="H1833">
        <v>2101103</v>
      </c>
      <c r="I1833" t="s">
        <v>2050</v>
      </c>
      <c r="J1833" t="s">
        <v>846</v>
      </c>
      <c r="K1833">
        <v>0</v>
      </c>
      <c r="L1833">
        <v>23.993</v>
      </c>
      <c r="M1833">
        <v>23.993</v>
      </c>
      <c r="N1833">
        <v>0</v>
      </c>
    </row>
    <row r="1834" spans="1:14">
      <c r="A1834">
        <v>210</v>
      </c>
      <c r="B1834">
        <v>21011</v>
      </c>
      <c r="C1834" t="s">
        <v>841</v>
      </c>
      <c r="D1834" t="s">
        <v>1194</v>
      </c>
      <c r="E1834" t="s">
        <v>1195</v>
      </c>
      <c r="F1834" t="s">
        <v>1201</v>
      </c>
      <c r="G1834" t="s">
        <v>1202</v>
      </c>
      <c r="H1834">
        <v>2101103</v>
      </c>
      <c r="I1834" t="s">
        <v>2050</v>
      </c>
      <c r="J1834" t="s">
        <v>846</v>
      </c>
      <c r="K1834">
        <v>0</v>
      </c>
      <c r="L1834">
        <v>4.3789</v>
      </c>
      <c r="M1834">
        <v>4.3789</v>
      </c>
      <c r="N1834">
        <v>0</v>
      </c>
    </row>
    <row r="1835" spans="1:14">
      <c r="A1835">
        <v>210</v>
      </c>
      <c r="B1835">
        <v>21011</v>
      </c>
      <c r="C1835" t="s">
        <v>841</v>
      </c>
      <c r="D1835" t="s">
        <v>1194</v>
      </c>
      <c r="E1835" t="s">
        <v>1195</v>
      </c>
      <c r="F1835" t="s">
        <v>1198</v>
      </c>
      <c r="G1835" t="s">
        <v>1199</v>
      </c>
      <c r="H1835">
        <v>2101103</v>
      </c>
      <c r="I1835" t="s">
        <v>2050</v>
      </c>
      <c r="J1835" t="s">
        <v>846</v>
      </c>
      <c r="K1835">
        <v>0</v>
      </c>
      <c r="L1835">
        <v>4.0896</v>
      </c>
      <c r="M1835">
        <v>4.0896</v>
      </c>
      <c r="N1835">
        <v>0</v>
      </c>
    </row>
    <row r="1836" spans="1:14">
      <c r="A1836">
        <v>210</v>
      </c>
      <c r="B1836">
        <v>21011</v>
      </c>
      <c r="C1836" t="s">
        <v>1119</v>
      </c>
      <c r="D1836" t="s">
        <v>1206</v>
      </c>
      <c r="E1836" t="s">
        <v>1207</v>
      </c>
      <c r="F1836" t="s">
        <v>1208</v>
      </c>
      <c r="G1836" t="s">
        <v>1207</v>
      </c>
      <c r="H1836">
        <v>2101103</v>
      </c>
      <c r="I1836" t="s">
        <v>2050</v>
      </c>
      <c r="J1836" t="s">
        <v>846</v>
      </c>
      <c r="K1836">
        <v>0</v>
      </c>
      <c r="L1836">
        <v>37.5435</v>
      </c>
      <c r="M1836">
        <v>37.5435</v>
      </c>
      <c r="N1836">
        <v>0</v>
      </c>
    </row>
    <row r="1837" spans="1:14">
      <c r="A1837">
        <v>210</v>
      </c>
      <c r="B1837">
        <v>21011</v>
      </c>
      <c r="C1837" t="s">
        <v>1119</v>
      </c>
      <c r="D1837" t="s">
        <v>1206</v>
      </c>
      <c r="E1837" t="s">
        <v>1207</v>
      </c>
      <c r="F1837" t="s">
        <v>1210</v>
      </c>
      <c r="G1837" t="s">
        <v>1211</v>
      </c>
      <c r="H1837">
        <v>2101103</v>
      </c>
      <c r="I1837" t="s">
        <v>2050</v>
      </c>
      <c r="J1837" t="s">
        <v>846</v>
      </c>
      <c r="K1837">
        <v>0</v>
      </c>
      <c r="L1837">
        <v>3.3046</v>
      </c>
      <c r="M1837">
        <v>3.3046</v>
      </c>
      <c r="N1837">
        <v>0</v>
      </c>
    </row>
    <row r="1838" spans="1:14">
      <c r="A1838">
        <v>210</v>
      </c>
      <c r="B1838">
        <v>21011</v>
      </c>
      <c r="C1838" t="s">
        <v>841</v>
      </c>
      <c r="D1838" t="s">
        <v>1047</v>
      </c>
      <c r="E1838" t="s">
        <v>1048</v>
      </c>
      <c r="F1838" t="s">
        <v>1049</v>
      </c>
      <c r="G1838" t="s">
        <v>1048</v>
      </c>
      <c r="H1838">
        <v>2101103</v>
      </c>
      <c r="I1838" t="s">
        <v>2050</v>
      </c>
      <c r="J1838" t="s">
        <v>846</v>
      </c>
      <c r="K1838">
        <v>0</v>
      </c>
      <c r="L1838">
        <v>81.8106</v>
      </c>
      <c r="M1838">
        <v>81.8106</v>
      </c>
      <c r="N1838">
        <v>0</v>
      </c>
    </row>
    <row r="1839" spans="1:14">
      <c r="A1839">
        <v>210</v>
      </c>
      <c r="B1839">
        <v>21011</v>
      </c>
      <c r="C1839" t="s">
        <v>841</v>
      </c>
      <c r="D1839" t="s">
        <v>1239</v>
      </c>
      <c r="E1839" t="s">
        <v>1240</v>
      </c>
      <c r="F1839" t="s">
        <v>1241</v>
      </c>
      <c r="G1839" t="s">
        <v>1240</v>
      </c>
      <c r="H1839">
        <v>2101103</v>
      </c>
      <c r="I1839" t="s">
        <v>2050</v>
      </c>
      <c r="J1839" t="s">
        <v>846</v>
      </c>
      <c r="K1839">
        <v>0</v>
      </c>
      <c r="L1839">
        <v>18.9343</v>
      </c>
      <c r="M1839">
        <v>18.9343</v>
      </c>
      <c r="N1839">
        <v>0</v>
      </c>
    </row>
    <row r="1840" spans="1:14">
      <c r="A1840">
        <v>210</v>
      </c>
      <c r="B1840">
        <v>21011</v>
      </c>
      <c r="C1840" t="s">
        <v>841</v>
      </c>
      <c r="D1840" t="s">
        <v>842</v>
      </c>
      <c r="E1840" t="s">
        <v>843</v>
      </c>
      <c r="F1840" t="s">
        <v>844</v>
      </c>
      <c r="G1840" t="s">
        <v>843</v>
      </c>
      <c r="H1840">
        <v>2101103</v>
      </c>
      <c r="I1840" t="s">
        <v>2050</v>
      </c>
      <c r="J1840" t="s">
        <v>846</v>
      </c>
      <c r="K1840">
        <v>0</v>
      </c>
      <c r="L1840">
        <v>123.7782</v>
      </c>
      <c r="M1840">
        <v>123.7782</v>
      </c>
      <c r="N1840">
        <v>0</v>
      </c>
    </row>
    <row r="1841" spans="1:14">
      <c r="A1841">
        <v>210</v>
      </c>
      <c r="B1841">
        <v>21011</v>
      </c>
      <c r="C1841" t="s">
        <v>841</v>
      </c>
      <c r="D1841" t="s">
        <v>867</v>
      </c>
      <c r="E1841" t="s">
        <v>868</v>
      </c>
      <c r="F1841" t="s">
        <v>869</v>
      </c>
      <c r="G1841" t="s">
        <v>868</v>
      </c>
      <c r="H1841">
        <v>2101103</v>
      </c>
      <c r="I1841" t="s">
        <v>2050</v>
      </c>
      <c r="J1841" t="s">
        <v>846</v>
      </c>
      <c r="K1841">
        <v>0</v>
      </c>
      <c r="L1841">
        <v>109.5089</v>
      </c>
      <c r="M1841">
        <v>109.5089</v>
      </c>
      <c r="N1841">
        <v>0</v>
      </c>
    </row>
    <row r="1842" spans="1:14">
      <c r="A1842">
        <v>210</v>
      </c>
      <c r="B1842">
        <v>21011</v>
      </c>
      <c r="C1842" t="s">
        <v>841</v>
      </c>
      <c r="D1842" t="s">
        <v>1108</v>
      </c>
      <c r="E1842" t="s">
        <v>1109</v>
      </c>
      <c r="F1842" t="s">
        <v>1226</v>
      </c>
      <c r="G1842" t="s">
        <v>1109</v>
      </c>
      <c r="H1842">
        <v>2101103</v>
      </c>
      <c r="I1842" t="s">
        <v>2050</v>
      </c>
      <c r="J1842" t="s">
        <v>846</v>
      </c>
      <c r="K1842">
        <v>0</v>
      </c>
      <c r="L1842">
        <v>32.6825</v>
      </c>
      <c r="M1842">
        <v>32.6825</v>
      </c>
      <c r="N1842">
        <v>0</v>
      </c>
    </row>
    <row r="1843" spans="1:14">
      <c r="A1843">
        <v>210</v>
      </c>
      <c r="B1843">
        <v>21011</v>
      </c>
      <c r="C1843" t="s">
        <v>841</v>
      </c>
      <c r="D1843" t="s">
        <v>1108</v>
      </c>
      <c r="E1843" t="s">
        <v>1109</v>
      </c>
      <c r="F1843" t="s">
        <v>1110</v>
      </c>
      <c r="G1843" t="s">
        <v>1111</v>
      </c>
      <c r="H1843">
        <v>2101103</v>
      </c>
      <c r="I1843" t="s">
        <v>2050</v>
      </c>
      <c r="J1843" t="s">
        <v>846</v>
      </c>
      <c r="K1843">
        <v>0</v>
      </c>
      <c r="L1843">
        <v>1.323</v>
      </c>
      <c r="M1843">
        <v>1.323</v>
      </c>
      <c r="N1843">
        <v>0</v>
      </c>
    </row>
    <row r="1844" spans="1:14">
      <c r="A1844">
        <v>210</v>
      </c>
      <c r="B1844">
        <v>21011</v>
      </c>
      <c r="C1844" t="s">
        <v>841</v>
      </c>
      <c r="D1844" t="s">
        <v>1113</v>
      </c>
      <c r="E1844" t="s">
        <v>1114</v>
      </c>
      <c r="F1844" t="s">
        <v>1115</v>
      </c>
      <c r="G1844" t="s">
        <v>1114</v>
      </c>
      <c r="H1844">
        <v>2101103</v>
      </c>
      <c r="I1844" t="s">
        <v>2050</v>
      </c>
      <c r="J1844" t="s">
        <v>846</v>
      </c>
      <c r="K1844">
        <v>0</v>
      </c>
      <c r="L1844">
        <v>7.5763</v>
      </c>
      <c r="M1844">
        <v>7.5763</v>
      </c>
      <c r="N1844">
        <v>0</v>
      </c>
    </row>
    <row r="1845" spans="1:14">
      <c r="A1845">
        <v>210</v>
      </c>
      <c r="B1845">
        <v>21011</v>
      </c>
      <c r="C1845" t="s">
        <v>841</v>
      </c>
      <c r="D1845" t="s">
        <v>878</v>
      </c>
      <c r="E1845" t="s">
        <v>879</v>
      </c>
      <c r="F1845" t="s">
        <v>880</v>
      </c>
      <c r="G1845" t="s">
        <v>879</v>
      </c>
      <c r="H1845">
        <v>2101103</v>
      </c>
      <c r="I1845" t="s">
        <v>2050</v>
      </c>
      <c r="J1845" t="s">
        <v>846</v>
      </c>
      <c r="K1845">
        <v>0</v>
      </c>
      <c r="L1845">
        <v>3.8252</v>
      </c>
      <c r="M1845">
        <v>3.8252</v>
      </c>
      <c r="N1845">
        <v>0</v>
      </c>
    </row>
    <row r="1846" spans="1:14">
      <c r="A1846">
        <v>210</v>
      </c>
      <c r="B1846">
        <v>21011</v>
      </c>
      <c r="C1846" t="s">
        <v>841</v>
      </c>
      <c r="D1846" t="s">
        <v>882</v>
      </c>
      <c r="E1846" t="s">
        <v>883</v>
      </c>
      <c r="F1846" t="s">
        <v>884</v>
      </c>
      <c r="G1846" t="s">
        <v>883</v>
      </c>
      <c r="H1846">
        <v>2101103</v>
      </c>
      <c r="I1846" t="s">
        <v>2050</v>
      </c>
      <c r="J1846" t="s">
        <v>846</v>
      </c>
      <c r="K1846">
        <v>0</v>
      </c>
      <c r="L1846">
        <v>69.074</v>
      </c>
      <c r="M1846">
        <v>69.074</v>
      </c>
      <c r="N1846">
        <v>0</v>
      </c>
    </row>
    <row r="1847" spans="1:14">
      <c r="A1847">
        <v>210</v>
      </c>
      <c r="B1847">
        <v>21011</v>
      </c>
      <c r="C1847" t="s">
        <v>841</v>
      </c>
      <c r="D1847" t="s">
        <v>882</v>
      </c>
      <c r="E1847" t="s">
        <v>883</v>
      </c>
      <c r="F1847" t="s">
        <v>885</v>
      </c>
      <c r="G1847" t="s">
        <v>886</v>
      </c>
      <c r="H1847">
        <v>2101103</v>
      </c>
      <c r="I1847" t="s">
        <v>2050</v>
      </c>
      <c r="J1847" t="s">
        <v>846</v>
      </c>
      <c r="K1847">
        <v>0</v>
      </c>
      <c r="L1847">
        <v>3.3737</v>
      </c>
      <c r="M1847">
        <v>3.3737</v>
      </c>
      <c r="N1847">
        <v>0</v>
      </c>
    </row>
    <row r="1848" spans="1:14">
      <c r="A1848">
        <v>210</v>
      </c>
      <c r="B1848">
        <v>21011</v>
      </c>
      <c r="C1848" t="s">
        <v>841</v>
      </c>
      <c r="D1848" t="s">
        <v>882</v>
      </c>
      <c r="E1848" t="s">
        <v>883</v>
      </c>
      <c r="F1848" t="s">
        <v>887</v>
      </c>
      <c r="G1848" t="s">
        <v>888</v>
      </c>
      <c r="H1848">
        <v>2101103</v>
      </c>
      <c r="I1848" t="s">
        <v>2050</v>
      </c>
      <c r="J1848" t="s">
        <v>846</v>
      </c>
      <c r="K1848">
        <v>0</v>
      </c>
      <c r="L1848">
        <v>1.5838</v>
      </c>
      <c r="M1848">
        <v>1.5838</v>
      </c>
      <c r="N1848">
        <v>0</v>
      </c>
    </row>
    <row r="1849" spans="1:14">
      <c r="A1849">
        <v>210</v>
      </c>
      <c r="B1849">
        <v>21011</v>
      </c>
      <c r="C1849" t="s">
        <v>841</v>
      </c>
      <c r="D1849" t="s">
        <v>882</v>
      </c>
      <c r="E1849" t="s">
        <v>883</v>
      </c>
      <c r="F1849" t="s">
        <v>889</v>
      </c>
      <c r="G1849" t="s">
        <v>890</v>
      </c>
      <c r="H1849">
        <v>2101103</v>
      </c>
      <c r="I1849" t="s">
        <v>2050</v>
      </c>
      <c r="J1849" t="s">
        <v>846</v>
      </c>
      <c r="K1849">
        <v>0</v>
      </c>
      <c r="L1849">
        <v>3.1386</v>
      </c>
      <c r="M1849">
        <v>3.1386</v>
      </c>
      <c r="N1849">
        <v>0</v>
      </c>
    </row>
    <row r="1850" spans="1:14">
      <c r="A1850">
        <v>210</v>
      </c>
      <c r="B1850">
        <v>21011</v>
      </c>
      <c r="C1850" t="s">
        <v>841</v>
      </c>
      <c r="D1850" t="s">
        <v>882</v>
      </c>
      <c r="E1850" t="s">
        <v>883</v>
      </c>
      <c r="F1850" t="s">
        <v>891</v>
      </c>
      <c r="G1850" t="s">
        <v>892</v>
      </c>
      <c r="H1850">
        <v>2101103</v>
      </c>
      <c r="I1850" t="s">
        <v>2050</v>
      </c>
      <c r="J1850" t="s">
        <v>846</v>
      </c>
      <c r="K1850">
        <v>0</v>
      </c>
      <c r="L1850">
        <v>3.5133</v>
      </c>
      <c r="M1850">
        <v>3.5133</v>
      </c>
      <c r="N1850">
        <v>0</v>
      </c>
    </row>
    <row r="1851" spans="1:14">
      <c r="A1851">
        <v>210</v>
      </c>
      <c r="B1851">
        <v>21011</v>
      </c>
      <c r="C1851" t="s">
        <v>841</v>
      </c>
      <c r="D1851" t="s">
        <v>882</v>
      </c>
      <c r="E1851" t="s">
        <v>883</v>
      </c>
      <c r="F1851" t="s">
        <v>893</v>
      </c>
      <c r="G1851" t="s">
        <v>894</v>
      </c>
      <c r="H1851">
        <v>2101103</v>
      </c>
      <c r="I1851" t="s">
        <v>2050</v>
      </c>
      <c r="J1851" t="s">
        <v>846</v>
      </c>
      <c r="K1851">
        <v>0</v>
      </c>
      <c r="L1851">
        <v>3.0305</v>
      </c>
      <c r="M1851">
        <v>3.0305</v>
      </c>
      <c r="N1851">
        <v>0</v>
      </c>
    </row>
    <row r="1852" spans="1:14">
      <c r="A1852">
        <v>210</v>
      </c>
      <c r="B1852">
        <v>21011</v>
      </c>
      <c r="C1852" t="s">
        <v>841</v>
      </c>
      <c r="D1852" t="s">
        <v>882</v>
      </c>
      <c r="E1852" t="s">
        <v>883</v>
      </c>
      <c r="F1852" t="s">
        <v>926</v>
      </c>
      <c r="G1852" t="s">
        <v>927</v>
      </c>
      <c r="H1852">
        <v>2101103</v>
      </c>
      <c r="I1852" t="s">
        <v>2050</v>
      </c>
      <c r="J1852" t="s">
        <v>846</v>
      </c>
      <c r="K1852">
        <v>0</v>
      </c>
      <c r="L1852">
        <v>2.8169</v>
      </c>
      <c r="M1852">
        <v>2.8169</v>
      </c>
      <c r="N1852">
        <v>0</v>
      </c>
    </row>
    <row r="1853" spans="1:14">
      <c r="A1853">
        <v>210</v>
      </c>
      <c r="B1853">
        <v>21011</v>
      </c>
      <c r="C1853" t="s">
        <v>841</v>
      </c>
      <c r="D1853" t="s">
        <v>895</v>
      </c>
      <c r="E1853" t="s">
        <v>896</v>
      </c>
      <c r="F1853" t="s">
        <v>897</v>
      </c>
      <c r="G1853" t="s">
        <v>896</v>
      </c>
      <c r="H1853">
        <v>2101103</v>
      </c>
      <c r="I1853" t="s">
        <v>2050</v>
      </c>
      <c r="J1853" t="s">
        <v>846</v>
      </c>
      <c r="K1853">
        <v>0</v>
      </c>
      <c r="L1853">
        <v>12.9281</v>
      </c>
      <c r="M1853">
        <v>12.9281</v>
      </c>
      <c r="N1853">
        <v>0</v>
      </c>
    </row>
    <row r="1854" spans="1:14">
      <c r="A1854">
        <v>210</v>
      </c>
      <c r="B1854">
        <v>21011</v>
      </c>
      <c r="C1854" t="s">
        <v>841</v>
      </c>
      <c r="D1854" t="s">
        <v>898</v>
      </c>
      <c r="E1854" t="s">
        <v>899</v>
      </c>
      <c r="F1854" t="s">
        <v>900</v>
      </c>
      <c r="G1854" t="s">
        <v>899</v>
      </c>
      <c r="H1854">
        <v>2101103</v>
      </c>
      <c r="I1854" t="s">
        <v>2050</v>
      </c>
      <c r="J1854" t="s">
        <v>846</v>
      </c>
      <c r="K1854">
        <v>0</v>
      </c>
      <c r="L1854">
        <v>46.6449</v>
      </c>
      <c r="M1854">
        <v>46.6449</v>
      </c>
      <c r="N1854">
        <v>0</v>
      </c>
    </row>
    <row r="1855" spans="1:14">
      <c r="A1855">
        <v>210</v>
      </c>
      <c r="B1855">
        <v>21011</v>
      </c>
      <c r="C1855" t="s">
        <v>841</v>
      </c>
      <c r="D1855" t="s">
        <v>901</v>
      </c>
      <c r="E1855" t="s">
        <v>902</v>
      </c>
      <c r="F1855" t="s">
        <v>903</v>
      </c>
      <c r="G1855" t="s">
        <v>904</v>
      </c>
      <c r="H1855">
        <v>2101103</v>
      </c>
      <c r="I1855" t="s">
        <v>2050</v>
      </c>
      <c r="J1855" t="s">
        <v>846</v>
      </c>
      <c r="K1855">
        <v>0</v>
      </c>
      <c r="L1855">
        <v>10.7199</v>
      </c>
      <c r="M1855">
        <v>10.7199</v>
      </c>
      <c r="N1855">
        <v>0</v>
      </c>
    </row>
    <row r="1856" spans="1:14">
      <c r="A1856">
        <v>210</v>
      </c>
      <c r="B1856">
        <v>21011</v>
      </c>
      <c r="C1856" t="s">
        <v>841</v>
      </c>
      <c r="D1856" t="s">
        <v>1099</v>
      </c>
      <c r="E1856" t="s">
        <v>1100</v>
      </c>
      <c r="F1856" t="s">
        <v>1101</v>
      </c>
      <c r="G1856" t="s">
        <v>1100</v>
      </c>
      <c r="H1856">
        <v>2101103</v>
      </c>
      <c r="I1856" t="s">
        <v>2050</v>
      </c>
      <c r="J1856" t="s">
        <v>846</v>
      </c>
      <c r="K1856">
        <v>0</v>
      </c>
      <c r="L1856">
        <v>13.7353</v>
      </c>
      <c r="M1856">
        <v>13.7353</v>
      </c>
      <c r="N1856">
        <v>0</v>
      </c>
    </row>
    <row r="1857" spans="1:14">
      <c r="A1857">
        <v>210</v>
      </c>
      <c r="B1857">
        <v>21011</v>
      </c>
      <c r="C1857" t="s">
        <v>841</v>
      </c>
      <c r="D1857" t="s">
        <v>1099</v>
      </c>
      <c r="E1857" t="s">
        <v>1100</v>
      </c>
      <c r="F1857" t="s">
        <v>1103</v>
      </c>
      <c r="G1857" t="s">
        <v>1104</v>
      </c>
      <c r="H1857">
        <v>2101103</v>
      </c>
      <c r="I1857" t="s">
        <v>2050</v>
      </c>
      <c r="J1857" t="s">
        <v>846</v>
      </c>
      <c r="K1857">
        <v>0</v>
      </c>
      <c r="L1857">
        <v>2.4175</v>
      </c>
      <c r="M1857">
        <v>2.4175</v>
      </c>
      <c r="N1857">
        <v>0</v>
      </c>
    </row>
    <row r="1858" spans="1:14">
      <c r="A1858">
        <v>210</v>
      </c>
      <c r="B1858">
        <v>21011</v>
      </c>
      <c r="C1858" t="s">
        <v>841</v>
      </c>
      <c r="D1858" t="s">
        <v>1507</v>
      </c>
      <c r="E1858" t="s">
        <v>1508</v>
      </c>
      <c r="F1858" t="s">
        <v>1509</v>
      </c>
      <c r="G1858" t="s">
        <v>1508</v>
      </c>
      <c r="H1858">
        <v>2101103</v>
      </c>
      <c r="I1858" t="s">
        <v>2050</v>
      </c>
      <c r="J1858" t="s">
        <v>846</v>
      </c>
      <c r="K1858">
        <v>0</v>
      </c>
      <c r="L1858">
        <v>7.6617</v>
      </c>
      <c r="M1858">
        <v>7.6617</v>
      </c>
      <c r="N1858">
        <v>0</v>
      </c>
    </row>
    <row r="1859" spans="1:14">
      <c r="A1859">
        <v>210</v>
      </c>
      <c r="B1859">
        <v>21011</v>
      </c>
      <c r="C1859" t="s">
        <v>841</v>
      </c>
      <c r="D1859" t="s">
        <v>992</v>
      </c>
      <c r="E1859" t="s">
        <v>993</v>
      </c>
      <c r="F1859" t="s">
        <v>994</v>
      </c>
      <c r="G1859" t="s">
        <v>993</v>
      </c>
      <c r="H1859">
        <v>2101103</v>
      </c>
      <c r="I1859" t="s">
        <v>2050</v>
      </c>
      <c r="J1859" t="s">
        <v>846</v>
      </c>
      <c r="K1859">
        <v>0</v>
      </c>
      <c r="L1859">
        <v>83.8687</v>
      </c>
      <c r="M1859">
        <v>83.8687</v>
      </c>
      <c r="N1859">
        <v>0</v>
      </c>
    </row>
    <row r="1860" spans="1:14">
      <c r="A1860">
        <v>210</v>
      </c>
      <c r="B1860">
        <v>21011</v>
      </c>
      <c r="C1860" t="s">
        <v>841</v>
      </c>
      <c r="D1860" t="s">
        <v>992</v>
      </c>
      <c r="E1860" t="s">
        <v>993</v>
      </c>
      <c r="F1860" t="s">
        <v>996</v>
      </c>
      <c r="G1860" t="s">
        <v>997</v>
      </c>
      <c r="H1860">
        <v>2101103</v>
      </c>
      <c r="I1860" t="s">
        <v>2050</v>
      </c>
      <c r="J1860" t="s">
        <v>846</v>
      </c>
      <c r="K1860">
        <v>0</v>
      </c>
      <c r="L1860">
        <v>13.5402</v>
      </c>
      <c r="M1860">
        <v>13.5402</v>
      </c>
      <c r="N1860">
        <v>0</v>
      </c>
    </row>
    <row r="1861" spans="1:14">
      <c r="A1861">
        <v>210</v>
      </c>
      <c r="B1861">
        <v>21011</v>
      </c>
      <c r="C1861" t="s">
        <v>841</v>
      </c>
      <c r="D1861" t="s">
        <v>992</v>
      </c>
      <c r="E1861" t="s">
        <v>993</v>
      </c>
      <c r="F1861" t="s">
        <v>998</v>
      </c>
      <c r="G1861" t="s">
        <v>999</v>
      </c>
      <c r="H1861">
        <v>2101103</v>
      </c>
      <c r="I1861" t="s">
        <v>2050</v>
      </c>
      <c r="J1861" t="s">
        <v>846</v>
      </c>
      <c r="K1861">
        <v>0</v>
      </c>
      <c r="L1861">
        <v>4.6811</v>
      </c>
      <c r="M1861">
        <v>4.6811</v>
      </c>
      <c r="N1861">
        <v>0</v>
      </c>
    </row>
    <row r="1862" spans="1:14">
      <c r="A1862">
        <v>210</v>
      </c>
      <c r="B1862">
        <v>21011</v>
      </c>
      <c r="C1862" t="s">
        <v>841</v>
      </c>
      <c r="D1862" t="s">
        <v>992</v>
      </c>
      <c r="E1862" t="s">
        <v>993</v>
      </c>
      <c r="F1862" t="s">
        <v>1000</v>
      </c>
      <c r="G1862" t="s">
        <v>1001</v>
      </c>
      <c r="H1862">
        <v>2101103</v>
      </c>
      <c r="I1862" t="s">
        <v>2050</v>
      </c>
      <c r="J1862" t="s">
        <v>846</v>
      </c>
      <c r="K1862">
        <v>0</v>
      </c>
      <c r="L1862">
        <v>14.4105</v>
      </c>
      <c r="M1862">
        <v>14.4105</v>
      </c>
      <c r="N1862">
        <v>0</v>
      </c>
    </row>
    <row r="1863" spans="1:14">
      <c r="A1863">
        <v>210</v>
      </c>
      <c r="B1863">
        <v>21011</v>
      </c>
      <c r="C1863" t="s">
        <v>841</v>
      </c>
      <c r="D1863" t="s">
        <v>992</v>
      </c>
      <c r="E1863" t="s">
        <v>993</v>
      </c>
      <c r="F1863" t="s">
        <v>1002</v>
      </c>
      <c r="G1863" t="s">
        <v>1003</v>
      </c>
      <c r="H1863">
        <v>2101103</v>
      </c>
      <c r="I1863" t="s">
        <v>2050</v>
      </c>
      <c r="J1863" t="s">
        <v>846</v>
      </c>
      <c r="K1863">
        <v>0</v>
      </c>
      <c r="L1863">
        <v>6.6384</v>
      </c>
      <c r="M1863">
        <v>6.6384</v>
      </c>
      <c r="N1863">
        <v>0</v>
      </c>
    </row>
    <row r="1864" spans="1:14">
      <c r="A1864">
        <v>210</v>
      </c>
      <c r="B1864">
        <v>21011</v>
      </c>
      <c r="C1864" t="s">
        <v>841</v>
      </c>
      <c r="D1864" t="s">
        <v>992</v>
      </c>
      <c r="E1864" t="s">
        <v>993</v>
      </c>
      <c r="F1864" t="s">
        <v>1004</v>
      </c>
      <c r="G1864" t="s">
        <v>1005</v>
      </c>
      <c r="H1864">
        <v>2101103</v>
      </c>
      <c r="I1864" t="s">
        <v>2050</v>
      </c>
      <c r="J1864" t="s">
        <v>846</v>
      </c>
      <c r="K1864">
        <v>0</v>
      </c>
      <c r="L1864">
        <v>1.5694</v>
      </c>
      <c r="M1864">
        <v>1.5694</v>
      </c>
      <c r="N1864">
        <v>0</v>
      </c>
    </row>
    <row r="1865" spans="1:14">
      <c r="A1865">
        <v>210</v>
      </c>
      <c r="B1865">
        <v>21011</v>
      </c>
      <c r="C1865" t="s">
        <v>841</v>
      </c>
      <c r="D1865" t="s">
        <v>905</v>
      </c>
      <c r="E1865" t="s">
        <v>906</v>
      </c>
      <c r="F1865" t="s">
        <v>907</v>
      </c>
      <c r="G1865" t="s">
        <v>906</v>
      </c>
      <c r="H1865">
        <v>2101103</v>
      </c>
      <c r="I1865" t="s">
        <v>2050</v>
      </c>
      <c r="J1865" t="s">
        <v>846</v>
      </c>
      <c r="K1865">
        <v>0</v>
      </c>
      <c r="L1865">
        <v>47.4644</v>
      </c>
      <c r="M1865">
        <v>47.4644</v>
      </c>
      <c r="N1865">
        <v>0</v>
      </c>
    </row>
    <row r="1866" spans="1:14">
      <c r="A1866">
        <v>210</v>
      </c>
      <c r="B1866">
        <v>21011</v>
      </c>
      <c r="C1866" t="s">
        <v>841</v>
      </c>
      <c r="D1866" t="s">
        <v>905</v>
      </c>
      <c r="E1866" t="s">
        <v>906</v>
      </c>
      <c r="F1866" t="s">
        <v>908</v>
      </c>
      <c r="G1866" t="s">
        <v>909</v>
      </c>
      <c r="H1866">
        <v>2101103</v>
      </c>
      <c r="I1866" t="s">
        <v>2050</v>
      </c>
      <c r="J1866" t="s">
        <v>846</v>
      </c>
      <c r="K1866">
        <v>0</v>
      </c>
      <c r="L1866">
        <v>8.0817</v>
      </c>
      <c r="M1866">
        <v>8.0817</v>
      </c>
      <c r="N1866">
        <v>0</v>
      </c>
    </row>
    <row r="1867" spans="1:14">
      <c r="A1867">
        <v>210</v>
      </c>
      <c r="B1867">
        <v>21011</v>
      </c>
      <c r="C1867" t="s">
        <v>841</v>
      </c>
      <c r="D1867" t="s">
        <v>1019</v>
      </c>
      <c r="E1867" t="s">
        <v>1020</v>
      </c>
      <c r="F1867" t="s">
        <v>1021</v>
      </c>
      <c r="G1867" t="s">
        <v>1020</v>
      </c>
      <c r="H1867">
        <v>2101103</v>
      </c>
      <c r="I1867" t="s">
        <v>2050</v>
      </c>
      <c r="J1867" t="s">
        <v>846</v>
      </c>
      <c r="K1867">
        <v>0</v>
      </c>
      <c r="L1867">
        <v>50.3313</v>
      </c>
      <c r="M1867">
        <v>50.3313</v>
      </c>
      <c r="N1867">
        <v>0</v>
      </c>
    </row>
    <row r="1868" spans="1:14">
      <c r="A1868">
        <v>210</v>
      </c>
      <c r="B1868">
        <v>21011</v>
      </c>
      <c r="C1868" t="s">
        <v>841</v>
      </c>
      <c r="D1868" t="s">
        <v>1019</v>
      </c>
      <c r="E1868" t="s">
        <v>1020</v>
      </c>
      <c r="F1868" t="s">
        <v>1023</v>
      </c>
      <c r="G1868" t="s">
        <v>1024</v>
      </c>
      <c r="H1868">
        <v>2101103</v>
      </c>
      <c r="I1868" t="s">
        <v>2050</v>
      </c>
      <c r="J1868" t="s">
        <v>846</v>
      </c>
      <c r="K1868">
        <v>0</v>
      </c>
      <c r="L1868">
        <v>3.5704</v>
      </c>
      <c r="M1868">
        <v>3.5704</v>
      </c>
      <c r="N1868">
        <v>0</v>
      </c>
    </row>
    <row r="1869" spans="1:14">
      <c r="A1869">
        <v>210</v>
      </c>
      <c r="B1869">
        <v>21011</v>
      </c>
      <c r="C1869" t="s">
        <v>841</v>
      </c>
      <c r="D1869" t="s">
        <v>910</v>
      </c>
      <c r="E1869" t="s">
        <v>911</v>
      </c>
      <c r="F1869" t="s">
        <v>912</v>
      </c>
      <c r="G1869" t="s">
        <v>911</v>
      </c>
      <c r="H1869">
        <v>2101103</v>
      </c>
      <c r="I1869" t="s">
        <v>2050</v>
      </c>
      <c r="J1869" t="s">
        <v>846</v>
      </c>
      <c r="K1869">
        <v>0</v>
      </c>
      <c r="L1869">
        <v>39.2093</v>
      </c>
      <c r="M1869">
        <v>39.2093</v>
      </c>
      <c r="N1869">
        <v>0</v>
      </c>
    </row>
    <row r="1870" spans="1:14">
      <c r="A1870">
        <v>210</v>
      </c>
      <c r="B1870">
        <v>21011</v>
      </c>
      <c r="C1870" t="s">
        <v>841</v>
      </c>
      <c r="D1870" t="s">
        <v>910</v>
      </c>
      <c r="E1870" t="s">
        <v>911</v>
      </c>
      <c r="F1870" t="s">
        <v>913</v>
      </c>
      <c r="G1870" t="s">
        <v>914</v>
      </c>
      <c r="H1870">
        <v>2101103</v>
      </c>
      <c r="I1870" t="s">
        <v>2050</v>
      </c>
      <c r="J1870" t="s">
        <v>846</v>
      </c>
      <c r="K1870">
        <v>0</v>
      </c>
      <c r="L1870">
        <v>5.5629</v>
      </c>
      <c r="M1870">
        <v>5.5629</v>
      </c>
      <c r="N1870">
        <v>0</v>
      </c>
    </row>
    <row r="1871" spans="1:14">
      <c r="A1871">
        <v>210</v>
      </c>
      <c r="B1871">
        <v>21011</v>
      </c>
      <c r="C1871" t="s">
        <v>841</v>
      </c>
      <c r="D1871" t="s">
        <v>1663</v>
      </c>
      <c r="E1871" t="s">
        <v>1664</v>
      </c>
      <c r="F1871" t="s">
        <v>1665</v>
      </c>
      <c r="G1871" t="s">
        <v>1664</v>
      </c>
      <c r="H1871">
        <v>2101103</v>
      </c>
      <c r="I1871" t="s">
        <v>2050</v>
      </c>
      <c r="J1871" t="s">
        <v>846</v>
      </c>
      <c r="K1871">
        <v>0</v>
      </c>
      <c r="L1871">
        <v>22.2263</v>
      </c>
      <c r="M1871">
        <v>22.2263</v>
      </c>
      <c r="N1871">
        <v>0</v>
      </c>
    </row>
    <row r="1872" spans="1:14">
      <c r="A1872">
        <v>210</v>
      </c>
      <c r="B1872">
        <v>21011</v>
      </c>
      <c r="C1872" t="s">
        <v>841</v>
      </c>
      <c r="D1872" t="s">
        <v>976</v>
      </c>
      <c r="E1872" t="s">
        <v>977</v>
      </c>
      <c r="F1872" t="s">
        <v>978</v>
      </c>
      <c r="G1872" t="s">
        <v>977</v>
      </c>
      <c r="H1872">
        <v>2101103</v>
      </c>
      <c r="I1872" t="s">
        <v>2050</v>
      </c>
      <c r="J1872" t="s">
        <v>846</v>
      </c>
      <c r="K1872">
        <v>0</v>
      </c>
      <c r="L1872">
        <v>20.6002</v>
      </c>
      <c r="M1872">
        <v>20.6002</v>
      </c>
      <c r="N1872">
        <v>0</v>
      </c>
    </row>
    <row r="1873" spans="1:14">
      <c r="A1873">
        <v>210</v>
      </c>
      <c r="B1873">
        <v>21011</v>
      </c>
      <c r="C1873" t="s">
        <v>841</v>
      </c>
      <c r="D1873" t="s">
        <v>976</v>
      </c>
      <c r="E1873" t="s">
        <v>977</v>
      </c>
      <c r="F1873" t="s">
        <v>980</v>
      </c>
      <c r="G1873" t="s">
        <v>981</v>
      </c>
      <c r="H1873">
        <v>2101103</v>
      </c>
      <c r="I1873" t="s">
        <v>2050</v>
      </c>
      <c r="J1873" t="s">
        <v>846</v>
      </c>
      <c r="K1873">
        <v>0</v>
      </c>
      <c r="L1873">
        <v>4.0036</v>
      </c>
      <c r="M1873">
        <v>4.0036</v>
      </c>
      <c r="N1873">
        <v>0</v>
      </c>
    </row>
    <row r="1874" spans="1:14">
      <c r="A1874">
        <v>210</v>
      </c>
      <c r="B1874">
        <v>21011</v>
      </c>
      <c r="C1874" t="s">
        <v>841</v>
      </c>
      <c r="D1874" t="s">
        <v>976</v>
      </c>
      <c r="E1874" t="s">
        <v>977</v>
      </c>
      <c r="F1874" t="s">
        <v>982</v>
      </c>
      <c r="G1874" t="s">
        <v>983</v>
      </c>
      <c r="H1874">
        <v>2101103</v>
      </c>
      <c r="I1874" t="s">
        <v>2050</v>
      </c>
      <c r="J1874" t="s">
        <v>846</v>
      </c>
      <c r="K1874">
        <v>0</v>
      </c>
      <c r="L1874">
        <v>2.496</v>
      </c>
      <c r="M1874">
        <v>2.496</v>
      </c>
      <c r="N1874">
        <v>0</v>
      </c>
    </row>
    <row r="1875" spans="1:14">
      <c r="A1875">
        <v>210</v>
      </c>
      <c r="B1875">
        <v>21011</v>
      </c>
      <c r="C1875" t="s">
        <v>841</v>
      </c>
      <c r="D1875" t="s">
        <v>1154</v>
      </c>
      <c r="E1875" t="s">
        <v>1155</v>
      </c>
      <c r="F1875" t="s">
        <v>1156</v>
      </c>
      <c r="G1875" t="s">
        <v>1155</v>
      </c>
      <c r="H1875">
        <v>2101103</v>
      </c>
      <c r="I1875" t="s">
        <v>2050</v>
      </c>
      <c r="J1875" t="s">
        <v>846</v>
      </c>
      <c r="K1875">
        <v>0</v>
      </c>
      <c r="L1875">
        <v>6.4438</v>
      </c>
      <c r="M1875">
        <v>6.4438</v>
      </c>
      <c r="N1875">
        <v>0</v>
      </c>
    </row>
    <row r="1876" spans="1:14">
      <c r="A1876">
        <v>210</v>
      </c>
      <c r="B1876">
        <v>21011</v>
      </c>
      <c r="C1876" t="s">
        <v>841</v>
      </c>
      <c r="D1876" t="s">
        <v>1158</v>
      </c>
      <c r="E1876" t="s">
        <v>1159</v>
      </c>
      <c r="F1876" t="s">
        <v>1160</v>
      </c>
      <c r="G1876" t="s">
        <v>1159</v>
      </c>
      <c r="H1876">
        <v>2101103</v>
      </c>
      <c r="I1876" t="s">
        <v>2050</v>
      </c>
      <c r="J1876" t="s">
        <v>846</v>
      </c>
      <c r="K1876">
        <v>0</v>
      </c>
      <c r="L1876">
        <v>21.63</v>
      </c>
      <c r="M1876">
        <v>21.63</v>
      </c>
      <c r="N1876">
        <v>0</v>
      </c>
    </row>
    <row r="1877" spans="1:14">
      <c r="A1877">
        <v>210</v>
      </c>
      <c r="B1877">
        <v>21011</v>
      </c>
      <c r="C1877" t="s">
        <v>841</v>
      </c>
      <c r="D1877" t="s">
        <v>1242</v>
      </c>
      <c r="E1877" t="s">
        <v>1243</v>
      </c>
      <c r="F1877" t="s">
        <v>1244</v>
      </c>
      <c r="G1877" t="s">
        <v>1243</v>
      </c>
      <c r="H1877">
        <v>2101103</v>
      </c>
      <c r="I1877" t="s">
        <v>2050</v>
      </c>
      <c r="J1877" t="s">
        <v>846</v>
      </c>
      <c r="K1877">
        <v>0</v>
      </c>
      <c r="L1877">
        <v>25.598</v>
      </c>
      <c r="M1877">
        <v>25.598</v>
      </c>
      <c r="N1877">
        <v>0</v>
      </c>
    </row>
    <row r="1878" spans="1:14">
      <c r="A1878">
        <v>210</v>
      </c>
      <c r="B1878">
        <v>21011</v>
      </c>
      <c r="C1878" t="s">
        <v>841</v>
      </c>
      <c r="D1878" t="s">
        <v>1311</v>
      </c>
      <c r="E1878" t="s">
        <v>1312</v>
      </c>
      <c r="F1878" t="s">
        <v>1313</v>
      </c>
      <c r="G1878" t="s">
        <v>1312</v>
      </c>
      <c r="H1878">
        <v>2101103</v>
      </c>
      <c r="I1878" t="s">
        <v>2050</v>
      </c>
      <c r="J1878" t="s">
        <v>846</v>
      </c>
      <c r="K1878">
        <v>0</v>
      </c>
      <c r="L1878">
        <v>1732.2254</v>
      </c>
      <c r="M1878">
        <v>1732.2254</v>
      </c>
      <c r="N1878">
        <v>0</v>
      </c>
    </row>
    <row r="1879" spans="1:14">
      <c r="A1879">
        <v>210</v>
      </c>
      <c r="B1879">
        <v>21011</v>
      </c>
      <c r="C1879" t="s">
        <v>841</v>
      </c>
      <c r="D1879" t="s">
        <v>1334</v>
      </c>
      <c r="E1879" t="s">
        <v>1335</v>
      </c>
      <c r="F1879" t="s">
        <v>1336</v>
      </c>
      <c r="G1879" t="s">
        <v>1335</v>
      </c>
      <c r="H1879">
        <v>2101103</v>
      </c>
      <c r="I1879" t="s">
        <v>2050</v>
      </c>
      <c r="J1879" t="s">
        <v>846</v>
      </c>
      <c r="K1879">
        <v>0</v>
      </c>
      <c r="L1879">
        <v>146.414</v>
      </c>
      <c r="M1879">
        <v>146.414</v>
      </c>
      <c r="N1879">
        <v>0</v>
      </c>
    </row>
    <row r="1880" spans="1:14">
      <c r="A1880">
        <v>210</v>
      </c>
      <c r="B1880">
        <v>21011</v>
      </c>
      <c r="C1880" t="s">
        <v>841</v>
      </c>
      <c r="D1880" t="s">
        <v>1334</v>
      </c>
      <c r="E1880" t="s">
        <v>1335</v>
      </c>
      <c r="F1880" t="s">
        <v>1338</v>
      </c>
      <c r="G1880" t="s">
        <v>1339</v>
      </c>
      <c r="H1880">
        <v>2101103</v>
      </c>
      <c r="I1880" t="s">
        <v>2050</v>
      </c>
      <c r="J1880" t="s">
        <v>846</v>
      </c>
      <c r="K1880">
        <v>0</v>
      </c>
      <c r="L1880">
        <v>14.0428</v>
      </c>
      <c r="M1880">
        <v>14.0428</v>
      </c>
      <c r="N1880">
        <v>0</v>
      </c>
    </row>
    <row r="1881" spans="1:14">
      <c r="A1881">
        <v>210</v>
      </c>
      <c r="B1881">
        <v>21011</v>
      </c>
      <c r="C1881" t="s">
        <v>841</v>
      </c>
      <c r="D1881" t="s">
        <v>1334</v>
      </c>
      <c r="E1881" t="s">
        <v>1335</v>
      </c>
      <c r="F1881" t="s">
        <v>1340</v>
      </c>
      <c r="G1881" t="s">
        <v>1341</v>
      </c>
      <c r="H1881">
        <v>2101103</v>
      </c>
      <c r="I1881" t="s">
        <v>2050</v>
      </c>
      <c r="J1881" t="s">
        <v>846</v>
      </c>
      <c r="K1881">
        <v>0</v>
      </c>
      <c r="L1881">
        <v>14.5024</v>
      </c>
      <c r="M1881">
        <v>14.5024</v>
      </c>
      <c r="N1881">
        <v>0</v>
      </c>
    </row>
    <row r="1882" spans="1:14">
      <c r="A1882">
        <v>210</v>
      </c>
      <c r="B1882">
        <v>21011</v>
      </c>
      <c r="C1882" t="s">
        <v>841</v>
      </c>
      <c r="D1882" t="s">
        <v>1344</v>
      </c>
      <c r="E1882" t="s">
        <v>1345</v>
      </c>
      <c r="F1882" t="s">
        <v>1346</v>
      </c>
      <c r="G1882" t="s">
        <v>1345</v>
      </c>
      <c r="H1882">
        <v>2101103</v>
      </c>
      <c r="I1882" t="s">
        <v>2050</v>
      </c>
      <c r="J1882" t="s">
        <v>846</v>
      </c>
      <c r="K1882">
        <v>0</v>
      </c>
      <c r="L1882">
        <v>156.2065</v>
      </c>
      <c r="M1882">
        <v>156.2065</v>
      </c>
      <c r="N1882">
        <v>0</v>
      </c>
    </row>
    <row r="1883" spans="1:14">
      <c r="A1883">
        <v>210</v>
      </c>
      <c r="B1883">
        <v>21011</v>
      </c>
      <c r="C1883" t="s">
        <v>841</v>
      </c>
      <c r="D1883" t="s">
        <v>1353</v>
      </c>
      <c r="E1883" t="s">
        <v>1354</v>
      </c>
      <c r="F1883" t="s">
        <v>1355</v>
      </c>
      <c r="G1883" t="s">
        <v>1354</v>
      </c>
      <c r="H1883">
        <v>2101103</v>
      </c>
      <c r="I1883" t="s">
        <v>2050</v>
      </c>
      <c r="J1883" t="s">
        <v>846</v>
      </c>
      <c r="K1883">
        <v>0</v>
      </c>
      <c r="L1883">
        <v>51.7912</v>
      </c>
      <c r="M1883">
        <v>51.7912</v>
      </c>
      <c r="N1883">
        <v>0</v>
      </c>
    </row>
    <row r="1884" spans="1:14">
      <c r="A1884">
        <v>210</v>
      </c>
      <c r="B1884">
        <v>21011</v>
      </c>
      <c r="C1884" t="s">
        <v>841</v>
      </c>
      <c r="D1884" t="s">
        <v>1353</v>
      </c>
      <c r="E1884" t="s">
        <v>1354</v>
      </c>
      <c r="F1884" t="s">
        <v>1359</v>
      </c>
      <c r="G1884" t="s">
        <v>1360</v>
      </c>
      <c r="H1884">
        <v>2101103</v>
      </c>
      <c r="I1884" t="s">
        <v>2050</v>
      </c>
      <c r="J1884" t="s">
        <v>846</v>
      </c>
      <c r="K1884">
        <v>0</v>
      </c>
      <c r="L1884">
        <v>4.6122</v>
      </c>
      <c r="M1884">
        <v>4.6122</v>
      </c>
      <c r="N1884">
        <v>0</v>
      </c>
    </row>
    <row r="1885" spans="1:14">
      <c r="A1885">
        <v>210</v>
      </c>
      <c r="B1885">
        <v>21011</v>
      </c>
      <c r="C1885" t="s">
        <v>1031</v>
      </c>
      <c r="D1885" t="s">
        <v>1667</v>
      </c>
      <c r="E1885" t="s">
        <v>1668</v>
      </c>
      <c r="F1885" t="s">
        <v>1669</v>
      </c>
      <c r="G1885" t="s">
        <v>1668</v>
      </c>
      <c r="H1885">
        <v>2101103</v>
      </c>
      <c r="I1885" t="s">
        <v>2050</v>
      </c>
      <c r="J1885" t="s">
        <v>846</v>
      </c>
      <c r="K1885">
        <v>0</v>
      </c>
      <c r="L1885">
        <v>72.1216</v>
      </c>
      <c r="M1885">
        <v>72.1216</v>
      </c>
      <c r="N1885">
        <v>0</v>
      </c>
    </row>
    <row r="1886" spans="1:14">
      <c r="A1886">
        <v>210</v>
      </c>
      <c r="B1886">
        <v>21011</v>
      </c>
      <c r="C1886" t="s">
        <v>1031</v>
      </c>
      <c r="D1886" t="s">
        <v>1667</v>
      </c>
      <c r="E1886" t="s">
        <v>1668</v>
      </c>
      <c r="F1886" t="s">
        <v>1670</v>
      </c>
      <c r="G1886" t="s">
        <v>1671</v>
      </c>
      <c r="H1886">
        <v>2101103</v>
      </c>
      <c r="I1886" t="s">
        <v>2050</v>
      </c>
      <c r="J1886" t="s">
        <v>846</v>
      </c>
      <c r="K1886">
        <v>0</v>
      </c>
      <c r="L1886">
        <v>47.5171</v>
      </c>
      <c r="M1886">
        <v>47.5171</v>
      </c>
      <c r="N1886">
        <v>0</v>
      </c>
    </row>
    <row r="1887" spans="1:14">
      <c r="A1887">
        <v>210</v>
      </c>
      <c r="B1887">
        <v>21011</v>
      </c>
      <c r="C1887" t="s">
        <v>1031</v>
      </c>
      <c r="D1887" t="s">
        <v>1667</v>
      </c>
      <c r="E1887" t="s">
        <v>1668</v>
      </c>
      <c r="F1887" t="s">
        <v>1672</v>
      </c>
      <c r="G1887" t="s">
        <v>1673</v>
      </c>
      <c r="H1887">
        <v>2101103</v>
      </c>
      <c r="I1887" t="s">
        <v>2050</v>
      </c>
      <c r="J1887" t="s">
        <v>846</v>
      </c>
      <c r="K1887">
        <v>0</v>
      </c>
      <c r="L1887">
        <v>2.7283</v>
      </c>
      <c r="M1887">
        <v>2.7283</v>
      </c>
      <c r="N1887">
        <v>0</v>
      </c>
    </row>
    <row r="1888" spans="1:14">
      <c r="A1888">
        <v>210</v>
      </c>
      <c r="B1888">
        <v>21011</v>
      </c>
      <c r="C1888" t="s">
        <v>1031</v>
      </c>
      <c r="D1888" t="s">
        <v>1032</v>
      </c>
      <c r="E1888" t="s">
        <v>1033</v>
      </c>
      <c r="F1888" t="s">
        <v>1034</v>
      </c>
      <c r="G1888" t="s">
        <v>1035</v>
      </c>
      <c r="H1888">
        <v>2101103</v>
      </c>
      <c r="I1888" t="s">
        <v>2050</v>
      </c>
      <c r="J1888" t="s">
        <v>846</v>
      </c>
      <c r="K1888">
        <v>0</v>
      </c>
      <c r="L1888">
        <v>6.0128</v>
      </c>
      <c r="M1888">
        <v>6.0128</v>
      </c>
      <c r="N1888">
        <v>0</v>
      </c>
    </row>
    <row r="1889" spans="1:14">
      <c r="A1889">
        <v>210</v>
      </c>
      <c r="B1889">
        <v>21011</v>
      </c>
      <c r="C1889" t="s">
        <v>1031</v>
      </c>
      <c r="D1889" t="s">
        <v>1032</v>
      </c>
      <c r="E1889" t="s">
        <v>1033</v>
      </c>
      <c r="F1889" t="s">
        <v>1037</v>
      </c>
      <c r="G1889" t="s">
        <v>1038</v>
      </c>
      <c r="H1889">
        <v>2101103</v>
      </c>
      <c r="I1889" t="s">
        <v>2050</v>
      </c>
      <c r="J1889" t="s">
        <v>846</v>
      </c>
      <c r="K1889">
        <v>0</v>
      </c>
      <c r="L1889">
        <v>471.185</v>
      </c>
      <c r="M1889">
        <v>471.185</v>
      </c>
      <c r="N1889">
        <v>0</v>
      </c>
    </row>
    <row r="1890" spans="1:14">
      <c r="A1890">
        <v>210</v>
      </c>
      <c r="B1890">
        <v>21011</v>
      </c>
      <c r="C1890" t="s">
        <v>1031</v>
      </c>
      <c r="D1890" t="s">
        <v>1032</v>
      </c>
      <c r="E1890" t="s">
        <v>1033</v>
      </c>
      <c r="F1890" t="s">
        <v>1044</v>
      </c>
      <c r="G1890" t="s">
        <v>1033</v>
      </c>
      <c r="H1890">
        <v>2101103</v>
      </c>
      <c r="I1890" t="s">
        <v>2050</v>
      </c>
      <c r="J1890" t="s">
        <v>846</v>
      </c>
      <c r="K1890">
        <v>0</v>
      </c>
      <c r="L1890">
        <v>60.0844</v>
      </c>
      <c r="M1890">
        <v>60.0844</v>
      </c>
      <c r="N1890">
        <v>0</v>
      </c>
    </row>
    <row r="1891" spans="1:14">
      <c r="A1891">
        <v>210</v>
      </c>
      <c r="B1891">
        <v>21011</v>
      </c>
      <c r="C1891" t="s">
        <v>1031</v>
      </c>
      <c r="D1891" t="s">
        <v>1032</v>
      </c>
      <c r="E1891" t="s">
        <v>1033</v>
      </c>
      <c r="F1891" t="s">
        <v>1620</v>
      </c>
      <c r="G1891" t="s">
        <v>1621</v>
      </c>
      <c r="H1891">
        <v>2101103</v>
      </c>
      <c r="I1891" t="s">
        <v>2050</v>
      </c>
      <c r="J1891" t="s">
        <v>846</v>
      </c>
      <c r="K1891">
        <v>0</v>
      </c>
      <c r="L1891">
        <v>10.102</v>
      </c>
      <c r="M1891">
        <v>10.102</v>
      </c>
      <c r="N1891">
        <v>0</v>
      </c>
    </row>
    <row r="1892" spans="1:14">
      <c r="A1892">
        <v>210</v>
      </c>
      <c r="B1892">
        <v>21011</v>
      </c>
      <c r="C1892" t="s">
        <v>1031</v>
      </c>
      <c r="D1892" t="s">
        <v>1032</v>
      </c>
      <c r="E1892" t="s">
        <v>1033</v>
      </c>
      <c r="F1892" t="s">
        <v>1622</v>
      </c>
      <c r="G1892" t="s">
        <v>1623</v>
      </c>
      <c r="H1892">
        <v>2101103</v>
      </c>
      <c r="I1892" t="s">
        <v>2050</v>
      </c>
      <c r="J1892" t="s">
        <v>846</v>
      </c>
      <c r="K1892">
        <v>0</v>
      </c>
      <c r="L1892">
        <v>78.7786</v>
      </c>
      <c r="M1892">
        <v>78.7786</v>
      </c>
      <c r="N1892">
        <v>0</v>
      </c>
    </row>
    <row r="1893" spans="1:14">
      <c r="A1893">
        <v>210</v>
      </c>
      <c r="B1893">
        <v>21011</v>
      </c>
      <c r="C1893" t="s">
        <v>1031</v>
      </c>
      <c r="D1893" t="s">
        <v>1032</v>
      </c>
      <c r="E1893" t="s">
        <v>1033</v>
      </c>
      <c r="F1893" t="s">
        <v>1624</v>
      </c>
      <c r="G1893" t="s">
        <v>1625</v>
      </c>
      <c r="H1893">
        <v>2101103</v>
      </c>
      <c r="I1893" t="s">
        <v>2050</v>
      </c>
      <c r="J1893" t="s">
        <v>846</v>
      </c>
      <c r="K1893">
        <v>0</v>
      </c>
      <c r="L1893">
        <v>21.0064</v>
      </c>
      <c r="M1893">
        <v>21.0064</v>
      </c>
      <c r="N1893">
        <v>0</v>
      </c>
    </row>
    <row r="1894" spans="1:14">
      <c r="A1894">
        <v>210</v>
      </c>
      <c r="B1894">
        <v>21011</v>
      </c>
      <c r="C1894" t="s">
        <v>1031</v>
      </c>
      <c r="D1894" t="s">
        <v>1032</v>
      </c>
      <c r="E1894" t="s">
        <v>1033</v>
      </c>
      <c r="F1894" t="s">
        <v>1632</v>
      </c>
      <c r="G1894" t="s">
        <v>1633</v>
      </c>
      <c r="H1894">
        <v>2101103</v>
      </c>
      <c r="I1894" t="s">
        <v>2050</v>
      </c>
      <c r="J1894" t="s">
        <v>846</v>
      </c>
      <c r="K1894">
        <v>0</v>
      </c>
      <c r="L1894">
        <v>3.1862</v>
      </c>
      <c r="M1894">
        <v>3.1862</v>
      </c>
      <c r="N1894">
        <v>0</v>
      </c>
    </row>
    <row r="1895" spans="1:14">
      <c r="A1895">
        <v>210</v>
      </c>
      <c r="B1895">
        <v>21011</v>
      </c>
      <c r="C1895" t="s">
        <v>1031</v>
      </c>
      <c r="D1895" t="s">
        <v>1032</v>
      </c>
      <c r="E1895" t="s">
        <v>1033</v>
      </c>
      <c r="F1895" t="s">
        <v>1626</v>
      </c>
      <c r="G1895" t="s">
        <v>1627</v>
      </c>
      <c r="H1895">
        <v>2101103</v>
      </c>
      <c r="I1895" t="s">
        <v>2050</v>
      </c>
      <c r="J1895" t="s">
        <v>846</v>
      </c>
      <c r="K1895">
        <v>0</v>
      </c>
      <c r="L1895">
        <v>7.4535</v>
      </c>
      <c r="M1895">
        <v>7.4535</v>
      </c>
      <c r="N1895">
        <v>0</v>
      </c>
    </row>
    <row r="1896" spans="1:14">
      <c r="A1896">
        <v>210</v>
      </c>
      <c r="B1896">
        <v>21011</v>
      </c>
      <c r="C1896" t="s">
        <v>1031</v>
      </c>
      <c r="D1896" t="s">
        <v>1641</v>
      </c>
      <c r="E1896" t="s">
        <v>1642</v>
      </c>
      <c r="F1896" t="s">
        <v>1643</v>
      </c>
      <c r="G1896" t="s">
        <v>1642</v>
      </c>
      <c r="H1896">
        <v>2101103</v>
      </c>
      <c r="I1896" t="s">
        <v>2050</v>
      </c>
      <c r="J1896" t="s">
        <v>846</v>
      </c>
      <c r="K1896">
        <v>0</v>
      </c>
      <c r="L1896">
        <v>83.8374</v>
      </c>
      <c r="M1896">
        <v>83.8374</v>
      </c>
      <c r="N1896">
        <v>0</v>
      </c>
    </row>
    <row r="1897" spans="1:14">
      <c r="A1897">
        <v>210</v>
      </c>
      <c r="B1897">
        <v>21011</v>
      </c>
      <c r="C1897" t="s">
        <v>1031</v>
      </c>
      <c r="D1897" t="s">
        <v>1641</v>
      </c>
      <c r="E1897" t="s">
        <v>1642</v>
      </c>
      <c r="F1897" t="s">
        <v>1645</v>
      </c>
      <c r="G1897" t="s">
        <v>1646</v>
      </c>
      <c r="H1897">
        <v>2101103</v>
      </c>
      <c r="I1897" t="s">
        <v>2050</v>
      </c>
      <c r="J1897" t="s">
        <v>846</v>
      </c>
      <c r="K1897">
        <v>0</v>
      </c>
      <c r="L1897">
        <v>41.7845</v>
      </c>
      <c r="M1897">
        <v>41.7845</v>
      </c>
      <c r="N1897">
        <v>0</v>
      </c>
    </row>
    <row r="1898" spans="1:14">
      <c r="A1898">
        <v>210</v>
      </c>
      <c r="B1898">
        <v>21011</v>
      </c>
      <c r="C1898" t="s">
        <v>1031</v>
      </c>
      <c r="D1898" t="s">
        <v>1641</v>
      </c>
      <c r="E1898" t="s">
        <v>1642</v>
      </c>
      <c r="F1898" t="s">
        <v>1647</v>
      </c>
      <c r="G1898" t="s">
        <v>1648</v>
      </c>
      <c r="H1898">
        <v>2101103</v>
      </c>
      <c r="I1898" t="s">
        <v>2050</v>
      </c>
      <c r="J1898" t="s">
        <v>846</v>
      </c>
      <c r="K1898">
        <v>0</v>
      </c>
      <c r="L1898">
        <v>2.5621</v>
      </c>
      <c r="M1898">
        <v>2.5621</v>
      </c>
      <c r="N1898">
        <v>0</v>
      </c>
    </row>
    <row r="1899" spans="1:14">
      <c r="A1899">
        <v>210</v>
      </c>
      <c r="B1899">
        <v>21011</v>
      </c>
      <c r="C1899" t="s">
        <v>1031</v>
      </c>
      <c r="D1899" t="s">
        <v>1641</v>
      </c>
      <c r="E1899" t="s">
        <v>1642</v>
      </c>
      <c r="F1899" t="s">
        <v>1674</v>
      </c>
      <c r="G1899" t="s">
        <v>1675</v>
      </c>
      <c r="H1899">
        <v>2101103</v>
      </c>
      <c r="I1899" t="s">
        <v>2050</v>
      </c>
      <c r="J1899" t="s">
        <v>846</v>
      </c>
      <c r="K1899">
        <v>0</v>
      </c>
      <c r="L1899">
        <v>206.2667</v>
      </c>
      <c r="M1899">
        <v>206.2667</v>
      </c>
      <c r="N1899">
        <v>0</v>
      </c>
    </row>
    <row r="1900" spans="1:14">
      <c r="A1900">
        <v>210</v>
      </c>
      <c r="B1900">
        <v>21011</v>
      </c>
      <c r="C1900" t="s">
        <v>1031</v>
      </c>
      <c r="D1900" t="s">
        <v>1641</v>
      </c>
      <c r="E1900" t="s">
        <v>1642</v>
      </c>
      <c r="F1900" t="s">
        <v>1676</v>
      </c>
      <c r="G1900" t="s">
        <v>1677</v>
      </c>
      <c r="H1900">
        <v>2101103</v>
      </c>
      <c r="I1900" t="s">
        <v>2050</v>
      </c>
      <c r="J1900" t="s">
        <v>846</v>
      </c>
      <c r="K1900">
        <v>0</v>
      </c>
      <c r="L1900">
        <v>167.3375</v>
      </c>
      <c r="M1900">
        <v>167.3375</v>
      </c>
      <c r="N1900">
        <v>0</v>
      </c>
    </row>
    <row r="1901" spans="1:14">
      <c r="A1901">
        <v>210</v>
      </c>
      <c r="B1901">
        <v>21011</v>
      </c>
      <c r="C1901" t="s">
        <v>1031</v>
      </c>
      <c r="D1901" t="s">
        <v>1641</v>
      </c>
      <c r="E1901" t="s">
        <v>1642</v>
      </c>
      <c r="F1901" t="s">
        <v>1649</v>
      </c>
      <c r="G1901" t="s">
        <v>1650</v>
      </c>
      <c r="H1901">
        <v>2101103</v>
      </c>
      <c r="I1901" t="s">
        <v>2050</v>
      </c>
      <c r="J1901" t="s">
        <v>846</v>
      </c>
      <c r="K1901">
        <v>0</v>
      </c>
      <c r="L1901">
        <v>24.9054</v>
      </c>
      <c r="M1901">
        <v>24.9054</v>
      </c>
      <c r="N1901">
        <v>0</v>
      </c>
    </row>
    <row r="1902" spans="1:14">
      <c r="A1902">
        <v>210</v>
      </c>
      <c r="B1902">
        <v>21011</v>
      </c>
      <c r="C1902" t="s">
        <v>1031</v>
      </c>
      <c r="D1902" t="s">
        <v>1641</v>
      </c>
      <c r="E1902" t="s">
        <v>1642</v>
      </c>
      <c r="F1902" t="s">
        <v>1651</v>
      </c>
      <c r="G1902" t="s">
        <v>1652</v>
      </c>
      <c r="H1902">
        <v>2101103</v>
      </c>
      <c r="I1902" t="s">
        <v>2050</v>
      </c>
      <c r="J1902" t="s">
        <v>846</v>
      </c>
      <c r="K1902">
        <v>0</v>
      </c>
      <c r="L1902">
        <v>5.1752</v>
      </c>
      <c r="M1902">
        <v>5.1752</v>
      </c>
      <c r="N1902">
        <v>0</v>
      </c>
    </row>
    <row r="1903" spans="1:14">
      <c r="A1903">
        <v>210</v>
      </c>
      <c r="B1903">
        <v>21011</v>
      </c>
      <c r="C1903" t="s">
        <v>1031</v>
      </c>
      <c r="D1903" t="s">
        <v>1641</v>
      </c>
      <c r="E1903" t="s">
        <v>1642</v>
      </c>
      <c r="F1903" t="s">
        <v>1915</v>
      </c>
      <c r="G1903" t="s">
        <v>1916</v>
      </c>
      <c r="H1903">
        <v>2101103</v>
      </c>
      <c r="I1903" t="s">
        <v>2050</v>
      </c>
      <c r="J1903" t="s">
        <v>846</v>
      </c>
      <c r="K1903">
        <v>0</v>
      </c>
      <c r="L1903">
        <v>106.6412</v>
      </c>
      <c r="M1903">
        <v>106.6412</v>
      </c>
      <c r="N1903">
        <v>0</v>
      </c>
    </row>
    <row r="1904" spans="1:14">
      <c r="A1904">
        <v>210</v>
      </c>
      <c r="B1904">
        <v>21011</v>
      </c>
      <c r="C1904" t="s">
        <v>1031</v>
      </c>
      <c r="D1904" t="s">
        <v>1678</v>
      </c>
      <c r="E1904" t="s">
        <v>1679</v>
      </c>
      <c r="F1904" t="s">
        <v>1680</v>
      </c>
      <c r="G1904" t="s">
        <v>1679</v>
      </c>
      <c r="H1904">
        <v>2101103</v>
      </c>
      <c r="I1904" t="s">
        <v>2050</v>
      </c>
      <c r="J1904" t="s">
        <v>846</v>
      </c>
      <c r="K1904">
        <v>0</v>
      </c>
      <c r="L1904">
        <v>14.5382</v>
      </c>
      <c r="M1904">
        <v>14.5382</v>
      </c>
      <c r="N1904">
        <v>0</v>
      </c>
    </row>
    <row r="1905" spans="1:14">
      <c r="A1905">
        <v>210</v>
      </c>
      <c r="B1905">
        <v>21011</v>
      </c>
      <c r="C1905" t="s">
        <v>1031</v>
      </c>
      <c r="D1905" t="s">
        <v>1245</v>
      </c>
      <c r="E1905" t="s">
        <v>1246</v>
      </c>
      <c r="F1905" t="s">
        <v>1247</v>
      </c>
      <c r="G1905" t="s">
        <v>1246</v>
      </c>
      <c r="H1905">
        <v>2101103</v>
      </c>
      <c r="I1905" t="s">
        <v>2050</v>
      </c>
      <c r="J1905" t="s">
        <v>846</v>
      </c>
      <c r="K1905">
        <v>0</v>
      </c>
      <c r="L1905">
        <v>54.9174</v>
      </c>
      <c r="M1905">
        <v>54.9174</v>
      </c>
      <c r="N1905">
        <v>0</v>
      </c>
    </row>
    <row r="1906" spans="1:14">
      <c r="A1906">
        <v>210</v>
      </c>
      <c r="B1906">
        <v>21011</v>
      </c>
      <c r="C1906" t="s">
        <v>1031</v>
      </c>
      <c r="D1906" t="s">
        <v>1245</v>
      </c>
      <c r="E1906" t="s">
        <v>1246</v>
      </c>
      <c r="F1906" t="s">
        <v>1248</v>
      </c>
      <c r="G1906" t="s">
        <v>1249</v>
      </c>
      <c r="H1906">
        <v>2101103</v>
      </c>
      <c r="I1906" t="s">
        <v>2050</v>
      </c>
      <c r="J1906" t="s">
        <v>846</v>
      </c>
      <c r="K1906">
        <v>0</v>
      </c>
      <c r="L1906">
        <v>5.6368</v>
      </c>
      <c r="M1906">
        <v>5.6368</v>
      </c>
      <c r="N1906">
        <v>0</v>
      </c>
    </row>
    <row r="1907" spans="1:14">
      <c r="A1907">
        <v>210</v>
      </c>
      <c r="B1907">
        <v>21011</v>
      </c>
      <c r="C1907" t="s">
        <v>1031</v>
      </c>
      <c r="D1907" t="s">
        <v>1245</v>
      </c>
      <c r="E1907" t="s">
        <v>1246</v>
      </c>
      <c r="F1907" t="s">
        <v>1250</v>
      </c>
      <c r="G1907" t="s">
        <v>1251</v>
      </c>
      <c r="H1907">
        <v>2101103</v>
      </c>
      <c r="I1907" t="s">
        <v>2050</v>
      </c>
      <c r="J1907" t="s">
        <v>846</v>
      </c>
      <c r="K1907">
        <v>0</v>
      </c>
      <c r="L1907">
        <v>15.8771</v>
      </c>
      <c r="M1907">
        <v>15.8771</v>
      </c>
      <c r="N1907">
        <v>0</v>
      </c>
    </row>
    <row r="1908" spans="1:14">
      <c r="A1908">
        <v>210</v>
      </c>
      <c r="B1908">
        <v>21011</v>
      </c>
      <c r="C1908" t="s">
        <v>841</v>
      </c>
      <c r="D1908" t="s">
        <v>1315</v>
      </c>
      <c r="E1908" t="s">
        <v>1316</v>
      </c>
      <c r="F1908" t="s">
        <v>1317</v>
      </c>
      <c r="G1908" t="s">
        <v>1316</v>
      </c>
      <c r="H1908">
        <v>2101103</v>
      </c>
      <c r="I1908" t="s">
        <v>2050</v>
      </c>
      <c r="J1908" t="s">
        <v>928</v>
      </c>
      <c r="K1908">
        <v>0</v>
      </c>
      <c r="L1908">
        <v>267.8304</v>
      </c>
      <c r="M1908">
        <v>267.8304</v>
      </c>
      <c r="N1908">
        <v>0</v>
      </c>
    </row>
    <row r="1909" spans="1:14">
      <c r="A1909">
        <v>210</v>
      </c>
      <c r="B1909">
        <v>21011</v>
      </c>
      <c r="C1909" t="s">
        <v>1061</v>
      </c>
      <c r="D1909" t="s">
        <v>1684</v>
      </c>
      <c r="E1909" t="s">
        <v>1685</v>
      </c>
      <c r="F1909" t="s">
        <v>1686</v>
      </c>
      <c r="G1909" t="s">
        <v>1685</v>
      </c>
      <c r="H1909">
        <v>2101103</v>
      </c>
      <c r="I1909" t="s">
        <v>2050</v>
      </c>
      <c r="J1909" t="s">
        <v>846</v>
      </c>
      <c r="K1909">
        <v>0</v>
      </c>
      <c r="L1909">
        <v>14.6236</v>
      </c>
      <c r="M1909">
        <v>14.6236</v>
      </c>
      <c r="N1909">
        <v>0</v>
      </c>
    </row>
    <row r="1910" spans="1:14">
      <c r="A1910">
        <v>210</v>
      </c>
      <c r="B1910">
        <v>21011</v>
      </c>
      <c r="C1910" t="s">
        <v>1061</v>
      </c>
      <c r="D1910" t="s">
        <v>1687</v>
      </c>
      <c r="E1910" t="s">
        <v>1688</v>
      </c>
      <c r="F1910" t="s">
        <v>1689</v>
      </c>
      <c r="G1910" t="s">
        <v>1690</v>
      </c>
      <c r="H1910">
        <v>2101103</v>
      </c>
      <c r="I1910" t="s">
        <v>2050</v>
      </c>
      <c r="J1910" t="s">
        <v>846</v>
      </c>
      <c r="K1910">
        <v>0</v>
      </c>
      <c r="L1910">
        <v>4.3835</v>
      </c>
      <c r="M1910">
        <v>4.3835</v>
      </c>
      <c r="N1910">
        <v>0</v>
      </c>
    </row>
    <row r="1911" spans="1:14">
      <c r="A1911">
        <v>210</v>
      </c>
      <c r="B1911">
        <v>21011</v>
      </c>
      <c r="C1911" t="s">
        <v>1061</v>
      </c>
      <c r="D1911" t="s">
        <v>1687</v>
      </c>
      <c r="E1911" t="s">
        <v>1688</v>
      </c>
      <c r="F1911" t="s">
        <v>1691</v>
      </c>
      <c r="G1911" t="s">
        <v>1692</v>
      </c>
      <c r="H1911">
        <v>2101103</v>
      </c>
      <c r="I1911" t="s">
        <v>2050</v>
      </c>
      <c r="J1911" t="s">
        <v>846</v>
      </c>
      <c r="K1911">
        <v>0</v>
      </c>
      <c r="L1911">
        <v>3.7031</v>
      </c>
      <c r="M1911">
        <v>3.7031</v>
      </c>
      <c r="N1911">
        <v>0</v>
      </c>
    </row>
    <row r="1912" spans="1:14">
      <c r="A1912">
        <v>210</v>
      </c>
      <c r="B1912">
        <v>21011</v>
      </c>
      <c r="C1912" t="s">
        <v>1061</v>
      </c>
      <c r="D1912" t="s">
        <v>1687</v>
      </c>
      <c r="E1912" t="s">
        <v>1688</v>
      </c>
      <c r="F1912" t="s">
        <v>1693</v>
      </c>
      <c r="G1912" t="s">
        <v>1688</v>
      </c>
      <c r="H1912">
        <v>2101103</v>
      </c>
      <c r="I1912" t="s">
        <v>2050</v>
      </c>
      <c r="J1912" t="s">
        <v>846</v>
      </c>
      <c r="K1912">
        <v>0</v>
      </c>
      <c r="L1912">
        <v>64.9701</v>
      </c>
      <c r="M1912">
        <v>64.9701</v>
      </c>
      <c r="N1912">
        <v>0</v>
      </c>
    </row>
    <row r="1913" spans="1:14">
      <c r="A1913">
        <v>210</v>
      </c>
      <c r="B1913">
        <v>21011</v>
      </c>
      <c r="C1913" t="s">
        <v>1061</v>
      </c>
      <c r="D1913" t="s">
        <v>1687</v>
      </c>
      <c r="E1913" t="s">
        <v>1688</v>
      </c>
      <c r="F1913" t="s">
        <v>1694</v>
      </c>
      <c r="G1913" t="s">
        <v>1695</v>
      </c>
      <c r="H1913">
        <v>2101103</v>
      </c>
      <c r="I1913" t="s">
        <v>2050</v>
      </c>
      <c r="J1913" t="s">
        <v>846</v>
      </c>
      <c r="K1913">
        <v>0</v>
      </c>
      <c r="L1913">
        <v>5.8367</v>
      </c>
      <c r="M1913">
        <v>5.8367</v>
      </c>
      <c r="N1913">
        <v>0</v>
      </c>
    </row>
    <row r="1914" spans="1:14">
      <c r="A1914">
        <v>210</v>
      </c>
      <c r="B1914">
        <v>21011</v>
      </c>
      <c r="C1914" t="s">
        <v>1061</v>
      </c>
      <c r="D1914" t="s">
        <v>1687</v>
      </c>
      <c r="E1914" t="s">
        <v>1688</v>
      </c>
      <c r="F1914" t="s">
        <v>1696</v>
      </c>
      <c r="G1914" t="s">
        <v>1697</v>
      </c>
      <c r="H1914">
        <v>2101103</v>
      </c>
      <c r="I1914" t="s">
        <v>2050</v>
      </c>
      <c r="J1914" t="s">
        <v>846</v>
      </c>
      <c r="K1914">
        <v>0</v>
      </c>
      <c r="L1914">
        <v>35.1498</v>
      </c>
      <c r="M1914">
        <v>35.1498</v>
      </c>
      <c r="N1914">
        <v>0</v>
      </c>
    </row>
    <row r="1915" spans="1:14">
      <c r="A1915">
        <v>210</v>
      </c>
      <c r="B1915">
        <v>21011</v>
      </c>
      <c r="C1915" t="s">
        <v>1061</v>
      </c>
      <c r="D1915" t="s">
        <v>1687</v>
      </c>
      <c r="E1915" t="s">
        <v>1688</v>
      </c>
      <c r="F1915" t="s">
        <v>1698</v>
      </c>
      <c r="G1915" t="s">
        <v>1699</v>
      </c>
      <c r="H1915">
        <v>2101103</v>
      </c>
      <c r="I1915" t="s">
        <v>2050</v>
      </c>
      <c r="J1915" t="s">
        <v>846</v>
      </c>
      <c r="K1915">
        <v>0</v>
      </c>
      <c r="L1915">
        <v>4.8391</v>
      </c>
      <c r="M1915">
        <v>4.8391</v>
      </c>
      <c r="N1915">
        <v>0</v>
      </c>
    </row>
    <row r="1916" spans="1:14">
      <c r="A1916">
        <v>210</v>
      </c>
      <c r="B1916">
        <v>21011</v>
      </c>
      <c r="C1916" t="s">
        <v>1061</v>
      </c>
      <c r="D1916" t="s">
        <v>1062</v>
      </c>
      <c r="E1916" t="s">
        <v>1063</v>
      </c>
      <c r="F1916" t="s">
        <v>1700</v>
      </c>
      <c r="G1916" t="s">
        <v>1063</v>
      </c>
      <c r="H1916">
        <v>2101103</v>
      </c>
      <c r="I1916" t="s">
        <v>2050</v>
      </c>
      <c r="J1916" t="s">
        <v>846</v>
      </c>
      <c r="K1916">
        <v>0</v>
      </c>
      <c r="L1916">
        <v>18.7093</v>
      </c>
      <c r="M1916">
        <v>18.7093</v>
      </c>
      <c r="N1916">
        <v>0</v>
      </c>
    </row>
    <row r="1917" spans="1:14">
      <c r="A1917">
        <v>210</v>
      </c>
      <c r="B1917">
        <v>21011</v>
      </c>
      <c r="C1917" t="s">
        <v>1061</v>
      </c>
      <c r="D1917" t="s">
        <v>1062</v>
      </c>
      <c r="E1917" t="s">
        <v>1063</v>
      </c>
      <c r="F1917" t="s">
        <v>1701</v>
      </c>
      <c r="G1917" t="s">
        <v>1702</v>
      </c>
      <c r="H1917">
        <v>2101103</v>
      </c>
      <c r="I1917" t="s">
        <v>2050</v>
      </c>
      <c r="J1917" t="s">
        <v>846</v>
      </c>
      <c r="K1917">
        <v>0</v>
      </c>
      <c r="L1917">
        <v>12.2328</v>
      </c>
      <c r="M1917">
        <v>12.2328</v>
      </c>
      <c r="N1917">
        <v>0</v>
      </c>
    </row>
    <row r="1918" spans="1:14">
      <c r="A1918">
        <v>210</v>
      </c>
      <c r="B1918">
        <v>21011</v>
      </c>
      <c r="C1918" t="s">
        <v>1061</v>
      </c>
      <c r="D1918" t="s">
        <v>1062</v>
      </c>
      <c r="E1918" t="s">
        <v>1063</v>
      </c>
      <c r="F1918" t="s">
        <v>1703</v>
      </c>
      <c r="G1918" t="s">
        <v>1704</v>
      </c>
      <c r="H1918">
        <v>2101103</v>
      </c>
      <c r="I1918" t="s">
        <v>2050</v>
      </c>
      <c r="J1918" t="s">
        <v>846</v>
      </c>
      <c r="K1918">
        <v>0</v>
      </c>
      <c r="L1918">
        <v>3.7764</v>
      </c>
      <c r="M1918">
        <v>3.7764</v>
      </c>
      <c r="N1918">
        <v>0</v>
      </c>
    </row>
    <row r="1919" spans="1:14">
      <c r="A1919">
        <v>210</v>
      </c>
      <c r="B1919">
        <v>21011</v>
      </c>
      <c r="C1919" t="s">
        <v>1061</v>
      </c>
      <c r="D1919" t="s">
        <v>1062</v>
      </c>
      <c r="E1919" t="s">
        <v>1063</v>
      </c>
      <c r="F1919" t="s">
        <v>1064</v>
      </c>
      <c r="G1919" t="s">
        <v>1065</v>
      </c>
      <c r="H1919">
        <v>2101103</v>
      </c>
      <c r="I1919" t="s">
        <v>2050</v>
      </c>
      <c r="J1919" t="s">
        <v>846</v>
      </c>
      <c r="K1919">
        <v>0</v>
      </c>
      <c r="L1919">
        <v>7.6906</v>
      </c>
      <c r="M1919">
        <v>7.6906</v>
      </c>
      <c r="N1919">
        <v>0</v>
      </c>
    </row>
    <row r="1920" spans="1:14">
      <c r="A1920">
        <v>210</v>
      </c>
      <c r="B1920">
        <v>21011</v>
      </c>
      <c r="C1920" t="s">
        <v>1061</v>
      </c>
      <c r="D1920" t="s">
        <v>1705</v>
      </c>
      <c r="E1920" t="s">
        <v>1706</v>
      </c>
      <c r="F1920" t="s">
        <v>1707</v>
      </c>
      <c r="G1920" t="s">
        <v>1706</v>
      </c>
      <c r="H1920">
        <v>2101103</v>
      </c>
      <c r="I1920" t="s">
        <v>2050</v>
      </c>
      <c r="J1920" t="s">
        <v>846</v>
      </c>
      <c r="K1920">
        <v>0</v>
      </c>
      <c r="L1920">
        <v>16.9664</v>
      </c>
      <c r="M1920">
        <v>16.9664</v>
      </c>
      <c r="N1920">
        <v>0</v>
      </c>
    </row>
    <row r="1921" spans="1:14">
      <c r="A1921">
        <v>210</v>
      </c>
      <c r="B1921">
        <v>21011</v>
      </c>
      <c r="C1921" t="s">
        <v>1061</v>
      </c>
      <c r="D1921" t="s">
        <v>1705</v>
      </c>
      <c r="E1921" t="s">
        <v>1706</v>
      </c>
      <c r="F1921" t="s">
        <v>1708</v>
      </c>
      <c r="G1921" t="s">
        <v>1709</v>
      </c>
      <c r="H1921">
        <v>2101103</v>
      </c>
      <c r="I1921" t="s">
        <v>2050</v>
      </c>
      <c r="J1921" t="s">
        <v>846</v>
      </c>
      <c r="K1921">
        <v>0</v>
      </c>
      <c r="L1921">
        <v>4.8095</v>
      </c>
      <c r="M1921">
        <v>4.8095</v>
      </c>
      <c r="N1921">
        <v>0</v>
      </c>
    </row>
    <row r="1922" spans="1:14">
      <c r="A1922">
        <v>210</v>
      </c>
      <c r="B1922">
        <v>21011</v>
      </c>
      <c r="C1922" t="s">
        <v>1061</v>
      </c>
      <c r="D1922" t="s">
        <v>1705</v>
      </c>
      <c r="E1922" t="s">
        <v>1706</v>
      </c>
      <c r="F1922" t="s">
        <v>1710</v>
      </c>
      <c r="G1922" t="s">
        <v>1711</v>
      </c>
      <c r="H1922">
        <v>2101103</v>
      </c>
      <c r="I1922" t="s">
        <v>2050</v>
      </c>
      <c r="J1922" t="s">
        <v>846</v>
      </c>
      <c r="K1922">
        <v>0</v>
      </c>
      <c r="L1922">
        <v>7.865</v>
      </c>
      <c r="M1922">
        <v>7.865</v>
      </c>
      <c r="N1922">
        <v>0</v>
      </c>
    </row>
    <row r="1923" spans="1:14">
      <c r="A1923">
        <v>210</v>
      </c>
      <c r="B1923">
        <v>21011</v>
      </c>
      <c r="C1923" t="s">
        <v>1061</v>
      </c>
      <c r="D1923" t="s">
        <v>1318</v>
      </c>
      <c r="E1923" t="s">
        <v>1319</v>
      </c>
      <c r="F1923" t="s">
        <v>1712</v>
      </c>
      <c r="G1923" t="s">
        <v>1319</v>
      </c>
      <c r="H1923">
        <v>2101103</v>
      </c>
      <c r="I1923" t="s">
        <v>2050</v>
      </c>
      <c r="J1923" t="s">
        <v>846</v>
      </c>
      <c r="K1923">
        <v>0</v>
      </c>
      <c r="L1923">
        <v>27.1352</v>
      </c>
      <c r="M1923">
        <v>27.1352</v>
      </c>
      <c r="N1923">
        <v>0</v>
      </c>
    </row>
    <row r="1924" spans="1:14">
      <c r="A1924">
        <v>210</v>
      </c>
      <c r="B1924">
        <v>21011</v>
      </c>
      <c r="C1924" t="s">
        <v>1061</v>
      </c>
      <c r="D1924" t="s">
        <v>1318</v>
      </c>
      <c r="E1924" t="s">
        <v>1319</v>
      </c>
      <c r="F1924" t="s">
        <v>1713</v>
      </c>
      <c r="G1924" t="s">
        <v>1714</v>
      </c>
      <c r="H1924">
        <v>2101103</v>
      </c>
      <c r="I1924" t="s">
        <v>2050</v>
      </c>
      <c r="J1924" t="s">
        <v>846</v>
      </c>
      <c r="K1924">
        <v>0</v>
      </c>
      <c r="L1924">
        <v>2.569</v>
      </c>
      <c r="M1924">
        <v>2.569</v>
      </c>
      <c r="N1924">
        <v>0</v>
      </c>
    </row>
    <row r="1925" spans="1:14">
      <c r="A1925">
        <v>210</v>
      </c>
      <c r="B1925">
        <v>21011</v>
      </c>
      <c r="C1925" t="s">
        <v>1061</v>
      </c>
      <c r="D1925" t="s">
        <v>1318</v>
      </c>
      <c r="E1925" t="s">
        <v>1319</v>
      </c>
      <c r="F1925" t="s">
        <v>1923</v>
      </c>
      <c r="G1925" t="s">
        <v>1924</v>
      </c>
      <c r="H1925">
        <v>2101103</v>
      </c>
      <c r="I1925" t="s">
        <v>2050</v>
      </c>
      <c r="J1925" t="s">
        <v>846</v>
      </c>
      <c r="K1925">
        <v>0</v>
      </c>
      <c r="L1925">
        <v>1.3093</v>
      </c>
      <c r="M1925">
        <v>1.3093</v>
      </c>
      <c r="N1925">
        <v>0</v>
      </c>
    </row>
    <row r="1926" spans="1:14">
      <c r="A1926">
        <v>210</v>
      </c>
      <c r="B1926">
        <v>21011</v>
      </c>
      <c r="C1926" t="s">
        <v>1061</v>
      </c>
      <c r="D1926" t="s">
        <v>1318</v>
      </c>
      <c r="E1926" t="s">
        <v>1319</v>
      </c>
      <c r="F1926" t="s">
        <v>1320</v>
      </c>
      <c r="G1926" t="s">
        <v>1321</v>
      </c>
      <c r="H1926">
        <v>2101103</v>
      </c>
      <c r="I1926" t="s">
        <v>2050</v>
      </c>
      <c r="J1926" t="s">
        <v>846</v>
      </c>
      <c r="K1926">
        <v>0</v>
      </c>
      <c r="L1926">
        <v>13.3107</v>
      </c>
      <c r="M1926">
        <v>13.3107</v>
      </c>
      <c r="N1926">
        <v>0</v>
      </c>
    </row>
    <row r="1927" spans="1:14">
      <c r="A1927">
        <v>210</v>
      </c>
      <c r="B1927">
        <v>21011</v>
      </c>
      <c r="C1927" t="s">
        <v>1061</v>
      </c>
      <c r="D1927" t="s">
        <v>1715</v>
      </c>
      <c r="E1927" t="s">
        <v>1716</v>
      </c>
      <c r="F1927" t="s">
        <v>1717</v>
      </c>
      <c r="G1927" t="s">
        <v>1716</v>
      </c>
      <c r="H1927">
        <v>2101103</v>
      </c>
      <c r="I1927" t="s">
        <v>2050</v>
      </c>
      <c r="J1927" t="s">
        <v>846</v>
      </c>
      <c r="K1927">
        <v>0</v>
      </c>
      <c r="L1927">
        <v>17.3173</v>
      </c>
      <c r="M1927">
        <v>17.3173</v>
      </c>
      <c r="N1927">
        <v>0</v>
      </c>
    </row>
    <row r="1928" spans="1:14">
      <c r="A1928">
        <v>210</v>
      </c>
      <c r="B1928">
        <v>21011</v>
      </c>
      <c r="C1928" t="s">
        <v>1061</v>
      </c>
      <c r="D1928" t="s">
        <v>1715</v>
      </c>
      <c r="E1928" t="s">
        <v>1716</v>
      </c>
      <c r="F1928" t="s">
        <v>1718</v>
      </c>
      <c r="G1928" t="s">
        <v>1719</v>
      </c>
      <c r="H1928">
        <v>2101103</v>
      </c>
      <c r="I1928" t="s">
        <v>2050</v>
      </c>
      <c r="J1928" t="s">
        <v>846</v>
      </c>
      <c r="K1928">
        <v>0</v>
      </c>
      <c r="L1928">
        <v>19.1601</v>
      </c>
      <c r="M1928">
        <v>19.1601</v>
      </c>
      <c r="N1928">
        <v>0</v>
      </c>
    </row>
    <row r="1929" spans="1:14">
      <c r="A1929">
        <v>210</v>
      </c>
      <c r="B1929">
        <v>21011</v>
      </c>
      <c r="C1929" t="s">
        <v>1061</v>
      </c>
      <c r="D1929" t="s">
        <v>1715</v>
      </c>
      <c r="E1929" t="s">
        <v>1716</v>
      </c>
      <c r="F1929" t="s">
        <v>1720</v>
      </c>
      <c r="G1929" t="s">
        <v>1721</v>
      </c>
      <c r="H1929">
        <v>2101103</v>
      </c>
      <c r="I1929" t="s">
        <v>2050</v>
      </c>
      <c r="J1929" t="s">
        <v>846</v>
      </c>
      <c r="K1929">
        <v>0</v>
      </c>
      <c r="L1929">
        <v>8.0762</v>
      </c>
      <c r="M1929">
        <v>8.0762</v>
      </c>
      <c r="N1929">
        <v>0</v>
      </c>
    </row>
    <row r="1930" spans="1:14">
      <c r="A1930">
        <v>210</v>
      </c>
      <c r="B1930">
        <v>21011</v>
      </c>
      <c r="C1930" t="s">
        <v>1061</v>
      </c>
      <c r="D1930" t="s">
        <v>1715</v>
      </c>
      <c r="E1930" t="s">
        <v>1716</v>
      </c>
      <c r="F1930" t="s">
        <v>1722</v>
      </c>
      <c r="G1930" t="s">
        <v>1723</v>
      </c>
      <c r="H1930">
        <v>2101103</v>
      </c>
      <c r="I1930" t="s">
        <v>2050</v>
      </c>
      <c r="J1930" t="s">
        <v>846</v>
      </c>
      <c r="K1930">
        <v>0</v>
      </c>
      <c r="L1930">
        <v>38.339</v>
      </c>
      <c r="M1930">
        <v>38.339</v>
      </c>
      <c r="N1930">
        <v>0</v>
      </c>
    </row>
    <row r="1931" spans="1:14">
      <c r="A1931">
        <v>210</v>
      </c>
      <c r="B1931">
        <v>21011</v>
      </c>
      <c r="C1931" t="s">
        <v>1061</v>
      </c>
      <c r="D1931" t="s">
        <v>1715</v>
      </c>
      <c r="E1931" t="s">
        <v>1716</v>
      </c>
      <c r="F1931" t="s">
        <v>1724</v>
      </c>
      <c r="G1931" t="s">
        <v>1725</v>
      </c>
      <c r="H1931">
        <v>2101103</v>
      </c>
      <c r="I1931" t="s">
        <v>2050</v>
      </c>
      <c r="J1931" t="s">
        <v>846</v>
      </c>
      <c r="K1931">
        <v>0</v>
      </c>
      <c r="L1931">
        <v>10.0489</v>
      </c>
      <c r="M1931">
        <v>10.0489</v>
      </c>
      <c r="N1931">
        <v>0</v>
      </c>
    </row>
    <row r="1932" spans="1:14">
      <c r="A1932">
        <v>210</v>
      </c>
      <c r="B1932">
        <v>21011</v>
      </c>
      <c r="C1932" t="s">
        <v>1061</v>
      </c>
      <c r="D1932" t="s">
        <v>1715</v>
      </c>
      <c r="E1932" t="s">
        <v>1716</v>
      </c>
      <c r="F1932" t="s">
        <v>1927</v>
      </c>
      <c r="G1932" t="s">
        <v>1928</v>
      </c>
      <c r="H1932">
        <v>2101103</v>
      </c>
      <c r="I1932" t="s">
        <v>2050</v>
      </c>
      <c r="J1932" t="s">
        <v>846</v>
      </c>
      <c r="K1932">
        <v>0</v>
      </c>
      <c r="L1932">
        <v>2.066</v>
      </c>
      <c r="M1932">
        <v>2.066</v>
      </c>
      <c r="N1932">
        <v>0</v>
      </c>
    </row>
    <row r="1933" spans="1:14">
      <c r="A1933">
        <v>210</v>
      </c>
      <c r="B1933">
        <v>21011</v>
      </c>
      <c r="C1933" t="s">
        <v>1061</v>
      </c>
      <c r="D1933" t="s">
        <v>1715</v>
      </c>
      <c r="E1933" t="s">
        <v>1716</v>
      </c>
      <c r="F1933" t="s">
        <v>1929</v>
      </c>
      <c r="G1933" t="s">
        <v>1930</v>
      </c>
      <c r="H1933">
        <v>2101103</v>
      </c>
      <c r="I1933" t="s">
        <v>2050</v>
      </c>
      <c r="J1933" t="s">
        <v>846</v>
      </c>
      <c r="K1933">
        <v>0</v>
      </c>
      <c r="L1933">
        <v>2.9784</v>
      </c>
      <c r="M1933">
        <v>2.9784</v>
      </c>
      <c r="N1933">
        <v>0</v>
      </c>
    </row>
    <row r="1934" spans="1:14">
      <c r="A1934">
        <v>210</v>
      </c>
      <c r="B1934">
        <v>21011</v>
      </c>
      <c r="C1934" t="s">
        <v>849</v>
      </c>
      <c r="D1934" t="s">
        <v>953</v>
      </c>
      <c r="E1934" t="s">
        <v>954</v>
      </c>
      <c r="F1934" t="s">
        <v>955</v>
      </c>
      <c r="G1934" t="s">
        <v>954</v>
      </c>
      <c r="H1934">
        <v>2101103</v>
      </c>
      <c r="I1934" t="s">
        <v>2050</v>
      </c>
      <c r="J1934" t="s">
        <v>846</v>
      </c>
      <c r="K1934">
        <v>0</v>
      </c>
      <c r="L1934">
        <v>41.307</v>
      </c>
      <c r="M1934">
        <v>41.307</v>
      </c>
      <c r="N1934">
        <v>0</v>
      </c>
    </row>
    <row r="1935" spans="1:14">
      <c r="A1935">
        <v>210</v>
      </c>
      <c r="B1935">
        <v>21011</v>
      </c>
      <c r="C1935" t="s">
        <v>849</v>
      </c>
      <c r="D1935" t="s">
        <v>953</v>
      </c>
      <c r="E1935" t="s">
        <v>954</v>
      </c>
      <c r="F1935" t="s">
        <v>957</v>
      </c>
      <c r="G1935" t="s">
        <v>958</v>
      </c>
      <c r="H1935">
        <v>2101103</v>
      </c>
      <c r="I1935" t="s">
        <v>2050</v>
      </c>
      <c r="J1935" t="s">
        <v>846</v>
      </c>
      <c r="K1935">
        <v>0</v>
      </c>
      <c r="L1935">
        <v>5.513</v>
      </c>
      <c r="M1935">
        <v>5.513</v>
      </c>
      <c r="N1935">
        <v>0</v>
      </c>
    </row>
    <row r="1936" spans="1:14">
      <c r="A1936">
        <v>210</v>
      </c>
      <c r="B1936">
        <v>21011</v>
      </c>
      <c r="C1936" t="s">
        <v>849</v>
      </c>
      <c r="D1936" t="s">
        <v>953</v>
      </c>
      <c r="E1936" t="s">
        <v>954</v>
      </c>
      <c r="F1936" t="s">
        <v>959</v>
      </c>
      <c r="G1936" t="s">
        <v>960</v>
      </c>
      <c r="H1936">
        <v>2101103</v>
      </c>
      <c r="I1936" t="s">
        <v>2050</v>
      </c>
      <c r="J1936" t="s">
        <v>846</v>
      </c>
      <c r="K1936">
        <v>0</v>
      </c>
      <c r="L1936">
        <v>15.3583</v>
      </c>
      <c r="M1936">
        <v>15.3583</v>
      </c>
      <c r="N1936">
        <v>0</v>
      </c>
    </row>
    <row r="1937" spans="1:14">
      <c r="A1937">
        <v>210</v>
      </c>
      <c r="B1937">
        <v>21011</v>
      </c>
      <c r="C1937" t="s">
        <v>1726</v>
      </c>
      <c r="D1937" t="s">
        <v>1727</v>
      </c>
      <c r="E1937" t="s">
        <v>1728</v>
      </c>
      <c r="F1937" t="s">
        <v>1729</v>
      </c>
      <c r="G1937" t="s">
        <v>1728</v>
      </c>
      <c r="H1937">
        <v>2101103</v>
      </c>
      <c r="I1937" t="s">
        <v>2050</v>
      </c>
      <c r="J1937" t="s">
        <v>846</v>
      </c>
      <c r="K1937">
        <v>0</v>
      </c>
      <c r="L1937">
        <v>129.18</v>
      </c>
      <c r="M1937">
        <v>129.18</v>
      </c>
      <c r="N1937">
        <v>0</v>
      </c>
    </row>
    <row r="1938" spans="1:14">
      <c r="A1938">
        <v>210</v>
      </c>
      <c r="B1938">
        <v>21011</v>
      </c>
      <c r="C1938" t="s">
        <v>849</v>
      </c>
      <c r="D1938" t="s">
        <v>1730</v>
      </c>
      <c r="E1938" t="s">
        <v>1731</v>
      </c>
      <c r="F1938" t="s">
        <v>1732</v>
      </c>
      <c r="G1938" t="s">
        <v>1731</v>
      </c>
      <c r="H1938">
        <v>2101103</v>
      </c>
      <c r="I1938" t="s">
        <v>2050</v>
      </c>
      <c r="J1938" t="s">
        <v>846</v>
      </c>
      <c r="K1938">
        <v>0</v>
      </c>
      <c r="L1938">
        <v>56.699</v>
      </c>
      <c r="M1938">
        <v>56.699</v>
      </c>
      <c r="N1938">
        <v>0</v>
      </c>
    </row>
    <row r="1939" spans="1:14">
      <c r="A1939">
        <v>210</v>
      </c>
      <c r="B1939">
        <v>21011</v>
      </c>
      <c r="C1939" t="s">
        <v>849</v>
      </c>
      <c r="D1939" t="s">
        <v>1730</v>
      </c>
      <c r="E1939" t="s">
        <v>1731</v>
      </c>
      <c r="F1939" t="s">
        <v>1733</v>
      </c>
      <c r="G1939" t="s">
        <v>1734</v>
      </c>
      <c r="H1939">
        <v>2101103</v>
      </c>
      <c r="I1939" t="s">
        <v>2050</v>
      </c>
      <c r="J1939" t="s">
        <v>846</v>
      </c>
      <c r="K1939">
        <v>0</v>
      </c>
      <c r="L1939">
        <v>10.6304</v>
      </c>
      <c r="M1939">
        <v>10.6304</v>
      </c>
      <c r="N1939">
        <v>0</v>
      </c>
    </row>
    <row r="1940" spans="1:14">
      <c r="A1940">
        <v>210</v>
      </c>
      <c r="B1940">
        <v>21011</v>
      </c>
      <c r="C1940" t="s">
        <v>849</v>
      </c>
      <c r="D1940" t="s">
        <v>1730</v>
      </c>
      <c r="E1940" t="s">
        <v>1731</v>
      </c>
      <c r="F1940" t="s">
        <v>1735</v>
      </c>
      <c r="G1940" t="s">
        <v>1736</v>
      </c>
      <c r="H1940">
        <v>2101103</v>
      </c>
      <c r="I1940" t="s">
        <v>2050</v>
      </c>
      <c r="J1940" t="s">
        <v>846</v>
      </c>
      <c r="K1940">
        <v>0</v>
      </c>
      <c r="L1940">
        <v>4.3495</v>
      </c>
      <c r="M1940">
        <v>4.3495</v>
      </c>
      <c r="N1940">
        <v>0</v>
      </c>
    </row>
    <row r="1941" spans="1:14">
      <c r="A1941">
        <v>210</v>
      </c>
      <c r="B1941">
        <v>21011</v>
      </c>
      <c r="C1941" t="s">
        <v>849</v>
      </c>
      <c r="D1941" t="s">
        <v>1730</v>
      </c>
      <c r="E1941" t="s">
        <v>1731</v>
      </c>
      <c r="F1941" t="s">
        <v>1737</v>
      </c>
      <c r="G1941" t="s">
        <v>1738</v>
      </c>
      <c r="H1941">
        <v>2101103</v>
      </c>
      <c r="I1941" t="s">
        <v>2050</v>
      </c>
      <c r="J1941" t="s">
        <v>846</v>
      </c>
      <c r="K1941">
        <v>0</v>
      </c>
      <c r="L1941">
        <v>38.1452</v>
      </c>
      <c r="M1941">
        <v>38.1452</v>
      </c>
      <c r="N1941">
        <v>0</v>
      </c>
    </row>
    <row r="1942" spans="1:14">
      <c r="A1942">
        <v>210</v>
      </c>
      <c r="B1942">
        <v>21011</v>
      </c>
      <c r="C1942" t="s">
        <v>849</v>
      </c>
      <c r="D1942" t="s">
        <v>1730</v>
      </c>
      <c r="E1942" t="s">
        <v>1731</v>
      </c>
      <c r="F1942" t="s">
        <v>1739</v>
      </c>
      <c r="G1942" t="s">
        <v>1740</v>
      </c>
      <c r="H1942">
        <v>2101103</v>
      </c>
      <c r="I1942" t="s">
        <v>2050</v>
      </c>
      <c r="J1942" t="s">
        <v>846</v>
      </c>
      <c r="K1942">
        <v>0</v>
      </c>
      <c r="L1942">
        <v>13.7773</v>
      </c>
      <c r="M1942">
        <v>13.7773</v>
      </c>
      <c r="N1942">
        <v>0</v>
      </c>
    </row>
    <row r="1943" spans="1:14">
      <c r="A1943">
        <v>210</v>
      </c>
      <c r="B1943">
        <v>21011</v>
      </c>
      <c r="C1943" t="s">
        <v>1726</v>
      </c>
      <c r="D1943" t="s">
        <v>1741</v>
      </c>
      <c r="E1943" t="s">
        <v>1742</v>
      </c>
      <c r="F1943" t="s">
        <v>1743</v>
      </c>
      <c r="G1943" t="s">
        <v>1742</v>
      </c>
      <c r="H1943">
        <v>2101103</v>
      </c>
      <c r="I1943" t="s">
        <v>2050</v>
      </c>
      <c r="J1943" t="s">
        <v>846</v>
      </c>
      <c r="K1943">
        <v>0</v>
      </c>
      <c r="L1943">
        <v>36.9651</v>
      </c>
      <c r="M1943">
        <v>36.9651</v>
      </c>
      <c r="N1943">
        <v>0</v>
      </c>
    </row>
    <row r="1944" spans="1:14">
      <c r="A1944">
        <v>210</v>
      </c>
      <c r="B1944">
        <v>21011</v>
      </c>
      <c r="C1944" t="s">
        <v>849</v>
      </c>
      <c r="D1944" t="s">
        <v>1744</v>
      </c>
      <c r="E1944" t="s">
        <v>1745</v>
      </c>
      <c r="F1944" t="s">
        <v>1746</v>
      </c>
      <c r="G1944" t="s">
        <v>1745</v>
      </c>
      <c r="H1944">
        <v>2101103</v>
      </c>
      <c r="I1944" t="s">
        <v>2050</v>
      </c>
      <c r="J1944" t="s">
        <v>846</v>
      </c>
      <c r="K1944">
        <v>0</v>
      </c>
      <c r="L1944">
        <v>32.1826</v>
      </c>
      <c r="M1944">
        <v>32.1826</v>
      </c>
      <c r="N1944">
        <v>0</v>
      </c>
    </row>
    <row r="1945" spans="1:14">
      <c r="A1945">
        <v>210</v>
      </c>
      <c r="B1945">
        <v>21011</v>
      </c>
      <c r="C1945" t="s">
        <v>849</v>
      </c>
      <c r="D1945" t="s">
        <v>850</v>
      </c>
      <c r="E1945" t="s">
        <v>851</v>
      </c>
      <c r="F1945" t="s">
        <v>1747</v>
      </c>
      <c r="G1945" t="s">
        <v>851</v>
      </c>
      <c r="H1945">
        <v>2101103</v>
      </c>
      <c r="I1945" t="s">
        <v>2050</v>
      </c>
      <c r="J1945" t="s">
        <v>846</v>
      </c>
      <c r="K1945">
        <v>0</v>
      </c>
      <c r="L1945">
        <v>30.2384</v>
      </c>
      <c r="M1945">
        <v>30.2384</v>
      </c>
      <c r="N1945">
        <v>0</v>
      </c>
    </row>
    <row r="1946" spans="1:14">
      <c r="A1946">
        <v>210</v>
      </c>
      <c r="B1946">
        <v>21011</v>
      </c>
      <c r="C1946" t="s">
        <v>849</v>
      </c>
      <c r="D1946" t="s">
        <v>850</v>
      </c>
      <c r="E1946" t="s">
        <v>851</v>
      </c>
      <c r="F1946" t="s">
        <v>1945</v>
      </c>
      <c r="G1946" t="s">
        <v>1946</v>
      </c>
      <c r="H1946">
        <v>2101103</v>
      </c>
      <c r="I1946" t="s">
        <v>2050</v>
      </c>
      <c r="J1946" t="s">
        <v>846</v>
      </c>
      <c r="K1946">
        <v>0</v>
      </c>
      <c r="L1946">
        <v>2.0186</v>
      </c>
      <c r="M1946">
        <v>2.0186</v>
      </c>
      <c r="N1946">
        <v>0</v>
      </c>
    </row>
    <row r="1947" spans="1:14">
      <c r="A1947">
        <v>210</v>
      </c>
      <c r="B1947">
        <v>21011</v>
      </c>
      <c r="C1947" t="s">
        <v>849</v>
      </c>
      <c r="D1947" t="s">
        <v>850</v>
      </c>
      <c r="E1947" t="s">
        <v>851</v>
      </c>
      <c r="F1947" t="s">
        <v>1947</v>
      </c>
      <c r="G1947" t="s">
        <v>1948</v>
      </c>
      <c r="H1947">
        <v>2101103</v>
      </c>
      <c r="I1947" t="s">
        <v>2050</v>
      </c>
      <c r="J1947" t="s">
        <v>846</v>
      </c>
      <c r="K1947">
        <v>0</v>
      </c>
      <c r="L1947">
        <v>2.0769</v>
      </c>
      <c r="M1947">
        <v>2.0769</v>
      </c>
      <c r="N1947">
        <v>0</v>
      </c>
    </row>
    <row r="1948" spans="1:14">
      <c r="A1948">
        <v>210</v>
      </c>
      <c r="B1948">
        <v>21011</v>
      </c>
      <c r="C1948" t="s">
        <v>849</v>
      </c>
      <c r="D1948" t="s">
        <v>850</v>
      </c>
      <c r="E1948" t="s">
        <v>851</v>
      </c>
      <c r="F1948" t="s">
        <v>1748</v>
      </c>
      <c r="G1948" t="s">
        <v>1749</v>
      </c>
      <c r="H1948">
        <v>2101103</v>
      </c>
      <c r="I1948" t="s">
        <v>2050</v>
      </c>
      <c r="J1948" t="s">
        <v>846</v>
      </c>
      <c r="K1948">
        <v>0</v>
      </c>
      <c r="L1948">
        <v>2.5514</v>
      </c>
      <c r="M1948">
        <v>2.5514</v>
      </c>
      <c r="N1948">
        <v>0</v>
      </c>
    </row>
    <row r="1949" spans="1:14">
      <c r="A1949">
        <v>210</v>
      </c>
      <c r="B1949">
        <v>21011</v>
      </c>
      <c r="C1949" t="s">
        <v>849</v>
      </c>
      <c r="D1949" t="s">
        <v>850</v>
      </c>
      <c r="E1949" t="s">
        <v>851</v>
      </c>
      <c r="F1949" t="s">
        <v>1949</v>
      </c>
      <c r="G1949" t="s">
        <v>1950</v>
      </c>
      <c r="H1949">
        <v>2101103</v>
      </c>
      <c r="I1949" t="s">
        <v>2050</v>
      </c>
      <c r="J1949" t="s">
        <v>846</v>
      </c>
      <c r="K1949">
        <v>0</v>
      </c>
      <c r="L1949">
        <v>2.4713</v>
      </c>
      <c r="M1949">
        <v>2.4713</v>
      </c>
      <c r="N1949">
        <v>0</v>
      </c>
    </row>
    <row r="1950" spans="1:14">
      <c r="A1950">
        <v>210</v>
      </c>
      <c r="B1950">
        <v>21011</v>
      </c>
      <c r="C1950" t="s">
        <v>849</v>
      </c>
      <c r="D1950" t="s">
        <v>850</v>
      </c>
      <c r="E1950" t="s">
        <v>851</v>
      </c>
      <c r="F1950" t="s">
        <v>1951</v>
      </c>
      <c r="G1950" t="s">
        <v>1952</v>
      </c>
      <c r="H1950">
        <v>2101103</v>
      </c>
      <c r="I1950" t="s">
        <v>2050</v>
      </c>
      <c r="J1950" t="s">
        <v>846</v>
      </c>
      <c r="K1950">
        <v>0</v>
      </c>
      <c r="L1950">
        <v>2.2936</v>
      </c>
      <c r="M1950">
        <v>2.2936</v>
      </c>
      <c r="N1950">
        <v>0</v>
      </c>
    </row>
    <row r="1951" spans="1:14">
      <c r="A1951">
        <v>210</v>
      </c>
      <c r="B1951">
        <v>21011</v>
      </c>
      <c r="C1951" t="s">
        <v>849</v>
      </c>
      <c r="D1951" t="s">
        <v>850</v>
      </c>
      <c r="E1951" t="s">
        <v>851</v>
      </c>
      <c r="F1951" t="s">
        <v>1953</v>
      </c>
      <c r="G1951" t="s">
        <v>1954</v>
      </c>
      <c r="H1951">
        <v>2101103</v>
      </c>
      <c r="I1951" t="s">
        <v>2050</v>
      </c>
      <c r="J1951" t="s">
        <v>846</v>
      </c>
      <c r="K1951">
        <v>0</v>
      </c>
      <c r="L1951">
        <v>2.3011</v>
      </c>
      <c r="M1951">
        <v>2.3011</v>
      </c>
      <c r="N1951">
        <v>0</v>
      </c>
    </row>
    <row r="1952" spans="1:14">
      <c r="A1952">
        <v>210</v>
      </c>
      <c r="B1952">
        <v>21011</v>
      </c>
      <c r="C1952" t="s">
        <v>849</v>
      </c>
      <c r="D1952" t="s">
        <v>850</v>
      </c>
      <c r="E1952" t="s">
        <v>851</v>
      </c>
      <c r="F1952" t="s">
        <v>1750</v>
      </c>
      <c r="G1952" t="s">
        <v>1751</v>
      </c>
      <c r="H1952">
        <v>2101103</v>
      </c>
      <c r="I1952" t="s">
        <v>2050</v>
      </c>
      <c r="J1952" t="s">
        <v>846</v>
      </c>
      <c r="K1952">
        <v>0</v>
      </c>
      <c r="L1952">
        <v>1.8295</v>
      </c>
      <c r="M1952">
        <v>1.8295</v>
      </c>
      <c r="N1952">
        <v>0</v>
      </c>
    </row>
    <row r="1953" spans="1:14">
      <c r="A1953">
        <v>210</v>
      </c>
      <c r="B1953">
        <v>21011</v>
      </c>
      <c r="C1953" t="s">
        <v>849</v>
      </c>
      <c r="D1953" t="s">
        <v>1752</v>
      </c>
      <c r="E1953" t="s">
        <v>1753</v>
      </c>
      <c r="F1953" t="s">
        <v>1754</v>
      </c>
      <c r="G1953" t="s">
        <v>1753</v>
      </c>
      <c r="H1953">
        <v>2101103</v>
      </c>
      <c r="I1953" t="s">
        <v>2050</v>
      </c>
      <c r="J1953" t="s">
        <v>846</v>
      </c>
      <c r="K1953">
        <v>0</v>
      </c>
      <c r="L1953">
        <v>23.6889</v>
      </c>
      <c r="M1953">
        <v>23.6889</v>
      </c>
      <c r="N1953">
        <v>0</v>
      </c>
    </row>
    <row r="1954" spans="1:14">
      <c r="A1954">
        <v>210</v>
      </c>
      <c r="B1954">
        <v>21011</v>
      </c>
      <c r="C1954" t="s">
        <v>849</v>
      </c>
      <c r="D1954" t="s">
        <v>1752</v>
      </c>
      <c r="E1954" t="s">
        <v>1753</v>
      </c>
      <c r="F1954" t="s">
        <v>1755</v>
      </c>
      <c r="G1954" t="s">
        <v>1756</v>
      </c>
      <c r="H1954">
        <v>2101103</v>
      </c>
      <c r="I1954" t="s">
        <v>2050</v>
      </c>
      <c r="J1954" t="s">
        <v>846</v>
      </c>
      <c r="K1954">
        <v>0</v>
      </c>
      <c r="L1954">
        <v>19.3974</v>
      </c>
      <c r="M1954">
        <v>19.3974</v>
      </c>
      <c r="N1954">
        <v>0</v>
      </c>
    </row>
    <row r="1955" spans="1:14">
      <c r="A1955">
        <v>210</v>
      </c>
      <c r="B1955">
        <v>21011</v>
      </c>
      <c r="C1955" t="s">
        <v>849</v>
      </c>
      <c r="D1955" t="s">
        <v>1752</v>
      </c>
      <c r="E1955" t="s">
        <v>1753</v>
      </c>
      <c r="F1955" t="s">
        <v>1757</v>
      </c>
      <c r="G1955" t="s">
        <v>1758</v>
      </c>
      <c r="H1955">
        <v>2101103</v>
      </c>
      <c r="I1955" t="s">
        <v>2050</v>
      </c>
      <c r="J1955" t="s">
        <v>846</v>
      </c>
      <c r="K1955">
        <v>0</v>
      </c>
      <c r="L1955">
        <v>31.9211</v>
      </c>
      <c r="M1955">
        <v>31.9211</v>
      </c>
      <c r="N1955">
        <v>0</v>
      </c>
    </row>
    <row r="1956" spans="1:14">
      <c r="A1956">
        <v>210</v>
      </c>
      <c r="B1956">
        <v>21011</v>
      </c>
      <c r="C1956" t="s">
        <v>849</v>
      </c>
      <c r="D1956" t="s">
        <v>1752</v>
      </c>
      <c r="E1956" t="s">
        <v>1753</v>
      </c>
      <c r="F1956" t="s">
        <v>1959</v>
      </c>
      <c r="G1956" t="s">
        <v>1960</v>
      </c>
      <c r="H1956">
        <v>2101103</v>
      </c>
      <c r="I1956" t="s">
        <v>2050</v>
      </c>
      <c r="J1956" t="s">
        <v>846</v>
      </c>
      <c r="K1956">
        <v>0</v>
      </c>
      <c r="L1956">
        <v>1.7939</v>
      </c>
      <c r="M1956">
        <v>1.7939</v>
      </c>
      <c r="N1956">
        <v>0</v>
      </c>
    </row>
    <row r="1957" spans="1:14">
      <c r="A1957">
        <v>210</v>
      </c>
      <c r="B1957">
        <v>21011</v>
      </c>
      <c r="C1957" t="s">
        <v>849</v>
      </c>
      <c r="D1957" t="s">
        <v>1759</v>
      </c>
      <c r="E1957" t="s">
        <v>1760</v>
      </c>
      <c r="F1957" t="s">
        <v>1761</v>
      </c>
      <c r="G1957" t="s">
        <v>1760</v>
      </c>
      <c r="H1957">
        <v>2101103</v>
      </c>
      <c r="I1957" t="s">
        <v>2050</v>
      </c>
      <c r="J1957" t="s">
        <v>846</v>
      </c>
      <c r="K1957">
        <v>0</v>
      </c>
      <c r="L1957">
        <v>42.2962</v>
      </c>
      <c r="M1957">
        <v>42.2962</v>
      </c>
      <c r="N1957">
        <v>0</v>
      </c>
    </row>
    <row r="1958" spans="1:14">
      <c r="A1958">
        <v>210</v>
      </c>
      <c r="B1958">
        <v>21011</v>
      </c>
      <c r="C1958" t="s">
        <v>849</v>
      </c>
      <c r="D1958" t="s">
        <v>1759</v>
      </c>
      <c r="E1958" t="s">
        <v>1760</v>
      </c>
      <c r="F1958" t="s">
        <v>1762</v>
      </c>
      <c r="G1958" t="s">
        <v>1763</v>
      </c>
      <c r="H1958">
        <v>2101103</v>
      </c>
      <c r="I1958" t="s">
        <v>2050</v>
      </c>
      <c r="J1958" t="s">
        <v>846</v>
      </c>
      <c r="K1958">
        <v>0</v>
      </c>
      <c r="L1958">
        <v>8.458</v>
      </c>
      <c r="M1958">
        <v>8.458</v>
      </c>
      <c r="N1958">
        <v>0</v>
      </c>
    </row>
    <row r="1959" spans="1:14">
      <c r="A1959">
        <v>210</v>
      </c>
      <c r="B1959">
        <v>21011</v>
      </c>
      <c r="C1959" t="s">
        <v>849</v>
      </c>
      <c r="D1959" t="s">
        <v>961</v>
      </c>
      <c r="E1959" t="s">
        <v>962</v>
      </c>
      <c r="F1959" t="s">
        <v>963</v>
      </c>
      <c r="G1959" t="s">
        <v>962</v>
      </c>
      <c r="H1959">
        <v>2101103</v>
      </c>
      <c r="I1959" t="s">
        <v>2050</v>
      </c>
      <c r="J1959" t="s">
        <v>846</v>
      </c>
      <c r="K1959">
        <v>0</v>
      </c>
      <c r="L1959">
        <v>18.8995</v>
      </c>
      <c r="M1959">
        <v>18.8995</v>
      </c>
      <c r="N1959">
        <v>0</v>
      </c>
    </row>
    <row r="1960" spans="1:14">
      <c r="A1960">
        <v>210</v>
      </c>
      <c r="B1960">
        <v>21011</v>
      </c>
      <c r="C1960" t="s">
        <v>849</v>
      </c>
      <c r="D1960" t="s">
        <v>961</v>
      </c>
      <c r="E1960" t="s">
        <v>962</v>
      </c>
      <c r="F1960" t="s">
        <v>964</v>
      </c>
      <c r="G1960" t="s">
        <v>965</v>
      </c>
      <c r="H1960">
        <v>2101103</v>
      </c>
      <c r="I1960" t="s">
        <v>2050</v>
      </c>
      <c r="J1960" t="s">
        <v>846</v>
      </c>
      <c r="K1960">
        <v>0</v>
      </c>
      <c r="L1960">
        <v>3.1339</v>
      </c>
      <c r="M1960">
        <v>3.1339</v>
      </c>
      <c r="N1960">
        <v>0</v>
      </c>
    </row>
    <row r="1961" spans="1:14">
      <c r="A1961">
        <v>210</v>
      </c>
      <c r="B1961">
        <v>21011</v>
      </c>
      <c r="C1961" t="s">
        <v>849</v>
      </c>
      <c r="D1961" t="s">
        <v>961</v>
      </c>
      <c r="E1961" t="s">
        <v>962</v>
      </c>
      <c r="F1961" t="s">
        <v>966</v>
      </c>
      <c r="G1961" t="s">
        <v>967</v>
      </c>
      <c r="H1961">
        <v>2101103</v>
      </c>
      <c r="I1961" t="s">
        <v>2050</v>
      </c>
      <c r="J1961" t="s">
        <v>846</v>
      </c>
      <c r="K1961">
        <v>0</v>
      </c>
      <c r="L1961">
        <v>3.7576</v>
      </c>
      <c r="M1961">
        <v>3.7576</v>
      </c>
      <c r="N1961">
        <v>0</v>
      </c>
    </row>
    <row r="1962" spans="1:14">
      <c r="A1962">
        <v>210</v>
      </c>
      <c r="B1962">
        <v>21011</v>
      </c>
      <c r="C1962" t="s">
        <v>849</v>
      </c>
      <c r="D1962" t="s">
        <v>961</v>
      </c>
      <c r="E1962" t="s">
        <v>962</v>
      </c>
      <c r="F1962" t="s">
        <v>968</v>
      </c>
      <c r="G1962" t="s">
        <v>969</v>
      </c>
      <c r="H1962">
        <v>2101103</v>
      </c>
      <c r="I1962" t="s">
        <v>2050</v>
      </c>
      <c r="J1962" t="s">
        <v>846</v>
      </c>
      <c r="K1962">
        <v>0</v>
      </c>
      <c r="L1962">
        <v>0.9899</v>
      </c>
      <c r="M1962">
        <v>0.9899</v>
      </c>
      <c r="N1962">
        <v>0</v>
      </c>
    </row>
    <row r="1963" spans="1:14">
      <c r="A1963">
        <v>210</v>
      </c>
      <c r="B1963">
        <v>21011</v>
      </c>
      <c r="C1963" t="s">
        <v>849</v>
      </c>
      <c r="D1963" t="s">
        <v>1764</v>
      </c>
      <c r="E1963" t="s">
        <v>1765</v>
      </c>
      <c r="F1963" t="s">
        <v>1766</v>
      </c>
      <c r="G1963" t="s">
        <v>1765</v>
      </c>
      <c r="H1963">
        <v>2101103</v>
      </c>
      <c r="I1963" t="s">
        <v>2050</v>
      </c>
      <c r="J1963" t="s">
        <v>846</v>
      </c>
      <c r="K1963">
        <v>0</v>
      </c>
      <c r="L1963">
        <v>19.35</v>
      </c>
      <c r="M1963">
        <v>19.35</v>
      </c>
      <c r="N1963">
        <v>0</v>
      </c>
    </row>
    <row r="1964" spans="1:14">
      <c r="A1964">
        <v>210</v>
      </c>
      <c r="B1964">
        <v>21011</v>
      </c>
      <c r="C1964" t="s">
        <v>849</v>
      </c>
      <c r="D1964" t="s">
        <v>1764</v>
      </c>
      <c r="E1964" t="s">
        <v>1765</v>
      </c>
      <c r="F1964" t="s">
        <v>1767</v>
      </c>
      <c r="G1964" t="s">
        <v>1768</v>
      </c>
      <c r="H1964">
        <v>2101103</v>
      </c>
      <c r="I1964" t="s">
        <v>2050</v>
      </c>
      <c r="J1964" t="s">
        <v>846</v>
      </c>
      <c r="K1964">
        <v>0</v>
      </c>
      <c r="L1964">
        <v>9.5609</v>
      </c>
      <c r="M1964">
        <v>9.5609</v>
      </c>
      <c r="N1964">
        <v>0</v>
      </c>
    </row>
    <row r="1965" spans="1:14">
      <c r="A1965">
        <v>210</v>
      </c>
      <c r="B1965">
        <v>21011</v>
      </c>
      <c r="C1965" t="s">
        <v>849</v>
      </c>
      <c r="D1965" t="s">
        <v>1764</v>
      </c>
      <c r="E1965" t="s">
        <v>1765</v>
      </c>
      <c r="F1965" t="s">
        <v>1769</v>
      </c>
      <c r="G1965" t="s">
        <v>1770</v>
      </c>
      <c r="H1965">
        <v>2101103</v>
      </c>
      <c r="I1965" t="s">
        <v>2050</v>
      </c>
      <c r="J1965" t="s">
        <v>846</v>
      </c>
      <c r="K1965">
        <v>0</v>
      </c>
      <c r="L1965">
        <v>5.9481</v>
      </c>
      <c r="M1965">
        <v>5.9481</v>
      </c>
      <c r="N1965">
        <v>0</v>
      </c>
    </row>
    <row r="1966" spans="1:14">
      <c r="A1966">
        <v>210</v>
      </c>
      <c r="B1966">
        <v>21011</v>
      </c>
      <c r="C1966" t="s">
        <v>849</v>
      </c>
      <c r="D1966" t="s">
        <v>1764</v>
      </c>
      <c r="E1966" t="s">
        <v>1765</v>
      </c>
      <c r="F1966" t="s">
        <v>1771</v>
      </c>
      <c r="G1966" t="s">
        <v>1772</v>
      </c>
      <c r="H1966">
        <v>2101103</v>
      </c>
      <c r="I1966" t="s">
        <v>2050</v>
      </c>
      <c r="J1966" t="s">
        <v>846</v>
      </c>
      <c r="K1966">
        <v>0</v>
      </c>
      <c r="L1966">
        <v>5.4364</v>
      </c>
      <c r="M1966">
        <v>5.4364</v>
      </c>
      <c r="N1966">
        <v>0</v>
      </c>
    </row>
    <row r="1967" spans="1:14">
      <c r="A1967">
        <v>210</v>
      </c>
      <c r="B1967">
        <v>21011</v>
      </c>
      <c r="C1967" t="s">
        <v>849</v>
      </c>
      <c r="D1967" t="s">
        <v>1773</v>
      </c>
      <c r="E1967" t="s">
        <v>1774</v>
      </c>
      <c r="F1967" t="s">
        <v>1775</v>
      </c>
      <c r="G1967" t="s">
        <v>1774</v>
      </c>
      <c r="H1967">
        <v>2101103</v>
      </c>
      <c r="I1967" t="s">
        <v>2050</v>
      </c>
      <c r="J1967" t="s">
        <v>846</v>
      </c>
      <c r="K1967">
        <v>0</v>
      </c>
      <c r="L1967">
        <v>23.9085</v>
      </c>
      <c r="M1967">
        <v>23.9085</v>
      </c>
      <c r="N1967">
        <v>0</v>
      </c>
    </row>
    <row r="1968" spans="1:14">
      <c r="A1968">
        <v>210</v>
      </c>
      <c r="B1968">
        <v>21011</v>
      </c>
      <c r="C1968" t="s">
        <v>1776</v>
      </c>
      <c r="D1968" t="s">
        <v>1777</v>
      </c>
      <c r="E1968" t="s">
        <v>1778</v>
      </c>
      <c r="F1968" t="s">
        <v>1779</v>
      </c>
      <c r="G1968" t="s">
        <v>1778</v>
      </c>
      <c r="H1968">
        <v>2101103</v>
      </c>
      <c r="I1968" t="s">
        <v>2050</v>
      </c>
      <c r="J1968" t="s">
        <v>1780</v>
      </c>
      <c r="K1968">
        <v>0</v>
      </c>
      <c r="L1968">
        <v>44.1417</v>
      </c>
      <c r="M1968">
        <v>44.1417</v>
      </c>
      <c r="N1968">
        <v>0</v>
      </c>
    </row>
    <row r="1969" spans="1:14">
      <c r="A1969">
        <v>210</v>
      </c>
      <c r="B1969">
        <v>21011</v>
      </c>
      <c r="C1969" t="s">
        <v>849</v>
      </c>
      <c r="D1969" t="s">
        <v>1781</v>
      </c>
      <c r="E1969" t="s">
        <v>1782</v>
      </c>
      <c r="F1969" t="s">
        <v>1783</v>
      </c>
      <c r="G1969" t="s">
        <v>1782</v>
      </c>
      <c r="H1969">
        <v>2101103</v>
      </c>
      <c r="I1969" t="s">
        <v>2050</v>
      </c>
      <c r="J1969" t="s">
        <v>846</v>
      </c>
      <c r="K1969">
        <v>0</v>
      </c>
      <c r="L1969">
        <v>28.428</v>
      </c>
      <c r="M1969">
        <v>28.428</v>
      </c>
      <c r="N1969">
        <v>0</v>
      </c>
    </row>
    <row r="1970" spans="1:14">
      <c r="A1970">
        <v>210</v>
      </c>
      <c r="B1970">
        <v>21011</v>
      </c>
      <c r="C1970" t="s">
        <v>849</v>
      </c>
      <c r="D1970" t="s">
        <v>1781</v>
      </c>
      <c r="E1970" t="s">
        <v>1782</v>
      </c>
      <c r="F1970" t="s">
        <v>1784</v>
      </c>
      <c r="G1970" t="s">
        <v>1785</v>
      </c>
      <c r="H1970">
        <v>2101103</v>
      </c>
      <c r="I1970" t="s">
        <v>2050</v>
      </c>
      <c r="J1970" t="s">
        <v>846</v>
      </c>
      <c r="K1970">
        <v>0</v>
      </c>
      <c r="L1970">
        <v>8.3594</v>
      </c>
      <c r="M1970">
        <v>8.3594</v>
      </c>
      <c r="N1970">
        <v>0</v>
      </c>
    </row>
    <row r="1971" spans="1:14">
      <c r="A1971">
        <v>210</v>
      </c>
      <c r="B1971">
        <v>21011</v>
      </c>
      <c r="C1971" t="s">
        <v>849</v>
      </c>
      <c r="D1971" t="s">
        <v>1781</v>
      </c>
      <c r="E1971" t="s">
        <v>1782</v>
      </c>
      <c r="F1971" t="s">
        <v>1786</v>
      </c>
      <c r="G1971" t="s">
        <v>1787</v>
      </c>
      <c r="H1971">
        <v>2101103</v>
      </c>
      <c r="I1971" t="s">
        <v>2050</v>
      </c>
      <c r="J1971" t="s">
        <v>846</v>
      </c>
      <c r="K1971">
        <v>0</v>
      </c>
      <c r="L1971">
        <v>17.3166</v>
      </c>
      <c r="M1971">
        <v>17.3166</v>
      </c>
      <c r="N1971">
        <v>0</v>
      </c>
    </row>
    <row r="1972" spans="1:14">
      <c r="A1972">
        <v>210</v>
      </c>
      <c r="B1972">
        <v>21011</v>
      </c>
      <c r="C1972" t="s">
        <v>849</v>
      </c>
      <c r="D1972" t="s">
        <v>1781</v>
      </c>
      <c r="E1972" t="s">
        <v>1782</v>
      </c>
      <c r="F1972" t="s">
        <v>1788</v>
      </c>
      <c r="G1972" t="s">
        <v>1789</v>
      </c>
      <c r="H1972">
        <v>2101103</v>
      </c>
      <c r="I1972" t="s">
        <v>2050</v>
      </c>
      <c r="J1972" t="s">
        <v>846</v>
      </c>
      <c r="K1972">
        <v>0</v>
      </c>
      <c r="L1972">
        <v>7.2779</v>
      </c>
      <c r="M1972">
        <v>7.2779</v>
      </c>
      <c r="N1972">
        <v>0</v>
      </c>
    </row>
    <row r="1973" spans="1:14">
      <c r="A1973">
        <v>210</v>
      </c>
      <c r="B1973">
        <v>21011</v>
      </c>
      <c r="C1973" t="s">
        <v>849</v>
      </c>
      <c r="D1973" t="s">
        <v>1781</v>
      </c>
      <c r="E1973" t="s">
        <v>1782</v>
      </c>
      <c r="F1973" t="s">
        <v>1790</v>
      </c>
      <c r="G1973" t="s">
        <v>1791</v>
      </c>
      <c r="H1973">
        <v>2101103</v>
      </c>
      <c r="I1973" t="s">
        <v>2050</v>
      </c>
      <c r="J1973" t="s">
        <v>846</v>
      </c>
      <c r="K1973">
        <v>0</v>
      </c>
      <c r="L1973">
        <v>6.6247</v>
      </c>
      <c r="M1973">
        <v>6.6247</v>
      </c>
      <c r="N1973">
        <v>0</v>
      </c>
    </row>
    <row r="1974" spans="1:14">
      <c r="A1974">
        <v>210</v>
      </c>
      <c r="B1974">
        <v>21011</v>
      </c>
      <c r="C1974" t="s">
        <v>849</v>
      </c>
      <c r="D1974" t="s">
        <v>1781</v>
      </c>
      <c r="E1974" t="s">
        <v>1782</v>
      </c>
      <c r="F1974" t="s">
        <v>1792</v>
      </c>
      <c r="G1974" t="s">
        <v>1793</v>
      </c>
      <c r="H1974">
        <v>2101103</v>
      </c>
      <c r="I1974" t="s">
        <v>2050</v>
      </c>
      <c r="J1974" t="s">
        <v>846</v>
      </c>
      <c r="K1974">
        <v>0</v>
      </c>
      <c r="L1974">
        <v>7.1185</v>
      </c>
      <c r="M1974">
        <v>7.1185</v>
      </c>
      <c r="N1974">
        <v>0</v>
      </c>
    </row>
    <row r="1975" spans="1:14">
      <c r="A1975">
        <v>210</v>
      </c>
      <c r="B1975">
        <v>21011</v>
      </c>
      <c r="C1975" t="s">
        <v>849</v>
      </c>
      <c r="D1975" t="s">
        <v>1781</v>
      </c>
      <c r="E1975" t="s">
        <v>1782</v>
      </c>
      <c r="F1975" t="s">
        <v>1794</v>
      </c>
      <c r="G1975" t="s">
        <v>1795</v>
      </c>
      <c r="H1975">
        <v>2101103</v>
      </c>
      <c r="I1975" t="s">
        <v>2050</v>
      </c>
      <c r="J1975" t="s">
        <v>846</v>
      </c>
      <c r="K1975">
        <v>0</v>
      </c>
      <c r="L1975">
        <v>8.5781</v>
      </c>
      <c r="M1975">
        <v>8.5781</v>
      </c>
      <c r="N1975">
        <v>0</v>
      </c>
    </row>
    <row r="1976" spans="1:14">
      <c r="A1976">
        <v>210</v>
      </c>
      <c r="B1976">
        <v>21011</v>
      </c>
      <c r="C1976" t="s">
        <v>849</v>
      </c>
      <c r="D1976" t="s">
        <v>1781</v>
      </c>
      <c r="E1976" t="s">
        <v>1782</v>
      </c>
      <c r="F1976" t="s">
        <v>1796</v>
      </c>
      <c r="G1976" t="s">
        <v>1797</v>
      </c>
      <c r="H1976">
        <v>2101103</v>
      </c>
      <c r="I1976" t="s">
        <v>2050</v>
      </c>
      <c r="J1976" t="s">
        <v>846</v>
      </c>
      <c r="K1976">
        <v>0</v>
      </c>
      <c r="L1976">
        <v>10.564</v>
      </c>
      <c r="M1976">
        <v>10.564</v>
      </c>
      <c r="N1976">
        <v>0</v>
      </c>
    </row>
    <row r="1977" spans="1:14">
      <c r="A1977">
        <v>210</v>
      </c>
      <c r="B1977">
        <v>21011</v>
      </c>
      <c r="C1977" t="s">
        <v>849</v>
      </c>
      <c r="D1977" t="s">
        <v>1781</v>
      </c>
      <c r="E1977" t="s">
        <v>1782</v>
      </c>
      <c r="F1977" t="s">
        <v>1798</v>
      </c>
      <c r="G1977" t="s">
        <v>1799</v>
      </c>
      <c r="H1977">
        <v>2101103</v>
      </c>
      <c r="I1977" t="s">
        <v>2050</v>
      </c>
      <c r="J1977" t="s">
        <v>846</v>
      </c>
      <c r="K1977">
        <v>0</v>
      </c>
      <c r="L1977">
        <v>6.2763</v>
      </c>
      <c r="M1977">
        <v>6.2763</v>
      </c>
      <c r="N1977">
        <v>0</v>
      </c>
    </row>
    <row r="1978" spans="1:14">
      <c r="A1978">
        <v>210</v>
      </c>
      <c r="B1978">
        <v>21011</v>
      </c>
      <c r="C1978" t="s">
        <v>849</v>
      </c>
      <c r="D1978" t="s">
        <v>1781</v>
      </c>
      <c r="E1978" t="s">
        <v>1782</v>
      </c>
      <c r="F1978" t="s">
        <v>1965</v>
      </c>
      <c r="G1978" t="s">
        <v>1966</v>
      </c>
      <c r="H1978">
        <v>2101103</v>
      </c>
      <c r="I1978" t="s">
        <v>2050</v>
      </c>
      <c r="J1978" t="s">
        <v>846</v>
      </c>
      <c r="K1978">
        <v>0</v>
      </c>
      <c r="L1978">
        <v>1.9873</v>
      </c>
      <c r="M1978">
        <v>1.9873</v>
      </c>
      <c r="N1978">
        <v>0</v>
      </c>
    </row>
    <row r="1979" spans="1:14">
      <c r="A1979">
        <v>210</v>
      </c>
      <c r="B1979">
        <v>21011</v>
      </c>
      <c r="C1979" t="s">
        <v>1119</v>
      </c>
      <c r="D1979" t="s">
        <v>1377</v>
      </c>
      <c r="E1979" t="s">
        <v>1378</v>
      </c>
      <c r="F1979" t="s">
        <v>1379</v>
      </c>
      <c r="G1979" t="s">
        <v>1378</v>
      </c>
      <c r="H1979">
        <v>2101103</v>
      </c>
      <c r="I1979" t="s">
        <v>2050</v>
      </c>
      <c r="J1979" t="s">
        <v>846</v>
      </c>
      <c r="K1979">
        <v>0</v>
      </c>
      <c r="L1979">
        <v>81.1674</v>
      </c>
      <c r="M1979">
        <v>81.1674</v>
      </c>
      <c r="N1979">
        <v>0</v>
      </c>
    </row>
    <row r="1980" spans="1:14">
      <c r="A1980">
        <v>210</v>
      </c>
      <c r="B1980">
        <v>21011</v>
      </c>
      <c r="C1980" t="s">
        <v>1119</v>
      </c>
      <c r="D1980" t="s">
        <v>1377</v>
      </c>
      <c r="E1980" t="s">
        <v>1378</v>
      </c>
      <c r="F1980" t="s">
        <v>1381</v>
      </c>
      <c r="G1980" t="s">
        <v>1382</v>
      </c>
      <c r="H1980">
        <v>2101103</v>
      </c>
      <c r="I1980" t="s">
        <v>2050</v>
      </c>
      <c r="J1980" t="s">
        <v>846</v>
      </c>
      <c r="K1980">
        <v>0</v>
      </c>
      <c r="L1980">
        <v>9.4316</v>
      </c>
      <c r="M1980">
        <v>9.4316</v>
      </c>
      <c r="N1980">
        <v>0</v>
      </c>
    </row>
    <row r="1981" spans="1:14">
      <c r="A1981">
        <v>210</v>
      </c>
      <c r="B1981">
        <v>21011</v>
      </c>
      <c r="C1981" t="s">
        <v>1119</v>
      </c>
      <c r="D1981" t="s">
        <v>1458</v>
      </c>
      <c r="E1981" t="s">
        <v>1459</v>
      </c>
      <c r="F1981" t="s">
        <v>1460</v>
      </c>
      <c r="G1981" t="s">
        <v>1459</v>
      </c>
      <c r="H1981">
        <v>2101103</v>
      </c>
      <c r="I1981" t="s">
        <v>2050</v>
      </c>
      <c r="J1981" t="s">
        <v>846</v>
      </c>
      <c r="K1981">
        <v>0</v>
      </c>
      <c r="L1981">
        <v>44.8216</v>
      </c>
      <c r="M1981">
        <v>44.8216</v>
      </c>
      <c r="N1981">
        <v>0</v>
      </c>
    </row>
    <row r="1982" spans="1:14">
      <c r="A1982">
        <v>210</v>
      </c>
      <c r="B1982">
        <v>21011</v>
      </c>
      <c r="C1982" t="s">
        <v>1119</v>
      </c>
      <c r="D1982" t="s">
        <v>1479</v>
      </c>
      <c r="E1982" t="s">
        <v>1480</v>
      </c>
      <c r="F1982" t="s">
        <v>1481</v>
      </c>
      <c r="G1982" t="s">
        <v>1480</v>
      </c>
      <c r="H1982">
        <v>2101103</v>
      </c>
      <c r="I1982" t="s">
        <v>2050</v>
      </c>
      <c r="J1982" t="s">
        <v>846</v>
      </c>
      <c r="K1982">
        <v>0</v>
      </c>
      <c r="L1982">
        <v>35.9799</v>
      </c>
      <c r="M1982">
        <v>35.9799</v>
      </c>
      <c r="N1982">
        <v>0</v>
      </c>
    </row>
    <row r="1983" spans="1:14">
      <c r="A1983">
        <v>210</v>
      </c>
      <c r="B1983">
        <v>21011</v>
      </c>
      <c r="C1983" t="s">
        <v>1119</v>
      </c>
      <c r="D1983" t="s">
        <v>1479</v>
      </c>
      <c r="E1983" t="s">
        <v>1480</v>
      </c>
      <c r="F1983" t="s">
        <v>1483</v>
      </c>
      <c r="G1983" t="s">
        <v>1484</v>
      </c>
      <c r="H1983">
        <v>2101103</v>
      </c>
      <c r="I1983" t="s">
        <v>2050</v>
      </c>
      <c r="J1983" t="s">
        <v>846</v>
      </c>
      <c r="K1983">
        <v>0</v>
      </c>
      <c r="L1983">
        <v>2.8029</v>
      </c>
      <c r="M1983">
        <v>2.8029</v>
      </c>
      <c r="N1983">
        <v>0</v>
      </c>
    </row>
    <row r="1984" spans="1:14">
      <c r="A1984">
        <v>210</v>
      </c>
      <c r="B1984">
        <v>21011</v>
      </c>
      <c r="C1984" t="s">
        <v>1119</v>
      </c>
      <c r="D1984" t="s">
        <v>1485</v>
      </c>
      <c r="E1984" t="s">
        <v>1486</v>
      </c>
      <c r="F1984" t="s">
        <v>1487</v>
      </c>
      <c r="G1984" t="s">
        <v>1486</v>
      </c>
      <c r="H1984">
        <v>2101103</v>
      </c>
      <c r="I1984" t="s">
        <v>2050</v>
      </c>
      <c r="J1984" t="s">
        <v>846</v>
      </c>
      <c r="K1984">
        <v>0</v>
      </c>
      <c r="L1984">
        <v>15.811</v>
      </c>
      <c r="M1984">
        <v>15.811</v>
      </c>
      <c r="N1984">
        <v>0</v>
      </c>
    </row>
    <row r="1985" spans="1:14">
      <c r="A1985">
        <v>210</v>
      </c>
      <c r="B1985">
        <v>21011</v>
      </c>
      <c r="C1985" t="s">
        <v>1119</v>
      </c>
      <c r="D1985" t="s">
        <v>1800</v>
      </c>
      <c r="E1985" t="s">
        <v>1801</v>
      </c>
      <c r="F1985" t="s">
        <v>1802</v>
      </c>
      <c r="G1985" t="s">
        <v>1801</v>
      </c>
      <c r="H1985">
        <v>2101103</v>
      </c>
      <c r="I1985" t="s">
        <v>2050</v>
      </c>
      <c r="J1985" t="s">
        <v>846</v>
      </c>
      <c r="K1985">
        <v>0</v>
      </c>
      <c r="L1985">
        <v>12.1135</v>
      </c>
      <c r="M1985">
        <v>12.1135</v>
      </c>
      <c r="N1985">
        <v>0</v>
      </c>
    </row>
    <row r="1986" spans="1:14">
      <c r="A1986">
        <v>210</v>
      </c>
      <c r="B1986">
        <v>21011</v>
      </c>
      <c r="C1986" t="s">
        <v>1119</v>
      </c>
      <c r="D1986" t="s">
        <v>1476</v>
      </c>
      <c r="E1986" t="s">
        <v>1477</v>
      </c>
      <c r="F1986" t="s">
        <v>1478</v>
      </c>
      <c r="G1986" t="s">
        <v>1477</v>
      </c>
      <c r="H1986">
        <v>2101103</v>
      </c>
      <c r="I1986" t="s">
        <v>2050</v>
      </c>
      <c r="J1986" t="s">
        <v>846</v>
      </c>
      <c r="K1986">
        <v>0</v>
      </c>
      <c r="L1986">
        <v>55.5408</v>
      </c>
      <c r="M1986">
        <v>55.5408</v>
      </c>
      <c r="N1986">
        <v>0</v>
      </c>
    </row>
    <row r="1987" spans="1:14">
      <c r="A1987">
        <v>210</v>
      </c>
      <c r="B1987">
        <v>21011</v>
      </c>
      <c r="C1987" t="s">
        <v>1119</v>
      </c>
      <c r="D1987" t="s">
        <v>1476</v>
      </c>
      <c r="E1987" t="s">
        <v>1477</v>
      </c>
      <c r="F1987" t="s">
        <v>1529</v>
      </c>
      <c r="G1987" t="s">
        <v>1530</v>
      </c>
      <c r="H1987">
        <v>2101103</v>
      </c>
      <c r="I1987" t="s">
        <v>2050</v>
      </c>
      <c r="J1987" t="s">
        <v>846</v>
      </c>
      <c r="K1987">
        <v>0</v>
      </c>
      <c r="L1987">
        <v>7.3607</v>
      </c>
      <c r="M1987">
        <v>7.3607</v>
      </c>
      <c r="N1987">
        <v>0</v>
      </c>
    </row>
    <row r="1988" spans="1:14">
      <c r="A1988">
        <v>210</v>
      </c>
      <c r="B1988">
        <v>21011</v>
      </c>
      <c r="C1988" t="s">
        <v>1119</v>
      </c>
      <c r="D1988" t="s">
        <v>1531</v>
      </c>
      <c r="E1988" t="s">
        <v>1532</v>
      </c>
      <c r="F1988" t="s">
        <v>1533</v>
      </c>
      <c r="G1988" t="s">
        <v>1532</v>
      </c>
      <c r="H1988">
        <v>2101103</v>
      </c>
      <c r="I1988" t="s">
        <v>2050</v>
      </c>
      <c r="J1988" t="s">
        <v>846</v>
      </c>
      <c r="K1988">
        <v>0</v>
      </c>
      <c r="L1988">
        <v>5.9736</v>
      </c>
      <c r="M1988">
        <v>5.9736</v>
      </c>
      <c r="N1988">
        <v>0</v>
      </c>
    </row>
    <row r="1989" spans="1:14">
      <c r="A1989">
        <v>210</v>
      </c>
      <c r="B1989">
        <v>21011</v>
      </c>
      <c r="C1989" t="s">
        <v>1119</v>
      </c>
      <c r="D1989" t="s">
        <v>1120</v>
      </c>
      <c r="E1989" t="s">
        <v>1121</v>
      </c>
      <c r="F1989" t="s">
        <v>1122</v>
      </c>
      <c r="G1989" t="s">
        <v>1123</v>
      </c>
      <c r="H1989">
        <v>2101103</v>
      </c>
      <c r="I1989" t="s">
        <v>2050</v>
      </c>
      <c r="J1989" t="s">
        <v>846</v>
      </c>
      <c r="K1989">
        <v>0</v>
      </c>
      <c r="L1989">
        <v>20.0854</v>
      </c>
      <c r="M1989">
        <v>20.0854</v>
      </c>
      <c r="N1989">
        <v>0</v>
      </c>
    </row>
    <row r="1990" spans="1:14">
      <c r="A1990">
        <v>210</v>
      </c>
      <c r="B1990">
        <v>21011</v>
      </c>
      <c r="C1990" t="s">
        <v>1119</v>
      </c>
      <c r="D1990" t="s">
        <v>1577</v>
      </c>
      <c r="E1990" t="s">
        <v>1578</v>
      </c>
      <c r="F1990" t="s">
        <v>1579</v>
      </c>
      <c r="G1990" t="s">
        <v>1578</v>
      </c>
      <c r="H1990">
        <v>2101103</v>
      </c>
      <c r="I1990" t="s">
        <v>2050</v>
      </c>
      <c r="J1990" t="s">
        <v>846</v>
      </c>
      <c r="K1990">
        <v>0</v>
      </c>
      <c r="L1990">
        <v>24.7815</v>
      </c>
      <c r="M1990">
        <v>24.7815</v>
      </c>
      <c r="N1990">
        <v>0</v>
      </c>
    </row>
    <row r="1991" spans="1:14">
      <c r="A1991">
        <v>210</v>
      </c>
      <c r="B1991">
        <v>21011</v>
      </c>
      <c r="C1991" t="s">
        <v>841</v>
      </c>
      <c r="D1991" t="s">
        <v>1286</v>
      </c>
      <c r="E1991" t="s">
        <v>1287</v>
      </c>
      <c r="F1991" t="s">
        <v>1288</v>
      </c>
      <c r="G1991" t="s">
        <v>1287</v>
      </c>
      <c r="H1991">
        <v>2101103</v>
      </c>
      <c r="I1991" t="s">
        <v>2050</v>
      </c>
      <c r="J1991" t="s">
        <v>846</v>
      </c>
      <c r="K1991">
        <v>0</v>
      </c>
      <c r="L1991">
        <v>16.6983</v>
      </c>
      <c r="M1991">
        <v>16.6983</v>
      </c>
      <c r="N1991">
        <v>0</v>
      </c>
    </row>
    <row r="1992" spans="1:14">
      <c r="A1992">
        <v>210</v>
      </c>
      <c r="B1992">
        <v>21011</v>
      </c>
      <c r="C1992" t="s">
        <v>841</v>
      </c>
      <c r="D1992" t="s">
        <v>1286</v>
      </c>
      <c r="E1992" t="s">
        <v>1287</v>
      </c>
      <c r="F1992" t="s">
        <v>1534</v>
      </c>
      <c r="G1992" t="s">
        <v>1535</v>
      </c>
      <c r="H1992">
        <v>2101103</v>
      </c>
      <c r="I1992" t="s">
        <v>2050</v>
      </c>
      <c r="J1992" t="s">
        <v>846</v>
      </c>
      <c r="K1992">
        <v>0</v>
      </c>
      <c r="L1992">
        <v>1.8817</v>
      </c>
      <c r="M1992">
        <v>1.8817</v>
      </c>
      <c r="N1992">
        <v>0</v>
      </c>
    </row>
    <row r="1993" spans="1:14">
      <c r="A1993">
        <v>210</v>
      </c>
      <c r="B1993">
        <v>21011</v>
      </c>
      <c r="C1993" t="s">
        <v>841</v>
      </c>
      <c r="D1993" t="s">
        <v>1087</v>
      </c>
      <c r="E1993" t="s">
        <v>1088</v>
      </c>
      <c r="F1993" t="s">
        <v>1089</v>
      </c>
      <c r="G1993" t="s">
        <v>1088</v>
      </c>
      <c r="H1993">
        <v>2101103</v>
      </c>
      <c r="I1993" t="s">
        <v>2050</v>
      </c>
      <c r="J1993" t="s">
        <v>846</v>
      </c>
      <c r="K1993">
        <v>0</v>
      </c>
      <c r="L1993">
        <v>263.7265</v>
      </c>
      <c r="M1993">
        <v>263.7265</v>
      </c>
      <c r="N1993">
        <v>0</v>
      </c>
    </row>
    <row r="1994" spans="1:14">
      <c r="A1994">
        <v>210</v>
      </c>
      <c r="B1994">
        <v>21011</v>
      </c>
      <c r="C1994" t="s">
        <v>841</v>
      </c>
      <c r="D1994" t="s">
        <v>1090</v>
      </c>
      <c r="E1994" t="s">
        <v>1091</v>
      </c>
      <c r="F1994" t="s">
        <v>1092</v>
      </c>
      <c r="G1994" t="s">
        <v>1091</v>
      </c>
      <c r="H1994">
        <v>2101103</v>
      </c>
      <c r="I1994" t="s">
        <v>2050</v>
      </c>
      <c r="J1994" t="s">
        <v>846</v>
      </c>
      <c r="K1994">
        <v>0</v>
      </c>
      <c r="L1994">
        <v>40.3691</v>
      </c>
      <c r="M1994">
        <v>40.3691</v>
      </c>
      <c r="N1994">
        <v>0</v>
      </c>
    </row>
    <row r="1995" spans="1:14">
      <c r="A1995">
        <v>210</v>
      </c>
      <c r="B1995">
        <v>21011</v>
      </c>
      <c r="C1995" t="s">
        <v>841</v>
      </c>
      <c r="D1995" t="s">
        <v>915</v>
      </c>
      <c r="E1995" t="s">
        <v>916</v>
      </c>
      <c r="F1995" t="s">
        <v>917</v>
      </c>
      <c r="G1995" t="s">
        <v>916</v>
      </c>
      <c r="H1995">
        <v>2101103</v>
      </c>
      <c r="I1995" t="s">
        <v>2050</v>
      </c>
      <c r="J1995" t="s">
        <v>846</v>
      </c>
      <c r="K1995">
        <v>0</v>
      </c>
      <c r="L1995">
        <v>26.9708</v>
      </c>
      <c r="M1995">
        <v>26.9708</v>
      </c>
      <c r="N1995">
        <v>0</v>
      </c>
    </row>
    <row r="1996" spans="1:14">
      <c r="A1996">
        <v>210</v>
      </c>
      <c r="B1996">
        <v>21011</v>
      </c>
      <c r="C1996" t="s">
        <v>841</v>
      </c>
      <c r="D1996" t="s">
        <v>915</v>
      </c>
      <c r="E1996" t="s">
        <v>916</v>
      </c>
      <c r="F1996" t="s">
        <v>945</v>
      </c>
      <c r="G1996" t="s">
        <v>946</v>
      </c>
      <c r="H1996">
        <v>2101103</v>
      </c>
      <c r="I1996" t="s">
        <v>2050</v>
      </c>
      <c r="J1996" t="s">
        <v>846</v>
      </c>
      <c r="K1996">
        <v>0</v>
      </c>
      <c r="L1996">
        <v>3.3279</v>
      </c>
      <c r="M1996">
        <v>3.3279</v>
      </c>
      <c r="N1996">
        <v>0</v>
      </c>
    </row>
    <row r="1997" spans="1:14">
      <c r="A1997">
        <v>210</v>
      </c>
      <c r="B1997">
        <v>21011</v>
      </c>
      <c r="C1997" t="s">
        <v>841</v>
      </c>
      <c r="D1997" t="s">
        <v>918</v>
      </c>
      <c r="E1997" t="s">
        <v>919</v>
      </c>
      <c r="F1997" t="s">
        <v>920</v>
      </c>
      <c r="G1997" t="s">
        <v>919</v>
      </c>
      <c r="H1997">
        <v>2101103</v>
      </c>
      <c r="I1997" t="s">
        <v>2050</v>
      </c>
      <c r="J1997" t="s">
        <v>846</v>
      </c>
      <c r="K1997">
        <v>0</v>
      </c>
      <c r="L1997">
        <v>12.2212</v>
      </c>
      <c r="M1997">
        <v>12.2212</v>
      </c>
      <c r="N1997">
        <v>0</v>
      </c>
    </row>
    <row r="1998" spans="1:14">
      <c r="A1998">
        <v>210</v>
      </c>
      <c r="B1998">
        <v>21011</v>
      </c>
      <c r="C1998" t="s">
        <v>841</v>
      </c>
      <c r="D1998" t="s">
        <v>1126</v>
      </c>
      <c r="E1998" t="s">
        <v>1127</v>
      </c>
      <c r="F1998" t="s">
        <v>1128</v>
      </c>
      <c r="G1998" t="s">
        <v>1127</v>
      </c>
      <c r="H1998">
        <v>2101103</v>
      </c>
      <c r="I1998" t="s">
        <v>2050</v>
      </c>
      <c r="J1998" t="s">
        <v>846</v>
      </c>
      <c r="K1998">
        <v>0</v>
      </c>
      <c r="L1998">
        <v>5.6277</v>
      </c>
      <c r="M1998">
        <v>5.6277</v>
      </c>
      <c r="N1998">
        <v>0</v>
      </c>
    </row>
    <row r="1999" spans="1:14">
      <c r="A1999">
        <v>210</v>
      </c>
      <c r="B1999">
        <v>21011</v>
      </c>
      <c r="C1999" t="s">
        <v>841</v>
      </c>
      <c r="D1999" t="s">
        <v>1130</v>
      </c>
      <c r="E1999" t="s">
        <v>1131</v>
      </c>
      <c r="F1999" t="s">
        <v>1132</v>
      </c>
      <c r="G1999" t="s">
        <v>1131</v>
      </c>
      <c r="H1999">
        <v>2101103</v>
      </c>
      <c r="I1999" t="s">
        <v>2050</v>
      </c>
      <c r="J1999" t="s">
        <v>846</v>
      </c>
      <c r="K1999">
        <v>0</v>
      </c>
      <c r="L1999">
        <v>14.7102</v>
      </c>
      <c r="M1999">
        <v>14.7102</v>
      </c>
      <c r="N1999">
        <v>0</v>
      </c>
    </row>
    <row r="2000" spans="1:14">
      <c r="A2000">
        <v>210</v>
      </c>
      <c r="B2000">
        <v>21011</v>
      </c>
      <c r="C2000" t="s">
        <v>841</v>
      </c>
      <c r="D2000" t="s">
        <v>1133</v>
      </c>
      <c r="E2000" t="s">
        <v>1134</v>
      </c>
      <c r="F2000" t="s">
        <v>1135</v>
      </c>
      <c r="G2000" t="s">
        <v>1134</v>
      </c>
      <c r="H2000">
        <v>2101103</v>
      </c>
      <c r="I2000" t="s">
        <v>2050</v>
      </c>
      <c r="J2000" t="s">
        <v>846</v>
      </c>
      <c r="K2000">
        <v>0</v>
      </c>
      <c r="L2000">
        <v>5.1785</v>
      </c>
      <c r="M2000">
        <v>5.1785</v>
      </c>
      <c r="N2000">
        <v>0</v>
      </c>
    </row>
    <row r="2001" spans="1:14">
      <c r="A2001">
        <v>210</v>
      </c>
      <c r="B2001">
        <v>21011</v>
      </c>
      <c r="C2001" t="s">
        <v>841</v>
      </c>
      <c r="D2001" t="s">
        <v>1136</v>
      </c>
      <c r="E2001" t="s">
        <v>1137</v>
      </c>
      <c r="F2001" t="s">
        <v>1138</v>
      </c>
      <c r="G2001" t="s">
        <v>1137</v>
      </c>
      <c r="H2001">
        <v>2101103</v>
      </c>
      <c r="I2001" t="s">
        <v>2050</v>
      </c>
      <c r="J2001" t="s">
        <v>846</v>
      </c>
      <c r="K2001">
        <v>0</v>
      </c>
      <c r="L2001">
        <v>4.7856</v>
      </c>
      <c r="M2001">
        <v>4.7856</v>
      </c>
      <c r="N2001">
        <v>0</v>
      </c>
    </row>
    <row r="2002" spans="1:14">
      <c r="A2002">
        <v>210</v>
      </c>
      <c r="B2002">
        <v>21011</v>
      </c>
      <c r="C2002" t="s">
        <v>841</v>
      </c>
      <c r="D2002" t="s">
        <v>1139</v>
      </c>
      <c r="E2002" t="s">
        <v>1140</v>
      </c>
      <c r="F2002" t="s">
        <v>1141</v>
      </c>
      <c r="G2002" t="s">
        <v>1140</v>
      </c>
      <c r="H2002">
        <v>2101103</v>
      </c>
      <c r="I2002" t="s">
        <v>2050</v>
      </c>
      <c r="J2002" t="s">
        <v>846</v>
      </c>
      <c r="K2002">
        <v>0</v>
      </c>
      <c r="L2002">
        <v>6.3857</v>
      </c>
      <c r="M2002">
        <v>6.3857</v>
      </c>
      <c r="N2002">
        <v>0</v>
      </c>
    </row>
    <row r="2003" spans="1:14">
      <c r="A2003">
        <v>210</v>
      </c>
      <c r="B2003">
        <v>21011</v>
      </c>
      <c r="C2003" t="s">
        <v>841</v>
      </c>
      <c r="D2003" t="s">
        <v>1142</v>
      </c>
      <c r="E2003" t="s">
        <v>1143</v>
      </c>
      <c r="F2003" t="s">
        <v>1144</v>
      </c>
      <c r="G2003" t="s">
        <v>1143</v>
      </c>
      <c r="H2003">
        <v>2101103</v>
      </c>
      <c r="I2003" t="s">
        <v>2050</v>
      </c>
      <c r="J2003" t="s">
        <v>846</v>
      </c>
      <c r="K2003">
        <v>0</v>
      </c>
      <c r="L2003">
        <v>4.8435</v>
      </c>
      <c r="M2003">
        <v>4.8435</v>
      </c>
      <c r="N2003">
        <v>0</v>
      </c>
    </row>
    <row r="2004" spans="1:14">
      <c r="A2004">
        <v>210</v>
      </c>
      <c r="B2004">
        <v>21011</v>
      </c>
      <c r="C2004" t="s">
        <v>841</v>
      </c>
      <c r="D2004" t="s">
        <v>1145</v>
      </c>
      <c r="E2004" t="s">
        <v>1146</v>
      </c>
      <c r="F2004" t="s">
        <v>1147</v>
      </c>
      <c r="G2004" t="s">
        <v>1146</v>
      </c>
      <c r="H2004">
        <v>2101103</v>
      </c>
      <c r="I2004" t="s">
        <v>2050</v>
      </c>
      <c r="J2004" t="s">
        <v>846</v>
      </c>
      <c r="K2004">
        <v>0</v>
      </c>
      <c r="L2004">
        <v>12.6051</v>
      </c>
      <c r="M2004">
        <v>12.6051</v>
      </c>
      <c r="N2004">
        <v>0</v>
      </c>
    </row>
    <row r="2005" spans="1:14">
      <c r="A2005">
        <v>210</v>
      </c>
      <c r="B2005">
        <v>21011</v>
      </c>
      <c r="C2005" t="s">
        <v>841</v>
      </c>
      <c r="D2005" t="s">
        <v>1148</v>
      </c>
      <c r="E2005" t="s">
        <v>1149</v>
      </c>
      <c r="F2005" t="s">
        <v>1150</v>
      </c>
      <c r="G2005" t="s">
        <v>1149</v>
      </c>
      <c r="H2005">
        <v>2101103</v>
      </c>
      <c r="I2005" t="s">
        <v>2050</v>
      </c>
      <c r="J2005" t="s">
        <v>846</v>
      </c>
      <c r="K2005">
        <v>0</v>
      </c>
      <c r="L2005">
        <v>3.8512</v>
      </c>
      <c r="M2005">
        <v>3.8512</v>
      </c>
      <c r="N2005">
        <v>0</v>
      </c>
    </row>
    <row r="2006" spans="1:14">
      <c r="A2006">
        <v>210</v>
      </c>
      <c r="B2006">
        <v>21011</v>
      </c>
      <c r="C2006" t="s">
        <v>1031</v>
      </c>
      <c r="D2006" t="s">
        <v>1803</v>
      </c>
      <c r="E2006" t="s">
        <v>1804</v>
      </c>
      <c r="F2006" t="s">
        <v>1805</v>
      </c>
      <c r="G2006" t="s">
        <v>1804</v>
      </c>
      <c r="H2006">
        <v>2101103</v>
      </c>
      <c r="I2006" t="s">
        <v>2050</v>
      </c>
      <c r="J2006" t="s">
        <v>846</v>
      </c>
      <c r="K2006">
        <v>0</v>
      </c>
      <c r="L2006">
        <v>6.8593</v>
      </c>
      <c r="M2006">
        <v>6.8593</v>
      </c>
      <c r="N2006">
        <v>0</v>
      </c>
    </row>
    <row r="2007" spans="1:14">
      <c r="A2007">
        <v>210</v>
      </c>
      <c r="B2007">
        <v>21011</v>
      </c>
      <c r="C2007" t="s">
        <v>1289</v>
      </c>
      <c r="D2007" t="s">
        <v>1806</v>
      </c>
      <c r="E2007" t="s">
        <v>1807</v>
      </c>
      <c r="F2007" t="s">
        <v>1808</v>
      </c>
      <c r="G2007" t="s">
        <v>1807</v>
      </c>
      <c r="H2007">
        <v>2101103</v>
      </c>
      <c r="I2007" t="s">
        <v>2050</v>
      </c>
      <c r="J2007" t="s">
        <v>846</v>
      </c>
      <c r="K2007">
        <v>0</v>
      </c>
      <c r="L2007">
        <v>21.4413</v>
      </c>
      <c r="M2007">
        <v>21.4413</v>
      </c>
      <c r="N2007">
        <v>0</v>
      </c>
    </row>
    <row r="2008" spans="1:14">
      <c r="A2008">
        <v>210</v>
      </c>
      <c r="B2008">
        <v>21011</v>
      </c>
      <c r="C2008" t="s">
        <v>1289</v>
      </c>
      <c r="D2008" t="s">
        <v>1806</v>
      </c>
      <c r="E2008" t="s">
        <v>1807</v>
      </c>
      <c r="F2008" t="s">
        <v>1967</v>
      </c>
      <c r="G2008" t="s">
        <v>1968</v>
      </c>
      <c r="H2008">
        <v>2101103</v>
      </c>
      <c r="I2008" t="s">
        <v>2050</v>
      </c>
      <c r="J2008" t="s">
        <v>846</v>
      </c>
      <c r="K2008">
        <v>0</v>
      </c>
      <c r="L2008">
        <v>6.4076</v>
      </c>
      <c r="M2008">
        <v>6.4076</v>
      </c>
      <c r="N2008">
        <v>0</v>
      </c>
    </row>
    <row r="2009" spans="1:14">
      <c r="A2009">
        <v>210</v>
      </c>
      <c r="B2009">
        <v>21011</v>
      </c>
      <c r="C2009" t="s">
        <v>849</v>
      </c>
      <c r="D2009" t="s">
        <v>1067</v>
      </c>
      <c r="E2009" t="s">
        <v>1068</v>
      </c>
      <c r="F2009" t="s">
        <v>1069</v>
      </c>
      <c r="G2009" t="s">
        <v>1070</v>
      </c>
      <c r="H2009">
        <v>2101103</v>
      </c>
      <c r="I2009" t="s">
        <v>2050</v>
      </c>
      <c r="J2009" t="s">
        <v>846</v>
      </c>
      <c r="K2009">
        <v>0</v>
      </c>
      <c r="L2009">
        <v>3.0146</v>
      </c>
      <c r="M2009">
        <v>3.0146</v>
      </c>
      <c r="N2009">
        <v>0</v>
      </c>
    </row>
    <row r="2010" spans="1:14">
      <c r="A2010">
        <v>210</v>
      </c>
      <c r="B2010">
        <v>21011</v>
      </c>
      <c r="C2010" t="s">
        <v>849</v>
      </c>
      <c r="D2010" t="s">
        <v>1067</v>
      </c>
      <c r="E2010" t="s">
        <v>1068</v>
      </c>
      <c r="F2010" t="s">
        <v>1071</v>
      </c>
      <c r="G2010" t="s">
        <v>1068</v>
      </c>
      <c r="H2010">
        <v>2101103</v>
      </c>
      <c r="I2010" t="s">
        <v>2050</v>
      </c>
      <c r="J2010" t="s">
        <v>846</v>
      </c>
      <c r="K2010">
        <v>0</v>
      </c>
      <c r="L2010">
        <v>137.7529</v>
      </c>
      <c r="M2010">
        <v>137.7529</v>
      </c>
      <c r="N2010">
        <v>0</v>
      </c>
    </row>
    <row r="2011" spans="1:14">
      <c r="A2011">
        <v>210</v>
      </c>
      <c r="B2011">
        <v>21011</v>
      </c>
      <c r="C2011" t="s">
        <v>841</v>
      </c>
      <c r="D2011" t="s">
        <v>1072</v>
      </c>
      <c r="E2011" t="s">
        <v>1073</v>
      </c>
      <c r="F2011" t="s">
        <v>1074</v>
      </c>
      <c r="G2011" t="s">
        <v>1073</v>
      </c>
      <c r="H2011">
        <v>2101103</v>
      </c>
      <c r="I2011" t="s">
        <v>2050</v>
      </c>
      <c r="J2011" t="s">
        <v>846</v>
      </c>
      <c r="K2011">
        <v>0</v>
      </c>
      <c r="L2011">
        <v>19.1959</v>
      </c>
      <c r="M2011">
        <v>19.1959</v>
      </c>
      <c r="N2011">
        <v>0</v>
      </c>
    </row>
    <row r="2012" spans="1:14">
      <c r="A2012">
        <v>210</v>
      </c>
      <c r="B2012">
        <v>21011</v>
      </c>
      <c r="C2012" t="s">
        <v>849</v>
      </c>
      <c r="D2012" t="s">
        <v>1809</v>
      </c>
      <c r="E2012" t="s">
        <v>1810</v>
      </c>
      <c r="F2012" t="s">
        <v>1811</v>
      </c>
      <c r="G2012" t="s">
        <v>1810</v>
      </c>
      <c r="H2012">
        <v>2101103</v>
      </c>
      <c r="I2012" t="s">
        <v>2050</v>
      </c>
      <c r="J2012" t="s">
        <v>846</v>
      </c>
      <c r="K2012">
        <v>0</v>
      </c>
      <c r="L2012">
        <v>19.3558</v>
      </c>
      <c r="M2012">
        <v>19.3558</v>
      </c>
      <c r="N2012">
        <v>0</v>
      </c>
    </row>
    <row r="2013" spans="1:14">
      <c r="A2013">
        <v>210</v>
      </c>
      <c r="B2013">
        <v>21011</v>
      </c>
      <c r="C2013" t="s">
        <v>849</v>
      </c>
      <c r="D2013" t="s">
        <v>1809</v>
      </c>
      <c r="E2013" t="s">
        <v>1810</v>
      </c>
      <c r="F2013" t="s">
        <v>1971</v>
      </c>
      <c r="G2013" t="s">
        <v>1972</v>
      </c>
      <c r="H2013">
        <v>2101103</v>
      </c>
      <c r="I2013" t="s">
        <v>2050</v>
      </c>
      <c r="J2013" t="s">
        <v>846</v>
      </c>
      <c r="K2013">
        <v>0</v>
      </c>
      <c r="L2013">
        <v>4.0567</v>
      </c>
      <c r="M2013">
        <v>4.0567</v>
      </c>
      <c r="N2013">
        <v>0</v>
      </c>
    </row>
    <row r="2014" spans="1:14">
      <c r="A2014">
        <v>210</v>
      </c>
      <c r="B2014">
        <v>21011</v>
      </c>
      <c r="C2014" t="s">
        <v>1031</v>
      </c>
      <c r="D2014" t="s">
        <v>1263</v>
      </c>
      <c r="E2014" t="s">
        <v>1264</v>
      </c>
      <c r="F2014" t="s">
        <v>1265</v>
      </c>
      <c r="G2014" t="s">
        <v>1264</v>
      </c>
      <c r="H2014">
        <v>2101103</v>
      </c>
      <c r="I2014" t="s">
        <v>2050</v>
      </c>
      <c r="J2014" t="s">
        <v>846</v>
      </c>
      <c r="K2014">
        <v>0</v>
      </c>
      <c r="L2014">
        <v>23.6166</v>
      </c>
      <c r="M2014">
        <v>23.6166</v>
      </c>
      <c r="N2014">
        <v>0</v>
      </c>
    </row>
    <row r="2015" spans="1:14">
      <c r="A2015">
        <v>210</v>
      </c>
      <c r="B2015">
        <v>21011</v>
      </c>
      <c r="C2015" t="s">
        <v>1031</v>
      </c>
      <c r="D2015" t="s">
        <v>1263</v>
      </c>
      <c r="E2015" t="s">
        <v>1264</v>
      </c>
      <c r="F2015" t="s">
        <v>1266</v>
      </c>
      <c r="G2015" t="s">
        <v>1267</v>
      </c>
      <c r="H2015">
        <v>2101103</v>
      </c>
      <c r="I2015" t="s">
        <v>2050</v>
      </c>
      <c r="J2015" t="s">
        <v>846</v>
      </c>
      <c r="K2015">
        <v>0</v>
      </c>
      <c r="L2015">
        <v>11.6088</v>
      </c>
      <c r="M2015">
        <v>11.6088</v>
      </c>
      <c r="N2015">
        <v>0</v>
      </c>
    </row>
    <row r="2016" spans="1:14">
      <c r="A2016">
        <v>210</v>
      </c>
      <c r="B2016">
        <v>21011</v>
      </c>
      <c r="C2016" t="s">
        <v>1119</v>
      </c>
      <c r="D2016" t="s">
        <v>1511</v>
      </c>
      <c r="E2016" t="s">
        <v>1512</v>
      </c>
      <c r="F2016" t="s">
        <v>1513</v>
      </c>
      <c r="G2016" t="s">
        <v>1512</v>
      </c>
      <c r="H2016">
        <v>2101103</v>
      </c>
      <c r="I2016" t="s">
        <v>2050</v>
      </c>
      <c r="J2016" t="s">
        <v>846</v>
      </c>
      <c r="K2016">
        <v>0</v>
      </c>
      <c r="L2016">
        <v>13.3609</v>
      </c>
      <c r="M2016">
        <v>13.3609</v>
      </c>
      <c r="N2016">
        <v>0</v>
      </c>
    </row>
    <row r="2017" spans="1:14">
      <c r="A2017">
        <v>210</v>
      </c>
      <c r="B2017">
        <v>21011</v>
      </c>
      <c r="C2017" t="s">
        <v>849</v>
      </c>
      <c r="D2017" t="s">
        <v>921</v>
      </c>
      <c r="E2017" t="s">
        <v>922</v>
      </c>
      <c r="F2017" t="s">
        <v>923</v>
      </c>
      <c r="G2017" t="s">
        <v>924</v>
      </c>
      <c r="H2017">
        <v>2101103</v>
      </c>
      <c r="I2017" t="s">
        <v>2050</v>
      </c>
      <c r="J2017" t="s">
        <v>846</v>
      </c>
      <c r="K2017">
        <v>0</v>
      </c>
      <c r="L2017">
        <v>6.9267</v>
      </c>
      <c r="M2017">
        <v>6.9267</v>
      </c>
      <c r="N2017">
        <v>0</v>
      </c>
    </row>
    <row r="2018" spans="1:14">
      <c r="A2018">
        <v>210</v>
      </c>
      <c r="B2018">
        <v>21011</v>
      </c>
      <c r="C2018" t="s">
        <v>1061</v>
      </c>
      <c r="D2018" t="s">
        <v>1812</v>
      </c>
      <c r="E2018" t="s">
        <v>1813</v>
      </c>
      <c r="F2018" t="s">
        <v>1814</v>
      </c>
      <c r="G2018" t="s">
        <v>1813</v>
      </c>
      <c r="H2018">
        <v>2101103</v>
      </c>
      <c r="I2018" t="s">
        <v>2050</v>
      </c>
      <c r="J2018" t="s">
        <v>846</v>
      </c>
      <c r="K2018">
        <v>0</v>
      </c>
      <c r="L2018">
        <v>10.2505</v>
      </c>
      <c r="M2018">
        <v>10.2505</v>
      </c>
      <c r="N2018">
        <v>0</v>
      </c>
    </row>
    <row r="2019" spans="1:14">
      <c r="A2019">
        <v>210</v>
      </c>
      <c r="B2019">
        <v>21011</v>
      </c>
      <c r="C2019" t="s">
        <v>841</v>
      </c>
      <c r="D2019" t="s">
        <v>1039</v>
      </c>
      <c r="E2019" t="s">
        <v>1040</v>
      </c>
      <c r="F2019" t="s">
        <v>1041</v>
      </c>
      <c r="G2019" t="s">
        <v>1040</v>
      </c>
      <c r="H2019">
        <v>2101103</v>
      </c>
      <c r="I2019" t="s">
        <v>2050</v>
      </c>
      <c r="J2019" t="s">
        <v>846</v>
      </c>
      <c r="K2019">
        <v>0</v>
      </c>
      <c r="L2019">
        <v>9.5645</v>
      </c>
      <c r="M2019">
        <v>9.5645</v>
      </c>
      <c r="N2019">
        <v>0</v>
      </c>
    </row>
    <row r="2020" spans="1:14">
      <c r="A2020">
        <v>210</v>
      </c>
      <c r="B2020">
        <v>21011</v>
      </c>
      <c r="C2020" t="s">
        <v>841</v>
      </c>
      <c r="D2020" t="s">
        <v>1039</v>
      </c>
      <c r="E2020" t="s">
        <v>1040</v>
      </c>
      <c r="F2020" t="s">
        <v>1042</v>
      </c>
      <c r="G2020" t="s">
        <v>1043</v>
      </c>
      <c r="H2020">
        <v>2101103</v>
      </c>
      <c r="I2020" t="s">
        <v>2050</v>
      </c>
      <c r="J2020" t="s">
        <v>846</v>
      </c>
      <c r="K2020">
        <v>0</v>
      </c>
      <c r="L2020">
        <v>2.3243</v>
      </c>
      <c r="M2020">
        <v>2.3243</v>
      </c>
      <c r="N2020">
        <v>0</v>
      </c>
    </row>
    <row r="2021" spans="1:14">
      <c r="A2021">
        <v>210</v>
      </c>
      <c r="B2021">
        <v>21011</v>
      </c>
      <c r="C2021" t="s">
        <v>1815</v>
      </c>
      <c r="D2021" t="s">
        <v>1816</v>
      </c>
      <c r="E2021" t="s">
        <v>1817</v>
      </c>
      <c r="F2021" t="s">
        <v>1818</v>
      </c>
      <c r="G2021" t="s">
        <v>1817</v>
      </c>
      <c r="H2021">
        <v>2101103</v>
      </c>
      <c r="I2021" t="s">
        <v>2050</v>
      </c>
      <c r="J2021" t="s">
        <v>846</v>
      </c>
      <c r="K2021">
        <v>0</v>
      </c>
      <c r="L2021">
        <v>5.2406</v>
      </c>
      <c r="M2021">
        <v>5.2406</v>
      </c>
      <c r="N2021">
        <v>0</v>
      </c>
    </row>
    <row r="2022" spans="1:14">
      <c r="A2022">
        <v>210</v>
      </c>
      <c r="B2022">
        <v>21012</v>
      </c>
      <c r="C2022" t="s">
        <v>1031</v>
      </c>
      <c r="D2022" t="s">
        <v>1032</v>
      </c>
      <c r="E2022" t="s">
        <v>1033</v>
      </c>
      <c r="F2022" t="s">
        <v>1622</v>
      </c>
      <c r="G2022" t="s">
        <v>1623</v>
      </c>
      <c r="H2022">
        <v>2101202</v>
      </c>
      <c r="I2022" t="s">
        <v>2051</v>
      </c>
      <c r="J2022" t="s">
        <v>846</v>
      </c>
      <c r="K2022">
        <v>0</v>
      </c>
      <c r="L2022">
        <v>1510</v>
      </c>
      <c r="M2022">
        <v>1510</v>
      </c>
      <c r="N2022">
        <v>0</v>
      </c>
    </row>
    <row r="2023" spans="1:14">
      <c r="A2023">
        <v>210</v>
      </c>
      <c r="B2023">
        <v>21012</v>
      </c>
      <c r="C2023" t="s">
        <v>1031</v>
      </c>
      <c r="D2023" t="s">
        <v>1979</v>
      </c>
      <c r="E2023" t="s">
        <v>1980</v>
      </c>
      <c r="F2023" t="s">
        <v>1981</v>
      </c>
      <c r="G2023" t="s">
        <v>1982</v>
      </c>
      <c r="H2023">
        <v>2101202</v>
      </c>
      <c r="I2023" t="s">
        <v>2051</v>
      </c>
      <c r="J2023" t="s">
        <v>846</v>
      </c>
      <c r="K2023">
        <v>1507.69</v>
      </c>
      <c r="L2023">
        <v>0</v>
      </c>
      <c r="M2023">
        <v>-1507.69</v>
      </c>
      <c r="N2023">
        <v>-1</v>
      </c>
    </row>
    <row r="2024" spans="1:14">
      <c r="A2024">
        <v>210</v>
      </c>
      <c r="B2024">
        <v>21014</v>
      </c>
      <c r="C2024" t="s">
        <v>1031</v>
      </c>
      <c r="D2024" t="s">
        <v>1641</v>
      </c>
      <c r="E2024" t="s">
        <v>1642</v>
      </c>
      <c r="F2024" t="s">
        <v>1643</v>
      </c>
      <c r="G2024" t="s">
        <v>1642</v>
      </c>
      <c r="H2024">
        <v>2101401</v>
      </c>
      <c r="I2024" t="s">
        <v>2052</v>
      </c>
      <c r="J2024" t="s">
        <v>846</v>
      </c>
      <c r="K2024">
        <v>100</v>
      </c>
      <c r="L2024">
        <v>100</v>
      </c>
      <c r="M2024">
        <v>0</v>
      </c>
      <c r="N2024">
        <v>0</v>
      </c>
    </row>
    <row r="2025" spans="1:14">
      <c r="A2025">
        <v>210</v>
      </c>
      <c r="B2025">
        <v>21016</v>
      </c>
      <c r="C2025" t="s">
        <v>1031</v>
      </c>
      <c r="D2025" t="s">
        <v>1641</v>
      </c>
      <c r="E2025" t="s">
        <v>1642</v>
      </c>
      <c r="F2025" t="s">
        <v>1643</v>
      </c>
      <c r="G2025" t="s">
        <v>1642</v>
      </c>
      <c r="H2025">
        <v>2101601</v>
      </c>
      <c r="I2025" t="s">
        <v>2053</v>
      </c>
      <c r="J2025" t="s">
        <v>846</v>
      </c>
      <c r="K2025">
        <v>0</v>
      </c>
      <c r="L2025">
        <v>900</v>
      </c>
      <c r="M2025">
        <v>900</v>
      </c>
      <c r="N2025">
        <v>0</v>
      </c>
    </row>
    <row r="2026" spans="1:14">
      <c r="A2026">
        <v>210</v>
      </c>
      <c r="B2026">
        <v>21016</v>
      </c>
      <c r="C2026" t="s">
        <v>1031</v>
      </c>
      <c r="D2026" t="s">
        <v>1641</v>
      </c>
      <c r="E2026" t="s">
        <v>1642</v>
      </c>
      <c r="F2026" t="s">
        <v>1654</v>
      </c>
      <c r="G2026" t="s">
        <v>1655</v>
      </c>
      <c r="H2026">
        <v>2101601</v>
      </c>
      <c r="I2026" t="s">
        <v>2053</v>
      </c>
      <c r="J2026" t="s">
        <v>846</v>
      </c>
      <c r="K2026">
        <v>0</v>
      </c>
      <c r="L2026">
        <v>31.5</v>
      </c>
      <c r="M2026">
        <v>31.5</v>
      </c>
      <c r="N2026">
        <v>0</v>
      </c>
    </row>
    <row r="2027" spans="1:14">
      <c r="A2027">
        <v>210</v>
      </c>
      <c r="B2027">
        <v>21099</v>
      </c>
      <c r="C2027" t="s">
        <v>1031</v>
      </c>
      <c r="D2027" t="s">
        <v>1667</v>
      </c>
      <c r="E2027" t="s">
        <v>1668</v>
      </c>
      <c r="F2027" t="s">
        <v>1669</v>
      </c>
      <c r="G2027" t="s">
        <v>1668</v>
      </c>
      <c r="H2027">
        <v>2109901</v>
      </c>
      <c r="I2027" t="s">
        <v>2054</v>
      </c>
      <c r="J2027" t="s">
        <v>846</v>
      </c>
      <c r="K2027">
        <v>492.82</v>
      </c>
      <c r="L2027">
        <v>3909.48</v>
      </c>
      <c r="M2027">
        <v>3416.66</v>
      </c>
      <c r="N2027">
        <v>6.9328761008076</v>
      </c>
    </row>
    <row r="2028" spans="1:14">
      <c r="A2028">
        <v>210</v>
      </c>
      <c r="B2028">
        <v>21099</v>
      </c>
      <c r="C2028" t="s">
        <v>1031</v>
      </c>
      <c r="D2028" t="s">
        <v>1667</v>
      </c>
      <c r="E2028" t="s">
        <v>1668</v>
      </c>
      <c r="F2028" t="s">
        <v>1672</v>
      </c>
      <c r="G2028" t="s">
        <v>1673</v>
      </c>
      <c r="H2028">
        <v>2109901</v>
      </c>
      <c r="I2028" t="s">
        <v>2054</v>
      </c>
      <c r="J2028" t="s">
        <v>846</v>
      </c>
      <c r="K2028">
        <v>0</v>
      </c>
      <c r="L2028">
        <v>2</v>
      </c>
      <c r="M2028">
        <v>2</v>
      </c>
      <c r="N2028">
        <v>0</v>
      </c>
    </row>
    <row r="2029" spans="1:14">
      <c r="A2029">
        <v>210</v>
      </c>
      <c r="B2029">
        <v>21099</v>
      </c>
      <c r="C2029" t="s">
        <v>1031</v>
      </c>
      <c r="D2029" t="s">
        <v>1667</v>
      </c>
      <c r="E2029" t="s">
        <v>1668</v>
      </c>
      <c r="F2029" t="s">
        <v>1834</v>
      </c>
      <c r="G2029" t="s">
        <v>1835</v>
      </c>
      <c r="H2029">
        <v>2109901</v>
      </c>
      <c r="I2029" t="s">
        <v>2054</v>
      </c>
      <c r="J2029" t="s">
        <v>846</v>
      </c>
      <c r="K2029">
        <v>0</v>
      </c>
      <c r="L2029">
        <v>2</v>
      </c>
      <c r="M2029">
        <v>2</v>
      </c>
      <c r="N2029">
        <v>0</v>
      </c>
    </row>
    <row r="2030" spans="1:14">
      <c r="A2030">
        <v>210</v>
      </c>
      <c r="B2030">
        <v>21099</v>
      </c>
      <c r="C2030" t="s">
        <v>849</v>
      </c>
      <c r="D2030" t="s">
        <v>953</v>
      </c>
      <c r="E2030" t="s">
        <v>954</v>
      </c>
      <c r="F2030" t="s">
        <v>955</v>
      </c>
      <c r="G2030" t="s">
        <v>954</v>
      </c>
      <c r="H2030">
        <v>2109901</v>
      </c>
      <c r="I2030" t="s">
        <v>2054</v>
      </c>
      <c r="J2030" t="s">
        <v>846</v>
      </c>
      <c r="K2030">
        <v>28</v>
      </c>
      <c r="L2030">
        <v>0</v>
      </c>
      <c r="M2030">
        <v>-28</v>
      </c>
      <c r="N2030">
        <v>-1</v>
      </c>
    </row>
    <row r="2031" spans="1:14">
      <c r="A2031">
        <v>210</v>
      </c>
      <c r="B2031">
        <v>21099</v>
      </c>
      <c r="C2031" t="s">
        <v>1031</v>
      </c>
      <c r="D2031" t="s">
        <v>1979</v>
      </c>
      <c r="E2031" t="s">
        <v>1980</v>
      </c>
      <c r="F2031" t="s">
        <v>1981</v>
      </c>
      <c r="G2031" t="s">
        <v>1982</v>
      </c>
      <c r="H2031">
        <v>2109901</v>
      </c>
      <c r="I2031" t="s">
        <v>2054</v>
      </c>
      <c r="J2031" t="s">
        <v>846</v>
      </c>
      <c r="K2031">
        <v>4300</v>
      </c>
      <c r="L2031">
        <v>700</v>
      </c>
      <c r="M2031">
        <v>-3600</v>
      </c>
      <c r="N2031">
        <v>-0.837209302325581</v>
      </c>
    </row>
    <row r="2032" spans="1:14">
      <c r="A2032">
        <v>210</v>
      </c>
      <c r="B2032">
        <v>21099</v>
      </c>
      <c r="C2032" t="s">
        <v>792</v>
      </c>
      <c r="D2032" t="s">
        <v>1014</v>
      </c>
      <c r="E2032" t="s">
        <v>1015</v>
      </c>
      <c r="F2032" t="s">
        <v>1016</v>
      </c>
      <c r="G2032" t="s">
        <v>1017</v>
      </c>
      <c r="H2032">
        <v>2109901</v>
      </c>
      <c r="I2032" t="s">
        <v>2054</v>
      </c>
      <c r="J2032" t="s">
        <v>846</v>
      </c>
      <c r="K2032">
        <v>1870</v>
      </c>
      <c r="L2032">
        <v>4986</v>
      </c>
      <c r="M2032">
        <v>3116</v>
      </c>
      <c r="N2032">
        <v>1.66631016042781</v>
      </c>
    </row>
    <row r="2033" spans="1:14">
      <c r="A2033">
        <v>210</v>
      </c>
      <c r="B2033">
        <v>21099</v>
      </c>
      <c r="C2033" t="s">
        <v>1289</v>
      </c>
      <c r="D2033" t="s">
        <v>1290</v>
      </c>
      <c r="E2033" t="s">
        <v>1291</v>
      </c>
      <c r="F2033" t="s">
        <v>1292</v>
      </c>
      <c r="G2033" t="s">
        <v>1291</v>
      </c>
      <c r="H2033">
        <v>2109901</v>
      </c>
      <c r="I2033" t="s">
        <v>2054</v>
      </c>
      <c r="J2033" t="s">
        <v>846</v>
      </c>
      <c r="K2033">
        <v>14</v>
      </c>
      <c r="L2033">
        <v>0</v>
      </c>
      <c r="M2033">
        <v>-14</v>
      </c>
      <c r="N2033">
        <v>-1</v>
      </c>
    </row>
    <row r="2034" spans="1:14">
      <c r="A2034">
        <v>211</v>
      </c>
      <c r="B2034">
        <v>21101</v>
      </c>
      <c r="C2034" t="s">
        <v>849</v>
      </c>
      <c r="D2034" t="s">
        <v>1752</v>
      </c>
      <c r="E2034" t="s">
        <v>1753</v>
      </c>
      <c r="F2034" t="s">
        <v>1754</v>
      </c>
      <c r="G2034" t="s">
        <v>1753</v>
      </c>
      <c r="H2034">
        <v>2110101</v>
      </c>
      <c r="I2034" t="s">
        <v>2055</v>
      </c>
      <c r="J2034" t="s">
        <v>846</v>
      </c>
      <c r="K2034">
        <v>271.58</v>
      </c>
      <c r="L2034">
        <v>322.1819</v>
      </c>
      <c r="M2034">
        <v>50.6019</v>
      </c>
      <c r="N2034">
        <v>0.186324103394948</v>
      </c>
    </row>
    <row r="2035" spans="1:14">
      <c r="A2035">
        <v>211</v>
      </c>
      <c r="B2035">
        <v>21101</v>
      </c>
      <c r="C2035" t="s">
        <v>849</v>
      </c>
      <c r="D2035" t="s">
        <v>1752</v>
      </c>
      <c r="E2035" t="s">
        <v>1753</v>
      </c>
      <c r="F2035" t="s">
        <v>1755</v>
      </c>
      <c r="G2035" t="s">
        <v>1756</v>
      </c>
      <c r="H2035">
        <v>2110101</v>
      </c>
      <c r="I2035" t="s">
        <v>2055</v>
      </c>
      <c r="J2035" t="s">
        <v>846</v>
      </c>
      <c r="K2035">
        <v>336.54</v>
      </c>
      <c r="L2035">
        <v>444.6694</v>
      </c>
      <c r="M2035">
        <v>108.1294</v>
      </c>
      <c r="N2035">
        <v>0.321297319783681</v>
      </c>
    </row>
    <row r="2036" spans="1:14">
      <c r="A2036">
        <v>211</v>
      </c>
      <c r="B2036">
        <v>21101</v>
      </c>
      <c r="C2036" t="s">
        <v>849</v>
      </c>
      <c r="D2036" t="s">
        <v>1752</v>
      </c>
      <c r="E2036" t="s">
        <v>1753</v>
      </c>
      <c r="F2036" t="s">
        <v>1757</v>
      </c>
      <c r="G2036" t="s">
        <v>1758</v>
      </c>
      <c r="H2036">
        <v>2110101</v>
      </c>
      <c r="I2036" t="s">
        <v>2055</v>
      </c>
      <c r="J2036" t="s">
        <v>846</v>
      </c>
      <c r="K2036">
        <v>664.98</v>
      </c>
      <c r="L2036">
        <v>847.8854</v>
      </c>
      <c r="M2036">
        <v>182.9054</v>
      </c>
      <c r="N2036">
        <v>0.275053986586063</v>
      </c>
    </row>
    <row r="2037" spans="1:14">
      <c r="A2037">
        <v>211</v>
      </c>
      <c r="B2037">
        <v>21101</v>
      </c>
      <c r="C2037" t="s">
        <v>849</v>
      </c>
      <c r="D2037" t="s">
        <v>1752</v>
      </c>
      <c r="E2037" t="s">
        <v>1753</v>
      </c>
      <c r="F2037" t="s">
        <v>1959</v>
      </c>
      <c r="G2037" t="s">
        <v>1960</v>
      </c>
      <c r="H2037">
        <v>2110101</v>
      </c>
      <c r="I2037" t="s">
        <v>2055</v>
      </c>
      <c r="J2037" t="s">
        <v>846</v>
      </c>
      <c r="K2037">
        <v>47.18</v>
      </c>
      <c r="L2037">
        <v>58.84</v>
      </c>
      <c r="M2037">
        <v>11.66</v>
      </c>
      <c r="N2037">
        <v>0.247138618058499</v>
      </c>
    </row>
    <row r="2038" spans="1:14">
      <c r="A2038">
        <v>211</v>
      </c>
      <c r="B2038">
        <v>21101</v>
      </c>
      <c r="C2038" t="s">
        <v>849</v>
      </c>
      <c r="D2038" t="s">
        <v>1752</v>
      </c>
      <c r="E2038" t="s">
        <v>1753</v>
      </c>
      <c r="F2038" t="s">
        <v>1754</v>
      </c>
      <c r="G2038" t="s">
        <v>1753</v>
      </c>
      <c r="H2038">
        <v>2110102</v>
      </c>
      <c r="I2038" t="s">
        <v>2056</v>
      </c>
      <c r="J2038" t="s">
        <v>846</v>
      </c>
      <c r="K2038">
        <v>126</v>
      </c>
      <c r="L2038">
        <v>132.6</v>
      </c>
      <c r="M2038">
        <v>6.59999999999999</v>
      </c>
      <c r="N2038">
        <v>0.0523809523809523</v>
      </c>
    </row>
    <row r="2039" spans="1:14">
      <c r="A2039">
        <v>211</v>
      </c>
      <c r="B2039">
        <v>21101</v>
      </c>
      <c r="C2039" t="s">
        <v>849</v>
      </c>
      <c r="D2039" t="s">
        <v>1752</v>
      </c>
      <c r="E2039" t="s">
        <v>1753</v>
      </c>
      <c r="F2039" t="s">
        <v>1754</v>
      </c>
      <c r="G2039" t="s">
        <v>1753</v>
      </c>
      <c r="H2039">
        <v>2110102</v>
      </c>
      <c r="I2039" t="s">
        <v>2056</v>
      </c>
      <c r="J2039" t="s">
        <v>974</v>
      </c>
      <c r="K2039">
        <v>10</v>
      </c>
      <c r="L2039">
        <v>10</v>
      </c>
      <c r="M2039">
        <v>0</v>
      </c>
      <c r="N2039">
        <v>0</v>
      </c>
    </row>
    <row r="2040" spans="1:14">
      <c r="A2040">
        <v>211</v>
      </c>
      <c r="B2040">
        <v>21101</v>
      </c>
      <c r="C2040" t="s">
        <v>849</v>
      </c>
      <c r="D2040" t="s">
        <v>1752</v>
      </c>
      <c r="E2040" t="s">
        <v>1753</v>
      </c>
      <c r="F2040" t="s">
        <v>1757</v>
      </c>
      <c r="G2040" t="s">
        <v>1758</v>
      </c>
      <c r="H2040">
        <v>2110102</v>
      </c>
      <c r="I2040" t="s">
        <v>2056</v>
      </c>
      <c r="J2040" t="s">
        <v>846</v>
      </c>
      <c r="K2040">
        <v>23.7</v>
      </c>
      <c r="L2040">
        <v>23.7</v>
      </c>
      <c r="M2040">
        <v>0</v>
      </c>
      <c r="N2040">
        <v>0</v>
      </c>
    </row>
    <row r="2041" spans="1:14">
      <c r="A2041">
        <v>211</v>
      </c>
      <c r="B2041">
        <v>21101</v>
      </c>
      <c r="C2041" t="s">
        <v>849</v>
      </c>
      <c r="D2041" t="s">
        <v>1752</v>
      </c>
      <c r="E2041" t="s">
        <v>1753</v>
      </c>
      <c r="F2041" t="s">
        <v>1959</v>
      </c>
      <c r="G2041" t="s">
        <v>1960</v>
      </c>
      <c r="H2041">
        <v>2110102</v>
      </c>
      <c r="I2041" t="s">
        <v>2056</v>
      </c>
      <c r="J2041" t="s">
        <v>846</v>
      </c>
      <c r="K2041">
        <v>16</v>
      </c>
      <c r="L2041">
        <v>8</v>
      </c>
      <c r="M2041">
        <v>-8</v>
      </c>
      <c r="N2041">
        <v>-0.5</v>
      </c>
    </row>
    <row r="2042" spans="1:14">
      <c r="A2042">
        <v>211</v>
      </c>
      <c r="B2042">
        <v>21101</v>
      </c>
      <c r="C2042" t="s">
        <v>849</v>
      </c>
      <c r="D2042" t="s">
        <v>1752</v>
      </c>
      <c r="E2042" t="s">
        <v>1753</v>
      </c>
      <c r="F2042" t="s">
        <v>1754</v>
      </c>
      <c r="G2042" t="s">
        <v>1753</v>
      </c>
      <c r="H2042">
        <v>2110104</v>
      </c>
      <c r="I2042" t="s">
        <v>2057</v>
      </c>
      <c r="J2042" t="s">
        <v>846</v>
      </c>
      <c r="K2042">
        <v>15</v>
      </c>
      <c r="L2042">
        <v>0</v>
      </c>
      <c r="M2042">
        <v>-15</v>
      </c>
      <c r="N2042">
        <v>-1</v>
      </c>
    </row>
    <row r="2043" spans="1:14">
      <c r="A2043">
        <v>211</v>
      </c>
      <c r="B2043">
        <v>21101</v>
      </c>
      <c r="C2043" t="s">
        <v>849</v>
      </c>
      <c r="D2043" t="s">
        <v>1752</v>
      </c>
      <c r="E2043" t="s">
        <v>1753</v>
      </c>
      <c r="F2043" t="s">
        <v>1754</v>
      </c>
      <c r="G2043" t="s">
        <v>1753</v>
      </c>
      <c r="H2043">
        <v>2110104</v>
      </c>
      <c r="I2043" t="s">
        <v>2057</v>
      </c>
      <c r="J2043" t="s">
        <v>974</v>
      </c>
      <c r="K2043">
        <v>0</v>
      </c>
      <c r="L2043">
        <v>40</v>
      </c>
      <c r="M2043">
        <v>40</v>
      </c>
      <c r="N2043">
        <v>0</v>
      </c>
    </row>
    <row r="2044" spans="1:14">
      <c r="A2044">
        <v>211</v>
      </c>
      <c r="B2044">
        <v>21101</v>
      </c>
      <c r="C2044" t="s">
        <v>849</v>
      </c>
      <c r="D2044" t="s">
        <v>1752</v>
      </c>
      <c r="E2044" t="s">
        <v>1753</v>
      </c>
      <c r="F2044" t="s">
        <v>1957</v>
      </c>
      <c r="G2044" t="s">
        <v>1958</v>
      </c>
      <c r="H2044">
        <v>2110104</v>
      </c>
      <c r="I2044" t="s">
        <v>2057</v>
      </c>
      <c r="J2044" t="s">
        <v>846</v>
      </c>
      <c r="K2044">
        <v>0</v>
      </c>
      <c r="L2044">
        <v>23</v>
      </c>
      <c r="M2044">
        <v>23</v>
      </c>
      <c r="N2044">
        <v>0</v>
      </c>
    </row>
    <row r="2045" spans="1:14">
      <c r="A2045">
        <v>211</v>
      </c>
      <c r="B2045">
        <v>21101</v>
      </c>
      <c r="C2045" t="s">
        <v>849</v>
      </c>
      <c r="D2045" t="s">
        <v>1752</v>
      </c>
      <c r="E2045" t="s">
        <v>1753</v>
      </c>
      <c r="F2045" t="s">
        <v>1754</v>
      </c>
      <c r="G2045" t="s">
        <v>1753</v>
      </c>
      <c r="H2045">
        <v>2110105</v>
      </c>
      <c r="I2045" t="s">
        <v>2058</v>
      </c>
      <c r="J2045" t="s">
        <v>974</v>
      </c>
      <c r="K2045">
        <v>30</v>
      </c>
      <c r="L2045">
        <v>30</v>
      </c>
      <c r="M2045">
        <v>0</v>
      </c>
      <c r="N2045">
        <v>0</v>
      </c>
    </row>
    <row r="2046" spans="1:14">
      <c r="A2046">
        <v>211</v>
      </c>
      <c r="B2046">
        <v>21101</v>
      </c>
      <c r="C2046" t="s">
        <v>849</v>
      </c>
      <c r="D2046" t="s">
        <v>1752</v>
      </c>
      <c r="E2046" t="s">
        <v>1753</v>
      </c>
      <c r="F2046" t="s">
        <v>1754</v>
      </c>
      <c r="G2046" t="s">
        <v>1753</v>
      </c>
      <c r="H2046">
        <v>2110199</v>
      </c>
      <c r="I2046" t="s">
        <v>2059</v>
      </c>
      <c r="J2046" t="s">
        <v>846</v>
      </c>
      <c r="K2046">
        <v>35</v>
      </c>
      <c r="L2046">
        <v>35</v>
      </c>
      <c r="M2046">
        <v>0</v>
      </c>
      <c r="N2046">
        <v>0</v>
      </c>
    </row>
    <row r="2047" spans="1:14">
      <c r="A2047">
        <v>211</v>
      </c>
      <c r="B2047">
        <v>21101</v>
      </c>
      <c r="C2047" t="s">
        <v>849</v>
      </c>
      <c r="D2047" t="s">
        <v>1752</v>
      </c>
      <c r="E2047" t="s">
        <v>1753</v>
      </c>
      <c r="F2047" t="s">
        <v>2060</v>
      </c>
      <c r="G2047" t="s">
        <v>2061</v>
      </c>
      <c r="H2047">
        <v>2110199</v>
      </c>
      <c r="I2047" t="s">
        <v>2059</v>
      </c>
      <c r="J2047" t="s">
        <v>846</v>
      </c>
      <c r="K2047">
        <v>126.36</v>
      </c>
      <c r="L2047">
        <v>156.55</v>
      </c>
      <c r="M2047">
        <v>30.19</v>
      </c>
      <c r="N2047">
        <v>0.2389205444761</v>
      </c>
    </row>
    <row r="2048" spans="1:14">
      <c r="A2048">
        <v>211</v>
      </c>
      <c r="B2048">
        <v>21102</v>
      </c>
      <c r="C2048" t="s">
        <v>849</v>
      </c>
      <c r="D2048" t="s">
        <v>1752</v>
      </c>
      <c r="E2048" t="s">
        <v>1753</v>
      </c>
      <c r="F2048" t="s">
        <v>1757</v>
      </c>
      <c r="G2048" t="s">
        <v>1758</v>
      </c>
      <c r="H2048">
        <v>2110203</v>
      </c>
      <c r="I2048" t="s">
        <v>2062</v>
      </c>
      <c r="J2048" t="s">
        <v>846</v>
      </c>
      <c r="K2048">
        <v>10.34</v>
      </c>
      <c r="L2048">
        <v>10.34</v>
      </c>
      <c r="M2048">
        <v>0</v>
      </c>
      <c r="N2048">
        <v>0</v>
      </c>
    </row>
    <row r="2049" spans="1:14">
      <c r="A2049">
        <v>211</v>
      </c>
      <c r="B2049">
        <v>21102</v>
      </c>
      <c r="C2049" t="s">
        <v>849</v>
      </c>
      <c r="D2049" t="s">
        <v>1752</v>
      </c>
      <c r="E2049" t="s">
        <v>1753</v>
      </c>
      <c r="F2049" t="s">
        <v>1754</v>
      </c>
      <c r="G2049" t="s">
        <v>1753</v>
      </c>
      <c r="H2049">
        <v>2110299</v>
      </c>
      <c r="I2049" t="s">
        <v>2063</v>
      </c>
      <c r="J2049" t="s">
        <v>846</v>
      </c>
      <c r="K2049">
        <v>5</v>
      </c>
      <c r="L2049">
        <v>205</v>
      </c>
      <c r="M2049">
        <v>200</v>
      </c>
      <c r="N2049">
        <v>40</v>
      </c>
    </row>
    <row r="2050" spans="1:14">
      <c r="A2050">
        <v>211</v>
      </c>
      <c r="B2050">
        <v>21102</v>
      </c>
      <c r="C2050" t="s">
        <v>849</v>
      </c>
      <c r="D2050" t="s">
        <v>1752</v>
      </c>
      <c r="E2050" t="s">
        <v>1753</v>
      </c>
      <c r="F2050" t="s">
        <v>1757</v>
      </c>
      <c r="G2050" t="s">
        <v>1758</v>
      </c>
      <c r="H2050">
        <v>2110299</v>
      </c>
      <c r="I2050" t="s">
        <v>2063</v>
      </c>
      <c r="J2050" t="s">
        <v>846</v>
      </c>
      <c r="K2050">
        <v>328.08</v>
      </c>
      <c r="L2050">
        <v>348.08</v>
      </c>
      <c r="M2050">
        <v>20</v>
      </c>
      <c r="N2050">
        <v>0.060960741282614</v>
      </c>
    </row>
    <row r="2051" spans="1:14">
      <c r="A2051">
        <v>211</v>
      </c>
      <c r="B2051">
        <v>21102</v>
      </c>
      <c r="C2051" t="s">
        <v>849</v>
      </c>
      <c r="D2051" t="s">
        <v>1752</v>
      </c>
      <c r="E2051" t="s">
        <v>1753</v>
      </c>
      <c r="F2051" t="s">
        <v>1959</v>
      </c>
      <c r="G2051" t="s">
        <v>1960</v>
      </c>
      <c r="H2051">
        <v>2110299</v>
      </c>
      <c r="I2051" t="s">
        <v>2063</v>
      </c>
      <c r="J2051" t="s">
        <v>846</v>
      </c>
      <c r="K2051">
        <v>0</v>
      </c>
      <c r="L2051">
        <v>8</v>
      </c>
      <c r="M2051">
        <v>8</v>
      </c>
      <c r="N2051">
        <v>0</v>
      </c>
    </row>
    <row r="2052" spans="1:14">
      <c r="A2052">
        <v>211</v>
      </c>
      <c r="B2052">
        <v>21103</v>
      </c>
      <c r="C2052" t="s">
        <v>849</v>
      </c>
      <c r="D2052" t="s">
        <v>1752</v>
      </c>
      <c r="E2052" t="s">
        <v>1753</v>
      </c>
      <c r="F2052" t="s">
        <v>1757</v>
      </c>
      <c r="G2052" t="s">
        <v>1758</v>
      </c>
      <c r="H2052">
        <v>2110301</v>
      </c>
      <c r="I2052" t="s">
        <v>2064</v>
      </c>
      <c r="J2052" t="s">
        <v>846</v>
      </c>
      <c r="K2052">
        <v>80</v>
      </c>
      <c r="L2052">
        <v>60</v>
      </c>
      <c r="M2052">
        <v>-20</v>
      </c>
      <c r="N2052">
        <v>-0.25</v>
      </c>
    </row>
    <row r="2053" spans="1:14">
      <c r="A2053">
        <v>211</v>
      </c>
      <c r="B2053">
        <v>21103</v>
      </c>
      <c r="C2053" t="s">
        <v>849</v>
      </c>
      <c r="D2053" t="s">
        <v>1752</v>
      </c>
      <c r="E2053" t="s">
        <v>1753</v>
      </c>
      <c r="F2053" t="s">
        <v>1754</v>
      </c>
      <c r="G2053" t="s">
        <v>1753</v>
      </c>
      <c r="H2053">
        <v>2110305</v>
      </c>
      <c r="I2053" t="s">
        <v>2065</v>
      </c>
      <c r="J2053" t="s">
        <v>846</v>
      </c>
      <c r="K2053">
        <v>250</v>
      </c>
      <c r="L2053">
        <v>0</v>
      </c>
      <c r="M2053">
        <v>-250</v>
      </c>
      <c r="N2053">
        <v>-1</v>
      </c>
    </row>
    <row r="2054" spans="1:14">
      <c r="A2054">
        <v>211</v>
      </c>
      <c r="B2054">
        <v>21103</v>
      </c>
      <c r="C2054" t="s">
        <v>849</v>
      </c>
      <c r="D2054" t="s">
        <v>1752</v>
      </c>
      <c r="E2054" t="s">
        <v>1753</v>
      </c>
      <c r="F2054" t="s">
        <v>1757</v>
      </c>
      <c r="G2054" t="s">
        <v>1758</v>
      </c>
      <c r="H2054">
        <v>2110305</v>
      </c>
      <c r="I2054" t="s">
        <v>2065</v>
      </c>
      <c r="J2054" t="s">
        <v>846</v>
      </c>
      <c r="K2054">
        <v>11.88</v>
      </c>
      <c r="L2054">
        <v>11.88</v>
      </c>
      <c r="M2054">
        <v>0</v>
      </c>
      <c r="N2054">
        <v>0</v>
      </c>
    </row>
    <row r="2055" spans="1:14">
      <c r="A2055">
        <v>211</v>
      </c>
      <c r="B2055">
        <v>21103</v>
      </c>
      <c r="C2055" t="s">
        <v>849</v>
      </c>
      <c r="D2055" t="s">
        <v>1752</v>
      </c>
      <c r="E2055" t="s">
        <v>1753</v>
      </c>
      <c r="F2055" t="s">
        <v>1754</v>
      </c>
      <c r="G2055" t="s">
        <v>1753</v>
      </c>
      <c r="H2055">
        <v>2110399</v>
      </c>
      <c r="I2055" t="s">
        <v>2066</v>
      </c>
      <c r="J2055" t="s">
        <v>846</v>
      </c>
      <c r="K2055">
        <v>1312.35</v>
      </c>
      <c r="L2055">
        <v>1362.35</v>
      </c>
      <c r="M2055">
        <v>50</v>
      </c>
      <c r="N2055">
        <v>0.038099592334362</v>
      </c>
    </row>
    <row r="2056" spans="1:14">
      <c r="A2056">
        <v>211</v>
      </c>
      <c r="B2056">
        <v>21103</v>
      </c>
      <c r="C2056" t="s">
        <v>849</v>
      </c>
      <c r="D2056" t="s">
        <v>1752</v>
      </c>
      <c r="E2056" t="s">
        <v>1753</v>
      </c>
      <c r="F2056" t="s">
        <v>1755</v>
      </c>
      <c r="G2056" t="s">
        <v>1756</v>
      </c>
      <c r="H2056">
        <v>2110399</v>
      </c>
      <c r="I2056" t="s">
        <v>2066</v>
      </c>
      <c r="J2056" t="s">
        <v>846</v>
      </c>
      <c r="K2056">
        <v>70</v>
      </c>
      <c r="L2056">
        <v>63.08</v>
      </c>
      <c r="M2056">
        <v>-6.92</v>
      </c>
      <c r="N2056">
        <v>-0.0988571428571429</v>
      </c>
    </row>
    <row r="2057" spans="1:14">
      <c r="A2057">
        <v>211</v>
      </c>
      <c r="B2057">
        <v>21111</v>
      </c>
      <c r="C2057" t="s">
        <v>849</v>
      </c>
      <c r="D2057" t="s">
        <v>1752</v>
      </c>
      <c r="E2057" t="s">
        <v>1753</v>
      </c>
      <c r="F2057" t="s">
        <v>1957</v>
      </c>
      <c r="G2057" t="s">
        <v>1958</v>
      </c>
      <c r="H2057">
        <v>2111101</v>
      </c>
      <c r="I2057" t="s">
        <v>2067</v>
      </c>
      <c r="J2057" t="s">
        <v>846</v>
      </c>
      <c r="K2057">
        <v>124.68</v>
      </c>
      <c r="L2057">
        <v>145.2802</v>
      </c>
      <c r="M2057">
        <v>20.6002</v>
      </c>
      <c r="N2057">
        <v>0.165224574911774</v>
      </c>
    </row>
    <row r="2058" spans="1:14">
      <c r="A2058">
        <v>211</v>
      </c>
      <c r="B2058">
        <v>21111</v>
      </c>
      <c r="C2058" t="s">
        <v>849</v>
      </c>
      <c r="D2058" t="s">
        <v>1752</v>
      </c>
      <c r="E2058" t="s">
        <v>1753</v>
      </c>
      <c r="F2058" t="s">
        <v>1754</v>
      </c>
      <c r="G2058" t="s">
        <v>1753</v>
      </c>
      <c r="H2058">
        <v>2111102</v>
      </c>
      <c r="I2058" t="s">
        <v>2068</v>
      </c>
      <c r="J2058" t="s">
        <v>974</v>
      </c>
      <c r="K2058">
        <v>106</v>
      </c>
      <c r="L2058">
        <v>60</v>
      </c>
      <c r="M2058">
        <v>-46</v>
      </c>
      <c r="N2058">
        <v>-0.433962264150943</v>
      </c>
    </row>
    <row r="2059" spans="1:14">
      <c r="A2059">
        <v>211</v>
      </c>
      <c r="B2059">
        <v>21111</v>
      </c>
      <c r="C2059" t="s">
        <v>849</v>
      </c>
      <c r="D2059" t="s">
        <v>1752</v>
      </c>
      <c r="E2059" t="s">
        <v>1753</v>
      </c>
      <c r="F2059" t="s">
        <v>1755</v>
      </c>
      <c r="G2059" t="s">
        <v>1756</v>
      </c>
      <c r="H2059">
        <v>2111102</v>
      </c>
      <c r="I2059" t="s">
        <v>2068</v>
      </c>
      <c r="J2059" t="s">
        <v>846</v>
      </c>
      <c r="K2059">
        <v>47.13</v>
      </c>
      <c r="L2059">
        <v>82.5</v>
      </c>
      <c r="M2059">
        <v>35.37</v>
      </c>
      <c r="N2059">
        <v>0.750477402928071</v>
      </c>
    </row>
    <row r="2060" spans="1:14">
      <c r="A2060">
        <v>211</v>
      </c>
      <c r="B2060">
        <v>21111</v>
      </c>
      <c r="C2060" t="s">
        <v>849</v>
      </c>
      <c r="D2060" t="s">
        <v>1752</v>
      </c>
      <c r="E2060" t="s">
        <v>1753</v>
      </c>
      <c r="F2060" t="s">
        <v>1754</v>
      </c>
      <c r="G2060" t="s">
        <v>1753</v>
      </c>
      <c r="H2060">
        <v>2111104</v>
      </c>
      <c r="I2060" t="s">
        <v>2069</v>
      </c>
      <c r="J2060" t="s">
        <v>846</v>
      </c>
      <c r="K2060">
        <v>5</v>
      </c>
      <c r="L2060">
        <v>0</v>
      </c>
      <c r="M2060">
        <v>-5</v>
      </c>
      <c r="N2060">
        <v>-1</v>
      </c>
    </row>
    <row r="2061" spans="1:14">
      <c r="A2061">
        <v>211</v>
      </c>
      <c r="B2061">
        <v>21111</v>
      </c>
      <c r="C2061" t="s">
        <v>849</v>
      </c>
      <c r="D2061" t="s">
        <v>1752</v>
      </c>
      <c r="E2061" t="s">
        <v>1753</v>
      </c>
      <c r="F2061" t="s">
        <v>1754</v>
      </c>
      <c r="G2061" t="s">
        <v>1753</v>
      </c>
      <c r="H2061">
        <v>2111104</v>
      </c>
      <c r="I2061" t="s">
        <v>2069</v>
      </c>
      <c r="J2061" t="s">
        <v>974</v>
      </c>
      <c r="K2061">
        <v>0</v>
      </c>
      <c r="L2061">
        <v>5</v>
      </c>
      <c r="M2061">
        <v>5</v>
      </c>
      <c r="N2061">
        <v>0</v>
      </c>
    </row>
    <row r="2062" spans="1:14">
      <c r="A2062">
        <v>211</v>
      </c>
      <c r="B2062">
        <v>21199</v>
      </c>
      <c r="C2062" t="s">
        <v>849</v>
      </c>
      <c r="D2062" t="s">
        <v>953</v>
      </c>
      <c r="E2062" t="s">
        <v>954</v>
      </c>
      <c r="F2062" t="s">
        <v>2070</v>
      </c>
      <c r="G2062" t="s">
        <v>2071</v>
      </c>
      <c r="H2062">
        <v>2119901</v>
      </c>
      <c r="I2062" t="s">
        <v>2072</v>
      </c>
      <c r="J2062" t="s">
        <v>846</v>
      </c>
      <c r="K2062">
        <v>0</v>
      </c>
      <c r="L2062">
        <v>2300</v>
      </c>
      <c r="M2062">
        <v>2300</v>
      </c>
      <c r="N2062">
        <v>0</v>
      </c>
    </row>
    <row r="2063" spans="1:14">
      <c r="A2063">
        <v>211</v>
      </c>
      <c r="B2063">
        <v>21199</v>
      </c>
      <c r="C2063" t="s">
        <v>1726</v>
      </c>
      <c r="D2063" t="s">
        <v>1727</v>
      </c>
      <c r="E2063" t="s">
        <v>1728</v>
      </c>
      <c r="F2063" t="s">
        <v>2073</v>
      </c>
      <c r="G2063" t="s">
        <v>2074</v>
      </c>
      <c r="H2063">
        <v>2119901</v>
      </c>
      <c r="I2063" t="s">
        <v>2072</v>
      </c>
      <c r="J2063" t="s">
        <v>846</v>
      </c>
      <c r="K2063">
        <v>1800</v>
      </c>
      <c r="L2063">
        <v>4900</v>
      </c>
      <c r="M2063">
        <v>3100</v>
      </c>
      <c r="N2063">
        <v>1.72222222222222</v>
      </c>
    </row>
    <row r="2064" spans="1:14">
      <c r="A2064">
        <v>211</v>
      </c>
      <c r="B2064">
        <v>21199</v>
      </c>
      <c r="C2064" t="s">
        <v>792</v>
      </c>
      <c r="D2064" t="s">
        <v>1014</v>
      </c>
      <c r="E2064" t="s">
        <v>1015</v>
      </c>
      <c r="F2064" t="s">
        <v>1016</v>
      </c>
      <c r="G2064" t="s">
        <v>1017</v>
      </c>
      <c r="H2064">
        <v>2119901</v>
      </c>
      <c r="I2064" t="s">
        <v>2072</v>
      </c>
      <c r="J2064" t="s">
        <v>846</v>
      </c>
      <c r="K2064">
        <v>500</v>
      </c>
      <c r="L2064">
        <v>232</v>
      </c>
      <c r="M2064">
        <v>-268</v>
      </c>
      <c r="N2064">
        <v>-0.536</v>
      </c>
    </row>
    <row r="2065" spans="1:14">
      <c r="A2065">
        <v>211</v>
      </c>
      <c r="B2065">
        <v>21199</v>
      </c>
      <c r="C2065" t="s">
        <v>1726</v>
      </c>
      <c r="D2065" t="s">
        <v>2007</v>
      </c>
      <c r="E2065" t="s">
        <v>2008</v>
      </c>
      <c r="F2065" t="s">
        <v>2075</v>
      </c>
      <c r="G2065" t="s">
        <v>2076</v>
      </c>
      <c r="H2065">
        <v>2119901</v>
      </c>
      <c r="I2065" t="s">
        <v>2072</v>
      </c>
      <c r="J2065" t="s">
        <v>846</v>
      </c>
      <c r="K2065">
        <v>20000</v>
      </c>
      <c r="L2065">
        <v>15000</v>
      </c>
      <c r="M2065">
        <v>-5000</v>
      </c>
      <c r="N2065">
        <v>-0.25</v>
      </c>
    </row>
    <row r="2066" spans="1:14">
      <c r="A2066">
        <v>211</v>
      </c>
      <c r="B2066">
        <v>21199</v>
      </c>
      <c r="C2066" t="s">
        <v>1289</v>
      </c>
      <c r="D2066" t="s">
        <v>1290</v>
      </c>
      <c r="E2066" t="s">
        <v>1291</v>
      </c>
      <c r="F2066" t="s">
        <v>1292</v>
      </c>
      <c r="G2066" t="s">
        <v>1291</v>
      </c>
      <c r="H2066">
        <v>2119901</v>
      </c>
      <c r="I2066" t="s">
        <v>2072</v>
      </c>
      <c r="J2066" t="s">
        <v>846</v>
      </c>
      <c r="K2066">
        <v>24</v>
      </c>
      <c r="L2066">
        <v>0</v>
      </c>
      <c r="M2066">
        <v>-24</v>
      </c>
      <c r="N2066">
        <v>-1</v>
      </c>
    </row>
    <row r="2067" spans="1:14">
      <c r="A2067">
        <v>212</v>
      </c>
      <c r="B2067">
        <v>21201</v>
      </c>
      <c r="C2067" t="s">
        <v>849</v>
      </c>
      <c r="D2067" t="s">
        <v>1730</v>
      </c>
      <c r="E2067" t="s">
        <v>1731</v>
      </c>
      <c r="F2067" t="s">
        <v>1732</v>
      </c>
      <c r="G2067" t="s">
        <v>1731</v>
      </c>
      <c r="H2067">
        <v>2120101</v>
      </c>
      <c r="I2067" t="s">
        <v>2077</v>
      </c>
      <c r="J2067" t="s">
        <v>846</v>
      </c>
      <c r="K2067">
        <v>773.2</v>
      </c>
      <c r="L2067">
        <v>860.4275</v>
      </c>
      <c r="M2067">
        <v>87.2275</v>
      </c>
      <c r="N2067">
        <v>0.112813631660631</v>
      </c>
    </row>
    <row r="2068" spans="1:14">
      <c r="A2068">
        <v>212</v>
      </c>
      <c r="B2068">
        <v>21201</v>
      </c>
      <c r="C2068" t="s">
        <v>849</v>
      </c>
      <c r="D2068" t="s">
        <v>1730</v>
      </c>
      <c r="E2068" t="s">
        <v>1731</v>
      </c>
      <c r="F2068" t="s">
        <v>1733</v>
      </c>
      <c r="G2068" t="s">
        <v>1734</v>
      </c>
      <c r="H2068">
        <v>2120101</v>
      </c>
      <c r="I2068" t="s">
        <v>2077</v>
      </c>
      <c r="J2068" t="s">
        <v>846</v>
      </c>
      <c r="K2068">
        <v>116.64</v>
      </c>
      <c r="L2068">
        <v>144.9921</v>
      </c>
      <c r="M2068">
        <v>28.3521</v>
      </c>
      <c r="N2068">
        <v>0.243073559670782</v>
      </c>
    </row>
    <row r="2069" spans="1:14">
      <c r="A2069">
        <v>212</v>
      </c>
      <c r="B2069">
        <v>21201</v>
      </c>
      <c r="C2069" t="s">
        <v>849</v>
      </c>
      <c r="D2069" t="s">
        <v>1730</v>
      </c>
      <c r="E2069" t="s">
        <v>1731</v>
      </c>
      <c r="F2069" t="s">
        <v>1735</v>
      </c>
      <c r="G2069" t="s">
        <v>1736</v>
      </c>
      <c r="H2069">
        <v>2120101</v>
      </c>
      <c r="I2069" t="s">
        <v>2077</v>
      </c>
      <c r="J2069" t="s">
        <v>846</v>
      </c>
      <c r="K2069">
        <v>64.03</v>
      </c>
      <c r="L2069">
        <v>65.8848</v>
      </c>
      <c r="M2069">
        <v>1.8548</v>
      </c>
      <c r="N2069">
        <v>0.0289676714040293</v>
      </c>
    </row>
    <row r="2070" spans="1:14">
      <c r="A2070">
        <v>212</v>
      </c>
      <c r="B2070">
        <v>21201</v>
      </c>
      <c r="C2070" t="s">
        <v>849</v>
      </c>
      <c r="D2070" t="s">
        <v>1730</v>
      </c>
      <c r="E2070" t="s">
        <v>1731</v>
      </c>
      <c r="F2070" t="s">
        <v>1739</v>
      </c>
      <c r="G2070" t="s">
        <v>1740</v>
      </c>
      <c r="H2070">
        <v>2120101</v>
      </c>
      <c r="I2070" t="s">
        <v>2077</v>
      </c>
      <c r="J2070" t="s">
        <v>846</v>
      </c>
      <c r="K2070">
        <v>205.42</v>
      </c>
      <c r="L2070">
        <v>274.4309</v>
      </c>
      <c r="M2070">
        <v>69.0109</v>
      </c>
      <c r="N2070">
        <v>0.335950248271833</v>
      </c>
    </row>
    <row r="2071" spans="1:14">
      <c r="A2071">
        <v>212</v>
      </c>
      <c r="B2071">
        <v>21201</v>
      </c>
      <c r="C2071" t="s">
        <v>849</v>
      </c>
      <c r="D2071" t="s">
        <v>1744</v>
      </c>
      <c r="E2071" t="s">
        <v>1745</v>
      </c>
      <c r="F2071" t="s">
        <v>1746</v>
      </c>
      <c r="G2071" t="s">
        <v>1745</v>
      </c>
      <c r="H2071">
        <v>2120101</v>
      </c>
      <c r="I2071" t="s">
        <v>2077</v>
      </c>
      <c r="J2071" t="s">
        <v>846</v>
      </c>
      <c r="K2071">
        <v>291.79</v>
      </c>
      <c r="L2071">
        <v>316.7852</v>
      </c>
      <c r="M2071">
        <v>24.9952</v>
      </c>
      <c r="N2071">
        <v>0.085661605949484</v>
      </c>
    </row>
    <row r="2072" spans="1:14">
      <c r="A2072">
        <v>212</v>
      </c>
      <c r="B2072">
        <v>21201</v>
      </c>
      <c r="C2072" t="s">
        <v>849</v>
      </c>
      <c r="D2072" t="s">
        <v>850</v>
      </c>
      <c r="E2072" t="s">
        <v>851</v>
      </c>
      <c r="F2072" t="s">
        <v>1747</v>
      </c>
      <c r="G2072" t="s">
        <v>851</v>
      </c>
      <c r="H2072">
        <v>2120101</v>
      </c>
      <c r="I2072" t="s">
        <v>2077</v>
      </c>
      <c r="J2072" t="s">
        <v>846</v>
      </c>
      <c r="K2072">
        <v>309.52</v>
      </c>
      <c r="L2072">
        <v>389.1418</v>
      </c>
      <c r="M2072">
        <v>79.6218</v>
      </c>
      <c r="N2072">
        <v>0.257242827604032</v>
      </c>
    </row>
    <row r="2073" spans="1:14">
      <c r="A2073">
        <v>212</v>
      </c>
      <c r="B2073">
        <v>21201</v>
      </c>
      <c r="C2073" t="s">
        <v>849</v>
      </c>
      <c r="D2073" t="s">
        <v>850</v>
      </c>
      <c r="E2073" t="s">
        <v>851</v>
      </c>
      <c r="F2073" t="s">
        <v>1945</v>
      </c>
      <c r="G2073" t="s">
        <v>1946</v>
      </c>
      <c r="H2073">
        <v>2120101</v>
      </c>
      <c r="I2073" t="s">
        <v>2077</v>
      </c>
      <c r="J2073" t="s">
        <v>846</v>
      </c>
      <c r="K2073">
        <v>51.37</v>
      </c>
      <c r="L2073">
        <v>62.7882</v>
      </c>
      <c r="M2073">
        <v>11.4182</v>
      </c>
      <c r="N2073">
        <v>0.222273700603465</v>
      </c>
    </row>
    <row r="2074" spans="1:14">
      <c r="A2074">
        <v>212</v>
      </c>
      <c r="B2074">
        <v>21201</v>
      </c>
      <c r="C2074" t="s">
        <v>849</v>
      </c>
      <c r="D2074" t="s">
        <v>850</v>
      </c>
      <c r="E2074" t="s">
        <v>851</v>
      </c>
      <c r="F2074" t="s">
        <v>1947</v>
      </c>
      <c r="G2074" t="s">
        <v>1948</v>
      </c>
      <c r="H2074">
        <v>2120101</v>
      </c>
      <c r="I2074" t="s">
        <v>2077</v>
      </c>
      <c r="J2074" t="s">
        <v>846</v>
      </c>
      <c r="K2074">
        <v>54.42</v>
      </c>
      <c r="L2074">
        <v>75.624</v>
      </c>
      <c r="M2074">
        <v>21.204</v>
      </c>
      <c r="N2074">
        <v>0.389636163175303</v>
      </c>
    </row>
    <row r="2075" spans="1:14">
      <c r="A2075">
        <v>212</v>
      </c>
      <c r="B2075">
        <v>21201</v>
      </c>
      <c r="C2075" t="s">
        <v>849</v>
      </c>
      <c r="D2075" t="s">
        <v>850</v>
      </c>
      <c r="E2075" t="s">
        <v>851</v>
      </c>
      <c r="F2075" t="s">
        <v>1748</v>
      </c>
      <c r="G2075" t="s">
        <v>1749</v>
      </c>
      <c r="H2075">
        <v>2120101</v>
      </c>
      <c r="I2075" t="s">
        <v>2077</v>
      </c>
      <c r="J2075" t="s">
        <v>846</v>
      </c>
      <c r="K2075">
        <v>43.65</v>
      </c>
      <c r="L2075">
        <v>44.4076</v>
      </c>
      <c r="M2075">
        <v>0.757600000000004</v>
      </c>
      <c r="N2075">
        <v>0.017356242840779</v>
      </c>
    </row>
    <row r="2076" spans="1:14">
      <c r="A2076">
        <v>212</v>
      </c>
      <c r="B2076">
        <v>21201</v>
      </c>
      <c r="C2076" t="s">
        <v>849</v>
      </c>
      <c r="D2076" t="s">
        <v>850</v>
      </c>
      <c r="E2076" t="s">
        <v>851</v>
      </c>
      <c r="F2076" t="s">
        <v>1949</v>
      </c>
      <c r="G2076" t="s">
        <v>1950</v>
      </c>
      <c r="H2076">
        <v>2120101</v>
      </c>
      <c r="I2076" t="s">
        <v>2077</v>
      </c>
      <c r="J2076" t="s">
        <v>846</v>
      </c>
      <c r="K2076">
        <v>59.64</v>
      </c>
      <c r="L2076">
        <v>72.4993</v>
      </c>
      <c r="M2076">
        <v>12.8593</v>
      </c>
      <c r="N2076">
        <v>0.215615358819584</v>
      </c>
    </row>
    <row r="2077" spans="1:14">
      <c r="A2077">
        <v>212</v>
      </c>
      <c r="B2077">
        <v>21201</v>
      </c>
      <c r="C2077" t="s">
        <v>849</v>
      </c>
      <c r="D2077" t="s">
        <v>850</v>
      </c>
      <c r="E2077" t="s">
        <v>851</v>
      </c>
      <c r="F2077" t="s">
        <v>1951</v>
      </c>
      <c r="G2077" t="s">
        <v>1952</v>
      </c>
      <c r="H2077">
        <v>2120101</v>
      </c>
      <c r="I2077" t="s">
        <v>2077</v>
      </c>
      <c r="J2077" t="s">
        <v>846</v>
      </c>
      <c r="K2077">
        <v>54.12</v>
      </c>
      <c r="L2077">
        <v>56.6932</v>
      </c>
      <c r="M2077">
        <v>2.5732</v>
      </c>
      <c r="N2077">
        <v>0.0475461936437546</v>
      </c>
    </row>
    <row r="2078" spans="1:14">
      <c r="A2078">
        <v>212</v>
      </c>
      <c r="B2078">
        <v>21201</v>
      </c>
      <c r="C2078" t="s">
        <v>849</v>
      </c>
      <c r="D2078" t="s">
        <v>850</v>
      </c>
      <c r="E2078" t="s">
        <v>851</v>
      </c>
      <c r="F2078" t="s">
        <v>1953</v>
      </c>
      <c r="G2078" t="s">
        <v>1954</v>
      </c>
      <c r="H2078">
        <v>2120101</v>
      </c>
      <c r="I2078" t="s">
        <v>2077</v>
      </c>
      <c r="J2078" t="s">
        <v>846</v>
      </c>
      <c r="K2078">
        <v>59.4</v>
      </c>
      <c r="L2078">
        <v>73.7094</v>
      </c>
      <c r="M2078">
        <v>14.3094</v>
      </c>
      <c r="N2078">
        <v>0.24089898989899</v>
      </c>
    </row>
    <row r="2079" spans="1:14">
      <c r="A2079">
        <v>212</v>
      </c>
      <c r="B2079">
        <v>21201</v>
      </c>
      <c r="C2079" t="s">
        <v>849</v>
      </c>
      <c r="D2079" t="s">
        <v>850</v>
      </c>
      <c r="E2079" t="s">
        <v>851</v>
      </c>
      <c r="F2079" t="s">
        <v>1750</v>
      </c>
      <c r="G2079" t="s">
        <v>1751</v>
      </c>
      <c r="H2079">
        <v>2120101</v>
      </c>
      <c r="I2079" t="s">
        <v>2077</v>
      </c>
      <c r="J2079" t="s">
        <v>846</v>
      </c>
      <c r="K2079">
        <v>44.42</v>
      </c>
      <c r="L2079">
        <v>77.7688</v>
      </c>
      <c r="M2079">
        <v>33.3488</v>
      </c>
      <c r="N2079">
        <v>0.750760918505178</v>
      </c>
    </row>
    <row r="2080" spans="1:14">
      <c r="A2080">
        <v>212</v>
      </c>
      <c r="B2080">
        <v>21201</v>
      </c>
      <c r="C2080" t="s">
        <v>849</v>
      </c>
      <c r="D2080" t="s">
        <v>1764</v>
      </c>
      <c r="E2080" t="s">
        <v>1765</v>
      </c>
      <c r="F2080" t="s">
        <v>1766</v>
      </c>
      <c r="G2080" t="s">
        <v>1765</v>
      </c>
      <c r="H2080">
        <v>2120101</v>
      </c>
      <c r="I2080" t="s">
        <v>2077</v>
      </c>
      <c r="J2080" t="s">
        <v>846</v>
      </c>
      <c r="K2080">
        <v>302.93</v>
      </c>
      <c r="L2080">
        <v>325.6509</v>
      </c>
      <c r="M2080">
        <v>22.7209</v>
      </c>
      <c r="N2080">
        <v>0.0750037962565608</v>
      </c>
    </row>
    <row r="2081" spans="1:14">
      <c r="A2081">
        <v>212</v>
      </c>
      <c r="B2081">
        <v>21201</v>
      </c>
      <c r="C2081" t="s">
        <v>849</v>
      </c>
      <c r="D2081" t="s">
        <v>1764</v>
      </c>
      <c r="E2081" t="s">
        <v>1765</v>
      </c>
      <c r="F2081" t="s">
        <v>1767</v>
      </c>
      <c r="G2081" t="s">
        <v>1768</v>
      </c>
      <c r="H2081">
        <v>2120101</v>
      </c>
      <c r="I2081" t="s">
        <v>2077</v>
      </c>
      <c r="J2081" t="s">
        <v>846</v>
      </c>
      <c r="K2081">
        <v>223.35</v>
      </c>
      <c r="L2081">
        <v>283.4097</v>
      </c>
      <c r="M2081">
        <v>60.0597</v>
      </c>
      <c r="N2081">
        <v>0.268903962390866</v>
      </c>
    </row>
    <row r="2082" spans="1:14">
      <c r="A2082">
        <v>212</v>
      </c>
      <c r="B2082">
        <v>21201</v>
      </c>
      <c r="C2082" t="s">
        <v>849</v>
      </c>
      <c r="D2082" t="s">
        <v>1764</v>
      </c>
      <c r="E2082" t="s">
        <v>1765</v>
      </c>
      <c r="F2082" t="s">
        <v>1769</v>
      </c>
      <c r="G2082" t="s">
        <v>1770</v>
      </c>
      <c r="H2082">
        <v>2120101</v>
      </c>
      <c r="I2082" t="s">
        <v>2077</v>
      </c>
      <c r="J2082" t="s">
        <v>846</v>
      </c>
      <c r="K2082">
        <v>151.08</v>
      </c>
      <c r="L2082">
        <v>194.9708</v>
      </c>
      <c r="M2082">
        <v>43.8908</v>
      </c>
      <c r="N2082">
        <v>0.29051363516018</v>
      </c>
    </row>
    <row r="2083" spans="1:14">
      <c r="A2083">
        <v>212</v>
      </c>
      <c r="B2083">
        <v>21201</v>
      </c>
      <c r="C2083" t="s">
        <v>849</v>
      </c>
      <c r="D2083" t="s">
        <v>1764</v>
      </c>
      <c r="E2083" t="s">
        <v>1765</v>
      </c>
      <c r="F2083" t="s">
        <v>1771</v>
      </c>
      <c r="G2083" t="s">
        <v>1772</v>
      </c>
      <c r="H2083">
        <v>2120101</v>
      </c>
      <c r="I2083" t="s">
        <v>2077</v>
      </c>
      <c r="J2083" t="s">
        <v>846</v>
      </c>
      <c r="K2083">
        <v>148.23</v>
      </c>
      <c r="L2083">
        <v>163.8627</v>
      </c>
      <c r="M2083">
        <v>15.6327</v>
      </c>
      <c r="N2083">
        <v>0.105462456992512</v>
      </c>
    </row>
    <row r="2084" spans="1:14">
      <c r="A2084">
        <v>212</v>
      </c>
      <c r="B2084">
        <v>21201</v>
      </c>
      <c r="C2084" t="s">
        <v>849</v>
      </c>
      <c r="D2084" t="s">
        <v>1730</v>
      </c>
      <c r="E2084" t="s">
        <v>1731</v>
      </c>
      <c r="F2084" t="s">
        <v>1732</v>
      </c>
      <c r="G2084" t="s">
        <v>1731</v>
      </c>
      <c r="H2084">
        <v>2120102</v>
      </c>
      <c r="I2084" t="s">
        <v>2078</v>
      </c>
      <c r="J2084" t="s">
        <v>846</v>
      </c>
      <c r="K2084">
        <v>187.37</v>
      </c>
      <c r="L2084">
        <v>214.48</v>
      </c>
      <c r="M2084">
        <v>27.11</v>
      </c>
      <c r="N2084">
        <v>0.144686982974862</v>
      </c>
    </row>
    <row r="2085" spans="1:14">
      <c r="A2085">
        <v>212</v>
      </c>
      <c r="B2085">
        <v>21201</v>
      </c>
      <c r="C2085" t="s">
        <v>849</v>
      </c>
      <c r="D2085" t="s">
        <v>1730</v>
      </c>
      <c r="E2085" t="s">
        <v>1731</v>
      </c>
      <c r="F2085" t="s">
        <v>1732</v>
      </c>
      <c r="G2085" t="s">
        <v>1731</v>
      </c>
      <c r="H2085">
        <v>2120102</v>
      </c>
      <c r="I2085" t="s">
        <v>2078</v>
      </c>
      <c r="J2085" t="s">
        <v>928</v>
      </c>
      <c r="K2085">
        <v>7.95</v>
      </c>
      <c r="L2085">
        <v>8</v>
      </c>
      <c r="M2085">
        <v>0.0499999999999998</v>
      </c>
      <c r="N2085">
        <v>0.00628930817610061</v>
      </c>
    </row>
    <row r="2086" spans="1:14">
      <c r="A2086">
        <v>212</v>
      </c>
      <c r="B2086">
        <v>21201</v>
      </c>
      <c r="C2086" t="s">
        <v>849</v>
      </c>
      <c r="D2086" t="s">
        <v>1730</v>
      </c>
      <c r="E2086" t="s">
        <v>1731</v>
      </c>
      <c r="F2086" t="s">
        <v>1941</v>
      </c>
      <c r="G2086" t="s">
        <v>1942</v>
      </c>
      <c r="H2086">
        <v>2120102</v>
      </c>
      <c r="I2086" t="s">
        <v>2078</v>
      </c>
      <c r="J2086" t="s">
        <v>846</v>
      </c>
      <c r="K2086">
        <v>25</v>
      </c>
      <c r="L2086">
        <v>18</v>
      </c>
      <c r="M2086">
        <v>-7</v>
      </c>
      <c r="N2086">
        <v>-0.28</v>
      </c>
    </row>
    <row r="2087" spans="1:14">
      <c r="A2087">
        <v>212</v>
      </c>
      <c r="B2087">
        <v>21201</v>
      </c>
      <c r="C2087" t="s">
        <v>849</v>
      </c>
      <c r="D2087" t="s">
        <v>1744</v>
      </c>
      <c r="E2087" t="s">
        <v>1745</v>
      </c>
      <c r="F2087" t="s">
        <v>1746</v>
      </c>
      <c r="G2087" t="s">
        <v>1745</v>
      </c>
      <c r="H2087">
        <v>2120102</v>
      </c>
      <c r="I2087" t="s">
        <v>2078</v>
      </c>
      <c r="J2087" t="s">
        <v>846</v>
      </c>
      <c r="K2087">
        <v>22</v>
      </c>
      <c r="L2087">
        <v>34.7</v>
      </c>
      <c r="M2087">
        <v>12.7</v>
      </c>
      <c r="N2087">
        <v>0.577272727272727</v>
      </c>
    </row>
    <row r="2088" spans="1:14">
      <c r="A2088">
        <v>212</v>
      </c>
      <c r="B2088">
        <v>21201</v>
      </c>
      <c r="C2088" t="s">
        <v>849</v>
      </c>
      <c r="D2088" t="s">
        <v>850</v>
      </c>
      <c r="E2088" t="s">
        <v>851</v>
      </c>
      <c r="F2088" t="s">
        <v>1747</v>
      </c>
      <c r="G2088" t="s">
        <v>851</v>
      </c>
      <c r="H2088">
        <v>2120102</v>
      </c>
      <c r="I2088" t="s">
        <v>2078</v>
      </c>
      <c r="J2088" t="s">
        <v>846</v>
      </c>
      <c r="K2088">
        <v>224.49</v>
      </c>
      <c r="L2088">
        <v>198.83</v>
      </c>
      <c r="M2088">
        <v>-25.66</v>
      </c>
      <c r="N2088">
        <v>-0.114303532451334</v>
      </c>
    </row>
    <row r="2089" spans="1:14">
      <c r="A2089">
        <v>212</v>
      </c>
      <c r="B2089">
        <v>21201</v>
      </c>
      <c r="C2089" t="s">
        <v>849</v>
      </c>
      <c r="D2089" t="s">
        <v>850</v>
      </c>
      <c r="E2089" t="s">
        <v>851</v>
      </c>
      <c r="F2089" t="s">
        <v>1945</v>
      </c>
      <c r="G2089" t="s">
        <v>1946</v>
      </c>
      <c r="H2089">
        <v>2120102</v>
      </c>
      <c r="I2089" t="s">
        <v>2078</v>
      </c>
      <c r="J2089" t="s">
        <v>846</v>
      </c>
      <c r="K2089">
        <v>23.13</v>
      </c>
      <c r="L2089">
        <v>18.73</v>
      </c>
      <c r="M2089">
        <v>-4.4</v>
      </c>
      <c r="N2089">
        <v>-0.190229139645482</v>
      </c>
    </row>
    <row r="2090" spans="1:14">
      <c r="A2090">
        <v>212</v>
      </c>
      <c r="B2090">
        <v>21201</v>
      </c>
      <c r="C2090" t="s">
        <v>849</v>
      </c>
      <c r="D2090" t="s">
        <v>850</v>
      </c>
      <c r="E2090" t="s">
        <v>851</v>
      </c>
      <c r="F2090" t="s">
        <v>1947</v>
      </c>
      <c r="G2090" t="s">
        <v>1948</v>
      </c>
      <c r="H2090">
        <v>2120102</v>
      </c>
      <c r="I2090" t="s">
        <v>2078</v>
      </c>
      <c r="J2090" t="s">
        <v>846</v>
      </c>
      <c r="K2090">
        <v>25.53</v>
      </c>
      <c r="L2090">
        <v>21.13</v>
      </c>
      <c r="M2090">
        <v>-4.4</v>
      </c>
      <c r="N2090">
        <v>-0.172346259302781</v>
      </c>
    </row>
    <row r="2091" spans="1:14">
      <c r="A2091">
        <v>212</v>
      </c>
      <c r="B2091">
        <v>21201</v>
      </c>
      <c r="C2091" t="s">
        <v>849</v>
      </c>
      <c r="D2091" t="s">
        <v>850</v>
      </c>
      <c r="E2091" t="s">
        <v>851</v>
      </c>
      <c r="F2091" t="s">
        <v>1748</v>
      </c>
      <c r="G2091" t="s">
        <v>1749</v>
      </c>
      <c r="H2091">
        <v>2120102</v>
      </c>
      <c r="I2091" t="s">
        <v>2078</v>
      </c>
      <c r="J2091" t="s">
        <v>846</v>
      </c>
      <c r="K2091">
        <v>48.06</v>
      </c>
      <c r="L2091">
        <v>51.04</v>
      </c>
      <c r="M2091">
        <v>2.98</v>
      </c>
      <c r="N2091">
        <v>0.0620058260507698</v>
      </c>
    </row>
    <row r="2092" spans="1:14">
      <c r="A2092">
        <v>212</v>
      </c>
      <c r="B2092">
        <v>21201</v>
      </c>
      <c r="C2092" t="s">
        <v>849</v>
      </c>
      <c r="D2092" t="s">
        <v>850</v>
      </c>
      <c r="E2092" t="s">
        <v>851</v>
      </c>
      <c r="F2092" t="s">
        <v>1949</v>
      </c>
      <c r="G2092" t="s">
        <v>1950</v>
      </c>
      <c r="H2092">
        <v>2120102</v>
      </c>
      <c r="I2092" t="s">
        <v>2078</v>
      </c>
      <c r="J2092" t="s">
        <v>846</v>
      </c>
      <c r="K2092">
        <v>21.96</v>
      </c>
      <c r="L2092">
        <v>17.56</v>
      </c>
      <c r="M2092">
        <v>-4.4</v>
      </c>
      <c r="N2092">
        <v>-0.200364298724955</v>
      </c>
    </row>
    <row r="2093" spans="1:14">
      <c r="A2093">
        <v>212</v>
      </c>
      <c r="B2093">
        <v>21201</v>
      </c>
      <c r="C2093" t="s">
        <v>849</v>
      </c>
      <c r="D2093" t="s">
        <v>850</v>
      </c>
      <c r="E2093" t="s">
        <v>851</v>
      </c>
      <c r="F2093" t="s">
        <v>1951</v>
      </c>
      <c r="G2093" t="s">
        <v>1952</v>
      </c>
      <c r="H2093">
        <v>2120102</v>
      </c>
      <c r="I2093" t="s">
        <v>2078</v>
      </c>
      <c r="J2093" t="s">
        <v>846</v>
      </c>
      <c r="K2093">
        <v>24.05</v>
      </c>
      <c r="L2093">
        <v>19.6</v>
      </c>
      <c r="M2093">
        <v>-4.45</v>
      </c>
      <c r="N2093">
        <v>-0.185031185031185</v>
      </c>
    </row>
    <row r="2094" spans="1:14">
      <c r="A2094">
        <v>212</v>
      </c>
      <c r="B2094">
        <v>21201</v>
      </c>
      <c r="C2094" t="s">
        <v>849</v>
      </c>
      <c r="D2094" t="s">
        <v>850</v>
      </c>
      <c r="E2094" t="s">
        <v>851</v>
      </c>
      <c r="F2094" t="s">
        <v>1953</v>
      </c>
      <c r="G2094" t="s">
        <v>1954</v>
      </c>
      <c r="H2094">
        <v>2120102</v>
      </c>
      <c r="I2094" t="s">
        <v>2078</v>
      </c>
      <c r="J2094" t="s">
        <v>846</v>
      </c>
      <c r="K2094">
        <v>18.91</v>
      </c>
      <c r="L2094">
        <v>14.4</v>
      </c>
      <c r="M2094">
        <v>-4.51</v>
      </c>
      <c r="N2094">
        <v>-0.238498149127446</v>
      </c>
    </row>
    <row r="2095" spans="1:14">
      <c r="A2095">
        <v>212</v>
      </c>
      <c r="B2095">
        <v>21201</v>
      </c>
      <c r="C2095" t="s">
        <v>849</v>
      </c>
      <c r="D2095" t="s">
        <v>850</v>
      </c>
      <c r="E2095" t="s">
        <v>851</v>
      </c>
      <c r="F2095" t="s">
        <v>1750</v>
      </c>
      <c r="G2095" t="s">
        <v>1751</v>
      </c>
      <c r="H2095">
        <v>2120102</v>
      </c>
      <c r="I2095" t="s">
        <v>2078</v>
      </c>
      <c r="J2095" t="s">
        <v>846</v>
      </c>
      <c r="K2095">
        <v>10.78</v>
      </c>
      <c r="L2095">
        <v>16.18</v>
      </c>
      <c r="M2095">
        <v>5.4</v>
      </c>
      <c r="N2095">
        <v>0.500927643784787</v>
      </c>
    </row>
    <row r="2096" spans="1:14">
      <c r="A2096">
        <v>212</v>
      </c>
      <c r="B2096">
        <v>21201</v>
      </c>
      <c r="C2096" t="s">
        <v>849</v>
      </c>
      <c r="D2096" t="s">
        <v>921</v>
      </c>
      <c r="E2096" t="s">
        <v>922</v>
      </c>
      <c r="F2096" t="s">
        <v>931</v>
      </c>
      <c r="G2096" t="s">
        <v>932</v>
      </c>
      <c r="H2096">
        <v>2120102</v>
      </c>
      <c r="I2096" t="s">
        <v>2078</v>
      </c>
      <c r="J2096" t="s">
        <v>846</v>
      </c>
      <c r="K2096">
        <v>20</v>
      </c>
      <c r="L2096">
        <v>0</v>
      </c>
      <c r="M2096">
        <v>-20</v>
      </c>
      <c r="N2096">
        <v>-1</v>
      </c>
    </row>
    <row r="2097" spans="1:14">
      <c r="A2097">
        <v>212</v>
      </c>
      <c r="B2097">
        <v>21201</v>
      </c>
      <c r="C2097" t="s">
        <v>849</v>
      </c>
      <c r="D2097" t="s">
        <v>1764</v>
      </c>
      <c r="E2097" t="s">
        <v>1765</v>
      </c>
      <c r="F2097" t="s">
        <v>1766</v>
      </c>
      <c r="G2097" t="s">
        <v>1765</v>
      </c>
      <c r="H2097">
        <v>2120104</v>
      </c>
      <c r="I2097" t="s">
        <v>2079</v>
      </c>
      <c r="J2097" t="s">
        <v>846</v>
      </c>
      <c r="K2097">
        <v>57.18</v>
      </c>
      <c r="L2097">
        <v>52</v>
      </c>
      <c r="M2097">
        <v>-5.18</v>
      </c>
      <c r="N2097">
        <v>-0.0905911157747464</v>
      </c>
    </row>
    <row r="2098" spans="1:14">
      <c r="A2098">
        <v>212</v>
      </c>
      <c r="B2098">
        <v>21201</v>
      </c>
      <c r="C2098" t="s">
        <v>849</v>
      </c>
      <c r="D2098" t="s">
        <v>1764</v>
      </c>
      <c r="E2098" t="s">
        <v>1765</v>
      </c>
      <c r="F2098" t="s">
        <v>1766</v>
      </c>
      <c r="G2098" t="s">
        <v>1765</v>
      </c>
      <c r="H2098">
        <v>2120104</v>
      </c>
      <c r="I2098" t="s">
        <v>2079</v>
      </c>
      <c r="J2098" t="s">
        <v>928</v>
      </c>
      <c r="K2098">
        <v>0</v>
      </c>
      <c r="L2098">
        <v>1000</v>
      </c>
      <c r="M2098">
        <v>1000</v>
      </c>
      <c r="N2098">
        <v>0</v>
      </c>
    </row>
    <row r="2099" spans="1:14">
      <c r="A2099">
        <v>212</v>
      </c>
      <c r="B2099">
        <v>21201</v>
      </c>
      <c r="C2099" t="s">
        <v>849</v>
      </c>
      <c r="D2099" t="s">
        <v>1764</v>
      </c>
      <c r="E2099" t="s">
        <v>1765</v>
      </c>
      <c r="F2099" t="s">
        <v>1767</v>
      </c>
      <c r="G2099" t="s">
        <v>1768</v>
      </c>
      <c r="H2099">
        <v>2120104</v>
      </c>
      <c r="I2099" t="s">
        <v>2079</v>
      </c>
      <c r="J2099" t="s">
        <v>846</v>
      </c>
      <c r="K2099">
        <v>656.75</v>
      </c>
      <c r="L2099">
        <v>1177.68</v>
      </c>
      <c r="M2099">
        <v>520.93</v>
      </c>
      <c r="N2099">
        <v>0.793193757137419</v>
      </c>
    </row>
    <row r="2100" spans="1:14">
      <c r="A2100">
        <v>212</v>
      </c>
      <c r="B2100">
        <v>21201</v>
      </c>
      <c r="C2100" t="s">
        <v>849</v>
      </c>
      <c r="D2100" t="s">
        <v>1764</v>
      </c>
      <c r="E2100" t="s">
        <v>1765</v>
      </c>
      <c r="F2100" t="s">
        <v>1767</v>
      </c>
      <c r="G2100" t="s">
        <v>1768</v>
      </c>
      <c r="H2100">
        <v>2120104</v>
      </c>
      <c r="I2100" t="s">
        <v>2079</v>
      </c>
      <c r="J2100" t="s">
        <v>974</v>
      </c>
      <c r="K2100">
        <v>183.5</v>
      </c>
      <c r="L2100">
        <v>183.5</v>
      </c>
      <c r="M2100">
        <v>0</v>
      </c>
      <c r="N2100">
        <v>0</v>
      </c>
    </row>
    <row r="2101" spans="1:14">
      <c r="A2101">
        <v>212</v>
      </c>
      <c r="B2101">
        <v>21201</v>
      </c>
      <c r="C2101" t="s">
        <v>849</v>
      </c>
      <c r="D2101" t="s">
        <v>1764</v>
      </c>
      <c r="E2101" t="s">
        <v>1765</v>
      </c>
      <c r="F2101" t="s">
        <v>1771</v>
      </c>
      <c r="G2101" t="s">
        <v>1772</v>
      </c>
      <c r="H2101">
        <v>2120104</v>
      </c>
      <c r="I2101" t="s">
        <v>2079</v>
      </c>
      <c r="J2101" t="s">
        <v>846</v>
      </c>
      <c r="K2101">
        <v>1455.85</v>
      </c>
      <c r="L2101">
        <v>1849.97</v>
      </c>
      <c r="M2101">
        <v>394.12</v>
      </c>
      <c r="N2101">
        <v>0.27071470275097</v>
      </c>
    </row>
    <row r="2102" spans="1:14">
      <c r="A2102">
        <v>212</v>
      </c>
      <c r="B2102">
        <v>21201</v>
      </c>
      <c r="C2102" t="s">
        <v>841</v>
      </c>
      <c r="D2102" t="s">
        <v>1019</v>
      </c>
      <c r="E2102" t="s">
        <v>1020</v>
      </c>
      <c r="F2102" t="s">
        <v>1029</v>
      </c>
      <c r="G2102" t="s">
        <v>1030</v>
      </c>
      <c r="H2102">
        <v>2120199</v>
      </c>
      <c r="I2102" t="s">
        <v>2080</v>
      </c>
      <c r="J2102" t="s">
        <v>846</v>
      </c>
      <c r="K2102">
        <v>0</v>
      </c>
      <c r="L2102">
        <v>100</v>
      </c>
      <c r="M2102">
        <v>100</v>
      </c>
      <c r="N2102">
        <v>0</v>
      </c>
    </row>
    <row r="2103" spans="1:14">
      <c r="A2103">
        <v>212</v>
      </c>
      <c r="B2103">
        <v>21201</v>
      </c>
      <c r="C2103" t="s">
        <v>849</v>
      </c>
      <c r="D2103" t="s">
        <v>1730</v>
      </c>
      <c r="E2103" t="s">
        <v>1731</v>
      </c>
      <c r="F2103" t="s">
        <v>1733</v>
      </c>
      <c r="G2103" t="s">
        <v>1734</v>
      </c>
      <c r="H2103">
        <v>2120199</v>
      </c>
      <c r="I2103" t="s">
        <v>2080</v>
      </c>
      <c r="J2103" t="s">
        <v>846</v>
      </c>
      <c r="K2103">
        <v>44.37</v>
      </c>
      <c r="L2103">
        <v>40.19</v>
      </c>
      <c r="M2103">
        <v>-4.18</v>
      </c>
      <c r="N2103">
        <v>-0.0942077980617534</v>
      </c>
    </row>
    <row r="2104" spans="1:14">
      <c r="A2104">
        <v>212</v>
      </c>
      <c r="B2104">
        <v>21201</v>
      </c>
      <c r="C2104" t="s">
        <v>849</v>
      </c>
      <c r="D2104" t="s">
        <v>1730</v>
      </c>
      <c r="E2104" t="s">
        <v>1731</v>
      </c>
      <c r="F2104" t="s">
        <v>1872</v>
      </c>
      <c r="G2104" t="s">
        <v>1873</v>
      </c>
      <c r="H2104">
        <v>2120199</v>
      </c>
      <c r="I2104" t="s">
        <v>2080</v>
      </c>
      <c r="J2104" t="s">
        <v>846</v>
      </c>
      <c r="K2104">
        <v>29.51</v>
      </c>
      <c r="L2104">
        <v>26.8046</v>
      </c>
      <c r="M2104">
        <v>-2.7054</v>
      </c>
      <c r="N2104">
        <v>-0.0916773974923755</v>
      </c>
    </row>
    <row r="2105" spans="1:14">
      <c r="A2105">
        <v>212</v>
      </c>
      <c r="B2105">
        <v>21201</v>
      </c>
      <c r="C2105" t="s">
        <v>849</v>
      </c>
      <c r="D2105" t="s">
        <v>1730</v>
      </c>
      <c r="E2105" t="s">
        <v>1731</v>
      </c>
      <c r="F2105" t="s">
        <v>1735</v>
      </c>
      <c r="G2105" t="s">
        <v>1736</v>
      </c>
      <c r="H2105">
        <v>2120199</v>
      </c>
      <c r="I2105" t="s">
        <v>2080</v>
      </c>
      <c r="J2105" t="s">
        <v>846</v>
      </c>
      <c r="K2105">
        <v>73</v>
      </c>
      <c r="L2105">
        <v>93.38</v>
      </c>
      <c r="M2105">
        <v>20.38</v>
      </c>
      <c r="N2105">
        <v>0.279178082191781</v>
      </c>
    </row>
    <row r="2106" spans="1:14">
      <c r="A2106">
        <v>212</v>
      </c>
      <c r="B2106">
        <v>21201</v>
      </c>
      <c r="C2106" t="s">
        <v>849</v>
      </c>
      <c r="D2106" t="s">
        <v>1730</v>
      </c>
      <c r="E2106" t="s">
        <v>1731</v>
      </c>
      <c r="F2106" t="s">
        <v>1874</v>
      </c>
      <c r="G2106" t="s">
        <v>1875</v>
      </c>
      <c r="H2106">
        <v>2120199</v>
      </c>
      <c r="I2106" t="s">
        <v>2080</v>
      </c>
      <c r="J2106" t="s">
        <v>846</v>
      </c>
      <c r="K2106">
        <v>37.88</v>
      </c>
      <c r="L2106">
        <v>62.1067</v>
      </c>
      <c r="M2106">
        <v>24.2267</v>
      </c>
      <c r="N2106">
        <v>0.639564413938754</v>
      </c>
    </row>
    <row r="2107" spans="1:14">
      <c r="A2107">
        <v>212</v>
      </c>
      <c r="B2107">
        <v>21201</v>
      </c>
      <c r="C2107" t="s">
        <v>849</v>
      </c>
      <c r="D2107" t="s">
        <v>1730</v>
      </c>
      <c r="E2107" t="s">
        <v>1731</v>
      </c>
      <c r="F2107" t="s">
        <v>1874</v>
      </c>
      <c r="G2107" t="s">
        <v>1875</v>
      </c>
      <c r="H2107">
        <v>2120199</v>
      </c>
      <c r="I2107" t="s">
        <v>2080</v>
      </c>
      <c r="J2107" t="s">
        <v>928</v>
      </c>
      <c r="K2107">
        <v>32.76</v>
      </c>
      <c r="L2107">
        <v>0</v>
      </c>
      <c r="M2107">
        <v>-32.76</v>
      </c>
      <c r="N2107">
        <v>-1</v>
      </c>
    </row>
    <row r="2108" spans="1:14">
      <c r="A2108">
        <v>212</v>
      </c>
      <c r="B2108">
        <v>21201</v>
      </c>
      <c r="C2108" t="s">
        <v>849</v>
      </c>
      <c r="D2108" t="s">
        <v>1730</v>
      </c>
      <c r="E2108" t="s">
        <v>1731</v>
      </c>
      <c r="F2108" t="s">
        <v>1937</v>
      </c>
      <c r="G2108" t="s">
        <v>1938</v>
      </c>
      <c r="H2108">
        <v>2120199</v>
      </c>
      <c r="I2108" t="s">
        <v>2080</v>
      </c>
      <c r="J2108" t="s">
        <v>846</v>
      </c>
      <c r="K2108">
        <v>80.75</v>
      </c>
      <c r="L2108">
        <v>104.9314</v>
      </c>
      <c r="M2108">
        <v>24.1814</v>
      </c>
      <c r="N2108">
        <v>0.299460061919505</v>
      </c>
    </row>
    <row r="2109" spans="1:14">
      <c r="A2109">
        <v>212</v>
      </c>
      <c r="B2109">
        <v>21201</v>
      </c>
      <c r="C2109" t="s">
        <v>849</v>
      </c>
      <c r="D2109" t="s">
        <v>1730</v>
      </c>
      <c r="E2109" t="s">
        <v>1731</v>
      </c>
      <c r="F2109" t="s">
        <v>1739</v>
      </c>
      <c r="G2109" t="s">
        <v>1740</v>
      </c>
      <c r="H2109">
        <v>2120199</v>
      </c>
      <c r="I2109" t="s">
        <v>2080</v>
      </c>
      <c r="J2109" t="s">
        <v>846</v>
      </c>
      <c r="K2109">
        <v>56.27</v>
      </c>
      <c r="L2109">
        <v>62.11</v>
      </c>
      <c r="M2109">
        <v>5.84</v>
      </c>
      <c r="N2109">
        <v>0.103785320774836</v>
      </c>
    </row>
    <row r="2110" spans="1:14">
      <c r="A2110">
        <v>212</v>
      </c>
      <c r="B2110">
        <v>21201</v>
      </c>
      <c r="C2110" t="s">
        <v>849</v>
      </c>
      <c r="D2110" t="s">
        <v>1730</v>
      </c>
      <c r="E2110" t="s">
        <v>1731</v>
      </c>
      <c r="F2110" t="s">
        <v>1884</v>
      </c>
      <c r="G2110" t="s">
        <v>1885</v>
      </c>
      <c r="H2110">
        <v>2120199</v>
      </c>
      <c r="I2110" t="s">
        <v>2080</v>
      </c>
      <c r="J2110" t="s">
        <v>846</v>
      </c>
      <c r="K2110">
        <v>103.8</v>
      </c>
      <c r="L2110">
        <v>0</v>
      </c>
      <c r="M2110">
        <v>-103.8</v>
      </c>
      <c r="N2110">
        <v>-1</v>
      </c>
    </row>
    <row r="2111" spans="1:14">
      <c r="A2111">
        <v>212</v>
      </c>
      <c r="B2111">
        <v>21201</v>
      </c>
      <c r="C2111" t="s">
        <v>849</v>
      </c>
      <c r="D2111" t="s">
        <v>1730</v>
      </c>
      <c r="E2111" t="s">
        <v>1731</v>
      </c>
      <c r="F2111" t="s">
        <v>1941</v>
      </c>
      <c r="G2111" t="s">
        <v>1942</v>
      </c>
      <c r="H2111">
        <v>2120199</v>
      </c>
      <c r="I2111" t="s">
        <v>2080</v>
      </c>
      <c r="J2111" t="s">
        <v>846</v>
      </c>
      <c r="K2111">
        <v>58.73</v>
      </c>
      <c r="L2111">
        <v>89.6366</v>
      </c>
      <c r="M2111">
        <v>30.9066</v>
      </c>
      <c r="N2111">
        <v>0.526248935807935</v>
      </c>
    </row>
    <row r="2112" spans="1:14">
      <c r="A2112">
        <v>212</v>
      </c>
      <c r="B2112">
        <v>21201</v>
      </c>
      <c r="C2112" t="s">
        <v>849</v>
      </c>
      <c r="D2112" t="s">
        <v>1744</v>
      </c>
      <c r="E2112" t="s">
        <v>1745</v>
      </c>
      <c r="F2112" t="s">
        <v>1746</v>
      </c>
      <c r="G2112" t="s">
        <v>1745</v>
      </c>
      <c r="H2112">
        <v>2120199</v>
      </c>
      <c r="I2112" t="s">
        <v>2080</v>
      </c>
      <c r="J2112" t="s">
        <v>846</v>
      </c>
      <c r="K2112">
        <v>5</v>
      </c>
      <c r="L2112">
        <v>10</v>
      </c>
      <c r="M2112">
        <v>5</v>
      </c>
      <c r="N2112">
        <v>1</v>
      </c>
    </row>
    <row r="2113" spans="1:14">
      <c r="A2113">
        <v>212</v>
      </c>
      <c r="B2113">
        <v>21201</v>
      </c>
      <c r="C2113" t="s">
        <v>849</v>
      </c>
      <c r="D2113" t="s">
        <v>1764</v>
      </c>
      <c r="E2113" t="s">
        <v>1765</v>
      </c>
      <c r="F2113" t="s">
        <v>1766</v>
      </c>
      <c r="G2113" t="s">
        <v>1765</v>
      </c>
      <c r="H2113">
        <v>2120199</v>
      </c>
      <c r="I2113" t="s">
        <v>2080</v>
      </c>
      <c r="J2113" t="s">
        <v>928</v>
      </c>
      <c r="K2113">
        <v>2560</v>
      </c>
      <c r="L2113">
        <v>1560</v>
      </c>
      <c r="M2113">
        <v>-1000</v>
      </c>
      <c r="N2113">
        <v>-0.390625</v>
      </c>
    </row>
    <row r="2114" spans="1:14">
      <c r="A2114">
        <v>212</v>
      </c>
      <c r="B2114">
        <v>21201</v>
      </c>
      <c r="C2114" t="s">
        <v>849</v>
      </c>
      <c r="D2114" t="s">
        <v>1764</v>
      </c>
      <c r="E2114" t="s">
        <v>1765</v>
      </c>
      <c r="F2114" t="s">
        <v>1898</v>
      </c>
      <c r="G2114" t="s">
        <v>1899</v>
      </c>
      <c r="H2114">
        <v>2120199</v>
      </c>
      <c r="I2114" t="s">
        <v>2080</v>
      </c>
      <c r="J2114" t="s">
        <v>846</v>
      </c>
      <c r="K2114">
        <v>33</v>
      </c>
      <c r="L2114">
        <v>21</v>
      </c>
      <c r="M2114">
        <v>-12</v>
      </c>
      <c r="N2114">
        <v>-0.363636363636364</v>
      </c>
    </row>
    <row r="2115" spans="1:14">
      <c r="A2115">
        <v>212</v>
      </c>
      <c r="B2115">
        <v>21201</v>
      </c>
      <c r="C2115" t="s">
        <v>849</v>
      </c>
      <c r="D2115" t="s">
        <v>1764</v>
      </c>
      <c r="E2115" t="s">
        <v>1765</v>
      </c>
      <c r="F2115" t="s">
        <v>1898</v>
      </c>
      <c r="G2115" t="s">
        <v>1899</v>
      </c>
      <c r="H2115">
        <v>2120199</v>
      </c>
      <c r="I2115" t="s">
        <v>2080</v>
      </c>
      <c r="J2115" t="s">
        <v>928</v>
      </c>
      <c r="K2115">
        <v>0</v>
      </c>
      <c r="L2115">
        <v>5</v>
      </c>
      <c r="M2115">
        <v>5</v>
      </c>
      <c r="N2115">
        <v>0</v>
      </c>
    </row>
    <row r="2116" spans="1:14">
      <c r="A2116">
        <v>212</v>
      </c>
      <c r="B2116">
        <v>21201</v>
      </c>
      <c r="C2116" t="s">
        <v>849</v>
      </c>
      <c r="D2116" t="s">
        <v>1764</v>
      </c>
      <c r="E2116" t="s">
        <v>1765</v>
      </c>
      <c r="F2116" t="s">
        <v>1769</v>
      </c>
      <c r="G2116" t="s">
        <v>1770</v>
      </c>
      <c r="H2116">
        <v>2120199</v>
      </c>
      <c r="I2116" t="s">
        <v>2080</v>
      </c>
      <c r="J2116" t="s">
        <v>846</v>
      </c>
      <c r="K2116">
        <v>597.79</v>
      </c>
      <c r="L2116">
        <v>671.12</v>
      </c>
      <c r="M2116">
        <v>73.33</v>
      </c>
      <c r="N2116">
        <v>0.122668495625554</v>
      </c>
    </row>
    <row r="2117" spans="1:14">
      <c r="A2117">
        <v>212</v>
      </c>
      <c r="B2117">
        <v>21201</v>
      </c>
      <c r="C2117" t="s">
        <v>1776</v>
      </c>
      <c r="D2117" t="s">
        <v>1777</v>
      </c>
      <c r="E2117" t="s">
        <v>1778</v>
      </c>
      <c r="F2117" t="s">
        <v>1779</v>
      </c>
      <c r="G2117" t="s">
        <v>1778</v>
      </c>
      <c r="H2117">
        <v>2120199</v>
      </c>
      <c r="I2117" t="s">
        <v>2080</v>
      </c>
      <c r="J2117" t="s">
        <v>938</v>
      </c>
      <c r="K2117">
        <v>12</v>
      </c>
      <c r="L2117">
        <v>0</v>
      </c>
      <c r="M2117">
        <v>-12</v>
      </c>
      <c r="N2117">
        <v>-1</v>
      </c>
    </row>
    <row r="2118" spans="1:14">
      <c r="A2118">
        <v>212</v>
      </c>
      <c r="B2118">
        <v>21201</v>
      </c>
      <c r="C2118" t="s">
        <v>849</v>
      </c>
      <c r="D2118" t="s">
        <v>2081</v>
      </c>
      <c r="E2118" t="s">
        <v>2082</v>
      </c>
      <c r="F2118" t="s">
        <v>2083</v>
      </c>
      <c r="G2118" t="s">
        <v>2084</v>
      </c>
      <c r="H2118">
        <v>2120199</v>
      </c>
      <c r="I2118" t="s">
        <v>2080</v>
      </c>
      <c r="J2118" t="s">
        <v>846</v>
      </c>
      <c r="K2118">
        <v>0</v>
      </c>
      <c r="L2118">
        <v>150</v>
      </c>
      <c r="M2118">
        <v>150</v>
      </c>
      <c r="N2118">
        <v>0</v>
      </c>
    </row>
    <row r="2119" spans="1:14">
      <c r="A2119">
        <v>212</v>
      </c>
      <c r="B2119">
        <v>21202</v>
      </c>
      <c r="C2119" t="s">
        <v>849</v>
      </c>
      <c r="D2119" t="s">
        <v>953</v>
      </c>
      <c r="E2119" t="s">
        <v>954</v>
      </c>
      <c r="F2119" t="s">
        <v>2085</v>
      </c>
      <c r="G2119" t="s">
        <v>1030</v>
      </c>
      <c r="H2119">
        <v>2120201</v>
      </c>
      <c r="I2119" t="s">
        <v>2086</v>
      </c>
      <c r="J2119" t="s">
        <v>846</v>
      </c>
      <c r="K2119">
        <v>4000</v>
      </c>
      <c r="L2119">
        <v>4000</v>
      </c>
      <c r="M2119">
        <v>0</v>
      </c>
      <c r="N2119">
        <v>0</v>
      </c>
    </row>
    <row r="2120" spans="1:14">
      <c r="A2120">
        <v>212</v>
      </c>
      <c r="B2120">
        <v>21202</v>
      </c>
      <c r="C2120" t="s">
        <v>849</v>
      </c>
      <c r="D2120" t="s">
        <v>850</v>
      </c>
      <c r="E2120" t="s">
        <v>851</v>
      </c>
      <c r="F2120" t="s">
        <v>1955</v>
      </c>
      <c r="G2120" t="s">
        <v>1956</v>
      </c>
      <c r="H2120">
        <v>2120201</v>
      </c>
      <c r="I2120" t="s">
        <v>2086</v>
      </c>
      <c r="J2120" t="s">
        <v>846</v>
      </c>
      <c r="K2120">
        <v>98.87</v>
      </c>
      <c r="L2120">
        <v>148.0526</v>
      </c>
      <c r="M2120">
        <v>49.1826</v>
      </c>
      <c r="N2120">
        <v>0.497447152826945</v>
      </c>
    </row>
    <row r="2121" spans="1:14">
      <c r="A2121">
        <v>212</v>
      </c>
      <c r="B2121">
        <v>21202</v>
      </c>
      <c r="C2121" t="s">
        <v>849</v>
      </c>
      <c r="D2121" t="s">
        <v>850</v>
      </c>
      <c r="E2121" t="s">
        <v>851</v>
      </c>
      <c r="F2121" t="s">
        <v>1750</v>
      </c>
      <c r="G2121" t="s">
        <v>1751</v>
      </c>
      <c r="H2121">
        <v>2120201</v>
      </c>
      <c r="I2121" t="s">
        <v>2086</v>
      </c>
      <c r="J2121" t="s">
        <v>846</v>
      </c>
      <c r="K2121">
        <v>11.15</v>
      </c>
      <c r="L2121">
        <v>0</v>
      </c>
      <c r="M2121">
        <v>-11.15</v>
      </c>
      <c r="N2121">
        <v>-1</v>
      </c>
    </row>
    <row r="2122" spans="1:14">
      <c r="A2122">
        <v>212</v>
      </c>
      <c r="B2122">
        <v>21202</v>
      </c>
      <c r="C2122" t="s">
        <v>849</v>
      </c>
      <c r="D2122" t="s">
        <v>850</v>
      </c>
      <c r="E2122" t="s">
        <v>851</v>
      </c>
      <c r="F2122" t="s">
        <v>852</v>
      </c>
      <c r="G2122" t="s">
        <v>853</v>
      </c>
      <c r="H2122">
        <v>2120201</v>
      </c>
      <c r="I2122" t="s">
        <v>2086</v>
      </c>
      <c r="J2122" t="s">
        <v>846</v>
      </c>
      <c r="K2122">
        <v>38.41</v>
      </c>
      <c r="L2122">
        <v>143.64</v>
      </c>
      <c r="M2122">
        <v>105.23</v>
      </c>
      <c r="N2122">
        <v>2.73965113251757</v>
      </c>
    </row>
    <row r="2123" spans="1:14">
      <c r="A2123">
        <v>212</v>
      </c>
      <c r="B2123">
        <v>21203</v>
      </c>
      <c r="C2123" t="s">
        <v>841</v>
      </c>
      <c r="D2123" t="s">
        <v>992</v>
      </c>
      <c r="E2123" t="s">
        <v>993</v>
      </c>
      <c r="F2123" t="s">
        <v>2087</v>
      </c>
      <c r="G2123" t="s">
        <v>1030</v>
      </c>
      <c r="H2123">
        <v>2120399</v>
      </c>
      <c r="I2123" t="s">
        <v>2088</v>
      </c>
      <c r="J2123" t="s">
        <v>846</v>
      </c>
      <c r="K2123">
        <v>800</v>
      </c>
      <c r="L2123">
        <v>700</v>
      </c>
      <c r="M2123">
        <v>-100</v>
      </c>
      <c r="N2123">
        <v>-0.125</v>
      </c>
    </row>
    <row r="2124" spans="1:14">
      <c r="A2124">
        <v>212</v>
      </c>
      <c r="B2124">
        <v>21203</v>
      </c>
      <c r="C2124" t="s">
        <v>849</v>
      </c>
      <c r="D2124" t="s">
        <v>953</v>
      </c>
      <c r="E2124" t="s">
        <v>954</v>
      </c>
      <c r="F2124" t="s">
        <v>2085</v>
      </c>
      <c r="G2124" t="s">
        <v>1030</v>
      </c>
      <c r="H2124">
        <v>2120399</v>
      </c>
      <c r="I2124" t="s">
        <v>2088</v>
      </c>
      <c r="J2124" t="s">
        <v>846</v>
      </c>
      <c r="K2124">
        <v>5500</v>
      </c>
      <c r="L2124">
        <v>5500</v>
      </c>
      <c r="M2124">
        <v>0</v>
      </c>
      <c r="N2124">
        <v>0</v>
      </c>
    </row>
    <row r="2125" spans="1:14">
      <c r="A2125">
        <v>212</v>
      </c>
      <c r="B2125">
        <v>21203</v>
      </c>
      <c r="C2125" t="s">
        <v>849</v>
      </c>
      <c r="D2125" t="s">
        <v>1730</v>
      </c>
      <c r="E2125" t="s">
        <v>1731</v>
      </c>
      <c r="F2125" t="s">
        <v>1732</v>
      </c>
      <c r="G2125" t="s">
        <v>1731</v>
      </c>
      <c r="H2125">
        <v>2120399</v>
      </c>
      <c r="I2125" t="s">
        <v>2088</v>
      </c>
      <c r="J2125" t="s">
        <v>928</v>
      </c>
      <c r="K2125">
        <v>150</v>
      </c>
      <c r="L2125">
        <v>150</v>
      </c>
      <c r="M2125">
        <v>0</v>
      </c>
      <c r="N2125">
        <v>0</v>
      </c>
    </row>
    <row r="2126" spans="1:14">
      <c r="A2126">
        <v>212</v>
      </c>
      <c r="B2126">
        <v>21203</v>
      </c>
      <c r="C2126" t="s">
        <v>849</v>
      </c>
      <c r="D2126" t="s">
        <v>1730</v>
      </c>
      <c r="E2126" t="s">
        <v>1731</v>
      </c>
      <c r="F2126" t="s">
        <v>1732</v>
      </c>
      <c r="G2126" t="s">
        <v>1731</v>
      </c>
      <c r="H2126">
        <v>2120399</v>
      </c>
      <c r="I2126" t="s">
        <v>2088</v>
      </c>
      <c r="J2126" t="s">
        <v>938</v>
      </c>
      <c r="K2126">
        <v>0.43</v>
      </c>
      <c r="L2126">
        <v>0.43</v>
      </c>
      <c r="M2126">
        <v>0</v>
      </c>
      <c r="N2126">
        <v>0</v>
      </c>
    </row>
    <row r="2127" spans="1:14">
      <c r="A2127">
        <v>212</v>
      </c>
      <c r="B2127">
        <v>21203</v>
      </c>
      <c r="C2127" t="s">
        <v>849</v>
      </c>
      <c r="D2127" t="s">
        <v>1730</v>
      </c>
      <c r="E2127" t="s">
        <v>1731</v>
      </c>
      <c r="F2127" t="s">
        <v>2089</v>
      </c>
      <c r="G2127" t="s">
        <v>2090</v>
      </c>
      <c r="H2127">
        <v>2120399</v>
      </c>
      <c r="I2127" t="s">
        <v>2088</v>
      </c>
      <c r="J2127" t="s">
        <v>938</v>
      </c>
      <c r="K2127">
        <v>100</v>
      </c>
      <c r="L2127">
        <v>100</v>
      </c>
      <c r="M2127">
        <v>0</v>
      </c>
      <c r="N2127">
        <v>0</v>
      </c>
    </row>
    <row r="2128" spans="1:14">
      <c r="A2128">
        <v>212</v>
      </c>
      <c r="B2128">
        <v>21203</v>
      </c>
      <c r="C2128" t="s">
        <v>849</v>
      </c>
      <c r="D2128" t="s">
        <v>1730</v>
      </c>
      <c r="E2128" t="s">
        <v>1731</v>
      </c>
      <c r="F2128" t="s">
        <v>2091</v>
      </c>
      <c r="G2128" t="s">
        <v>2092</v>
      </c>
      <c r="H2128">
        <v>2120399</v>
      </c>
      <c r="I2128" t="s">
        <v>2088</v>
      </c>
      <c r="J2128" t="s">
        <v>938</v>
      </c>
      <c r="K2128">
        <v>180</v>
      </c>
      <c r="L2128">
        <v>180</v>
      </c>
      <c r="M2128">
        <v>0</v>
      </c>
      <c r="N2128">
        <v>0</v>
      </c>
    </row>
    <row r="2129" spans="1:14">
      <c r="A2129">
        <v>212</v>
      </c>
      <c r="B2129">
        <v>21203</v>
      </c>
      <c r="C2129" t="s">
        <v>849</v>
      </c>
      <c r="D2129" t="s">
        <v>1730</v>
      </c>
      <c r="E2129" t="s">
        <v>1731</v>
      </c>
      <c r="F2129" t="s">
        <v>2093</v>
      </c>
      <c r="G2129" t="s">
        <v>1030</v>
      </c>
      <c r="H2129">
        <v>2120399</v>
      </c>
      <c r="I2129" t="s">
        <v>2088</v>
      </c>
      <c r="J2129" t="s">
        <v>846</v>
      </c>
      <c r="K2129">
        <v>15236</v>
      </c>
      <c r="L2129">
        <v>20020.15</v>
      </c>
      <c r="M2129">
        <v>4784.15</v>
      </c>
      <c r="N2129">
        <v>0.314003019165135</v>
      </c>
    </row>
    <row r="2130" spans="1:14">
      <c r="A2130">
        <v>212</v>
      </c>
      <c r="B2130">
        <v>21203</v>
      </c>
      <c r="C2130" t="s">
        <v>849</v>
      </c>
      <c r="D2130" t="s">
        <v>1744</v>
      </c>
      <c r="E2130" t="s">
        <v>1745</v>
      </c>
      <c r="F2130" t="s">
        <v>2094</v>
      </c>
      <c r="G2130" t="s">
        <v>2095</v>
      </c>
      <c r="H2130">
        <v>2120399</v>
      </c>
      <c r="I2130" t="s">
        <v>2088</v>
      </c>
      <c r="J2130" t="s">
        <v>938</v>
      </c>
      <c r="K2130">
        <v>3584.48</v>
      </c>
      <c r="L2130">
        <v>3584.48</v>
      </c>
      <c r="M2130">
        <v>0</v>
      </c>
      <c r="N2130">
        <v>0</v>
      </c>
    </row>
    <row r="2131" spans="1:14">
      <c r="A2131">
        <v>212</v>
      </c>
      <c r="B2131">
        <v>21203</v>
      </c>
      <c r="C2131" t="s">
        <v>849</v>
      </c>
      <c r="D2131" t="s">
        <v>1744</v>
      </c>
      <c r="E2131" t="s">
        <v>1745</v>
      </c>
      <c r="F2131" t="s">
        <v>2096</v>
      </c>
      <c r="G2131" t="s">
        <v>2097</v>
      </c>
      <c r="H2131">
        <v>2120399</v>
      </c>
      <c r="I2131" t="s">
        <v>2088</v>
      </c>
      <c r="J2131" t="s">
        <v>938</v>
      </c>
      <c r="K2131">
        <v>8938.37</v>
      </c>
      <c r="L2131">
        <v>2870.89</v>
      </c>
      <c r="M2131">
        <v>-6067.48</v>
      </c>
      <c r="N2131">
        <v>-0.678812803676733</v>
      </c>
    </row>
    <row r="2132" spans="1:14">
      <c r="A2132">
        <v>212</v>
      </c>
      <c r="B2132">
        <v>21203</v>
      </c>
      <c r="C2132" t="s">
        <v>849</v>
      </c>
      <c r="D2132" t="s">
        <v>1744</v>
      </c>
      <c r="E2132" t="s">
        <v>1745</v>
      </c>
      <c r="F2132" t="s">
        <v>1894</v>
      </c>
      <c r="G2132" t="s">
        <v>1895</v>
      </c>
      <c r="H2132">
        <v>2120399</v>
      </c>
      <c r="I2132" t="s">
        <v>2088</v>
      </c>
      <c r="J2132" t="s">
        <v>846</v>
      </c>
      <c r="K2132">
        <v>22.24</v>
      </c>
      <c r="L2132">
        <v>31.3054</v>
      </c>
      <c r="M2132">
        <v>9.0654</v>
      </c>
      <c r="N2132">
        <v>0.40761690647482</v>
      </c>
    </row>
    <row r="2133" spans="1:14">
      <c r="A2133">
        <v>212</v>
      </c>
      <c r="B2133">
        <v>21203</v>
      </c>
      <c r="C2133" t="s">
        <v>849</v>
      </c>
      <c r="D2133" t="s">
        <v>1764</v>
      </c>
      <c r="E2133" t="s">
        <v>1765</v>
      </c>
      <c r="F2133" t="s">
        <v>2098</v>
      </c>
      <c r="G2133" t="s">
        <v>1030</v>
      </c>
      <c r="H2133">
        <v>2120399</v>
      </c>
      <c r="I2133" t="s">
        <v>2088</v>
      </c>
      <c r="J2133" t="s">
        <v>846</v>
      </c>
      <c r="K2133">
        <v>20</v>
      </c>
      <c r="L2133">
        <v>20</v>
      </c>
      <c r="M2133">
        <v>0</v>
      </c>
      <c r="N2133">
        <v>0</v>
      </c>
    </row>
    <row r="2134" spans="1:14">
      <c r="A2134">
        <v>212</v>
      </c>
      <c r="B2134">
        <v>21203</v>
      </c>
      <c r="C2134" t="s">
        <v>849</v>
      </c>
      <c r="D2134" t="s">
        <v>921</v>
      </c>
      <c r="E2134" t="s">
        <v>922</v>
      </c>
      <c r="F2134" t="s">
        <v>931</v>
      </c>
      <c r="G2134" t="s">
        <v>932</v>
      </c>
      <c r="H2134">
        <v>2120399</v>
      </c>
      <c r="I2134" t="s">
        <v>2088</v>
      </c>
      <c r="J2134" t="s">
        <v>846</v>
      </c>
      <c r="K2134">
        <v>0</v>
      </c>
      <c r="L2134">
        <v>50</v>
      </c>
      <c r="M2134">
        <v>50</v>
      </c>
      <c r="N2134">
        <v>0</v>
      </c>
    </row>
    <row r="2135" spans="1:14">
      <c r="A2135">
        <v>212</v>
      </c>
      <c r="B2135">
        <v>21203</v>
      </c>
      <c r="C2135" t="s">
        <v>792</v>
      </c>
      <c r="D2135" t="s">
        <v>1014</v>
      </c>
      <c r="E2135" t="s">
        <v>1015</v>
      </c>
      <c r="F2135" t="s">
        <v>1016</v>
      </c>
      <c r="G2135" t="s">
        <v>1017</v>
      </c>
      <c r="H2135">
        <v>2120399</v>
      </c>
      <c r="I2135" t="s">
        <v>2088</v>
      </c>
      <c r="J2135" t="s">
        <v>846</v>
      </c>
      <c r="K2135">
        <v>73967</v>
      </c>
      <c r="L2135">
        <v>68967</v>
      </c>
      <c r="M2135">
        <v>-5000</v>
      </c>
      <c r="N2135">
        <v>-0.0675977124934092</v>
      </c>
    </row>
    <row r="2136" spans="1:14">
      <c r="A2136">
        <v>212</v>
      </c>
      <c r="B2136">
        <v>21203</v>
      </c>
      <c r="C2136" t="s">
        <v>792</v>
      </c>
      <c r="D2136" t="s">
        <v>1014</v>
      </c>
      <c r="E2136" t="s">
        <v>1015</v>
      </c>
      <c r="F2136" t="s">
        <v>1016</v>
      </c>
      <c r="G2136" t="s">
        <v>1017</v>
      </c>
      <c r="H2136">
        <v>2120399</v>
      </c>
      <c r="I2136" t="s">
        <v>2088</v>
      </c>
      <c r="J2136" t="s">
        <v>938</v>
      </c>
      <c r="K2136">
        <v>45000</v>
      </c>
      <c r="L2136">
        <v>50000</v>
      </c>
      <c r="M2136">
        <v>5000</v>
      </c>
      <c r="N2136">
        <v>0.111111111111111</v>
      </c>
    </row>
    <row r="2137" spans="1:14">
      <c r="A2137">
        <v>212</v>
      </c>
      <c r="B2137">
        <v>21203</v>
      </c>
      <c r="C2137" t="s">
        <v>849</v>
      </c>
      <c r="D2137" t="s">
        <v>2081</v>
      </c>
      <c r="E2137" t="s">
        <v>2082</v>
      </c>
      <c r="F2137" t="s">
        <v>2083</v>
      </c>
      <c r="G2137" t="s">
        <v>2084</v>
      </c>
      <c r="H2137">
        <v>2120399</v>
      </c>
      <c r="I2137" t="s">
        <v>2088</v>
      </c>
      <c r="J2137" t="s">
        <v>846</v>
      </c>
      <c r="K2137">
        <v>80016</v>
      </c>
      <c r="L2137">
        <v>81200</v>
      </c>
      <c r="M2137">
        <v>1184</v>
      </c>
      <c r="N2137">
        <v>0.0147970405918816</v>
      </c>
    </row>
    <row r="2138" spans="1:14">
      <c r="A2138">
        <v>212</v>
      </c>
      <c r="B2138">
        <v>21205</v>
      </c>
      <c r="C2138" t="s">
        <v>1061</v>
      </c>
      <c r="D2138" t="s">
        <v>1318</v>
      </c>
      <c r="E2138" t="s">
        <v>1319</v>
      </c>
      <c r="F2138" t="s">
        <v>1925</v>
      </c>
      <c r="G2138" t="s">
        <v>1926</v>
      </c>
      <c r="H2138">
        <v>2120501</v>
      </c>
      <c r="I2138" t="s">
        <v>2099</v>
      </c>
      <c r="J2138" t="s">
        <v>846</v>
      </c>
      <c r="K2138">
        <v>1068.79</v>
      </c>
      <c r="L2138">
        <v>1183.3427</v>
      </c>
      <c r="M2138">
        <v>114.5527</v>
      </c>
      <c r="N2138">
        <v>0.107179801457723</v>
      </c>
    </row>
    <row r="2139" spans="1:14">
      <c r="A2139">
        <v>212</v>
      </c>
      <c r="B2139">
        <v>21205</v>
      </c>
      <c r="C2139" t="s">
        <v>1061</v>
      </c>
      <c r="D2139" t="s">
        <v>1715</v>
      </c>
      <c r="E2139" t="s">
        <v>1716</v>
      </c>
      <c r="F2139" t="s">
        <v>2100</v>
      </c>
      <c r="G2139" t="s">
        <v>1030</v>
      </c>
      <c r="H2139">
        <v>2120501</v>
      </c>
      <c r="I2139" t="s">
        <v>2099</v>
      </c>
      <c r="J2139" t="s">
        <v>846</v>
      </c>
      <c r="K2139">
        <v>195</v>
      </c>
      <c r="L2139">
        <v>195</v>
      </c>
      <c r="M2139">
        <v>0</v>
      </c>
      <c r="N2139">
        <v>0</v>
      </c>
    </row>
    <row r="2140" spans="1:14">
      <c r="A2140">
        <v>212</v>
      </c>
      <c r="B2140">
        <v>21205</v>
      </c>
      <c r="C2140" t="s">
        <v>849</v>
      </c>
      <c r="D2140" t="s">
        <v>953</v>
      </c>
      <c r="E2140" t="s">
        <v>954</v>
      </c>
      <c r="F2140" t="s">
        <v>2085</v>
      </c>
      <c r="G2140" t="s">
        <v>1030</v>
      </c>
      <c r="H2140">
        <v>2120501</v>
      </c>
      <c r="I2140" t="s">
        <v>2099</v>
      </c>
      <c r="J2140" t="s">
        <v>846</v>
      </c>
      <c r="K2140">
        <v>5000</v>
      </c>
      <c r="L2140">
        <v>0</v>
      </c>
      <c r="M2140">
        <v>-5000</v>
      </c>
      <c r="N2140">
        <v>-1</v>
      </c>
    </row>
    <row r="2141" spans="1:14">
      <c r="A2141">
        <v>212</v>
      </c>
      <c r="B2141">
        <v>21205</v>
      </c>
      <c r="C2141" t="s">
        <v>849</v>
      </c>
      <c r="D2141" t="s">
        <v>1744</v>
      </c>
      <c r="E2141" t="s">
        <v>1745</v>
      </c>
      <c r="F2141" t="s">
        <v>2101</v>
      </c>
      <c r="G2141" t="s">
        <v>2102</v>
      </c>
      <c r="H2141">
        <v>2120501</v>
      </c>
      <c r="I2141" t="s">
        <v>2099</v>
      </c>
      <c r="J2141" t="s">
        <v>846</v>
      </c>
      <c r="K2141">
        <v>1510</v>
      </c>
      <c r="L2141">
        <v>1768</v>
      </c>
      <c r="M2141">
        <v>258</v>
      </c>
      <c r="N2141">
        <v>0.170860927152318</v>
      </c>
    </row>
    <row r="2142" spans="1:14">
      <c r="A2142">
        <v>212</v>
      </c>
      <c r="B2142">
        <v>21205</v>
      </c>
      <c r="C2142" t="s">
        <v>849</v>
      </c>
      <c r="D2142" t="s">
        <v>1744</v>
      </c>
      <c r="E2142" t="s">
        <v>1745</v>
      </c>
      <c r="F2142" t="s">
        <v>2101</v>
      </c>
      <c r="G2142" t="s">
        <v>2102</v>
      </c>
      <c r="H2142">
        <v>2120501</v>
      </c>
      <c r="I2142" t="s">
        <v>2099</v>
      </c>
      <c r="J2142" t="s">
        <v>938</v>
      </c>
      <c r="K2142">
        <v>70.5</v>
      </c>
      <c r="L2142">
        <v>62.9</v>
      </c>
      <c r="M2142">
        <v>-7.6</v>
      </c>
      <c r="N2142">
        <v>-0.107801418439716</v>
      </c>
    </row>
    <row r="2143" spans="1:14">
      <c r="A2143">
        <v>212</v>
      </c>
      <c r="B2143">
        <v>21205</v>
      </c>
      <c r="C2143" t="s">
        <v>849</v>
      </c>
      <c r="D2143" t="s">
        <v>1744</v>
      </c>
      <c r="E2143" t="s">
        <v>1745</v>
      </c>
      <c r="F2143" t="s">
        <v>2103</v>
      </c>
      <c r="G2143" t="s">
        <v>2104</v>
      </c>
      <c r="H2143">
        <v>2120501</v>
      </c>
      <c r="I2143" t="s">
        <v>2099</v>
      </c>
      <c r="J2143" t="s">
        <v>846</v>
      </c>
      <c r="K2143">
        <v>1053</v>
      </c>
      <c r="L2143">
        <v>1224</v>
      </c>
      <c r="M2143">
        <v>171</v>
      </c>
      <c r="N2143">
        <v>0.162393162393162</v>
      </c>
    </row>
    <row r="2144" spans="1:14">
      <c r="A2144">
        <v>212</v>
      </c>
      <c r="B2144">
        <v>21205</v>
      </c>
      <c r="C2144" t="s">
        <v>849</v>
      </c>
      <c r="D2144" t="s">
        <v>1744</v>
      </c>
      <c r="E2144" t="s">
        <v>1745</v>
      </c>
      <c r="F2144" t="s">
        <v>2103</v>
      </c>
      <c r="G2144" t="s">
        <v>2104</v>
      </c>
      <c r="H2144">
        <v>2120501</v>
      </c>
      <c r="I2144" t="s">
        <v>2099</v>
      </c>
      <c r="J2144" t="s">
        <v>938</v>
      </c>
      <c r="K2144">
        <v>11</v>
      </c>
      <c r="L2144">
        <v>12.1</v>
      </c>
      <c r="M2144">
        <v>1.1</v>
      </c>
      <c r="N2144">
        <v>0.1</v>
      </c>
    </row>
    <row r="2145" spans="1:14">
      <c r="A2145">
        <v>212</v>
      </c>
      <c r="B2145">
        <v>21205</v>
      </c>
      <c r="C2145" t="s">
        <v>849</v>
      </c>
      <c r="D2145" t="s">
        <v>1744</v>
      </c>
      <c r="E2145" t="s">
        <v>1745</v>
      </c>
      <c r="F2145" t="s">
        <v>2105</v>
      </c>
      <c r="G2145" t="s">
        <v>2106</v>
      </c>
      <c r="H2145">
        <v>2120501</v>
      </c>
      <c r="I2145" t="s">
        <v>2099</v>
      </c>
      <c r="J2145" t="s">
        <v>846</v>
      </c>
      <c r="K2145">
        <v>785</v>
      </c>
      <c r="L2145">
        <v>1113</v>
      </c>
      <c r="M2145">
        <v>328</v>
      </c>
      <c r="N2145">
        <v>0.417834394904459</v>
      </c>
    </row>
    <row r="2146" spans="1:14">
      <c r="A2146">
        <v>212</v>
      </c>
      <c r="B2146">
        <v>21205</v>
      </c>
      <c r="C2146" t="s">
        <v>849</v>
      </c>
      <c r="D2146" t="s">
        <v>1744</v>
      </c>
      <c r="E2146" t="s">
        <v>1745</v>
      </c>
      <c r="F2146" t="s">
        <v>2105</v>
      </c>
      <c r="G2146" t="s">
        <v>2106</v>
      </c>
      <c r="H2146">
        <v>2120501</v>
      </c>
      <c r="I2146" t="s">
        <v>2099</v>
      </c>
      <c r="J2146" t="s">
        <v>938</v>
      </c>
      <c r="K2146">
        <v>445</v>
      </c>
      <c r="L2146">
        <v>380</v>
      </c>
      <c r="M2146">
        <v>-65</v>
      </c>
      <c r="N2146">
        <v>-0.146067415730337</v>
      </c>
    </row>
    <row r="2147" spans="1:14">
      <c r="A2147">
        <v>212</v>
      </c>
      <c r="B2147">
        <v>21205</v>
      </c>
      <c r="C2147" t="s">
        <v>849</v>
      </c>
      <c r="D2147" t="s">
        <v>1744</v>
      </c>
      <c r="E2147" t="s">
        <v>1745</v>
      </c>
      <c r="F2147" t="s">
        <v>2107</v>
      </c>
      <c r="G2147" t="s">
        <v>2108</v>
      </c>
      <c r="H2147">
        <v>2120501</v>
      </c>
      <c r="I2147" t="s">
        <v>2099</v>
      </c>
      <c r="J2147" t="s">
        <v>846</v>
      </c>
      <c r="K2147">
        <v>1288</v>
      </c>
      <c r="L2147">
        <v>1487</v>
      </c>
      <c r="M2147">
        <v>199</v>
      </c>
      <c r="N2147">
        <v>0.154503105590062</v>
      </c>
    </row>
    <row r="2148" spans="1:14">
      <c r="A2148">
        <v>212</v>
      </c>
      <c r="B2148">
        <v>21205</v>
      </c>
      <c r="C2148" t="s">
        <v>849</v>
      </c>
      <c r="D2148" t="s">
        <v>1744</v>
      </c>
      <c r="E2148" t="s">
        <v>1745</v>
      </c>
      <c r="F2148" t="s">
        <v>2107</v>
      </c>
      <c r="G2148" t="s">
        <v>2108</v>
      </c>
      <c r="H2148">
        <v>2120501</v>
      </c>
      <c r="I2148" t="s">
        <v>2099</v>
      </c>
      <c r="J2148" t="s">
        <v>938</v>
      </c>
      <c r="K2148">
        <v>53.5</v>
      </c>
      <c r="L2148">
        <v>51</v>
      </c>
      <c r="M2148">
        <v>-2.5</v>
      </c>
      <c r="N2148">
        <v>-0.0467289719626168</v>
      </c>
    </row>
    <row r="2149" spans="1:14">
      <c r="A2149">
        <v>212</v>
      </c>
      <c r="B2149">
        <v>21205</v>
      </c>
      <c r="C2149" t="s">
        <v>849</v>
      </c>
      <c r="D2149" t="s">
        <v>1744</v>
      </c>
      <c r="E2149" t="s">
        <v>1745</v>
      </c>
      <c r="F2149" t="s">
        <v>2109</v>
      </c>
      <c r="G2149" t="s">
        <v>2110</v>
      </c>
      <c r="H2149">
        <v>2120501</v>
      </c>
      <c r="I2149" t="s">
        <v>2099</v>
      </c>
      <c r="J2149" t="s">
        <v>846</v>
      </c>
      <c r="K2149">
        <v>946</v>
      </c>
      <c r="L2149">
        <v>1162</v>
      </c>
      <c r="M2149">
        <v>216</v>
      </c>
      <c r="N2149">
        <v>0.228329809725159</v>
      </c>
    </row>
    <row r="2150" spans="1:14">
      <c r="A2150">
        <v>212</v>
      </c>
      <c r="B2150">
        <v>21205</v>
      </c>
      <c r="C2150" t="s">
        <v>849</v>
      </c>
      <c r="D2150" t="s">
        <v>1744</v>
      </c>
      <c r="E2150" t="s">
        <v>1745</v>
      </c>
      <c r="F2150" t="s">
        <v>2109</v>
      </c>
      <c r="G2150" t="s">
        <v>2110</v>
      </c>
      <c r="H2150">
        <v>2120501</v>
      </c>
      <c r="I2150" t="s">
        <v>2099</v>
      </c>
      <c r="J2150" t="s">
        <v>938</v>
      </c>
      <c r="K2150">
        <v>154.3</v>
      </c>
      <c r="L2150">
        <v>153.9</v>
      </c>
      <c r="M2150">
        <v>-0.400000000000006</v>
      </c>
      <c r="N2150">
        <v>-0.00259235255994819</v>
      </c>
    </row>
    <row r="2151" spans="1:14">
      <c r="A2151">
        <v>212</v>
      </c>
      <c r="B2151">
        <v>21205</v>
      </c>
      <c r="C2151" t="s">
        <v>849</v>
      </c>
      <c r="D2151" t="s">
        <v>1744</v>
      </c>
      <c r="E2151" t="s">
        <v>1745</v>
      </c>
      <c r="F2151" t="s">
        <v>2111</v>
      </c>
      <c r="G2151" t="s">
        <v>2112</v>
      </c>
      <c r="H2151">
        <v>2120501</v>
      </c>
      <c r="I2151" t="s">
        <v>2099</v>
      </c>
      <c r="J2151" t="s">
        <v>846</v>
      </c>
      <c r="K2151">
        <v>1499</v>
      </c>
      <c r="L2151">
        <v>1833</v>
      </c>
      <c r="M2151">
        <v>334</v>
      </c>
      <c r="N2151">
        <v>0.222815210140093</v>
      </c>
    </row>
    <row r="2152" spans="1:14">
      <c r="A2152">
        <v>212</v>
      </c>
      <c r="B2152">
        <v>21205</v>
      </c>
      <c r="C2152" t="s">
        <v>849</v>
      </c>
      <c r="D2152" t="s">
        <v>1744</v>
      </c>
      <c r="E2152" t="s">
        <v>1745</v>
      </c>
      <c r="F2152" t="s">
        <v>2111</v>
      </c>
      <c r="G2152" t="s">
        <v>2112</v>
      </c>
      <c r="H2152">
        <v>2120501</v>
      </c>
      <c r="I2152" t="s">
        <v>2099</v>
      </c>
      <c r="J2152" t="s">
        <v>938</v>
      </c>
      <c r="K2152">
        <v>250</v>
      </c>
      <c r="L2152">
        <v>307</v>
      </c>
      <c r="M2152">
        <v>57</v>
      </c>
      <c r="N2152">
        <v>0.228</v>
      </c>
    </row>
    <row r="2153" spans="1:14">
      <c r="A2153">
        <v>212</v>
      </c>
      <c r="B2153">
        <v>21205</v>
      </c>
      <c r="C2153" t="s">
        <v>849</v>
      </c>
      <c r="D2153" t="s">
        <v>1744</v>
      </c>
      <c r="E2153" t="s">
        <v>1745</v>
      </c>
      <c r="F2153" t="s">
        <v>2113</v>
      </c>
      <c r="G2153" t="s">
        <v>2114</v>
      </c>
      <c r="H2153">
        <v>2120501</v>
      </c>
      <c r="I2153" t="s">
        <v>2099</v>
      </c>
      <c r="J2153" t="s">
        <v>846</v>
      </c>
      <c r="K2153">
        <v>959</v>
      </c>
      <c r="L2153">
        <v>1260</v>
      </c>
      <c r="M2153">
        <v>301</v>
      </c>
      <c r="N2153">
        <v>0.313868613138686</v>
      </c>
    </row>
    <row r="2154" spans="1:14">
      <c r="A2154">
        <v>212</v>
      </c>
      <c r="B2154">
        <v>21205</v>
      </c>
      <c r="C2154" t="s">
        <v>849</v>
      </c>
      <c r="D2154" t="s">
        <v>1744</v>
      </c>
      <c r="E2154" t="s">
        <v>1745</v>
      </c>
      <c r="F2154" t="s">
        <v>2113</v>
      </c>
      <c r="G2154" t="s">
        <v>2114</v>
      </c>
      <c r="H2154">
        <v>2120501</v>
      </c>
      <c r="I2154" t="s">
        <v>2099</v>
      </c>
      <c r="J2154" t="s">
        <v>938</v>
      </c>
      <c r="K2154">
        <v>241.5</v>
      </c>
      <c r="L2154">
        <v>242.65</v>
      </c>
      <c r="M2154">
        <v>1.15000000000001</v>
      </c>
      <c r="N2154">
        <v>0.00476190476190479</v>
      </c>
    </row>
    <row r="2155" spans="1:14">
      <c r="A2155">
        <v>212</v>
      </c>
      <c r="B2155">
        <v>21205</v>
      </c>
      <c r="C2155" t="s">
        <v>849</v>
      </c>
      <c r="D2155" t="s">
        <v>1744</v>
      </c>
      <c r="E2155" t="s">
        <v>1745</v>
      </c>
      <c r="F2155" t="s">
        <v>2115</v>
      </c>
      <c r="G2155" t="s">
        <v>2116</v>
      </c>
      <c r="H2155">
        <v>2120501</v>
      </c>
      <c r="I2155" t="s">
        <v>2099</v>
      </c>
      <c r="J2155" t="s">
        <v>846</v>
      </c>
      <c r="K2155">
        <v>625</v>
      </c>
      <c r="L2155">
        <v>607</v>
      </c>
      <c r="M2155">
        <v>-18</v>
      </c>
      <c r="N2155">
        <v>-0.0288</v>
      </c>
    </row>
    <row r="2156" spans="1:14">
      <c r="A2156">
        <v>212</v>
      </c>
      <c r="B2156">
        <v>21205</v>
      </c>
      <c r="C2156" t="s">
        <v>849</v>
      </c>
      <c r="D2156" t="s">
        <v>1744</v>
      </c>
      <c r="E2156" t="s">
        <v>1745</v>
      </c>
      <c r="F2156" t="s">
        <v>2117</v>
      </c>
      <c r="G2156" t="s">
        <v>2118</v>
      </c>
      <c r="H2156">
        <v>2120501</v>
      </c>
      <c r="I2156" t="s">
        <v>2099</v>
      </c>
      <c r="J2156" t="s">
        <v>846</v>
      </c>
      <c r="K2156">
        <v>551</v>
      </c>
      <c r="L2156">
        <v>773</v>
      </c>
      <c r="M2156">
        <v>222</v>
      </c>
      <c r="N2156">
        <v>0.402903811252269</v>
      </c>
    </row>
    <row r="2157" spans="1:14">
      <c r="A2157">
        <v>212</v>
      </c>
      <c r="B2157">
        <v>21205</v>
      </c>
      <c r="C2157" t="s">
        <v>849</v>
      </c>
      <c r="D2157" t="s">
        <v>1744</v>
      </c>
      <c r="E2157" t="s">
        <v>1745</v>
      </c>
      <c r="F2157" t="s">
        <v>2117</v>
      </c>
      <c r="G2157" t="s">
        <v>2118</v>
      </c>
      <c r="H2157">
        <v>2120501</v>
      </c>
      <c r="I2157" t="s">
        <v>2099</v>
      </c>
      <c r="J2157" t="s">
        <v>938</v>
      </c>
      <c r="K2157">
        <v>952</v>
      </c>
      <c r="L2157">
        <v>770</v>
      </c>
      <c r="M2157">
        <v>-182</v>
      </c>
      <c r="N2157">
        <v>-0.191176470588235</v>
      </c>
    </row>
    <row r="2158" spans="1:14">
      <c r="A2158">
        <v>212</v>
      </c>
      <c r="B2158">
        <v>21205</v>
      </c>
      <c r="C2158" t="s">
        <v>849</v>
      </c>
      <c r="D2158" t="s">
        <v>1744</v>
      </c>
      <c r="E2158" t="s">
        <v>1745</v>
      </c>
      <c r="F2158" t="s">
        <v>2094</v>
      </c>
      <c r="G2158" t="s">
        <v>2095</v>
      </c>
      <c r="H2158">
        <v>2120501</v>
      </c>
      <c r="I2158" t="s">
        <v>2099</v>
      </c>
      <c r="J2158" t="s">
        <v>846</v>
      </c>
      <c r="K2158">
        <v>66</v>
      </c>
      <c r="L2158">
        <v>66</v>
      </c>
      <c r="M2158">
        <v>0</v>
      </c>
      <c r="N2158">
        <v>0</v>
      </c>
    </row>
    <row r="2159" spans="1:14">
      <c r="A2159">
        <v>212</v>
      </c>
      <c r="B2159">
        <v>21205</v>
      </c>
      <c r="C2159" t="s">
        <v>849</v>
      </c>
      <c r="D2159" t="s">
        <v>1744</v>
      </c>
      <c r="E2159" t="s">
        <v>1745</v>
      </c>
      <c r="F2159" t="s">
        <v>2119</v>
      </c>
      <c r="G2159" t="s">
        <v>2120</v>
      </c>
      <c r="H2159">
        <v>2120501</v>
      </c>
      <c r="I2159" t="s">
        <v>2099</v>
      </c>
      <c r="J2159" t="s">
        <v>846</v>
      </c>
      <c r="K2159">
        <v>864</v>
      </c>
      <c r="L2159">
        <v>1141</v>
      </c>
      <c r="M2159">
        <v>277</v>
      </c>
      <c r="N2159">
        <v>0.320601851851852</v>
      </c>
    </row>
    <row r="2160" spans="1:14">
      <c r="A2160">
        <v>212</v>
      </c>
      <c r="B2160">
        <v>21205</v>
      </c>
      <c r="C2160" t="s">
        <v>849</v>
      </c>
      <c r="D2160" t="s">
        <v>1744</v>
      </c>
      <c r="E2160" t="s">
        <v>1745</v>
      </c>
      <c r="F2160" t="s">
        <v>2119</v>
      </c>
      <c r="G2160" t="s">
        <v>2120</v>
      </c>
      <c r="H2160">
        <v>2120501</v>
      </c>
      <c r="I2160" t="s">
        <v>2099</v>
      </c>
      <c r="J2160" t="s">
        <v>938</v>
      </c>
      <c r="K2160">
        <v>125.5</v>
      </c>
      <c r="L2160">
        <v>91.5</v>
      </c>
      <c r="M2160">
        <v>-34</v>
      </c>
      <c r="N2160">
        <v>-0.270916334661355</v>
      </c>
    </row>
    <row r="2161" spans="1:14">
      <c r="A2161">
        <v>212</v>
      </c>
      <c r="B2161">
        <v>21205</v>
      </c>
      <c r="C2161" t="s">
        <v>849</v>
      </c>
      <c r="D2161" t="s">
        <v>1744</v>
      </c>
      <c r="E2161" t="s">
        <v>1745</v>
      </c>
      <c r="F2161" t="s">
        <v>2096</v>
      </c>
      <c r="G2161" t="s">
        <v>2097</v>
      </c>
      <c r="H2161">
        <v>2120501</v>
      </c>
      <c r="I2161" t="s">
        <v>2099</v>
      </c>
      <c r="J2161" t="s">
        <v>846</v>
      </c>
      <c r="K2161">
        <v>139</v>
      </c>
      <c r="L2161">
        <v>141</v>
      </c>
      <c r="M2161">
        <v>2</v>
      </c>
      <c r="N2161">
        <v>0.0143884892086331</v>
      </c>
    </row>
    <row r="2162" spans="1:14">
      <c r="A2162">
        <v>212</v>
      </c>
      <c r="B2162">
        <v>21205</v>
      </c>
      <c r="C2162" t="s">
        <v>849</v>
      </c>
      <c r="D2162" t="s">
        <v>1744</v>
      </c>
      <c r="E2162" t="s">
        <v>1745</v>
      </c>
      <c r="F2162" t="s">
        <v>2121</v>
      </c>
      <c r="G2162" t="s">
        <v>2122</v>
      </c>
      <c r="H2162">
        <v>2120501</v>
      </c>
      <c r="I2162" t="s">
        <v>2099</v>
      </c>
      <c r="J2162" t="s">
        <v>846</v>
      </c>
      <c r="K2162">
        <v>114</v>
      </c>
      <c r="L2162">
        <v>138</v>
      </c>
      <c r="M2162">
        <v>24</v>
      </c>
      <c r="N2162">
        <v>0.210526315789474</v>
      </c>
    </row>
    <row r="2163" spans="1:14">
      <c r="A2163">
        <v>212</v>
      </c>
      <c r="B2163">
        <v>21205</v>
      </c>
      <c r="C2163" t="s">
        <v>849</v>
      </c>
      <c r="D2163" t="s">
        <v>1744</v>
      </c>
      <c r="E2163" t="s">
        <v>1745</v>
      </c>
      <c r="F2163" t="s">
        <v>2123</v>
      </c>
      <c r="G2163" t="s">
        <v>2124</v>
      </c>
      <c r="H2163">
        <v>2120501</v>
      </c>
      <c r="I2163" t="s">
        <v>2099</v>
      </c>
      <c r="J2163" t="s">
        <v>846</v>
      </c>
      <c r="K2163">
        <v>1493</v>
      </c>
      <c r="L2163">
        <v>1016</v>
      </c>
      <c r="M2163">
        <v>-477</v>
      </c>
      <c r="N2163">
        <v>-0.319490957803081</v>
      </c>
    </row>
    <row r="2164" spans="1:14">
      <c r="A2164">
        <v>212</v>
      </c>
      <c r="B2164">
        <v>21205</v>
      </c>
      <c r="C2164" t="s">
        <v>849</v>
      </c>
      <c r="D2164" t="s">
        <v>1744</v>
      </c>
      <c r="E2164" t="s">
        <v>1745</v>
      </c>
      <c r="F2164" t="s">
        <v>1894</v>
      </c>
      <c r="G2164" t="s">
        <v>1895</v>
      </c>
      <c r="H2164">
        <v>2120501</v>
      </c>
      <c r="I2164" t="s">
        <v>2099</v>
      </c>
      <c r="J2164" t="s">
        <v>846</v>
      </c>
      <c r="K2164">
        <v>2</v>
      </c>
      <c r="L2164">
        <v>2</v>
      </c>
      <c r="M2164">
        <v>0</v>
      </c>
      <c r="N2164">
        <v>0</v>
      </c>
    </row>
    <row r="2165" spans="1:14">
      <c r="A2165">
        <v>212</v>
      </c>
      <c r="B2165">
        <v>21205</v>
      </c>
      <c r="C2165" t="s">
        <v>849</v>
      </c>
      <c r="D2165" t="s">
        <v>1744</v>
      </c>
      <c r="E2165" t="s">
        <v>1745</v>
      </c>
      <c r="F2165" t="s">
        <v>2125</v>
      </c>
      <c r="G2165" t="s">
        <v>2126</v>
      </c>
      <c r="H2165">
        <v>2120501</v>
      </c>
      <c r="I2165" t="s">
        <v>2099</v>
      </c>
      <c r="J2165" t="s">
        <v>846</v>
      </c>
      <c r="K2165">
        <v>1108</v>
      </c>
      <c r="L2165">
        <v>1271</v>
      </c>
      <c r="M2165">
        <v>163</v>
      </c>
      <c r="N2165">
        <v>0.147111913357401</v>
      </c>
    </row>
    <row r="2166" spans="1:14">
      <c r="A2166">
        <v>212</v>
      </c>
      <c r="B2166">
        <v>21205</v>
      </c>
      <c r="C2166" t="s">
        <v>849</v>
      </c>
      <c r="D2166" t="s">
        <v>1744</v>
      </c>
      <c r="E2166" t="s">
        <v>1745</v>
      </c>
      <c r="F2166" t="s">
        <v>2125</v>
      </c>
      <c r="G2166" t="s">
        <v>2126</v>
      </c>
      <c r="H2166">
        <v>2120501</v>
      </c>
      <c r="I2166" t="s">
        <v>2099</v>
      </c>
      <c r="J2166" t="s">
        <v>938</v>
      </c>
      <c r="K2166">
        <v>60</v>
      </c>
      <c r="L2166">
        <v>61</v>
      </c>
      <c r="M2166">
        <v>1</v>
      </c>
      <c r="N2166">
        <v>0.0166666666666667</v>
      </c>
    </row>
    <row r="2167" spans="1:14">
      <c r="A2167">
        <v>212</v>
      </c>
      <c r="B2167">
        <v>21205</v>
      </c>
      <c r="C2167" t="s">
        <v>849</v>
      </c>
      <c r="D2167" t="s">
        <v>1744</v>
      </c>
      <c r="E2167" t="s">
        <v>1745</v>
      </c>
      <c r="F2167" t="s">
        <v>2127</v>
      </c>
      <c r="G2167" t="s">
        <v>1030</v>
      </c>
      <c r="H2167">
        <v>2120501</v>
      </c>
      <c r="I2167" t="s">
        <v>2099</v>
      </c>
      <c r="J2167" t="s">
        <v>846</v>
      </c>
      <c r="K2167">
        <v>4420</v>
      </c>
      <c r="L2167">
        <v>4220</v>
      </c>
      <c r="M2167">
        <v>-200</v>
      </c>
      <c r="N2167">
        <v>-0.0452488687782805</v>
      </c>
    </row>
    <row r="2168" spans="1:14">
      <c r="A2168">
        <v>212</v>
      </c>
      <c r="B2168">
        <v>21205</v>
      </c>
      <c r="C2168" t="s">
        <v>849</v>
      </c>
      <c r="D2168" t="s">
        <v>1764</v>
      </c>
      <c r="E2168" t="s">
        <v>1765</v>
      </c>
      <c r="F2168" t="s">
        <v>1896</v>
      </c>
      <c r="G2168" t="s">
        <v>1897</v>
      </c>
      <c r="H2168">
        <v>2120501</v>
      </c>
      <c r="I2168" t="s">
        <v>2099</v>
      </c>
      <c r="J2168" t="s">
        <v>846</v>
      </c>
      <c r="K2168">
        <v>106.55</v>
      </c>
      <c r="L2168">
        <v>329.1245</v>
      </c>
      <c r="M2168">
        <v>222.5745</v>
      </c>
      <c r="N2168">
        <v>2.08892069450962</v>
      </c>
    </row>
    <row r="2169" spans="1:14">
      <c r="A2169">
        <v>212</v>
      </c>
      <c r="B2169">
        <v>21205</v>
      </c>
      <c r="C2169" t="s">
        <v>849</v>
      </c>
      <c r="D2169" t="s">
        <v>1764</v>
      </c>
      <c r="E2169" t="s">
        <v>1765</v>
      </c>
      <c r="F2169" t="s">
        <v>1766</v>
      </c>
      <c r="G2169" t="s">
        <v>1765</v>
      </c>
      <c r="H2169">
        <v>2120501</v>
      </c>
      <c r="I2169" t="s">
        <v>2099</v>
      </c>
      <c r="J2169" t="s">
        <v>846</v>
      </c>
      <c r="K2169">
        <v>1.5</v>
      </c>
      <c r="L2169">
        <v>1.5</v>
      </c>
      <c r="M2169">
        <v>0</v>
      </c>
      <c r="N2169">
        <v>0</v>
      </c>
    </row>
    <row r="2170" spans="1:14">
      <c r="A2170">
        <v>212</v>
      </c>
      <c r="B2170">
        <v>21205</v>
      </c>
      <c r="C2170" t="s">
        <v>849</v>
      </c>
      <c r="D2170" t="s">
        <v>1764</v>
      </c>
      <c r="E2170" t="s">
        <v>1765</v>
      </c>
      <c r="F2170" t="s">
        <v>1766</v>
      </c>
      <c r="G2170" t="s">
        <v>1765</v>
      </c>
      <c r="H2170">
        <v>2120501</v>
      </c>
      <c r="I2170" t="s">
        <v>2099</v>
      </c>
      <c r="J2170" t="s">
        <v>928</v>
      </c>
      <c r="K2170">
        <v>3440</v>
      </c>
      <c r="L2170">
        <v>3440</v>
      </c>
      <c r="M2170">
        <v>0</v>
      </c>
      <c r="N2170">
        <v>0</v>
      </c>
    </row>
    <row r="2171" spans="1:14">
      <c r="A2171">
        <v>212</v>
      </c>
      <c r="B2171">
        <v>21205</v>
      </c>
      <c r="C2171" t="s">
        <v>849</v>
      </c>
      <c r="D2171" t="s">
        <v>1764</v>
      </c>
      <c r="E2171" t="s">
        <v>1765</v>
      </c>
      <c r="F2171" t="s">
        <v>1766</v>
      </c>
      <c r="G2171" t="s">
        <v>1765</v>
      </c>
      <c r="H2171">
        <v>2120501</v>
      </c>
      <c r="I2171" t="s">
        <v>2099</v>
      </c>
      <c r="J2171" t="s">
        <v>974</v>
      </c>
      <c r="K2171">
        <v>400</v>
      </c>
      <c r="L2171">
        <v>400</v>
      </c>
      <c r="M2171">
        <v>0</v>
      </c>
      <c r="N2171">
        <v>0</v>
      </c>
    </row>
    <row r="2172" spans="1:14">
      <c r="A2172">
        <v>212</v>
      </c>
      <c r="B2172">
        <v>21205</v>
      </c>
      <c r="C2172" t="s">
        <v>849</v>
      </c>
      <c r="D2172" t="s">
        <v>1764</v>
      </c>
      <c r="E2172" t="s">
        <v>1765</v>
      </c>
      <c r="F2172" t="s">
        <v>1767</v>
      </c>
      <c r="G2172" t="s">
        <v>1768</v>
      </c>
      <c r="H2172">
        <v>2120501</v>
      </c>
      <c r="I2172" t="s">
        <v>2099</v>
      </c>
      <c r="J2172" t="s">
        <v>846</v>
      </c>
      <c r="K2172">
        <v>0</v>
      </c>
      <c r="L2172">
        <v>22</v>
      </c>
      <c r="M2172">
        <v>22</v>
      </c>
      <c r="N2172">
        <v>0</v>
      </c>
    </row>
    <row r="2173" spans="1:14">
      <c r="A2173">
        <v>212</v>
      </c>
      <c r="B2173">
        <v>21205</v>
      </c>
      <c r="C2173" t="s">
        <v>849</v>
      </c>
      <c r="D2173" t="s">
        <v>1764</v>
      </c>
      <c r="E2173" t="s">
        <v>1765</v>
      </c>
      <c r="F2173" t="s">
        <v>1898</v>
      </c>
      <c r="G2173" t="s">
        <v>1899</v>
      </c>
      <c r="H2173">
        <v>2120501</v>
      </c>
      <c r="I2173" t="s">
        <v>2099</v>
      </c>
      <c r="J2173" t="s">
        <v>846</v>
      </c>
      <c r="K2173">
        <v>1174</v>
      </c>
      <c r="L2173">
        <v>1878.7367</v>
      </c>
      <c r="M2173">
        <v>704.7367</v>
      </c>
      <c r="N2173">
        <v>0.600286797274276</v>
      </c>
    </row>
    <row r="2174" spans="1:14">
      <c r="A2174">
        <v>212</v>
      </c>
      <c r="B2174">
        <v>21205</v>
      </c>
      <c r="C2174" t="s">
        <v>849</v>
      </c>
      <c r="D2174" t="s">
        <v>1764</v>
      </c>
      <c r="E2174" t="s">
        <v>1765</v>
      </c>
      <c r="F2174" t="s">
        <v>1898</v>
      </c>
      <c r="G2174" t="s">
        <v>1899</v>
      </c>
      <c r="H2174">
        <v>2120501</v>
      </c>
      <c r="I2174" t="s">
        <v>2099</v>
      </c>
      <c r="J2174" t="s">
        <v>928</v>
      </c>
      <c r="K2174">
        <v>118.15</v>
      </c>
      <c r="L2174">
        <v>56.71</v>
      </c>
      <c r="M2174">
        <v>-61.44</v>
      </c>
      <c r="N2174">
        <v>-0.520016927634363</v>
      </c>
    </row>
    <row r="2175" spans="1:14">
      <c r="A2175">
        <v>212</v>
      </c>
      <c r="B2175">
        <v>21205</v>
      </c>
      <c r="C2175" t="s">
        <v>849</v>
      </c>
      <c r="D2175" t="s">
        <v>1764</v>
      </c>
      <c r="E2175" t="s">
        <v>1765</v>
      </c>
      <c r="F2175" t="s">
        <v>1898</v>
      </c>
      <c r="G2175" t="s">
        <v>1899</v>
      </c>
      <c r="H2175">
        <v>2120501</v>
      </c>
      <c r="I2175" t="s">
        <v>2099</v>
      </c>
      <c r="J2175" t="s">
        <v>938</v>
      </c>
      <c r="K2175">
        <v>30</v>
      </c>
      <c r="L2175">
        <v>30</v>
      </c>
      <c r="M2175">
        <v>0</v>
      </c>
      <c r="N2175">
        <v>0</v>
      </c>
    </row>
    <row r="2176" spans="1:14">
      <c r="A2176">
        <v>212</v>
      </c>
      <c r="B2176">
        <v>21205</v>
      </c>
      <c r="C2176" t="s">
        <v>849</v>
      </c>
      <c r="D2176" t="s">
        <v>1764</v>
      </c>
      <c r="E2176" t="s">
        <v>1765</v>
      </c>
      <c r="F2176" t="s">
        <v>2098</v>
      </c>
      <c r="G2176" t="s">
        <v>1030</v>
      </c>
      <c r="H2176">
        <v>2120501</v>
      </c>
      <c r="I2176" t="s">
        <v>2099</v>
      </c>
      <c r="J2176" t="s">
        <v>846</v>
      </c>
      <c r="K2176">
        <v>4819</v>
      </c>
      <c r="L2176">
        <v>4249</v>
      </c>
      <c r="M2176">
        <v>-570</v>
      </c>
      <c r="N2176">
        <v>-0.118281801203569</v>
      </c>
    </row>
    <row r="2177" spans="1:14">
      <c r="A2177">
        <v>212</v>
      </c>
      <c r="B2177">
        <v>21205</v>
      </c>
      <c r="C2177" t="s">
        <v>849</v>
      </c>
      <c r="D2177" t="s">
        <v>2081</v>
      </c>
      <c r="E2177" t="s">
        <v>2082</v>
      </c>
      <c r="F2177" t="s">
        <v>2083</v>
      </c>
      <c r="G2177" t="s">
        <v>2084</v>
      </c>
      <c r="H2177">
        <v>2120501</v>
      </c>
      <c r="I2177" t="s">
        <v>2099</v>
      </c>
      <c r="J2177" t="s">
        <v>846</v>
      </c>
      <c r="K2177">
        <v>2666</v>
      </c>
      <c r="L2177">
        <v>1262</v>
      </c>
      <c r="M2177">
        <v>-1404</v>
      </c>
      <c r="N2177">
        <v>-0.526631657914479</v>
      </c>
    </row>
    <row r="2178" spans="1:14">
      <c r="A2178">
        <v>212</v>
      </c>
      <c r="B2178">
        <v>21206</v>
      </c>
      <c r="C2178" t="s">
        <v>849</v>
      </c>
      <c r="D2178" t="s">
        <v>1730</v>
      </c>
      <c r="E2178" t="s">
        <v>1731</v>
      </c>
      <c r="F2178" t="s">
        <v>1732</v>
      </c>
      <c r="G2178" t="s">
        <v>1731</v>
      </c>
      <c r="H2178">
        <v>2120601</v>
      </c>
      <c r="I2178" t="s">
        <v>2128</v>
      </c>
      <c r="J2178" t="s">
        <v>846</v>
      </c>
      <c r="K2178">
        <v>440</v>
      </c>
      <c r="L2178">
        <v>292</v>
      </c>
      <c r="M2178">
        <v>-148</v>
      </c>
      <c r="N2178">
        <v>-0.336363636363636</v>
      </c>
    </row>
    <row r="2179" spans="1:14">
      <c r="A2179">
        <v>212</v>
      </c>
      <c r="B2179">
        <v>21206</v>
      </c>
      <c r="C2179" t="s">
        <v>849</v>
      </c>
      <c r="D2179" t="s">
        <v>1730</v>
      </c>
      <c r="E2179" t="s">
        <v>1731</v>
      </c>
      <c r="F2179" t="s">
        <v>1737</v>
      </c>
      <c r="G2179" t="s">
        <v>1738</v>
      </c>
      <c r="H2179">
        <v>2120601</v>
      </c>
      <c r="I2179" t="s">
        <v>2128</v>
      </c>
      <c r="J2179" t="s">
        <v>846</v>
      </c>
      <c r="K2179">
        <v>690.53</v>
      </c>
      <c r="L2179">
        <v>867.4155</v>
      </c>
      <c r="M2179">
        <v>176.8855</v>
      </c>
      <c r="N2179">
        <v>0.256159037261234</v>
      </c>
    </row>
    <row r="2180" spans="1:14">
      <c r="A2180">
        <v>212</v>
      </c>
      <c r="B2180">
        <v>21206</v>
      </c>
      <c r="C2180" t="s">
        <v>849</v>
      </c>
      <c r="D2180" t="s">
        <v>1730</v>
      </c>
      <c r="E2180" t="s">
        <v>1731</v>
      </c>
      <c r="F2180" t="s">
        <v>1935</v>
      </c>
      <c r="G2180" t="s">
        <v>1936</v>
      </c>
      <c r="H2180">
        <v>2120601</v>
      </c>
      <c r="I2180" t="s">
        <v>2128</v>
      </c>
      <c r="J2180" t="s">
        <v>846</v>
      </c>
      <c r="K2180">
        <v>86.14</v>
      </c>
      <c r="L2180">
        <v>214.48</v>
      </c>
      <c r="M2180">
        <v>128.34</v>
      </c>
      <c r="N2180">
        <v>1.48990016252612</v>
      </c>
    </row>
    <row r="2181" spans="1:14">
      <c r="A2181">
        <v>212</v>
      </c>
      <c r="B2181">
        <v>21206</v>
      </c>
      <c r="C2181" t="s">
        <v>849</v>
      </c>
      <c r="D2181" t="s">
        <v>1730</v>
      </c>
      <c r="E2181" t="s">
        <v>1731</v>
      </c>
      <c r="F2181" t="s">
        <v>1880</v>
      </c>
      <c r="G2181" t="s">
        <v>1881</v>
      </c>
      <c r="H2181">
        <v>2120601</v>
      </c>
      <c r="I2181" t="s">
        <v>2128</v>
      </c>
      <c r="J2181" t="s">
        <v>846</v>
      </c>
      <c r="K2181">
        <v>983.58</v>
      </c>
      <c r="L2181">
        <v>1154.7591</v>
      </c>
      <c r="M2181">
        <v>171.1791</v>
      </c>
      <c r="N2181">
        <v>0.174036783993168</v>
      </c>
    </row>
    <row r="2182" spans="1:14">
      <c r="A2182">
        <v>212</v>
      </c>
      <c r="B2182">
        <v>21206</v>
      </c>
      <c r="C2182" t="s">
        <v>849</v>
      </c>
      <c r="D2182" t="s">
        <v>1730</v>
      </c>
      <c r="E2182" t="s">
        <v>1731</v>
      </c>
      <c r="F2182" t="s">
        <v>1882</v>
      </c>
      <c r="G2182" t="s">
        <v>1883</v>
      </c>
      <c r="H2182">
        <v>2120601</v>
      </c>
      <c r="I2182" t="s">
        <v>2128</v>
      </c>
      <c r="J2182" t="s">
        <v>938</v>
      </c>
      <c r="K2182">
        <v>106.51</v>
      </c>
      <c r="L2182">
        <v>84.7946</v>
      </c>
      <c r="M2182">
        <v>-21.7154</v>
      </c>
      <c r="N2182">
        <v>-0.203881325697118</v>
      </c>
    </row>
    <row r="2183" spans="1:14">
      <c r="A2183">
        <v>212</v>
      </c>
      <c r="B2183">
        <v>21206</v>
      </c>
      <c r="C2183" t="s">
        <v>849</v>
      </c>
      <c r="D2183" t="s">
        <v>1730</v>
      </c>
      <c r="E2183" t="s">
        <v>1731</v>
      </c>
      <c r="F2183" t="s">
        <v>1884</v>
      </c>
      <c r="G2183" t="s">
        <v>1885</v>
      </c>
      <c r="H2183">
        <v>2120601</v>
      </c>
      <c r="I2183" t="s">
        <v>2128</v>
      </c>
      <c r="J2183" t="s">
        <v>846</v>
      </c>
      <c r="K2183">
        <v>479.72</v>
      </c>
      <c r="L2183">
        <v>0</v>
      </c>
      <c r="M2183">
        <v>-479.72</v>
      </c>
      <c r="N2183">
        <v>-1</v>
      </c>
    </row>
    <row r="2184" spans="1:14">
      <c r="A2184">
        <v>212</v>
      </c>
      <c r="B2184">
        <v>21206</v>
      </c>
      <c r="C2184" t="s">
        <v>849</v>
      </c>
      <c r="D2184" t="s">
        <v>1781</v>
      </c>
      <c r="E2184" t="s">
        <v>1782</v>
      </c>
      <c r="F2184" t="s">
        <v>1904</v>
      </c>
      <c r="G2184" t="s">
        <v>1905</v>
      </c>
      <c r="H2184">
        <v>2120601</v>
      </c>
      <c r="I2184" t="s">
        <v>2128</v>
      </c>
      <c r="J2184" t="s">
        <v>846</v>
      </c>
      <c r="K2184">
        <v>0</v>
      </c>
      <c r="L2184">
        <v>439.57</v>
      </c>
      <c r="M2184">
        <v>439.57</v>
      </c>
      <c r="N2184">
        <v>0</v>
      </c>
    </row>
    <row r="2185" spans="1:14">
      <c r="A2185">
        <v>212</v>
      </c>
      <c r="B2185">
        <v>21299</v>
      </c>
      <c r="C2185" t="s">
        <v>849</v>
      </c>
      <c r="D2185" t="s">
        <v>953</v>
      </c>
      <c r="E2185" t="s">
        <v>954</v>
      </c>
      <c r="F2185" t="s">
        <v>2129</v>
      </c>
      <c r="G2185" t="s">
        <v>2130</v>
      </c>
      <c r="H2185">
        <v>2129901</v>
      </c>
      <c r="I2185" t="s">
        <v>2131</v>
      </c>
      <c r="J2185" t="s">
        <v>846</v>
      </c>
      <c r="K2185">
        <v>0</v>
      </c>
      <c r="L2185">
        <v>21000</v>
      </c>
      <c r="M2185">
        <v>21000</v>
      </c>
      <c r="N2185">
        <v>0</v>
      </c>
    </row>
    <row r="2186" spans="1:14">
      <c r="A2186">
        <v>212</v>
      </c>
      <c r="B2186">
        <v>21299</v>
      </c>
      <c r="C2186" t="s">
        <v>1726</v>
      </c>
      <c r="D2186" t="s">
        <v>1727</v>
      </c>
      <c r="E2186" t="s">
        <v>1728</v>
      </c>
      <c r="F2186" t="s">
        <v>2073</v>
      </c>
      <c r="G2186" t="s">
        <v>2074</v>
      </c>
      <c r="H2186">
        <v>2129901</v>
      </c>
      <c r="I2186" t="s">
        <v>2131</v>
      </c>
      <c r="J2186" t="s">
        <v>846</v>
      </c>
      <c r="K2186">
        <v>0</v>
      </c>
      <c r="L2186">
        <v>18000</v>
      </c>
      <c r="M2186">
        <v>18000</v>
      </c>
      <c r="N2186">
        <v>0</v>
      </c>
    </row>
    <row r="2187" spans="1:14">
      <c r="A2187">
        <v>212</v>
      </c>
      <c r="B2187">
        <v>21299</v>
      </c>
      <c r="C2187" t="s">
        <v>792</v>
      </c>
      <c r="D2187" t="s">
        <v>1014</v>
      </c>
      <c r="E2187" t="s">
        <v>1015</v>
      </c>
      <c r="F2187" t="s">
        <v>1016</v>
      </c>
      <c r="G2187" t="s">
        <v>1017</v>
      </c>
      <c r="H2187">
        <v>2129901</v>
      </c>
      <c r="I2187" t="s">
        <v>2131</v>
      </c>
      <c r="J2187" t="s">
        <v>846</v>
      </c>
      <c r="K2187">
        <v>0</v>
      </c>
      <c r="L2187">
        <v>7877.06</v>
      </c>
      <c r="M2187">
        <v>7877.06</v>
      </c>
      <c r="N2187">
        <v>0</v>
      </c>
    </row>
    <row r="2188" spans="1:14">
      <c r="A2188">
        <v>212</v>
      </c>
      <c r="B2188">
        <v>21299</v>
      </c>
      <c r="C2188" t="s">
        <v>1726</v>
      </c>
      <c r="D2188" t="s">
        <v>2007</v>
      </c>
      <c r="E2188" t="s">
        <v>2008</v>
      </c>
      <c r="F2188" t="s">
        <v>2075</v>
      </c>
      <c r="G2188" t="s">
        <v>2076</v>
      </c>
      <c r="H2188">
        <v>2129901</v>
      </c>
      <c r="I2188" t="s">
        <v>2131</v>
      </c>
      <c r="J2188" t="s">
        <v>846</v>
      </c>
      <c r="K2188">
        <v>0</v>
      </c>
      <c r="L2188">
        <v>12000</v>
      </c>
      <c r="M2188">
        <v>12000</v>
      </c>
      <c r="N2188">
        <v>0</v>
      </c>
    </row>
    <row r="2189" spans="1:14">
      <c r="A2189">
        <v>212</v>
      </c>
      <c r="B2189">
        <v>21299</v>
      </c>
      <c r="C2189" t="s">
        <v>849</v>
      </c>
      <c r="D2189" t="s">
        <v>953</v>
      </c>
      <c r="E2189" t="s">
        <v>954</v>
      </c>
      <c r="F2189" t="s">
        <v>2129</v>
      </c>
      <c r="G2189" t="s">
        <v>2130</v>
      </c>
      <c r="H2189">
        <v>2129999</v>
      </c>
      <c r="I2189" t="s">
        <v>947</v>
      </c>
      <c r="J2189" t="s">
        <v>846</v>
      </c>
      <c r="K2189">
        <v>18300</v>
      </c>
      <c r="L2189">
        <v>0</v>
      </c>
      <c r="M2189">
        <v>-18300</v>
      </c>
      <c r="N2189">
        <v>-1</v>
      </c>
    </row>
    <row r="2190" spans="1:14">
      <c r="A2190">
        <v>212</v>
      </c>
      <c r="B2190">
        <v>21299</v>
      </c>
      <c r="C2190" t="s">
        <v>1726</v>
      </c>
      <c r="D2190" t="s">
        <v>1727</v>
      </c>
      <c r="E2190" t="s">
        <v>1728</v>
      </c>
      <c r="F2190" t="s">
        <v>2073</v>
      </c>
      <c r="G2190" t="s">
        <v>2074</v>
      </c>
      <c r="H2190">
        <v>2129999</v>
      </c>
      <c r="I2190" t="s">
        <v>947</v>
      </c>
      <c r="J2190" t="s">
        <v>846</v>
      </c>
      <c r="K2190">
        <v>9900</v>
      </c>
      <c r="L2190">
        <v>0</v>
      </c>
      <c r="M2190">
        <v>-9900</v>
      </c>
      <c r="N2190">
        <v>-1</v>
      </c>
    </row>
    <row r="2191" spans="1:14">
      <c r="A2191">
        <v>212</v>
      </c>
      <c r="B2191">
        <v>21299</v>
      </c>
      <c r="C2191" t="s">
        <v>849</v>
      </c>
      <c r="D2191" t="s">
        <v>1781</v>
      </c>
      <c r="E2191" t="s">
        <v>1782</v>
      </c>
      <c r="F2191" t="s">
        <v>1961</v>
      </c>
      <c r="G2191" t="s">
        <v>1962</v>
      </c>
      <c r="H2191">
        <v>2129999</v>
      </c>
      <c r="I2191" t="s">
        <v>947</v>
      </c>
      <c r="J2191" t="s">
        <v>846</v>
      </c>
      <c r="K2191">
        <v>6.72</v>
      </c>
      <c r="L2191">
        <v>0</v>
      </c>
      <c r="M2191">
        <v>-6.72</v>
      </c>
      <c r="N2191">
        <v>-1</v>
      </c>
    </row>
    <row r="2192" spans="1:14">
      <c r="A2192">
        <v>212</v>
      </c>
      <c r="B2192">
        <v>21299</v>
      </c>
      <c r="C2192" t="s">
        <v>792</v>
      </c>
      <c r="D2192" t="s">
        <v>1014</v>
      </c>
      <c r="E2192" t="s">
        <v>1015</v>
      </c>
      <c r="F2192" t="s">
        <v>1016</v>
      </c>
      <c r="G2192" t="s">
        <v>1017</v>
      </c>
      <c r="H2192">
        <v>2129999</v>
      </c>
      <c r="I2192" t="s">
        <v>947</v>
      </c>
      <c r="J2192" t="s">
        <v>846</v>
      </c>
      <c r="K2192">
        <v>2120</v>
      </c>
      <c r="L2192">
        <v>0</v>
      </c>
      <c r="M2192">
        <v>-2120</v>
      </c>
      <c r="N2192">
        <v>-1</v>
      </c>
    </row>
    <row r="2193" spans="1:14">
      <c r="A2193">
        <v>212</v>
      </c>
      <c r="B2193">
        <v>21299</v>
      </c>
      <c r="C2193" t="s">
        <v>1726</v>
      </c>
      <c r="D2193" t="s">
        <v>2007</v>
      </c>
      <c r="E2193" t="s">
        <v>2008</v>
      </c>
      <c r="F2193" t="s">
        <v>2075</v>
      </c>
      <c r="G2193" t="s">
        <v>2076</v>
      </c>
      <c r="H2193">
        <v>2129999</v>
      </c>
      <c r="I2193" t="s">
        <v>947</v>
      </c>
      <c r="J2193" t="s">
        <v>846</v>
      </c>
      <c r="K2193">
        <v>22000</v>
      </c>
      <c r="L2193">
        <v>0</v>
      </c>
      <c r="M2193">
        <v>-22000</v>
      </c>
      <c r="N2193">
        <v>-1</v>
      </c>
    </row>
    <row r="2194" spans="1:14">
      <c r="A2194">
        <v>212</v>
      </c>
      <c r="B2194">
        <v>21299</v>
      </c>
      <c r="C2194" t="s">
        <v>1289</v>
      </c>
      <c r="D2194" t="s">
        <v>1290</v>
      </c>
      <c r="E2194" t="s">
        <v>1291</v>
      </c>
      <c r="F2194" t="s">
        <v>1292</v>
      </c>
      <c r="G2194" t="s">
        <v>1291</v>
      </c>
      <c r="H2194">
        <v>2129999</v>
      </c>
      <c r="I2194" t="s">
        <v>947</v>
      </c>
      <c r="J2194" t="s">
        <v>846</v>
      </c>
      <c r="K2194">
        <v>18</v>
      </c>
      <c r="L2194">
        <v>0</v>
      </c>
      <c r="M2194">
        <v>-18</v>
      </c>
      <c r="N2194">
        <v>-1</v>
      </c>
    </row>
    <row r="2195" spans="1:14">
      <c r="A2195">
        <v>213</v>
      </c>
      <c r="B2195">
        <v>21301</v>
      </c>
      <c r="C2195" t="s">
        <v>1061</v>
      </c>
      <c r="D2195" t="s">
        <v>1687</v>
      </c>
      <c r="E2195" t="s">
        <v>1688</v>
      </c>
      <c r="F2195" t="s">
        <v>1689</v>
      </c>
      <c r="G2195" t="s">
        <v>1690</v>
      </c>
      <c r="H2195">
        <v>2130101</v>
      </c>
      <c r="I2195" t="s">
        <v>2132</v>
      </c>
      <c r="J2195" t="s">
        <v>846</v>
      </c>
      <c r="K2195">
        <v>62.39</v>
      </c>
      <c r="L2195">
        <v>77.8029</v>
      </c>
      <c r="M2195">
        <v>15.4129</v>
      </c>
      <c r="N2195">
        <v>0.247041192498798</v>
      </c>
    </row>
    <row r="2196" spans="1:14">
      <c r="A2196">
        <v>213</v>
      </c>
      <c r="B2196">
        <v>21301</v>
      </c>
      <c r="C2196" t="s">
        <v>1061</v>
      </c>
      <c r="D2196" t="s">
        <v>1687</v>
      </c>
      <c r="E2196" t="s">
        <v>1688</v>
      </c>
      <c r="F2196" t="s">
        <v>1691</v>
      </c>
      <c r="G2196" t="s">
        <v>1692</v>
      </c>
      <c r="H2196">
        <v>2130101</v>
      </c>
      <c r="I2196" t="s">
        <v>2132</v>
      </c>
      <c r="J2196" t="s">
        <v>846</v>
      </c>
      <c r="K2196">
        <v>71.45</v>
      </c>
      <c r="L2196">
        <v>87.9686</v>
      </c>
      <c r="M2196">
        <v>16.5186</v>
      </c>
      <c r="N2196">
        <v>0.231191042687194</v>
      </c>
    </row>
    <row r="2197" spans="1:14">
      <c r="A2197">
        <v>213</v>
      </c>
      <c r="B2197">
        <v>21301</v>
      </c>
      <c r="C2197" t="s">
        <v>1061</v>
      </c>
      <c r="D2197" t="s">
        <v>1687</v>
      </c>
      <c r="E2197" t="s">
        <v>1688</v>
      </c>
      <c r="F2197" t="s">
        <v>1693</v>
      </c>
      <c r="G2197" t="s">
        <v>1688</v>
      </c>
      <c r="H2197">
        <v>2130101</v>
      </c>
      <c r="I2197" t="s">
        <v>2132</v>
      </c>
      <c r="J2197" t="s">
        <v>846</v>
      </c>
      <c r="K2197">
        <v>591.99</v>
      </c>
      <c r="L2197">
        <v>667.4572</v>
      </c>
      <c r="M2197">
        <v>75.4671999999999</v>
      </c>
      <c r="N2197">
        <v>0.127480531765739</v>
      </c>
    </row>
    <row r="2198" spans="1:14">
      <c r="A2198">
        <v>213</v>
      </c>
      <c r="B2198">
        <v>21301</v>
      </c>
      <c r="C2198" t="s">
        <v>1061</v>
      </c>
      <c r="D2198" t="s">
        <v>1687</v>
      </c>
      <c r="E2198" t="s">
        <v>1688</v>
      </c>
      <c r="F2198" t="s">
        <v>1694</v>
      </c>
      <c r="G2198" t="s">
        <v>1695</v>
      </c>
      <c r="H2198">
        <v>2130101</v>
      </c>
      <c r="I2198" t="s">
        <v>2132</v>
      </c>
      <c r="J2198" t="s">
        <v>846</v>
      </c>
      <c r="K2198">
        <v>128.06</v>
      </c>
      <c r="L2198">
        <v>172.4988</v>
      </c>
      <c r="M2198">
        <v>44.4388</v>
      </c>
      <c r="N2198">
        <v>0.347015461502421</v>
      </c>
    </row>
    <row r="2199" spans="1:14">
      <c r="A2199">
        <v>213</v>
      </c>
      <c r="B2199">
        <v>21301</v>
      </c>
      <c r="C2199" t="s">
        <v>1061</v>
      </c>
      <c r="D2199" t="s">
        <v>1687</v>
      </c>
      <c r="E2199" t="s">
        <v>1688</v>
      </c>
      <c r="F2199" t="s">
        <v>1696</v>
      </c>
      <c r="G2199" t="s">
        <v>1697</v>
      </c>
      <c r="H2199">
        <v>2130101</v>
      </c>
      <c r="I2199" t="s">
        <v>2132</v>
      </c>
      <c r="J2199" t="s">
        <v>846</v>
      </c>
      <c r="K2199">
        <v>502.79</v>
      </c>
      <c r="L2199">
        <v>587.0434</v>
      </c>
      <c r="M2199">
        <v>84.2534</v>
      </c>
      <c r="N2199">
        <v>0.167571749637025</v>
      </c>
    </row>
    <row r="2200" spans="1:14">
      <c r="A2200">
        <v>213</v>
      </c>
      <c r="B2200">
        <v>21301</v>
      </c>
      <c r="C2200" t="s">
        <v>1061</v>
      </c>
      <c r="D2200" t="s">
        <v>1687</v>
      </c>
      <c r="E2200" t="s">
        <v>1688</v>
      </c>
      <c r="F2200" t="s">
        <v>1698</v>
      </c>
      <c r="G2200" t="s">
        <v>1699</v>
      </c>
      <c r="H2200">
        <v>2130101</v>
      </c>
      <c r="I2200" t="s">
        <v>2132</v>
      </c>
      <c r="J2200" t="s">
        <v>846</v>
      </c>
      <c r="K2200">
        <v>96.77</v>
      </c>
      <c r="L2200">
        <v>108.6396</v>
      </c>
      <c r="M2200">
        <v>11.8696</v>
      </c>
      <c r="N2200">
        <v>0.122657848506769</v>
      </c>
    </row>
    <row r="2201" spans="1:14">
      <c r="A2201">
        <v>213</v>
      </c>
      <c r="B2201">
        <v>21301</v>
      </c>
      <c r="C2201" t="s">
        <v>1061</v>
      </c>
      <c r="D2201" t="s">
        <v>1062</v>
      </c>
      <c r="E2201" t="s">
        <v>1063</v>
      </c>
      <c r="F2201" t="s">
        <v>1700</v>
      </c>
      <c r="G2201" t="s">
        <v>1063</v>
      </c>
      <c r="H2201">
        <v>2130101</v>
      </c>
      <c r="I2201" t="s">
        <v>2132</v>
      </c>
      <c r="J2201" t="s">
        <v>846</v>
      </c>
      <c r="K2201">
        <v>292.2</v>
      </c>
      <c r="L2201">
        <v>361.1946</v>
      </c>
      <c r="M2201">
        <v>68.9946</v>
      </c>
      <c r="N2201">
        <v>0.236121149897331</v>
      </c>
    </row>
    <row r="2202" spans="1:14">
      <c r="A2202">
        <v>213</v>
      </c>
      <c r="B2202">
        <v>21301</v>
      </c>
      <c r="C2202" t="s">
        <v>1061</v>
      </c>
      <c r="D2202" t="s">
        <v>1062</v>
      </c>
      <c r="E2202" t="s">
        <v>1063</v>
      </c>
      <c r="F2202" t="s">
        <v>1701</v>
      </c>
      <c r="G2202" t="s">
        <v>1702</v>
      </c>
      <c r="H2202">
        <v>2130101</v>
      </c>
      <c r="I2202" t="s">
        <v>2132</v>
      </c>
      <c r="J2202" t="s">
        <v>846</v>
      </c>
      <c r="K2202">
        <v>227.24</v>
      </c>
      <c r="L2202">
        <v>319.4537</v>
      </c>
      <c r="M2202">
        <v>92.2137</v>
      </c>
      <c r="N2202">
        <v>0.405798715014962</v>
      </c>
    </row>
    <row r="2203" spans="1:14">
      <c r="A2203">
        <v>213</v>
      </c>
      <c r="B2203">
        <v>21301</v>
      </c>
      <c r="C2203" t="s">
        <v>1061</v>
      </c>
      <c r="D2203" t="s">
        <v>1062</v>
      </c>
      <c r="E2203" t="s">
        <v>1063</v>
      </c>
      <c r="F2203" t="s">
        <v>1703</v>
      </c>
      <c r="G2203" t="s">
        <v>1704</v>
      </c>
      <c r="H2203">
        <v>2130101</v>
      </c>
      <c r="I2203" t="s">
        <v>2132</v>
      </c>
      <c r="J2203" t="s">
        <v>846</v>
      </c>
      <c r="K2203">
        <v>70.16</v>
      </c>
      <c r="L2203">
        <v>96.4267</v>
      </c>
      <c r="M2203">
        <v>26.2667</v>
      </c>
      <c r="N2203">
        <v>0.374382839224629</v>
      </c>
    </row>
    <row r="2204" spans="1:14">
      <c r="A2204">
        <v>213</v>
      </c>
      <c r="B2204">
        <v>21301</v>
      </c>
      <c r="C2204" t="s">
        <v>1061</v>
      </c>
      <c r="D2204" t="s">
        <v>1705</v>
      </c>
      <c r="E2204" t="s">
        <v>1706</v>
      </c>
      <c r="F2204" t="s">
        <v>1707</v>
      </c>
      <c r="G2204" t="s">
        <v>1706</v>
      </c>
      <c r="H2204">
        <v>2130101</v>
      </c>
      <c r="I2204" t="s">
        <v>2132</v>
      </c>
      <c r="J2204" t="s">
        <v>846</v>
      </c>
      <c r="K2204">
        <v>155.62</v>
      </c>
      <c r="L2204">
        <v>202.2483</v>
      </c>
      <c r="M2204">
        <v>46.6283</v>
      </c>
      <c r="N2204">
        <v>0.299629225035342</v>
      </c>
    </row>
    <row r="2205" spans="1:14">
      <c r="A2205">
        <v>213</v>
      </c>
      <c r="B2205">
        <v>21301</v>
      </c>
      <c r="C2205" t="s">
        <v>1061</v>
      </c>
      <c r="D2205" t="s">
        <v>1705</v>
      </c>
      <c r="E2205" t="s">
        <v>1706</v>
      </c>
      <c r="F2205" t="s">
        <v>1708</v>
      </c>
      <c r="G2205" t="s">
        <v>1709</v>
      </c>
      <c r="H2205">
        <v>2130101</v>
      </c>
      <c r="I2205" t="s">
        <v>2132</v>
      </c>
      <c r="J2205" t="s">
        <v>846</v>
      </c>
      <c r="K2205">
        <v>54.91</v>
      </c>
      <c r="L2205">
        <v>64.6446</v>
      </c>
      <c r="M2205">
        <v>9.7346</v>
      </c>
      <c r="N2205">
        <v>0.177282826443271</v>
      </c>
    </row>
    <row r="2206" spans="1:14">
      <c r="A2206">
        <v>213</v>
      </c>
      <c r="B2206">
        <v>21301</v>
      </c>
      <c r="C2206" t="s">
        <v>1061</v>
      </c>
      <c r="D2206" t="s">
        <v>1705</v>
      </c>
      <c r="E2206" t="s">
        <v>1706</v>
      </c>
      <c r="F2206" t="s">
        <v>1710</v>
      </c>
      <c r="G2206" t="s">
        <v>1711</v>
      </c>
      <c r="H2206">
        <v>2130101</v>
      </c>
      <c r="I2206" t="s">
        <v>2132</v>
      </c>
      <c r="J2206" t="s">
        <v>846</v>
      </c>
      <c r="K2206">
        <v>127.09</v>
      </c>
      <c r="L2206">
        <v>176.5992</v>
      </c>
      <c r="M2206">
        <v>49.5092</v>
      </c>
      <c r="N2206">
        <v>0.389560154221418</v>
      </c>
    </row>
    <row r="2207" spans="1:14">
      <c r="A2207">
        <v>213</v>
      </c>
      <c r="B2207">
        <v>21301</v>
      </c>
      <c r="C2207" t="s">
        <v>1061</v>
      </c>
      <c r="D2207" t="s">
        <v>1687</v>
      </c>
      <c r="E2207" t="s">
        <v>1688</v>
      </c>
      <c r="F2207" t="s">
        <v>1693</v>
      </c>
      <c r="G2207" t="s">
        <v>1688</v>
      </c>
      <c r="H2207">
        <v>2130102</v>
      </c>
      <c r="I2207" t="s">
        <v>2133</v>
      </c>
      <c r="J2207" t="s">
        <v>846</v>
      </c>
      <c r="K2207">
        <v>7.5</v>
      </c>
      <c r="L2207">
        <v>7.5</v>
      </c>
      <c r="M2207">
        <v>0</v>
      </c>
      <c r="N2207">
        <v>0</v>
      </c>
    </row>
    <row r="2208" spans="1:14">
      <c r="A2208">
        <v>213</v>
      </c>
      <c r="B2208">
        <v>21301</v>
      </c>
      <c r="C2208" t="s">
        <v>1061</v>
      </c>
      <c r="D2208" t="s">
        <v>1062</v>
      </c>
      <c r="E2208" t="s">
        <v>1063</v>
      </c>
      <c r="F2208" t="s">
        <v>1700</v>
      </c>
      <c r="G2208" t="s">
        <v>1063</v>
      </c>
      <c r="H2208">
        <v>2130102</v>
      </c>
      <c r="I2208" t="s">
        <v>2133</v>
      </c>
      <c r="J2208" t="s">
        <v>846</v>
      </c>
      <c r="K2208">
        <v>12</v>
      </c>
      <c r="L2208">
        <v>12</v>
      </c>
      <c r="M2208">
        <v>0</v>
      </c>
      <c r="N2208">
        <v>0</v>
      </c>
    </row>
    <row r="2209" spans="1:14">
      <c r="A2209">
        <v>213</v>
      </c>
      <c r="B2209">
        <v>21301</v>
      </c>
      <c r="C2209" t="s">
        <v>1061</v>
      </c>
      <c r="D2209" t="s">
        <v>1705</v>
      </c>
      <c r="E2209" t="s">
        <v>1706</v>
      </c>
      <c r="F2209" t="s">
        <v>1707</v>
      </c>
      <c r="G2209" t="s">
        <v>1706</v>
      </c>
      <c r="H2209">
        <v>2130102</v>
      </c>
      <c r="I2209" t="s">
        <v>2133</v>
      </c>
      <c r="J2209" t="s">
        <v>846</v>
      </c>
      <c r="K2209">
        <v>32.9</v>
      </c>
      <c r="L2209">
        <v>18.1</v>
      </c>
      <c r="M2209">
        <v>-14.8</v>
      </c>
      <c r="N2209">
        <v>-0.449848024316109</v>
      </c>
    </row>
    <row r="2210" spans="1:14">
      <c r="A2210">
        <v>213</v>
      </c>
      <c r="B2210">
        <v>21301</v>
      </c>
      <c r="C2210" t="s">
        <v>1061</v>
      </c>
      <c r="D2210" t="s">
        <v>1687</v>
      </c>
      <c r="E2210" t="s">
        <v>1688</v>
      </c>
      <c r="F2210" t="s">
        <v>1848</v>
      </c>
      <c r="G2210" t="s">
        <v>1849</v>
      </c>
      <c r="H2210">
        <v>2130104</v>
      </c>
      <c r="I2210" t="s">
        <v>2134</v>
      </c>
      <c r="J2210" t="s">
        <v>846</v>
      </c>
      <c r="K2210">
        <v>88.77</v>
      </c>
      <c r="L2210">
        <v>126.1472</v>
      </c>
      <c r="M2210">
        <v>37.3772</v>
      </c>
      <c r="N2210">
        <v>0.421056663287147</v>
      </c>
    </row>
    <row r="2211" spans="1:14">
      <c r="A2211">
        <v>213</v>
      </c>
      <c r="B2211">
        <v>21301</v>
      </c>
      <c r="C2211" t="s">
        <v>1061</v>
      </c>
      <c r="D2211" t="s">
        <v>1687</v>
      </c>
      <c r="E2211" t="s">
        <v>1688</v>
      </c>
      <c r="F2211" t="s">
        <v>1850</v>
      </c>
      <c r="G2211" t="s">
        <v>1851</v>
      </c>
      <c r="H2211">
        <v>2130104</v>
      </c>
      <c r="I2211" t="s">
        <v>2134</v>
      </c>
      <c r="J2211" t="s">
        <v>846</v>
      </c>
      <c r="K2211">
        <v>394.33</v>
      </c>
      <c r="L2211">
        <v>379.3363</v>
      </c>
      <c r="M2211">
        <v>-14.9937</v>
      </c>
      <c r="N2211">
        <v>-0.0380232292749727</v>
      </c>
    </row>
    <row r="2212" spans="1:14">
      <c r="A2212">
        <v>213</v>
      </c>
      <c r="B2212">
        <v>21301</v>
      </c>
      <c r="C2212" t="s">
        <v>1061</v>
      </c>
      <c r="D2212" t="s">
        <v>1687</v>
      </c>
      <c r="E2212" t="s">
        <v>1688</v>
      </c>
      <c r="F2212" t="s">
        <v>1921</v>
      </c>
      <c r="G2212" t="s">
        <v>1922</v>
      </c>
      <c r="H2212">
        <v>2130104</v>
      </c>
      <c r="I2212" t="s">
        <v>2134</v>
      </c>
      <c r="J2212" t="s">
        <v>846</v>
      </c>
      <c r="K2212">
        <v>22.96</v>
      </c>
      <c r="L2212">
        <v>37.0238</v>
      </c>
      <c r="M2212">
        <v>14.0638</v>
      </c>
      <c r="N2212">
        <v>0.612534843205575</v>
      </c>
    </row>
    <row r="2213" spans="1:14">
      <c r="A2213">
        <v>213</v>
      </c>
      <c r="B2213">
        <v>21301</v>
      </c>
      <c r="C2213" t="s">
        <v>1061</v>
      </c>
      <c r="D2213" t="s">
        <v>1062</v>
      </c>
      <c r="E2213" t="s">
        <v>1063</v>
      </c>
      <c r="F2213" t="s">
        <v>1852</v>
      </c>
      <c r="G2213" t="s">
        <v>1853</v>
      </c>
      <c r="H2213">
        <v>2130104</v>
      </c>
      <c r="I2213" t="s">
        <v>2134</v>
      </c>
      <c r="J2213" t="s">
        <v>846</v>
      </c>
      <c r="K2213">
        <v>291.33</v>
      </c>
      <c r="L2213">
        <v>363.3679</v>
      </c>
      <c r="M2213">
        <v>72.0379</v>
      </c>
      <c r="N2213">
        <v>0.247272508838774</v>
      </c>
    </row>
    <row r="2214" spans="1:14">
      <c r="A2214">
        <v>213</v>
      </c>
      <c r="B2214">
        <v>21301</v>
      </c>
      <c r="C2214" t="s">
        <v>1061</v>
      </c>
      <c r="D2214" t="s">
        <v>1062</v>
      </c>
      <c r="E2214" t="s">
        <v>1063</v>
      </c>
      <c r="F2214" t="s">
        <v>1854</v>
      </c>
      <c r="G2214" t="s">
        <v>1855</v>
      </c>
      <c r="H2214">
        <v>2130104</v>
      </c>
      <c r="I2214" t="s">
        <v>2134</v>
      </c>
      <c r="J2214" t="s">
        <v>846</v>
      </c>
      <c r="K2214">
        <v>79.86</v>
      </c>
      <c r="L2214">
        <v>115.9587</v>
      </c>
      <c r="M2214">
        <v>36.0987</v>
      </c>
      <c r="N2214">
        <v>0.45202479338843</v>
      </c>
    </row>
    <row r="2215" spans="1:14">
      <c r="A2215">
        <v>213</v>
      </c>
      <c r="B2215">
        <v>21301</v>
      </c>
      <c r="C2215" t="s">
        <v>1061</v>
      </c>
      <c r="D2215" t="s">
        <v>1062</v>
      </c>
      <c r="E2215" t="s">
        <v>1063</v>
      </c>
      <c r="F2215" t="s">
        <v>1856</v>
      </c>
      <c r="G2215" t="s">
        <v>1857</v>
      </c>
      <c r="H2215">
        <v>2130104</v>
      </c>
      <c r="I2215" t="s">
        <v>2134</v>
      </c>
      <c r="J2215" t="s">
        <v>846</v>
      </c>
      <c r="K2215">
        <v>32.77</v>
      </c>
      <c r="L2215">
        <v>53.4747</v>
      </c>
      <c r="M2215">
        <v>20.7047</v>
      </c>
      <c r="N2215">
        <v>0.631818736649374</v>
      </c>
    </row>
    <row r="2216" spans="1:14">
      <c r="A2216">
        <v>213</v>
      </c>
      <c r="B2216">
        <v>21301</v>
      </c>
      <c r="C2216" t="s">
        <v>1061</v>
      </c>
      <c r="D2216" t="s">
        <v>1062</v>
      </c>
      <c r="E2216" t="s">
        <v>1063</v>
      </c>
      <c r="F2216" t="s">
        <v>1858</v>
      </c>
      <c r="G2216" t="s">
        <v>1859</v>
      </c>
      <c r="H2216">
        <v>2130104</v>
      </c>
      <c r="I2216" t="s">
        <v>2134</v>
      </c>
      <c r="J2216" t="s">
        <v>846</v>
      </c>
      <c r="K2216">
        <v>94.37</v>
      </c>
      <c r="L2216">
        <v>119.6606</v>
      </c>
      <c r="M2216">
        <v>25.2906</v>
      </c>
      <c r="N2216">
        <v>0.267994065910777</v>
      </c>
    </row>
    <row r="2217" spans="1:14">
      <c r="A2217">
        <v>213</v>
      </c>
      <c r="B2217">
        <v>21301</v>
      </c>
      <c r="C2217" t="s">
        <v>1061</v>
      </c>
      <c r="D2217" t="s">
        <v>1705</v>
      </c>
      <c r="E2217" t="s">
        <v>1706</v>
      </c>
      <c r="F2217" t="s">
        <v>1860</v>
      </c>
      <c r="G2217" t="s">
        <v>1861</v>
      </c>
      <c r="H2217">
        <v>2130104</v>
      </c>
      <c r="I2217" t="s">
        <v>2134</v>
      </c>
      <c r="J2217" t="s">
        <v>846</v>
      </c>
      <c r="K2217">
        <v>134.71</v>
      </c>
      <c r="L2217">
        <v>165.8408</v>
      </c>
      <c r="M2217">
        <v>31.1308</v>
      </c>
      <c r="N2217">
        <v>0.231094944696014</v>
      </c>
    </row>
    <row r="2218" spans="1:14">
      <c r="A2218">
        <v>213</v>
      </c>
      <c r="B2218">
        <v>21301</v>
      </c>
      <c r="C2218" t="s">
        <v>1061</v>
      </c>
      <c r="D2218" t="s">
        <v>1062</v>
      </c>
      <c r="E2218" t="s">
        <v>1063</v>
      </c>
      <c r="F2218" t="s">
        <v>1858</v>
      </c>
      <c r="G2218" t="s">
        <v>1859</v>
      </c>
      <c r="H2218">
        <v>2130106</v>
      </c>
      <c r="I2218" t="s">
        <v>2135</v>
      </c>
      <c r="J2218" t="s">
        <v>938</v>
      </c>
      <c r="K2218">
        <v>18</v>
      </c>
      <c r="L2218">
        <v>18.5</v>
      </c>
      <c r="M2218">
        <v>0.5</v>
      </c>
      <c r="N2218">
        <v>0.0277777777777778</v>
      </c>
    </row>
    <row r="2219" spans="1:14">
      <c r="A2219">
        <v>213</v>
      </c>
      <c r="B2219">
        <v>21301</v>
      </c>
      <c r="C2219" t="s">
        <v>1061</v>
      </c>
      <c r="D2219" t="s">
        <v>1062</v>
      </c>
      <c r="E2219" t="s">
        <v>1063</v>
      </c>
      <c r="F2219" t="s">
        <v>1700</v>
      </c>
      <c r="G2219" t="s">
        <v>1063</v>
      </c>
      <c r="H2219">
        <v>2130108</v>
      </c>
      <c r="I2219" t="s">
        <v>2136</v>
      </c>
      <c r="J2219" t="s">
        <v>974</v>
      </c>
      <c r="K2219">
        <v>1</v>
      </c>
      <c r="L2219">
        <v>0</v>
      </c>
      <c r="M2219">
        <v>-1</v>
      </c>
      <c r="N2219">
        <v>-1</v>
      </c>
    </row>
    <row r="2220" spans="1:14">
      <c r="A2220">
        <v>213</v>
      </c>
      <c r="B2220">
        <v>21301</v>
      </c>
      <c r="C2220" t="s">
        <v>1061</v>
      </c>
      <c r="D2220" t="s">
        <v>1062</v>
      </c>
      <c r="E2220" t="s">
        <v>1063</v>
      </c>
      <c r="F2220" t="s">
        <v>1852</v>
      </c>
      <c r="G2220" t="s">
        <v>1853</v>
      </c>
      <c r="H2220">
        <v>2130108</v>
      </c>
      <c r="I2220" t="s">
        <v>2136</v>
      </c>
      <c r="J2220" t="s">
        <v>846</v>
      </c>
      <c r="K2220">
        <v>5</v>
      </c>
      <c r="L2220">
        <v>5</v>
      </c>
      <c r="M2220">
        <v>0</v>
      </c>
      <c r="N2220">
        <v>0</v>
      </c>
    </row>
    <row r="2221" spans="1:14">
      <c r="A2221">
        <v>213</v>
      </c>
      <c r="B2221">
        <v>21301</v>
      </c>
      <c r="C2221" t="s">
        <v>1061</v>
      </c>
      <c r="D2221" t="s">
        <v>1062</v>
      </c>
      <c r="E2221" t="s">
        <v>1063</v>
      </c>
      <c r="F2221" t="s">
        <v>1701</v>
      </c>
      <c r="G2221" t="s">
        <v>1702</v>
      </c>
      <c r="H2221">
        <v>2130108</v>
      </c>
      <c r="I2221" t="s">
        <v>2136</v>
      </c>
      <c r="J2221" t="s">
        <v>938</v>
      </c>
      <c r="K2221">
        <v>3</v>
      </c>
      <c r="L2221">
        <v>0</v>
      </c>
      <c r="M2221">
        <v>-3</v>
      </c>
      <c r="N2221">
        <v>-1</v>
      </c>
    </row>
    <row r="2222" spans="1:14">
      <c r="A2222">
        <v>213</v>
      </c>
      <c r="B2222">
        <v>21301</v>
      </c>
      <c r="C2222" t="s">
        <v>1061</v>
      </c>
      <c r="D2222" t="s">
        <v>1062</v>
      </c>
      <c r="E2222" t="s">
        <v>1063</v>
      </c>
      <c r="F2222" t="s">
        <v>1858</v>
      </c>
      <c r="G2222" t="s">
        <v>1859</v>
      </c>
      <c r="H2222">
        <v>2130108</v>
      </c>
      <c r="I2222" t="s">
        <v>2136</v>
      </c>
      <c r="J2222" t="s">
        <v>846</v>
      </c>
      <c r="K2222">
        <v>4</v>
      </c>
      <c r="L2222">
        <v>4</v>
      </c>
      <c r="M2222">
        <v>0</v>
      </c>
      <c r="N2222">
        <v>0</v>
      </c>
    </row>
    <row r="2223" spans="1:14">
      <c r="A2223">
        <v>213</v>
      </c>
      <c r="B2223">
        <v>21301</v>
      </c>
      <c r="C2223" t="s">
        <v>1061</v>
      </c>
      <c r="D2223" t="s">
        <v>1062</v>
      </c>
      <c r="E2223" t="s">
        <v>1063</v>
      </c>
      <c r="F2223" t="s">
        <v>1852</v>
      </c>
      <c r="G2223" t="s">
        <v>1853</v>
      </c>
      <c r="H2223">
        <v>2130109</v>
      </c>
      <c r="I2223" t="s">
        <v>2137</v>
      </c>
      <c r="J2223" t="s">
        <v>846</v>
      </c>
      <c r="K2223">
        <v>49</v>
      </c>
      <c r="L2223">
        <v>20</v>
      </c>
      <c r="M2223">
        <v>-29</v>
      </c>
      <c r="N2223">
        <v>-0.591836734693878</v>
      </c>
    </row>
    <row r="2224" spans="1:14">
      <c r="A2224">
        <v>213</v>
      </c>
      <c r="B2224">
        <v>21301</v>
      </c>
      <c r="C2224" t="s">
        <v>1061</v>
      </c>
      <c r="D2224" t="s">
        <v>1062</v>
      </c>
      <c r="E2224" t="s">
        <v>1063</v>
      </c>
      <c r="F2224" t="s">
        <v>1703</v>
      </c>
      <c r="G2224" t="s">
        <v>1704</v>
      </c>
      <c r="H2224">
        <v>2130110</v>
      </c>
      <c r="I2224" t="s">
        <v>2138</v>
      </c>
      <c r="J2224" t="s">
        <v>846</v>
      </c>
      <c r="K2224">
        <v>20.66</v>
      </c>
      <c r="L2224">
        <v>0</v>
      </c>
      <c r="M2224">
        <v>-20.66</v>
      </c>
      <c r="N2224">
        <v>-1</v>
      </c>
    </row>
    <row r="2225" spans="1:14">
      <c r="A2225">
        <v>213</v>
      </c>
      <c r="B2225">
        <v>21301</v>
      </c>
      <c r="C2225" t="s">
        <v>1061</v>
      </c>
      <c r="D2225" t="s">
        <v>1062</v>
      </c>
      <c r="E2225" t="s">
        <v>1063</v>
      </c>
      <c r="F2225" t="s">
        <v>1703</v>
      </c>
      <c r="G2225" t="s">
        <v>1704</v>
      </c>
      <c r="H2225">
        <v>2130110</v>
      </c>
      <c r="I2225" t="s">
        <v>2138</v>
      </c>
      <c r="J2225" t="s">
        <v>928</v>
      </c>
      <c r="K2225">
        <v>2.82</v>
      </c>
      <c r="L2225">
        <v>2.82</v>
      </c>
      <c r="M2225">
        <v>0</v>
      </c>
      <c r="N2225">
        <v>0</v>
      </c>
    </row>
    <row r="2226" spans="1:14">
      <c r="A2226">
        <v>213</v>
      </c>
      <c r="B2226">
        <v>21301</v>
      </c>
      <c r="C2226" t="s">
        <v>1061</v>
      </c>
      <c r="D2226" t="s">
        <v>1062</v>
      </c>
      <c r="E2226" t="s">
        <v>1063</v>
      </c>
      <c r="F2226" t="s">
        <v>1703</v>
      </c>
      <c r="G2226" t="s">
        <v>1704</v>
      </c>
      <c r="H2226">
        <v>2130110</v>
      </c>
      <c r="I2226" t="s">
        <v>2138</v>
      </c>
      <c r="J2226" t="s">
        <v>974</v>
      </c>
      <c r="K2226">
        <v>0.3</v>
      </c>
      <c r="L2226">
        <v>0.5</v>
      </c>
      <c r="M2226">
        <v>0.2</v>
      </c>
      <c r="N2226">
        <v>0.666666666666667</v>
      </c>
    </row>
    <row r="2227" spans="1:14">
      <c r="A2227">
        <v>213</v>
      </c>
      <c r="B2227">
        <v>21301</v>
      </c>
      <c r="C2227" t="s">
        <v>1061</v>
      </c>
      <c r="D2227" t="s">
        <v>1705</v>
      </c>
      <c r="E2227" t="s">
        <v>1706</v>
      </c>
      <c r="F2227" t="s">
        <v>1708</v>
      </c>
      <c r="G2227" t="s">
        <v>1709</v>
      </c>
      <c r="H2227">
        <v>2130110</v>
      </c>
      <c r="I2227" t="s">
        <v>2138</v>
      </c>
      <c r="J2227" t="s">
        <v>846</v>
      </c>
      <c r="K2227">
        <v>6.5</v>
      </c>
      <c r="L2227">
        <v>6.5</v>
      </c>
      <c r="M2227">
        <v>0</v>
      </c>
      <c r="N2227">
        <v>0</v>
      </c>
    </row>
    <row r="2228" spans="1:14">
      <c r="A2228">
        <v>213</v>
      </c>
      <c r="B2228">
        <v>21301</v>
      </c>
      <c r="C2228" t="s">
        <v>1061</v>
      </c>
      <c r="D2228" t="s">
        <v>1705</v>
      </c>
      <c r="E2228" t="s">
        <v>1706</v>
      </c>
      <c r="F2228" t="s">
        <v>1708</v>
      </c>
      <c r="G2228" t="s">
        <v>1709</v>
      </c>
      <c r="H2228">
        <v>2130110</v>
      </c>
      <c r="I2228" t="s">
        <v>2138</v>
      </c>
      <c r="J2228" t="s">
        <v>928</v>
      </c>
      <c r="K2228">
        <v>15.1</v>
      </c>
      <c r="L2228">
        <v>4.1</v>
      </c>
      <c r="M2228">
        <v>-11</v>
      </c>
      <c r="N2228">
        <v>-0.728476821192053</v>
      </c>
    </row>
    <row r="2229" spans="1:14">
      <c r="A2229">
        <v>213</v>
      </c>
      <c r="B2229">
        <v>21301</v>
      </c>
      <c r="C2229" t="s">
        <v>1061</v>
      </c>
      <c r="D2229" t="s">
        <v>2139</v>
      </c>
      <c r="E2229" t="s">
        <v>2140</v>
      </c>
      <c r="F2229" t="s">
        <v>2141</v>
      </c>
      <c r="G2229" t="s">
        <v>2142</v>
      </c>
      <c r="H2229">
        <v>2130126</v>
      </c>
      <c r="I2229" t="s">
        <v>2143</v>
      </c>
      <c r="J2229" t="s">
        <v>846</v>
      </c>
      <c r="K2229">
        <v>20</v>
      </c>
      <c r="L2229">
        <v>20</v>
      </c>
      <c r="M2229">
        <v>0</v>
      </c>
      <c r="N2229">
        <v>0</v>
      </c>
    </row>
    <row r="2230" spans="1:14">
      <c r="A2230">
        <v>213</v>
      </c>
      <c r="B2230">
        <v>21301</v>
      </c>
      <c r="C2230" t="s">
        <v>1061</v>
      </c>
      <c r="D2230" t="s">
        <v>1687</v>
      </c>
      <c r="E2230" t="s">
        <v>1688</v>
      </c>
      <c r="F2230" t="s">
        <v>1689</v>
      </c>
      <c r="G2230" t="s">
        <v>1690</v>
      </c>
      <c r="H2230">
        <v>2130199</v>
      </c>
      <c r="I2230" t="s">
        <v>2144</v>
      </c>
      <c r="J2230" t="s">
        <v>846</v>
      </c>
      <c r="K2230">
        <v>0.75</v>
      </c>
      <c r="L2230">
        <v>0.75</v>
      </c>
      <c r="M2230">
        <v>0</v>
      </c>
      <c r="N2230">
        <v>0</v>
      </c>
    </row>
    <row r="2231" spans="1:14">
      <c r="A2231">
        <v>213</v>
      </c>
      <c r="B2231">
        <v>21301</v>
      </c>
      <c r="C2231" t="s">
        <v>1061</v>
      </c>
      <c r="D2231" t="s">
        <v>1687</v>
      </c>
      <c r="E2231" t="s">
        <v>1688</v>
      </c>
      <c r="F2231" t="s">
        <v>1691</v>
      </c>
      <c r="G2231" t="s">
        <v>1692</v>
      </c>
      <c r="H2231">
        <v>2130199</v>
      </c>
      <c r="I2231" t="s">
        <v>2144</v>
      </c>
      <c r="J2231" t="s">
        <v>846</v>
      </c>
      <c r="K2231">
        <v>0</v>
      </c>
      <c r="L2231">
        <v>1</v>
      </c>
      <c r="M2231">
        <v>1</v>
      </c>
      <c r="N2231">
        <v>0</v>
      </c>
    </row>
    <row r="2232" spans="1:14">
      <c r="A2232">
        <v>213</v>
      </c>
      <c r="B2232">
        <v>21301</v>
      </c>
      <c r="C2232" t="s">
        <v>1061</v>
      </c>
      <c r="D2232" t="s">
        <v>1687</v>
      </c>
      <c r="E2232" t="s">
        <v>1688</v>
      </c>
      <c r="F2232" t="s">
        <v>1693</v>
      </c>
      <c r="G2232" t="s">
        <v>1688</v>
      </c>
      <c r="H2232">
        <v>2130199</v>
      </c>
      <c r="I2232" t="s">
        <v>2144</v>
      </c>
      <c r="J2232" t="s">
        <v>846</v>
      </c>
      <c r="K2232">
        <v>1236.75</v>
      </c>
      <c r="L2232">
        <v>2462.14</v>
      </c>
      <c r="M2232">
        <v>1225.39</v>
      </c>
      <c r="N2232">
        <v>0.990814635132403</v>
      </c>
    </row>
    <row r="2233" spans="1:14">
      <c r="A2233">
        <v>213</v>
      </c>
      <c r="B2233">
        <v>21301</v>
      </c>
      <c r="C2233" t="s">
        <v>1061</v>
      </c>
      <c r="D2233" t="s">
        <v>1687</v>
      </c>
      <c r="E2233" t="s">
        <v>1688</v>
      </c>
      <c r="F2233" t="s">
        <v>1693</v>
      </c>
      <c r="G2233" t="s">
        <v>1688</v>
      </c>
      <c r="H2233">
        <v>2130199</v>
      </c>
      <c r="I2233" t="s">
        <v>2144</v>
      </c>
      <c r="J2233" t="s">
        <v>1213</v>
      </c>
      <c r="K2233">
        <v>350</v>
      </c>
      <c r="L2233">
        <v>0</v>
      </c>
      <c r="M2233">
        <v>-350</v>
      </c>
      <c r="N2233">
        <v>-1</v>
      </c>
    </row>
    <row r="2234" spans="1:14">
      <c r="A2234">
        <v>213</v>
      </c>
      <c r="B2234">
        <v>21301</v>
      </c>
      <c r="C2234" t="s">
        <v>1061</v>
      </c>
      <c r="D2234" t="s">
        <v>1687</v>
      </c>
      <c r="E2234" t="s">
        <v>1688</v>
      </c>
      <c r="F2234" t="s">
        <v>1693</v>
      </c>
      <c r="G2234" t="s">
        <v>1688</v>
      </c>
      <c r="H2234">
        <v>2130199</v>
      </c>
      <c r="I2234" t="s">
        <v>2144</v>
      </c>
      <c r="J2234" t="s">
        <v>928</v>
      </c>
      <c r="K2234">
        <v>1.13</v>
      </c>
      <c r="L2234">
        <v>3.36</v>
      </c>
      <c r="M2234">
        <v>2.23</v>
      </c>
      <c r="N2234">
        <v>1.97345132743363</v>
      </c>
    </row>
    <row r="2235" spans="1:14">
      <c r="A2235">
        <v>213</v>
      </c>
      <c r="B2235">
        <v>21301</v>
      </c>
      <c r="C2235" t="s">
        <v>1061</v>
      </c>
      <c r="D2235" t="s">
        <v>1687</v>
      </c>
      <c r="E2235" t="s">
        <v>1688</v>
      </c>
      <c r="F2235" t="s">
        <v>1694</v>
      </c>
      <c r="G2235" t="s">
        <v>1695</v>
      </c>
      <c r="H2235">
        <v>2130199</v>
      </c>
      <c r="I2235" t="s">
        <v>2144</v>
      </c>
      <c r="J2235" t="s">
        <v>846</v>
      </c>
      <c r="K2235">
        <v>14</v>
      </c>
      <c r="L2235">
        <v>14</v>
      </c>
      <c r="M2235">
        <v>0</v>
      </c>
      <c r="N2235">
        <v>0</v>
      </c>
    </row>
    <row r="2236" spans="1:14">
      <c r="A2236">
        <v>213</v>
      </c>
      <c r="B2236">
        <v>21301</v>
      </c>
      <c r="C2236" t="s">
        <v>1061</v>
      </c>
      <c r="D2236" t="s">
        <v>1687</v>
      </c>
      <c r="E2236" t="s">
        <v>1688</v>
      </c>
      <c r="F2236" t="s">
        <v>1694</v>
      </c>
      <c r="G2236" t="s">
        <v>1695</v>
      </c>
      <c r="H2236">
        <v>2130199</v>
      </c>
      <c r="I2236" t="s">
        <v>2144</v>
      </c>
      <c r="J2236" t="s">
        <v>974</v>
      </c>
      <c r="K2236">
        <v>10</v>
      </c>
      <c r="L2236">
        <v>10</v>
      </c>
      <c r="M2236">
        <v>0</v>
      </c>
      <c r="N2236">
        <v>0</v>
      </c>
    </row>
    <row r="2237" spans="1:14">
      <c r="A2237">
        <v>213</v>
      </c>
      <c r="B2237">
        <v>21301</v>
      </c>
      <c r="C2237" t="s">
        <v>1061</v>
      </c>
      <c r="D2237" t="s">
        <v>1687</v>
      </c>
      <c r="E2237" t="s">
        <v>1688</v>
      </c>
      <c r="F2237" t="s">
        <v>1696</v>
      </c>
      <c r="G2237" t="s">
        <v>1697</v>
      </c>
      <c r="H2237">
        <v>2130199</v>
      </c>
      <c r="I2237" t="s">
        <v>2144</v>
      </c>
      <c r="J2237" t="s">
        <v>846</v>
      </c>
      <c r="K2237">
        <v>9</v>
      </c>
      <c r="L2237">
        <v>10.5</v>
      </c>
      <c r="M2237">
        <v>1.5</v>
      </c>
      <c r="N2237">
        <v>0.166666666666667</v>
      </c>
    </row>
    <row r="2238" spans="1:14">
      <c r="A2238">
        <v>213</v>
      </c>
      <c r="B2238">
        <v>21301</v>
      </c>
      <c r="C2238" t="s">
        <v>1061</v>
      </c>
      <c r="D2238" t="s">
        <v>1687</v>
      </c>
      <c r="E2238" t="s">
        <v>1688</v>
      </c>
      <c r="F2238" t="s">
        <v>1696</v>
      </c>
      <c r="G2238" t="s">
        <v>1697</v>
      </c>
      <c r="H2238">
        <v>2130199</v>
      </c>
      <c r="I2238" t="s">
        <v>2144</v>
      </c>
      <c r="J2238" t="s">
        <v>938</v>
      </c>
      <c r="K2238">
        <v>50</v>
      </c>
      <c r="L2238">
        <v>50</v>
      </c>
      <c r="M2238">
        <v>0</v>
      </c>
      <c r="N2238">
        <v>0</v>
      </c>
    </row>
    <row r="2239" spans="1:14">
      <c r="A2239">
        <v>213</v>
      </c>
      <c r="B2239">
        <v>21301</v>
      </c>
      <c r="C2239" t="s">
        <v>1061</v>
      </c>
      <c r="D2239" t="s">
        <v>1687</v>
      </c>
      <c r="E2239" t="s">
        <v>1688</v>
      </c>
      <c r="F2239" t="s">
        <v>1698</v>
      </c>
      <c r="G2239" t="s">
        <v>1699</v>
      </c>
      <c r="H2239">
        <v>2130199</v>
      </c>
      <c r="I2239" t="s">
        <v>2144</v>
      </c>
      <c r="J2239" t="s">
        <v>846</v>
      </c>
      <c r="K2239">
        <v>2.05</v>
      </c>
      <c r="L2239">
        <v>2.05</v>
      </c>
      <c r="M2239">
        <v>0</v>
      </c>
      <c r="N2239">
        <v>0</v>
      </c>
    </row>
    <row r="2240" spans="1:14">
      <c r="A2240">
        <v>213</v>
      </c>
      <c r="B2240">
        <v>21301</v>
      </c>
      <c r="C2240" t="s">
        <v>1061</v>
      </c>
      <c r="D2240" t="s">
        <v>1687</v>
      </c>
      <c r="E2240" t="s">
        <v>1688</v>
      </c>
      <c r="F2240" t="s">
        <v>1848</v>
      </c>
      <c r="G2240" t="s">
        <v>1849</v>
      </c>
      <c r="H2240">
        <v>2130199</v>
      </c>
      <c r="I2240" t="s">
        <v>2144</v>
      </c>
      <c r="J2240" t="s">
        <v>846</v>
      </c>
      <c r="K2240">
        <v>5</v>
      </c>
      <c r="L2240">
        <v>5</v>
      </c>
      <c r="M2240">
        <v>0</v>
      </c>
      <c r="N2240">
        <v>0</v>
      </c>
    </row>
    <row r="2241" spans="1:14">
      <c r="A2241">
        <v>213</v>
      </c>
      <c r="B2241">
        <v>21301</v>
      </c>
      <c r="C2241" t="s">
        <v>1061</v>
      </c>
      <c r="D2241" t="s">
        <v>1687</v>
      </c>
      <c r="E2241" t="s">
        <v>1688</v>
      </c>
      <c r="F2241" t="s">
        <v>1850</v>
      </c>
      <c r="G2241" t="s">
        <v>1851</v>
      </c>
      <c r="H2241">
        <v>2130199</v>
      </c>
      <c r="I2241" t="s">
        <v>2144</v>
      </c>
      <c r="J2241" t="s">
        <v>846</v>
      </c>
      <c r="K2241">
        <v>1.5</v>
      </c>
      <c r="L2241">
        <v>21.5</v>
      </c>
      <c r="M2241">
        <v>20</v>
      </c>
      <c r="N2241">
        <v>13.3333333333333</v>
      </c>
    </row>
    <row r="2242" spans="1:14">
      <c r="A2242">
        <v>213</v>
      </c>
      <c r="B2242">
        <v>21301</v>
      </c>
      <c r="C2242" t="s">
        <v>1061</v>
      </c>
      <c r="D2242" t="s">
        <v>1687</v>
      </c>
      <c r="E2242" t="s">
        <v>1688</v>
      </c>
      <c r="F2242" t="s">
        <v>1850</v>
      </c>
      <c r="G2242" t="s">
        <v>1851</v>
      </c>
      <c r="H2242">
        <v>2130199</v>
      </c>
      <c r="I2242" t="s">
        <v>2144</v>
      </c>
      <c r="J2242" t="s">
        <v>938</v>
      </c>
      <c r="K2242">
        <v>140</v>
      </c>
      <c r="L2242">
        <v>140</v>
      </c>
      <c r="M2242">
        <v>0</v>
      </c>
      <c r="N2242">
        <v>0</v>
      </c>
    </row>
    <row r="2243" spans="1:14">
      <c r="A2243">
        <v>213</v>
      </c>
      <c r="B2243">
        <v>21301</v>
      </c>
      <c r="C2243" t="s">
        <v>1061</v>
      </c>
      <c r="D2243" t="s">
        <v>1687</v>
      </c>
      <c r="E2243" t="s">
        <v>1688</v>
      </c>
      <c r="F2243" t="s">
        <v>1921</v>
      </c>
      <c r="G2243" t="s">
        <v>1922</v>
      </c>
      <c r="H2243">
        <v>2130199</v>
      </c>
      <c r="I2243" t="s">
        <v>2144</v>
      </c>
      <c r="J2243" t="s">
        <v>846</v>
      </c>
      <c r="K2243">
        <v>1.5</v>
      </c>
      <c r="L2243">
        <v>1.5</v>
      </c>
      <c r="M2243">
        <v>0</v>
      </c>
      <c r="N2243">
        <v>0</v>
      </c>
    </row>
    <row r="2244" spans="1:14">
      <c r="A2244">
        <v>213</v>
      </c>
      <c r="B2244">
        <v>21301</v>
      </c>
      <c r="C2244" t="s">
        <v>1061</v>
      </c>
      <c r="D2244" t="s">
        <v>1687</v>
      </c>
      <c r="E2244" t="s">
        <v>1688</v>
      </c>
      <c r="F2244" t="s">
        <v>2145</v>
      </c>
      <c r="G2244" t="s">
        <v>2146</v>
      </c>
      <c r="H2244">
        <v>2130199</v>
      </c>
      <c r="I2244" t="s">
        <v>2144</v>
      </c>
      <c r="J2244" t="s">
        <v>846</v>
      </c>
      <c r="K2244">
        <v>2402</v>
      </c>
      <c r="L2244">
        <v>0</v>
      </c>
      <c r="M2244">
        <v>-2402</v>
      </c>
      <c r="N2244">
        <v>-1</v>
      </c>
    </row>
    <row r="2245" spans="1:14">
      <c r="A2245">
        <v>213</v>
      </c>
      <c r="B2245">
        <v>21301</v>
      </c>
      <c r="C2245" t="s">
        <v>1061</v>
      </c>
      <c r="D2245" t="s">
        <v>1062</v>
      </c>
      <c r="E2245" t="s">
        <v>1063</v>
      </c>
      <c r="F2245" t="s">
        <v>1700</v>
      </c>
      <c r="G2245" t="s">
        <v>1063</v>
      </c>
      <c r="H2245">
        <v>2130199</v>
      </c>
      <c r="I2245" t="s">
        <v>2144</v>
      </c>
      <c r="J2245" t="s">
        <v>846</v>
      </c>
      <c r="K2245">
        <v>1617.39</v>
      </c>
      <c r="L2245">
        <v>688.6</v>
      </c>
      <c r="M2245">
        <v>-928.79</v>
      </c>
      <c r="N2245">
        <v>-0.57425234482716</v>
      </c>
    </row>
    <row r="2246" spans="1:14">
      <c r="A2246">
        <v>213</v>
      </c>
      <c r="B2246">
        <v>21301</v>
      </c>
      <c r="C2246" t="s">
        <v>1061</v>
      </c>
      <c r="D2246" t="s">
        <v>1062</v>
      </c>
      <c r="E2246" t="s">
        <v>1063</v>
      </c>
      <c r="F2246" t="s">
        <v>1700</v>
      </c>
      <c r="G2246" t="s">
        <v>1063</v>
      </c>
      <c r="H2246">
        <v>2130199</v>
      </c>
      <c r="I2246" t="s">
        <v>2144</v>
      </c>
      <c r="J2246" t="s">
        <v>928</v>
      </c>
      <c r="K2246">
        <v>1.2</v>
      </c>
      <c r="L2246">
        <v>1.2</v>
      </c>
      <c r="M2246">
        <v>0</v>
      </c>
      <c r="N2246">
        <v>0</v>
      </c>
    </row>
    <row r="2247" spans="1:14">
      <c r="A2247">
        <v>213</v>
      </c>
      <c r="B2247">
        <v>21301</v>
      </c>
      <c r="C2247" t="s">
        <v>1061</v>
      </c>
      <c r="D2247" t="s">
        <v>1062</v>
      </c>
      <c r="E2247" t="s">
        <v>1063</v>
      </c>
      <c r="F2247" t="s">
        <v>1700</v>
      </c>
      <c r="G2247" t="s">
        <v>1063</v>
      </c>
      <c r="H2247">
        <v>2130199</v>
      </c>
      <c r="I2247" t="s">
        <v>2144</v>
      </c>
      <c r="J2247" t="s">
        <v>974</v>
      </c>
      <c r="K2247">
        <v>0</v>
      </c>
      <c r="L2247">
        <v>1</v>
      </c>
      <c r="M2247">
        <v>1</v>
      </c>
      <c r="N2247">
        <v>0</v>
      </c>
    </row>
    <row r="2248" spans="1:14">
      <c r="A2248">
        <v>213</v>
      </c>
      <c r="B2248">
        <v>21301</v>
      </c>
      <c r="C2248" t="s">
        <v>1061</v>
      </c>
      <c r="D2248" t="s">
        <v>1062</v>
      </c>
      <c r="E2248" t="s">
        <v>1063</v>
      </c>
      <c r="F2248" t="s">
        <v>1852</v>
      </c>
      <c r="G2248" t="s">
        <v>1853</v>
      </c>
      <c r="H2248">
        <v>2130199</v>
      </c>
      <c r="I2248" t="s">
        <v>2144</v>
      </c>
      <c r="J2248" t="s">
        <v>846</v>
      </c>
      <c r="K2248">
        <v>103.17</v>
      </c>
      <c r="L2248">
        <v>78.5</v>
      </c>
      <c r="M2248">
        <v>-24.67</v>
      </c>
      <c r="N2248">
        <v>-0.239119899195503</v>
      </c>
    </row>
    <row r="2249" spans="1:14">
      <c r="A2249">
        <v>213</v>
      </c>
      <c r="B2249">
        <v>21301</v>
      </c>
      <c r="C2249" t="s">
        <v>1061</v>
      </c>
      <c r="D2249" t="s">
        <v>1062</v>
      </c>
      <c r="E2249" t="s">
        <v>1063</v>
      </c>
      <c r="F2249" t="s">
        <v>1854</v>
      </c>
      <c r="G2249" t="s">
        <v>1855</v>
      </c>
      <c r="H2249">
        <v>2130199</v>
      </c>
      <c r="I2249" t="s">
        <v>2144</v>
      </c>
      <c r="J2249" t="s">
        <v>846</v>
      </c>
      <c r="K2249">
        <v>8</v>
      </c>
      <c r="L2249">
        <v>8.5</v>
      </c>
      <c r="M2249">
        <v>0.5</v>
      </c>
      <c r="N2249">
        <v>0.0625</v>
      </c>
    </row>
    <row r="2250" spans="1:14">
      <c r="A2250">
        <v>213</v>
      </c>
      <c r="B2250">
        <v>21301</v>
      </c>
      <c r="C2250" t="s">
        <v>1061</v>
      </c>
      <c r="D2250" t="s">
        <v>1062</v>
      </c>
      <c r="E2250" t="s">
        <v>1063</v>
      </c>
      <c r="F2250" t="s">
        <v>1854</v>
      </c>
      <c r="G2250" t="s">
        <v>1855</v>
      </c>
      <c r="H2250">
        <v>2130199</v>
      </c>
      <c r="I2250" t="s">
        <v>2144</v>
      </c>
      <c r="J2250" t="s">
        <v>928</v>
      </c>
      <c r="K2250">
        <v>10</v>
      </c>
      <c r="L2250">
        <v>10</v>
      </c>
      <c r="M2250">
        <v>0</v>
      </c>
      <c r="N2250">
        <v>0</v>
      </c>
    </row>
    <row r="2251" spans="1:14">
      <c r="A2251">
        <v>213</v>
      </c>
      <c r="B2251">
        <v>21301</v>
      </c>
      <c r="C2251" t="s">
        <v>1061</v>
      </c>
      <c r="D2251" t="s">
        <v>1062</v>
      </c>
      <c r="E2251" t="s">
        <v>1063</v>
      </c>
      <c r="F2251" t="s">
        <v>1854</v>
      </c>
      <c r="G2251" t="s">
        <v>1855</v>
      </c>
      <c r="H2251">
        <v>2130199</v>
      </c>
      <c r="I2251" t="s">
        <v>2144</v>
      </c>
      <c r="J2251" t="s">
        <v>938</v>
      </c>
      <c r="K2251">
        <v>3</v>
      </c>
      <c r="L2251">
        <v>3</v>
      </c>
      <c r="M2251">
        <v>0</v>
      </c>
      <c r="N2251">
        <v>0</v>
      </c>
    </row>
    <row r="2252" spans="1:14">
      <c r="A2252">
        <v>213</v>
      </c>
      <c r="B2252">
        <v>21301</v>
      </c>
      <c r="C2252" t="s">
        <v>1061</v>
      </c>
      <c r="D2252" t="s">
        <v>1062</v>
      </c>
      <c r="E2252" t="s">
        <v>1063</v>
      </c>
      <c r="F2252" t="s">
        <v>1701</v>
      </c>
      <c r="G2252" t="s">
        <v>1702</v>
      </c>
      <c r="H2252">
        <v>2130199</v>
      </c>
      <c r="I2252" t="s">
        <v>2144</v>
      </c>
      <c r="J2252" t="s">
        <v>846</v>
      </c>
      <c r="K2252">
        <v>65.5</v>
      </c>
      <c r="L2252">
        <v>61.5</v>
      </c>
      <c r="M2252">
        <v>-4</v>
      </c>
      <c r="N2252">
        <v>-0.0610687022900763</v>
      </c>
    </row>
    <row r="2253" spans="1:14">
      <c r="A2253">
        <v>213</v>
      </c>
      <c r="B2253">
        <v>21301</v>
      </c>
      <c r="C2253" t="s">
        <v>1061</v>
      </c>
      <c r="D2253" t="s">
        <v>1062</v>
      </c>
      <c r="E2253" t="s">
        <v>1063</v>
      </c>
      <c r="F2253" t="s">
        <v>1701</v>
      </c>
      <c r="G2253" t="s">
        <v>1702</v>
      </c>
      <c r="H2253">
        <v>2130199</v>
      </c>
      <c r="I2253" t="s">
        <v>2144</v>
      </c>
      <c r="J2253" t="s">
        <v>974</v>
      </c>
      <c r="K2253">
        <v>0</v>
      </c>
      <c r="L2253">
        <v>2</v>
      </c>
      <c r="M2253">
        <v>2</v>
      </c>
      <c r="N2253">
        <v>0</v>
      </c>
    </row>
    <row r="2254" spans="1:14">
      <c r="A2254">
        <v>213</v>
      </c>
      <c r="B2254">
        <v>21301</v>
      </c>
      <c r="C2254" t="s">
        <v>1061</v>
      </c>
      <c r="D2254" t="s">
        <v>1062</v>
      </c>
      <c r="E2254" t="s">
        <v>1063</v>
      </c>
      <c r="F2254" t="s">
        <v>1701</v>
      </c>
      <c r="G2254" t="s">
        <v>1702</v>
      </c>
      <c r="H2254">
        <v>2130199</v>
      </c>
      <c r="I2254" t="s">
        <v>2144</v>
      </c>
      <c r="J2254" t="s">
        <v>938</v>
      </c>
      <c r="K2254">
        <v>0</v>
      </c>
      <c r="L2254">
        <v>4</v>
      </c>
      <c r="M2254">
        <v>4</v>
      </c>
      <c r="N2254">
        <v>0</v>
      </c>
    </row>
    <row r="2255" spans="1:14">
      <c r="A2255">
        <v>213</v>
      </c>
      <c r="B2255">
        <v>21301</v>
      </c>
      <c r="C2255" t="s">
        <v>1061</v>
      </c>
      <c r="D2255" t="s">
        <v>1062</v>
      </c>
      <c r="E2255" t="s">
        <v>1063</v>
      </c>
      <c r="F2255" t="s">
        <v>1856</v>
      </c>
      <c r="G2255" t="s">
        <v>1857</v>
      </c>
      <c r="H2255">
        <v>2130199</v>
      </c>
      <c r="I2255" t="s">
        <v>2144</v>
      </c>
      <c r="J2255" t="s">
        <v>846</v>
      </c>
      <c r="K2255">
        <v>27.3</v>
      </c>
      <c r="L2255">
        <v>27.3</v>
      </c>
      <c r="M2255">
        <v>0</v>
      </c>
      <c r="N2255">
        <v>0</v>
      </c>
    </row>
    <row r="2256" spans="1:14">
      <c r="A2256">
        <v>213</v>
      </c>
      <c r="B2256">
        <v>21301</v>
      </c>
      <c r="C2256" t="s">
        <v>1061</v>
      </c>
      <c r="D2256" t="s">
        <v>1062</v>
      </c>
      <c r="E2256" t="s">
        <v>1063</v>
      </c>
      <c r="F2256" t="s">
        <v>1858</v>
      </c>
      <c r="G2256" t="s">
        <v>1859</v>
      </c>
      <c r="H2256">
        <v>2130199</v>
      </c>
      <c r="I2256" t="s">
        <v>2144</v>
      </c>
      <c r="J2256" t="s">
        <v>846</v>
      </c>
      <c r="K2256">
        <v>14</v>
      </c>
      <c r="L2256">
        <v>19</v>
      </c>
      <c r="M2256">
        <v>5</v>
      </c>
      <c r="N2256">
        <v>0.357142857142857</v>
      </c>
    </row>
    <row r="2257" spans="1:14">
      <c r="A2257">
        <v>213</v>
      </c>
      <c r="B2257">
        <v>21301</v>
      </c>
      <c r="C2257" t="s">
        <v>1061</v>
      </c>
      <c r="D2257" t="s">
        <v>1062</v>
      </c>
      <c r="E2257" t="s">
        <v>1063</v>
      </c>
      <c r="F2257" t="s">
        <v>1703</v>
      </c>
      <c r="G2257" t="s">
        <v>1704</v>
      </c>
      <c r="H2257">
        <v>2130199</v>
      </c>
      <c r="I2257" t="s">
        <v>2144</v>
      </c>
      <c r="J2257" t="s">
        <v>846</v>
      </c>
      <c r="K2257">
        <v>70</v>
      </c>
      <c r="L2257">
        <v>94.8</v>
      </c>
      <c r="M2257">
        <v>24.8</v>
      </c>
      <c r="N2257">
        <v>0.354285714285714</v>
      </c>
    </row>
    <row r="2258" spans="1:14">
      <c r="A2258">
        <v>213</v>
      </c>
      <c r="B2258">
        <v>21301</v>
      </c>
      <c r="C2258" t="s">
        <v>1061</v>
      </c>
      <c r="D2258" t="s">
        <v>1062</v>
      </c>
      <c r="E2258" t="s">
        <v>1063</v>
      </c>
      <c r="F2258" t="s">
        <v>2147</v>
      </c>
      <c r="G2258" t="s">
        <v>2148</v>
      </c>
      <c r="H2258">
        <v>2130199</v>
      </c>
      <c r="I2258" t="s">
        <v>2144</v>
      </c>
      <c r="J2258" t="s">
        <v>846</v>
      </c>
      <c r="K2258">
        <v>350</v>
      </c>
      <c r="L2258">
        <v>0</v>
      </c>
      <c r="M2258">
        <v>-350</v>
      </c>
      <c r="N2258">
        <v>-1</v>
      </c>
    </row>
    <row r="2259" spans="1:14">
      <c r="A2259">
        <v>213</v>
      </c>
      <c r="B2259">
        <v>21301</v>
      </c>
      <c r="C2259" t="s">
        <v>1061</v>
      </c>
      <c r="D2259" t="s">
        <v>1705</v>
      </c>
      <c r="E2259" t="s">
        <v>1706</v>
      </c>
      <c r="F2259" t="s">
        <v>1707</v>
      </c>
      <c r="G2259" t="s">
        <v>1706</v>
      </c>
      <c r="H2259">
        <v>2130199</v>
      </c>
      <c r="I2259" t="s">
        <v>2144</v>
      </c>
      <c r="J2259" t="s">
        <v>846</v>
      </c>
      <c r="K2259">
        <v>88</v>
      </c>
      <c r="L2259">
        <v>86.3</v>
      </c>
      <c r="M2259">
        <v>-1.7</v>
      </c>
      <c r="N2259">
        <v>-0.0193181818181818</v>
      </c>
    </row>
    <row r="2260" spans="1:14">
      <c r="A2260">
        <v>213</v>
      </c>
      <c r="B2260">
        <v>21301</v>
      </c>
      <c r="C2260" t="s">
        <v>1061</v>
      </c>
      <c r="D2260" t="s">
        <v>1705</v>
      </c>
      <c r="E2260" t="s">
        <v>1706</v>
      </c>
      <c r="F2260" t="s">
        <v>1860</v>
      </c>
      <c r="G2260" t="s">
        <v>1861</v>
      </c>
      <c r="H2260">
        <v>2130199</v>
      </c>
      <c r="I2260" t="s">
        <v>2144</v>
      </c>
      <c r="J2260" t="s">
        <v>938</v>
      </c>
      <c r="K2260">
        <v>5.3</v>
      </c>
      <c r="L2260">
        <v>2</v>
      </c>
      <c r="M2260">
        <v>-3.3</v>
      </c>
      <c r="N2260">
        <v>-0.622641509433962</v>
      </c>
    </row>
    <row r="2261" spans="1:14">
      <c r="A2261">
        <v>213</v>
      </c>
      <c r="B2261">
        <v>21301</v>
      </c>
      <c r="C2261" t="s">
        <v>1061</v>
      </c>
      <c r="D2261" t="s">
        <v>1705</v>
      </c>
      <c r="E2261" t="s">
        <v>1706</v>
      </c>
      <c r="F2261" t="s">
        <v>1710</v>
      </c>
      <c r="G2261" t="s">
        <v>1711</v>
      </c>
      <c r="H2261">
        <v>2130199</v>
      </c>
      <c r="I2261" t="s">
        <v>2144</v>
      </c>
      <c r="J2261" t="s">
        <v>846</v>
      </c>
      <c r="K2261">
        <v>6</v>
      </c>
      <c r="L2261">
        <v>5.5</v>
      </c>
      <c r="M2261">
        <v>-0.5</v>
      </c>
      <c r="N2261">
        <v>-0.0833333333333333</v>
      </c>
    </row>
    <row r="2262" spans="1:14">
      <c r="A2262">
        <v>213</v>
      </c>
      <c r="B2262">
        <v>21301</v>
      </c>
      <c r="C2262" t="s">
        <v>1061</v>
      </c>
      <c r="D2262" t="s">
        <v>1705</v>
      </c>
      <c r="E2262" t="s">
        <v>1706</v>
      </c>
      <c r="F2262" t="s">
        <v>2149</v>
      </c>
      <c r="G2262" t="s">
        <v>2150</v>
      </c>
      <c r="H2262">
        <v>2130199</v>
      </c>
      <c r="I2262" t="s">
        <v>2144</v>
      </c>
      <c r="J2262" t="s">
        <v>846</v>
      </c>
      <c r="K2262">
        <v>98</v>
      </c>
      <c r="L2262">
        <v>0</v>
      </c>
      <c r="M2262">
        <v>-98</v>
      </c>
      <c r="N2262">
        <v>-1</v>
      </c>
    </row>
    <row r="2263" spans="1:14">
      <c r="A2263">
        <v>213</v>
      </c>
      <c r="B2263">
        <v>21301</v>
      </c>
      <c r="C2263" t="s">
        <v>1061</v>
      </c>
      <c r="D2263" t="s">
        <v>1705</v>
      </c>
      <c r="E2263" t="s">
        <v>1706</v>
      </c>
      <c r="F2263" t="s">
        <v>2151</v>
      </c>
      <c r="G2263" t="s">
        <v>2146</v>
      </c>
      <c r="H2263">
        <v>2130199</v>
      </c>
      <c r="I2263" t="s">
        <v>2144</v>
      </c>
      <c r="J2263" t="s">
        <v>846</v>
      </c>
      <c r="K2263">
        <v>400</v>
      </c>
      <c r="L2263">
        <v>0</v>
      </c>
      <c r="M2263">
        <v>-400</v>
      </c>
      <c r="N2263">
        <v>-1</v>
      </c>
    </row>
    <row r="2264" spans="1:14">
      <c r="A2264">
        <v>213</v>
      </c>
      <c r="B2264">
        <v>21301</v>
      </c>
      <c r="C2264" t="s">
        <v>1061</v>
      </c>
      <c r="D2264" t="s">
        <v>2139</v>
      </c>
      <c r="E2264" t="s">
        <v>2140</v>
      </c>
      <c r="F2264" t="s">
        <v>2141</v>
      </c>
      <c r="G2264" t="s">
        <v>2142</v>
      </c>
      <c r="H2264">
        <v>2130199</v>
      </c>
      <c r="I2264" t="s">
        <v>2144</v>
      </c>
      <c r="J2264" t="s">
        <v>846</v>
      </c>
      <c r="K2264">
        <v>7601</v>
      </c>
      <c r="L2264">
        <v>1735</v>
      </c>
      <c r="M2264">
        <v>-5866</v>
      </c>
      <c r="N2264">
        <v>-0.771740560452572</v>
      </c>
    </row>
    <row r="2265" spans="1:14">
      <c r="A2265">
        <v>213</v>
      </c>
      <c r="B2265">
        <v>21302</v>
      </c>
      <c r="C2265" t="s">
        <v>1061</v>
      </c>
      <c r="D2265" t="s">
        <v>1318</v>
      </c>
      <c r="E2265" t="s">
        <v>1319</v>
      </c>
      <c r="F2265" t="s">
        <v>1712</v>
      </c>
      <c r="G2265" t="s">
        <v>1319</v>
      </c>
      <c r="H2265">
        <v>2130201</v>
      </c>
      <c r="I2265" t="s">
        <v>2152</v>
      </c>
      <c r="J2265" t="s">
        <v>846</v>
      </c>
      <c r="K2265">
        <v>330.39</v>
      </c>
      <c r="L2265">
        <v>376.2951</v>
      </c>
      <c r="M2265">
        <v>45.9051</v>
      </c>
      <c r="N2265">
        <v>0.138942159266322</v>
      </c>
    </row>
    <row r="2266" spans="1:14">
      <c r="A2266">
        <v>213</v>
      </c>
      <c r="B2266">
        <v>21302</v>
      </c>
      <c r="C2266" t="s">
        <v>1061</v>
      </c>
      <c r="D2266" t="s">
        <v>1318</v>
      </c>
      <c r="E2266" t="s">
        <v>1319</v>
      </c>
      <c r="F2266" t="s">
        <v>1713</v>
      </c>
      <c r="G2266" t="s">
        <v>1714</v>
      </c>
      <c r="H2266">
        <v>2130201</v>
      </c>
      <c r="I2266" t="s">
        <v>2152</v>
      </c>
      <c r="J2266" t="s">
        <v>846</v>
      </c>
      <c r="K2266">
        <v>26.72</v>
      </c>
      <c r="L2266">
        <v>33.6931</v>
      </c>
      <c r="M2266">
        <v>6.9731</v>
      </c>
      <c r="N2266">
        <v>0.260969311377246</v>
      </c>
    </row>
    <row r="2267" spans="1:14">
      <c r="A2267">
        <v>213</v>
      </c>
      <c r="B2267">
        <v>21302</v>
      </c>
      <c r="C2267" t="s">
        <v>1061</v>
      </c>
      <c r="D2267" t="s">
        <v>1318</v>
      </c>
      <c r="E2267" t="s">
        <v>1319</v>
      </c>
      <c r="F2267" t="s">
        <v>1923</v>
      </c>
      <c r="G2267" t="s">
        <v>1924</v>
      </c>
      <c r="H2267">
        <v>2130201</v>
      </c>
      <c r="I2267" t="s">
        <v>2152</v>
      </c>
      <c r="J2267" t="s">
        <v>846</v>
      </c>
      <c r="K2267">
        <v>30.99</v>
      </c>
      <c r="L2267">
        <v>37.4599</v>
      </c>
      <c r="M2267">
        <v>6.4699</v>
      </c>
      <c r="N2267">
        <v>0.208773797999355</v>
      </c>
    </row>
    <row r="2268" spans="1:14">
      <c r="A2268">
        <v>213</v>
      </c>
      <c r="B2268">
        <v>21302</v>
      </c>
      <c r="C2268" t="s">
        <v>1061</v>
      </c>
      <c r="D2268" t="s">
        <v>1318</v>
      </c>
      <c r="E2268" t="s">
        <v>1319</v>
      </c>
      <c r="F2268" t="s">
        <v>1712</v>
      </c>
      <c r="G2268" t="s">
        <v>1319</v>
      </c>
      <c r="H2268">
        <v>2130202</v>
      </c>
      <c r="I2268" t="s">
        <v>2153</v>
      </c>
      <c r="J2268" t="s">
        <v>846</v>
      </c>
      <c r="K2268">
        <v>21.75</v>
      </c>
      <c r="L2268">
        <v>21.75</v>
      </c>
      <c r="M2268">
        <v>0</v>
      </c>
      <c r="N2268">
        <v>0</v>
      </c>
    </row>
    <row r="2269" spans="1:14">
      <c r="A2269">
        <v>213</v>
      </c>
      <c r="B2269">
        <v>21302</v>
      </c>
      <c r="C2269" t="s">
        <v>1061</v>
      </c>
      <c r="D2269" t="s">
        <v>1318</v>
      </c>
      <c r="E2269" t="s">
        <v>1319</v>
      </c>
      <c r="F2269" t="s">
        <v>1862</v>
      </c>
      <c r="G2269" t="s">
        <v>1863</v>
      </c>
      <c r="H2269">
        <v>2130204</v>
      </c>
      <c r="I2269" t="s">
        <v>2154</v>
      </c>
      <c r="J2269" t="s">
        <v>846</v>
      </c>
      <c r="K2269">
        <v>121.88</v>
      </c>
      <c r="L2269">
        <v>129.6998</v>
      </c>
      <c r="M2269">
        <v>7.81980000000001</v>
      </c>
      <c r="N2269">
        <v>0.0641598293403349</v>
      </c>
    </row>
    <row r="2270" spans="1:14">
      <c r="A2270">
        <v>213</v>
      </c>
      <c r="B2270">
        <v>21302</v>
      </c>
      <c r="C2270" t="s">
        <v>1061</v>
      </c>
      <c r="D2270" t="s">
        <v>1318</v>
      </c>
      <c r="E2270" t="s">
        <v>1319</v>
      </c>
      <c r="F2270" t="s">
        <v>1864</v>
      </c>
      <c r="G2270" t="s">
        <v>1865</v>
      </c>
      <c r="H2270">
        <v>2130204</v>
      </c>
      <c r="I2270" t="s">
        <v>2154</v>
      </c>
      <c r="J2270" t="s">
        <v>846</v>
      </c>
      <c r="K2270">
        <v>330.92</v>
      </c>
      <c r="L2270">
        <v>317.5584</v>
      </c>
      <c r="M2270">
        <v>-13.3616</v>
      </c>
      <c r="N2270">
        <v>-0.0403771304242718</v>
      </c>
    </row>
    <row r="2271" spans="1:14">
      <c r="A2271">
        <v>213</v>
      </c>
      <c r="B2271">
        <v>21302</v>
      </c>
      <c r="C2271" t="s">
        <v>1061</v>
      </c>
      <c r="D2271" t="s">
        <v>1318</v>
      </c>
      <c r="E2271" t="s">
        <v>1319</v>
      </c>
      <c r="F2271" t="s">
        <v>1866</v>
      </c>
      <c r="G2271" t="s">
        <v>1867</v>
      </c>
      <c r="H2271">
        <v>2130204</v>
      </c>
      <c r="I2271" t="s">
        <v>2154</v>
      </c>
      <c r="J2271" t="s">
        <v>846</v>
      </c>
      <c r="K2271">
        <v>204.31</v>
      </c>
      <c r="L2271">
        <v>341.05</v>
      </c>
      <c r="M2271">
        <v>136.74</v>
      </c>
      <c r="N2271">
        <v>0.669277078948657</v>
      </c>
    </row>
    <row r="2272" spans="1:14">
      <c r="A2272">
        <v>213</v>
      </c>
      <c r="B2272">
        <v>21302</v>
      </c>
      <c r="C2272" t="s">
        <v>1061</v>
      </c>
      <c r="D2272" t="s">
        <v>1318</v>
      </c>
      <c r="E2272" t="s">
        <v>1319</v>
      </c>
      <c r="F2272" t="s">
        <v>1866</v>
      </c>
      <c r="G2272" t="s">
        <v>1867</v>
      </c>
      <c r="H2272">
        <v>2130204</v>
      </c>
      <c r="I2272" t="s">
        <v>2154</v>
      </c>
      <c r="J2272" t="s">
        <v>938</v>
      </c>
      <c r="K2272">
        <v>50</v>
      </c>
      <c r="L2272">
        <v>50</v>
      </c>
      <c r="M2272">
        <v>0</v>
      </c>
      <c r="N2272">
        <v>0</v>
      </c>
    </row>
    <row r="2273" spans="1:14">
      <c r="A2273">
        <v>213</v>
      </c>
      <c r="B2273">
        <v>21302</v>
      </c>
      <c r="C2273" t="s">
        <v>1061</v>
      </c>
      <c r="D2273" t="s">
        <v>1318</v>
      </c>
      <c r="E2273" t="s">
        <v>1319</v>
      </c>
      <c r="F2273" t="s">
        <v>1864</v>
      </c>
      <c r="G2273" t="s">
        <v>1865</v>
      </c>
      <c r="H2273">
        <v>2130205</v>
      </c>
      <c r="I2273" t="s">
        <v>2155</v>
      </c>
      <c r="J2273" t="s">
        <v>846</v>
      </c>
      <c r="K2273">
        <v>125</v>
      </c>
      <c r="L2273">
        <v>125</v>
      </c>
      <c r="M2273">
        <v>0</v>
      </c>
      <c r="N2273">
        <v>0</v>
      </c>
    </row>
    <row r="2274" spans="1:14">
      <c r="A2274">
        <v>213</v>
      </c>
      <c r="B2274">
        <v>21302</v>
      </c>
      <c r="C2274" t="s">
        <v>1061</v>
      </c>
      <c r="D2274" t="s">
        <v>1318</v>
      </c>
      <c r="E2274" t="s">
        <v>1319</v>
      </c>
      <c r="F2274" t="s">
        <v>1864</v>
      </c>
      <c r="G2274" t="s">
        <v>1865</v>
      </c>
      <c r="H2274">
        <v>2130205</v>
      </c>
      <c r="I2274" t="s">
        <v>2155</v>
      </c>
      <c r="J2274" t="s">
        <v>938</v>
      </c>
      <c r="K2274">
        <v>30</v>
      </c>
      <c r="L2274">
        <v>22</v>
      </c>
      <c r="M2274">
        <v>-8</v>
      </c>
      <c r="N2274">
        <v>-0.266666666666667</v>
      </c>
    </row>
    <row r="2275" spans="1:14">
      <c r="A2275">
        <v>213</v>
      </c>
      <c r="B2275">
        <v>21302</v>
      </c>
      <c r="C2275" t="s">
        <v>1061</v>
      </c>
      <c r="D2275" t="s">
        <v>1318</v>
      </c>
      <c r="E2275" t="s">
        <v>1319</v>
      </c>
      <c r="F2275" t="s">
        <v>1866</v>
      </c>
      <c r="G2275" t="s">
        <v>1867</v>
      </c>
      <c r="H2275">
        <v>2130205</v>
      </c>
      <c r="I2275" t="s">
        <v>2155</v>
      </c>
      <c r="J2275" t="s">
        <v>846</v>
      </c>
      <c r="K2275">
        <v>0</v>
      </c>
      <c r="L2275">
        <v>40</v>
      </c>
      <c r="M2275">
        <v>40</v>
      </c>
      <c r="N2275">
        <v>0</v>
      </c>
    </row>
    <row r="2276" spans="1:14">
      <c r="A2276">
        <v>213</v>
      </c>
      <c r="B2276">
        <v>21302</v>
      </c>
      <c r="C2276" t="s">
        <v>1061</v>
      </c>
      <c r="D2276" t="s">
        <v>1318</v>
      </c>
      <c r="E2276" t="s">
        <v>1319</v>
      </c>
      <c r="F2276" t="s">
        <v>1712</v>
      </c>
      <c r="G2276" t="s">
        <v>1319</v>
      </c>
      <c r="H2276">
        <v>2130206</v>
      </c>
      <c r="I2276" t="s">
        <v>2156</v>
      </c>
      <c r="J2276" t="s">
        <v>846</v>
      </c>
      <c r="K2276">
        <v>7</v>
      </c>
      <c r="L2276">
        <v>19</v>
      </c>
      <c r="M2276">
        <v>12</v>
      </c>
      <c r="N2276">
        <v>1.71428571428571</v>
      </c>
    </row>
    <row r="2277" spans="1:14">
      <c r="A2277">
        <v>213</v>
      </c>
      <c r="B2277">
        <v>21302</v>
      </c>
      <c r="C2277" t="s">
        <v>1061</v>
      </c>
      <c r="D2277" t="s">
        <v>1318</v>
      </c>
      <c r="E2277" t="s">
        <v>1319</v>
      </c>
      <c r="F2277" t="s">
        <v>1862</v>
      </c>
      <c r="G2277" t="s">
        <v>1863</v>
      </c>
      <c r="H2277">
        <v>2130206</v>
      </c>
      <c r="I2277" t="s">
        <v>2156</v>
      </c>
      <c r="J2277" t="s">
        <v>846</v>
      </c>
      <c r="K2277">
        <v>4</v>
      </c>
      <c r="L2277">
        <v>4</v>
      </c>
      <c r="M2277">
        <v>0</v>
      </c>
      <c r="N2277">
        <v>0</v>
      </c>
    </row>
    <row r="2278" spans="1:14">
      <c r="A2278">
        <v>213</v>
      </c>
      <c r="B2278">
        <v>21302</v>
      </c>
      <c r="C2278" t="s">
        <v>1061</v>
      </c>
      <c r="D2278" t="s">
        <v>1318</v>
      </c>
      <c r="E2278" t="s">
        <v>1319</v>
      </c>
      <c r="F2278" t="s">
        <v>1866</v>
      </c>
      <c r="G2278" t="s">
        <v>1867</v>
      </c>
      <c r="H2278">
        <v>2130206</v>
      </c>
      <c r="I2278" t="s">
        <v>2156</v>
      </c>
      <c r="J2278" t="s">
        <v>846</v>
      </c>
      <c r="K2278">
        <v>30.7</v>
      </c>
      <c r="L2278">
        <v>0</v>
      </c>
      <c r="M2278">
        <v>-30.7</v>
      </c>
      <c r="N2278">
        <v>-1</v>
      </c>
    </row>
    <row r="2279" spans="1:14">
      <c r="A2279">
        <v>213</v>
      </c>
      <c r="B2279">
        <v>21302</v>
      </c>
      <c r="C2279" t="s">
        <v>1061</v>
      </c>
      <c r="D2279" t="s">
        <v>1318</v>
      </c>
      <c r="E2279" t="s">
        <v>1319</v>
      </c>
      <c r="F2279" t="s">
        <v>1712</v>
      </c>
      <c r="G2279" t="s">
        <v>1319</v>
      </c>
      <c r="H2279">
        <v>2130207</v>
      </c>
      <c r="I2279" t="s">
        <v>2157</v>
      </c>
      <c r="J2279" t="s">
        <v>846</v>
      </c>
      <c r="K2279">
        <v>0</v>
      </c>
      <c r="L2279">
        <v>30</v>
      </c>
      <c r="M2279">
        <v>30</v>
      </c>
      <c r="N2279">
        <v>0</v>
      </c>
    </row>
    <row r="2280" spans="1:14">
      <c r="A2280">
        <v>213</v>
      </c>
      <c r="B2280">
        <v>21302</v>
      </c>
      <c r="C2280" t="s">
        <v>1061</v>
      </c>
      <c r="D2280" t="s">
        <v>1318</v>
      </c>
      <c r="E2280" t="s">
        <v>1319</v>
      </c>
      <c r="F2280" t="s">
        <v>1864</v>
      </c>
      <c r="G2280" t="s">
        <v>1865</v>
      </c>
      <c r="H2280">
        <v>2130207</v>
      </c>
      <c r="I2280" t="s">
        <v>2157</v>
      </c>
      <c r="J2280" t="s">
        <v>938</v>
      </c>
      <c r="K2280">
        <v>20</v>
      </c>
      <c r="L2280">
        <v>20</v>
      </c>
      <c r="M2280">
        <v>0</v>
      </c>
      <c r="N2280">
        <v>0</v>
      </c>
    </row>
    <row r="2281" spans="1:14">
      <c r="A2281">
        <v>213</v>
      </c>
      <c r="B2281">
        <v>21302</v>
      </c>
      <c r="C2281" t="s">
        <v>1061</v>
      </c>
      <c r="D2281" t="s">
        <v>1318</v>
      </c>
      <c r="E2281" t="s">
        <v>1319</v>
      </c>
      <c r="F2281" t="s">
        <v>1925</v>
      </c>
      <c r="G2281" t="s">
        <v>1926</v>
      </c>
      <c r="H2281">
        <v>2130207</v>
      </c>
      <c r="I2281" t="s">
        <v>2157</v>
      </c>
      <c r="J2281" t="s">
        <v>846</v>
      </c>
      <c r="K2281">
        <v>0</v>
      </c>
      <c r="L2281">
        <v>6</v>
      </c>
      <c r="M2281">
        <v>6</v>
      </c>
      <c r="N2281">
        <v>0</v>
      </c>
    </row>
    <row r="2282" spans="1:14">
      <c r="A2282">
        <v>213</v>
      </c>
      <c r="B2282">
        <v>21302</v>
      </c>
      <c r="C2282" t="s">
        <v>1061</v>
      </c>
      <c r="D2282" t="s">
        <v>1318</v>
      </c>
      <c r="E2282" t="s">
        <v>1319</v>
      </c>
      <c r="F2282" t="s">
        <v>1712</v>
      </c>
      <c r="G2282" t="s">
        <v>1319</v>
      </c>
      <c r="H2282">
        <v>2130211</v>
      </c>
      <c r="I2282" t="s">
        <v>2158</v>
      </c>
      <c r="J2282" t="s">
        <v>846</v>
      </c>
      <c r="K2282">
        <v>9</v>
      </c>
      <c r="L2282">
        <v>9</v>
      </c>
      <c r="M2282">
        <v>0</v>
      </c>
      <c r="N2282">
        <v>0</v>
      </c>
    </row>
    <row r="2283" spans="1:14">
      <c r="A2283">
        <v>213</v>
      </c>
      <c r="B2283">
        <v>21302</v>
      </c>
      <c r="C2283" t="s">
        <v>1061</v>
      </c>
      <c r="D2283" t="s">
        <v>1318</v>
      </c>
      <c r="E2283" t="s">
        <v>1319</v>
      </c>
      <c r="F2283" t="s">
        <v>1712</v>
      </c>
      <c r="G2283" t="s">
        <v>1319</v>
      </c>
      <c r="H2283">
        <v>2130212</v>
      </c>
      <c r="I2283" t="s">
        <v>2159</v>
      </c>
      <c r="J2283" t="s">
        <v>846</v>
      </c>
      <c r="K2283">
        <v>0</v>
      </c>
      <c r="L2283">
        <v>9</v>
      </c>
      <c r="M2283">
        <v>9</v>
      </c>
      <c r="N2283">
        <v>0</v>
      </c>
    </row>
    <row r="2284" spans="1:14">
      <c r="A2284">
        <v>213</v>
      </c>
      <c r="B2284">
        <v>21302</v>
      </c>
      <c r="C2284" t="s">
        <v>1061</v>
      </c>
      <c r="D2284" t="s">
        <v>1318</v>
      </c>
      <c r="E2284" t="s">
        <v>1319</v>
      </c>
      <c r="F2284" t="s">
        <v>1712</v>
      </c>
      <c r="G2284" t="s">
        <v>1319</v>
      </c>
      <c r="H2284">
        <v>2130213</v>
      </c>
      <c r="I2284" t="s">
        <v>2160</v>
      </c>
      <c r="J2284" t="s">
        <v>974</v>
      </c>
      <c r="K2284">
        <v>48.78</v>
      </c>
      <c r="L2284">
        <v>58</v>
      </c>
      <c r="M2284">
        <v>9.22</v>
      </c>
      <c r="N2284">
        <v>0.189011890118901</v>
      </c>
    </row>
    <row r="2285" spans="1:14">
      <c r="A2285">
        <v>213</v>
      </c>
      <c r="B2285">
        <v>21302</v>
      </c>
      <c r="C2285" t="s">
        <v>1061</v>
      </c>
      <c r="D2285" t="s">
        <v>1318</v>
      </c>
      <c r="E2285" t="s">
        <v>1319</v>
      </c>
      <c r="F2285" t="s">
        <v>1712</v>
      </c>
      <c r="G2285" t="s">
        <v>1319</v>
      </c>
      <c r="H2285">
        <v>2130221</v>
      </c>
      <c r="I2285" t="s">
        <v>2161</v>
      </c>
      <c r="J2285" t="s">
        <v>846</v>
      </c>
      <c r="K2285">
        <v>150</v>
      </c>
      <c r="L2285">
        <v>0</v>
      </c>
      <c r="M2285">
        <v>-150</v>
      </c>
      <c r="N2285">
        <v>-1</v>
      </c>
    </row>
    <row r="2286" spans="1:14">
      <c r="A2286">
        <v>213</v>
      </c>
      <c r="B2286">
        <v>21302</v>
      </c>
      <c r="C2286" t="s">
        <v>1061</v>
      </c>
      <c r="D2286" t="s">
        <v>1318</v>
      </c>
      <c r="E2286" t="s">
        <v>1319</v>
      </c>
      <c r="F2286" t="s">
        <v>2162</v>
      </c>
      <c r="G2286" t="s">
        <v>2148</v>
      </c>
      <c r="H2286">
        <v>2130221</v>
      </c>
      <c r="I2286" t="s">
        <v>2161</v>
      </c>
      <c r="J2286" t="s">
        <v>846</v>
      </c>
      <c r="K2286">
        <v>400</v>
      </c>
      <c r="L2286">
        <v>0</v>
      </c>
      <c r="M2286">
        <v>-400</v>
      </c>
      <c r="N2286">
        <v>-1</v>
      </c>
    </row>
    <row r="2287" spans="1:14">
      <c r="A2287">
        <v>213</v>
      </c>
      <c r="B2287">
        <v>21302</v>
      </c>
      <c r="C2287" t="s">
        <v>1061</v>
      </c>
      <c r="D2287" t="s">
        <v>1318</v>
      </c>
      <c r="E2287" t="s">
        <v>1319</v>
      </c>
      <c r="F2287" t="s">
        <v>1712</v>
      </c>
      <c r="G2287" t="s">
        <v>1319</v>
      </c>
      <c r="H2287">
        <v>2130234</v>
      </c>
      <c r="I2287" t="s">
        <v>2163</v>
      </c>
      <c r="J2287" t="s">
        <v>846</v>
      </c>
      <c r="K2287">
        <v>128</v>
      </c>
      <c r="L2287">
        <v>127</v>
      </c>
      <c r="M2287">
        <v>-1</v>
      </c>
      <c r="N2287">
        <v>-0.0078125</v>
      </c>
    </row>
    <row r="2288" spans="1:14">
      <c r="A2288">
        <v>213</v>
      </c>
      <c r="B2288">
        <v>21302</v>
      </c>
      <c r="C2288" t="s">
        <v>1061</v>
      </c>
      <c r="D2288" t="s">
        <v>1318</v>
      </c>
      <c r="E2288" t="s">
        <v>1319</v>
      </c>
      <c r="F2288" t="s">
        <v>1712</v>
      </c>
      <c r="G2288" t="s">
        <v>1319</v>
      </c>
      <c r="H2288">
        <v>2130234</v>
      </c>
      <c r="I2288" t="s">
        <v>2163</v>
      </c>
      <c r="J2288" t="s">
        <v>1213</v>
      </c>
      <c r="K2288">
        <v>0</v>
      </c>
      <c r="L2288">
        <v>90</v>
      </c>
      <c r="M2288">
        <v>90</v>
      </c>
      <c r="N2288">
        <v>0</v>
      </c>
    </row>
    <row r="2289" spans="1:14">
      <c r="A2289">
        <v>213</v>
      </c>
      <c r="B2289">
        <v>21302</v>
      </c>
      <c r="C2289" t="s">
        <v>1061</v>
      </c>
      <c r="D2289" t="s">
        <v>1318</v>
      </c>
      <c r="E2289" t="s">
        <v>1319</v>
      </c>
      <c r="F2289" t="s">
        <v>1923</v>
      </c>
      <c r="G2289" t="s">
        <v>1924</v>
      </c>
      <c r="H2289">
        <v>2130234</v>
      </c>
      <c r="I2289" t="s">
        <v>2163</v>
      </c>
      <c r="J2289" t="s">
        <v>846</v>
      </c>
      <c r="K2289">
        <v>1.9</v>
      </c>
      <c r="L2289">
        <v>1.9</v>
      </c>
      <c r="M2289">
        <v>0</v>
      </c>
      <c r="N2289">
        <v>0</v>
      </c>
    </row>
    <row r="2290" spans="1:14">
      <c r="A2290">
        <v>213</v>
      </c>
      <c r="B2290">
        <v>21302</v>
      </c>
      <c r="C2290" t="s">
        <v>1061</v>
      </c>
      <c r="D2290" t="s">
        <v>1318</v>
      </c>
      <c r="E2290" t="s">
        <v>1319</v>
      </c>
      <c r="F2290" t="s">
        <v>1712</v>
      </c>
      <c r="G2290" t="s">
        <v>1319</v>
      </c>
      <c r="H2290">
        <v>2130299</v>
      </c>
      <c r="I2290" t="s">
        <v>2164</v>
      </c>
      <c r="J2290" t="s">
        <v>846</v>
      </c>
      <c r="K2290">
        <v>596.95</v>
      </c>
      <c r="L2290">
        <v>143.45</v>
      </c>
      <c r="M2290">
        <v>-453.5</v>
      </c>
      <c r="N2290">
        <v>-0.759695116843957</v>
      </c>
    </row>
    <row r="2291" spans="1:14">
      <c r="A2291">
        <v>213</v>
      </c>
      <c r="B2291">
        <v>21302</v>
      </c>
      <c r="C2291" t="s">
        <v>1061</v>
      </c>
      <c r="D2291" t="s">
        <v>1318</v>
      </c>
      <c r="E2291" t="s">
        <v>1319</v>
      </c>
      <c r="F2291" t="s">
        <v>1862</v>
      </c>
      <c r="G2291" t="s">
        <v>1863</v>
      </c>
      <c r="H2291">
        <v>2130299</v>
      </c>
      <c r="I2291" t="s">
        <v>2164</v>
      </c>
      <c r="J2291" t="s">
        <v>846</v>
      </c>
      <c r="K2291">
        <v>0</v>
      </c>
      <c r="L2291">
        <v>16</v>
      </c>
      <c r="M2291">
        <v>16</v>
      </c>
      <c r="N2291">
        <v>0</v>
      </c>
    </row>
    <row r="2292" spans="1:14">
      <c r="A2292">
        <v>213</v>
      </c>
      <c r="B2292">
        <v>21302</v>
      </c>
      <c r="C2292" t="s">
        <v>1061</v>
      </c>
      <c r="D2292" t="s">
        <v>1318</v>
      </c>
      <c r="E2292" t="s">
        <v>1319</v>
      </c>
      <c r="F2292" t="s">
        <v>1862</v>
      </c>
      <c r="G2292" t="s">
        <v>1863</v>
      </c>
      <c r="H2292">
        <v>2130299</v>
      </c>
      <c r="I2292" t="s">
        <v>2164</v>
      </c>
      <c r="J2292" t="s">
        <v>938</v>
      </c>
      <c r="K2292">
        <v>8.81</v>
      </c>
      <c r="L2292">
        <v>0</v>
      </c>
      <c r="M2292">
        <v>-8.81</v>
      </c>
      <c r="N2292">
        <v>-1</v>
      </c>
    </row>
    <row r="2293" spans="1:14">
      <c r="A2293">
        <v>213</v>
      </c>
      <c r="B2293">
        <v>21302</v>
      </c>
      <c r="C2293" t="s">
        <v>1061</v>
      </c>
      <c r="D2293" t="s">
        <v>1318</v>
      </c>
      <c r="E2293" t="s">
        <v>1319</v>
      </c>
      <c r="F2293" t="s">
        <v>1713</v>
      </c>
      <c r="G2293" t="s">
        <v>1714</v>
      </c>
      <c r="H2293">
        <v>2130299</v>
      </c>
      <c r="I2293" t="s">
        <v>2164</v>
      </c>
      <c r="J2293" t="s">
        <v>846</v>
      </c>
      <c r="K2293">
        <v>4</v>
      </c>
      <c r="L2293">
        <v>4</v>
      </c>
      <c r="M2293">
        <v>0</v>
      </c>
      <c r="N2293">
        <v>0</v>
      </c>
    </row>
    <row r="2294" spans="1:14">
      <c r="A2294">
        <v>213</v>
      </c>
      <c r="B2294">
        <v>21302</v>
      </c>
      <c r="C2294" t="s">
        <v>1061</v>
      </c>
      <c r="D2294" t="s">
        <v>1318</v>
      </c>
      <c r="E2294" t="s">
        <v>1319</v>
      </c>
      <c r="F2294" t="s">
        <v>1864</v>
      </c>
      <c r="G2294" t="s">
        <v>1865</v>
      </c>
      <c r="H2294">
        <v>2130299</v>
      </c>
      <c r="I2294" t="s">
        <v>2164</v>
      </c>
      <c r="J2294" t="s">
        <v>846</v>
      </c>
      <c r="K2294">
        <v>22</v>
      </c>
      <c r="L2294">
        <v>137.7</v>
      </c>
      <c r="M2294">
        <v>115.7</v>
      </c>
      <c r="N2294">
        <v>5.25909090909091</v>
      </c>
    </row>
    <row r="2295" spans="1:14">
      <c r="A2295">
        <v>213</v>
      </c>
      <c r="B2295">
        <v>21302</v>
      </c>
      <c r="C2295" t="s">
        <v>1061</v>
      </c>
      <c r="D2295" t="s">
        <v>1318</v>
      </c>
      <c r="E2295" t="s">
        <v>1319</v>
      </c>
      <c r="F2295" t="s">
        <v>1864</v>
      </c>
      <c r="G2295" t="s">
        <v>1865</v>
      </c>
      <c r="H2295">
        <v>2130299</v>
      </c>
      <c r="I2295" t="s">
        <v>2164</v>
      </c>
      <c r="J2295" t="s">
        <v>938</v>
      </c>
      <c r="K2295">
        <v>30</v>
      </c>
      <c r="L2295">
        <v>30</v>
      </c>
      <c r="M2295">
        <v>0</v>
      </c>
      <c r="N2295">
        <v>0</v>
      </c>
    </row>
    <row r="2296" spans="1:14">
      <c r="A2296">
        <v>213</v>
      </c>
      <c r="B2296">
        <v>21302</v>
      </c>
      <c r="C2296" t="s">
        <v>1061</v>
      </c>
      <c r="D2296" t="s">
        <v>2139</v>
      </c>
      <c r="E2296" t="s">
        <v>2140</v>
      </c>
      <c r="F2296" t="s">
        <v>2141</v>
      </c>
      <c r="G2296" t="s">
        <v>2142</v>
      </c>
      <c r="H2296">
        <v>2130299</v>
      </c>
      <c r="I2296" t="s">
        <v>2164</v>
      </c>
      <c r="J2296" t="s">
        <v>846</v>
      </c>
      <c r="K2296">
        <v>1203</v>
      </c>
      <c r="L2296">
        <v>1253</v>
      </c>
      <c r="M2296">
        <v>50</v>
      </c>
      <c r="N2296">
        <v>0.0415627597672485</v>
      </c>
    </row>
    <row r="2297" spans="1:14">
      <c r="A2297">
        <v>213</v>
      </c>
      <c r="B2297">
        <v>21303</v>
      </c>
      <c r="C2297" t="s">
        <v>1061</v>
      </c>
      <c r="D2297" t="s">
        <v>1715</v>
      </c>
      <c r="E2297" t="s">
        <v>1716</v>
      </c>
      <c r="F2297" t="s">
        <v>1717</v>
      </c>
      <c r="G2297" t="s">
        <v>1716</v>
      </c>
      <c r="H2297">
        <v>2130301</v>
      </c>
      <c r="I2297" t="s">
        <v>2165</v>
      </c>
      <c r="J2297" t="s">
        <v>846</v>
      </c>
      <c r="K2297">
        <v>244.69</v>
      </c>
      <c r="L2297">
        <v>307.3377</v>
      </c>
      <c r="M2297">
        <v>62.6477</v>
      </c>
      <c r="N2297">
        <v>0.256028852834198</v>
      </c>
    </row>
    <row r="2298" spans="1:14">
      <c r="A2298">
        <v>213</v>
      </c>
      <c r="B2298">
        <v>21303</v>
      </c>
      <c r="C2298" t="s">
        <v>1061</v>
      </c>
      <c r="D2298" t="s">
        <v>1715</v>
      </c>
      <c r="E2298" t="s">
        <v>1716</v>
      </c>
      <c r="F2298" t="s">
        <v>1718</v>
      </c>
      <c r="G2298" t="s">
        <v>1719</v>
      </c>
      <c r="H2298">
        <v>2130301</v>
      </c>
      <c r="I2298" t="s">
        <v>2165</v>
      </c>
      <c r="J2298" t="s">
        <v>846</v>
      </c>
      <c r="K2298">
        <v>264.82</v>
      </c>
      <c r="L2298">
        <v>344.0131</v>
      </c>
      <c r="M2298">
        <v>79.1931</v>
      </c>
      <c r="N2298">
        <v>0.299045011706065</v>
      </c>
    </row>
    <row r="2299" spans="1:14">
      <c r="A2299">
        <v>213</v>
      </c>
      <c r="B2299">
        <v>21303</v>
      </c>
      <c r="C2299" t="s">
        <v>1061</v>
      </c>
      <c r="D2299" t="s">
        <v>1715</v>
      </c>
      <c r="E2299" t="s">
        <v>1716</v>
      </c>
      <c r="F2299" t="s">
        <v>1720</v>
      </c>
      <c r="G2299" t="s">
        <v>1721</v>
      </c>
      <c r="H2299">
        <v>2130301</v>
      </c>
      <c r="I2299" t="s">
        <v>2165</v>
      </c>
      <c r="J2299" t="s">
        <v>846</v>
      </c>
      <c r="K2299">
        <v>190.76</v>
      </c>
      <c r="L2299">
        <v>208.1291</v>
      </c>
      <c r="M2299">
        <v>17.3691</v>
      </c>
      <c r="N2299">
        <v>0.0910521073600336</v>
      </c>
    </row>
    <row r="2300" spans="1:14">
      <c r="A2300">
        <v>213</v>
      </c>
      <c r="B2300">
        <v>21303</v>
      </c>
      <c r="C2300" t="s">
        <v>1061</v>
      </c>
      <c r="D2300" t="s">
        <v>1715</v>
      </c>
      <c r="E2300" t="s">
        <v>1716</v>
      </c>
      <c r="F2300" t="s">
        <v>1724</v>
      </c>
      <c r="G2300" t="s">
        <v>1725</v>
      </c>
      <c r="H2300">
        <v>2130301</v>
      </c>
      <c r="I2300" t="s">
        <v>2165</v>
      </c>
      <c r="J2300" t="s">
        <v>846</v>
      </c>
      <c r="K2300">
        <v>141.28</v>
      </c>
      <c r="L2300">
        <v>152.6937</v>
      </c>
      <c r="M2300">
        <v>11.4137</v>
      </c>
      <c r="N2300">
        <v>0.0807877972819932</v>
      </c>
    </row>
    <row r="2301" spans="1:14">
      <c r="A2301">
        <v>213</v>
      </c>
      <c r="B2301">
        <v>21303</v>
      </c>
      <c r="C2301" t="s">
        <v>1061</v>
      </c>
      <c r="D2301" t="s">
        <v>1715</v>
      </c>
      <c r="E2301" t="s">
        <v>1716</v>
      </c>
      <c r="F2301" t="s">
        <v>1927</v>
      </c>
      <c r="G2301" t="s">
        <v>1928</v>
      </c>
      <c r="H2301">
        <v>2130301</v>
      </c>
      <c r="I2301" t="s">
        <v>2165</v>
      </c>
      <c r="J2301" t="s">
        <v>846</v>
      </c>
      <c r="K2301">
        <v>41.87</v>
      </c>
      <c r="L2301">
        <v>51.0974</v>
      </c>
      <c r="M2301">
        <v>9.2274</v>
      </c>
      <c r="N2301">
        <v>0.22038213518032</v>
      </c>
    </row>
    <row r="2302" spans="1:14">
      <c r="A2302">
        <v>213</v>
      </c>
      <c r="B2302">
        <v>21303</v>
      </c>
      <c r="C2302" t="s">
        <v>1061</v>
      </c>
      <c r="D2302" t="s">
        <v>1715</v>
      </c>
      <c r="E2302" t="s">
        <v>1716</v>
      </c>
      <c r="F2302" t="s">
        <v>1929</v>
      </c>
      <c r="G2302" t="s">
        <v>1930</v>
      </c>
      <c r="H2302">
        <v>2130301</v>
      </c>
      <c r="I2302" t="s">
        <v>2165</v>
      </c>
      <c r="J2302" t="s">
        <v>846</v>
      </c>
      <c r="K2302">
        <v>57.63</v>
      </c>
      <c r="L2302">
        <v>61.1752</v>
      </c>
      <c r="M2302">
        <v>3.54519999999999</v>
      </c>
      <c r="N2302">
        <v>0.0615165712302619</v>
      </c>
    </row>
    <row r="2303" spans="1:14">
      <c r="A2303">
        <v>213</v>
      </c>
      <c r="B2303">
        <v>21303</v>
      </c>
      <c r="C2303" t="s">
        <v>1061</v>
      </c>
      <c r="D2303" t="s">
        <v>1812</v>
      </c>
      <c r="E2303" t="s">
        <v>1813</v>
      </c>
      <c r="F2303" t="s">
        <v>1814</v>
      </c>
      <c r="G2303" t="s">
        <v>1813</v>
      </c>
      <c r="H2303">
        <v>2130301</v>
      </c>
      <c r="I2303" t="s">
        <v>2165</v>
      </c>
      <c r="J2303" t="s">
        <v>846</v>
      </c>
      <c r="K2303">
        <v>217.02</v>
      </c>
      <c r="L2303">
        <v>266.0934</v>
      </c>
      <c r="M2303">
        <v>49.0734</v>
      </c>
      <c r="N2303">
        <v>0.226123859552115</v>
      </c>
    </row>
    <row r="2304" spans="1:14">
      <c r="A2304">
        <v>213</v>
      </c>
      <c r="B2304">
        <v>21303</v>
      </c>
      <c r="C2304" t="s">
        <v>1061</v>
      </c>
      <c r="D2304" t="s">
        <v>1715</v>
      </c>
      <c r="E2304" t="s">
        <v>1716</v>
      </c>
      <c r="F2304" t="s">
        <v>1717</v>
      </c>
      <c r="G2304" t="s">
        <v>1716</v>
      </c>
      <c r="H2304">
        <v>2130302</v>
      </c>
      <c r="I2304" t="s">
        <v>2166</v>
      </c>
      <c r="J2304" t="s">
        <v>846</v>
      </c>
      <c r="K2304">
        <v>4</v>
      </c>
      <c r="L2304">
        <v>47.1</v>
      </c>
      <c r="M2304">
        <v>43.1</v>
      </c>
      <c r="N2304">
        <v>10.775</v>
      </c>
    </row>
    <row r="2305" spans="1:14">
      <c r="A2305">
        <v>213</v>
      </c>
      <c r="B2305">
        <v>21303</v>
      </c>
      <c r="C2305" t="s">
        <v>1061</v>
      </c>
      <c r="D2305" t="s">
        <v>1715</v>
      </c>
      <c r="E2305" t="s">
        <v>1716</v>
      </c>
      <c r="F2305" t="s">
        <v>1927</v>
      </c>
      <c r="G2305" t="s">
        <v>1928</v>
      </c>
      <c r="H2305">
        <v>2130302</v>
      </c>
      <c r="I2305" t="s">
        <v>2166</v>
      </c>
      <c r="J2305" t="s">
        <v>846</v>
      </c>
      <c r="K2305">
        <v>2</v>
      </c>
      <c r="L2305">
        <v>2</v>
      </c>
      <c r="M2305">
        <v>0</v>
      </c>
      <c r="N2305">
        <v>0</v>
      </c>
    </row>
    <row r="2306" spans="1:14">
      <c r="A2306">
        <v>213</v>
      </c>
      <c r="B2306">
        <v>21303</v>
      </c>
      <c r="C2306" t="s">
        <v>1061</v>
      </c>
      <c r="D2306" t="s">
        <v>1715</v>
      </c>
      <c r="E2306" t="s">
        <v>1716</v>
      </c>
      <c r="F2306" t="s">
        <v>1929</v>
      </c>
      <c r="G2306" t="s">
        <v>1930</v>
      </c>
      <c r="H2306">
        <v>2130302</v>
      </c>
      <c r="I2306" t="s">
        <v>2166</v>
      </c>
      <c r="J2306" t="s">
        <v>846</v>
      </c>
      <c r="K2306">
        <v>8.5</v>
      </c>
      <c r="L2306">
        <v>2</v>
      </c>
      <c r="M2306">
        <v>-6.5</v>
      </c>
      <c r="N2306">
        <v>-0.764705882352941</v>
      </c>
    </row>
    <row r="2307" spans="1:14">
      <c r="A2307">
        <v>213</v>
      </c>
      <c r="B2307">
        <v>21303</v>
      </c>
      <c r="C2307" t="s">
        <v>1061</v>
      </c>
      <c r="D2307" t="s">
        <v>1715</v>
      </c>
      <c r="E2307" t="s">
        <v>1716</v>
      </c>
      <c r="F2307" t="s">
        <v>1717</v>
      </c>
      <c r="G2307" t="s">
        <v>1716</v>
      </c>
      <c r="H2307">
        <v>2130304</v>
      </c>
      <c r="I2307" t="s">
        <v>2167</v>
      </c>
      <c r="J2307" t="s">
        <v>846</v>
      </c>
      <c r="K2307">
        <v>50</v>
      </c>
      <c r="L2307">
        <v>51.5</v>
      </c>
      <c r="M2307">
        <v>1.5</v>
      </c>
      <c r="N2307">
        <v>0.03</v>
      </c>
    </row>
    <row r="2308" spans="1:14">
      <c r="A2308">
        <v>213</v>
      </c>
      <c r="B2308">
        <v>21303</v>
      </c>
      <c r="C2308" t="s">
        <v>1061</v>
      </c>
      <c r="D2308" t="s">
        <v>1715</v>
      </c>
      <c r="E2308" t="s">
        <v>1716</v>
      </c>
      <c r="F2308" t="s">
        <v>1722</v>
      </c>
      <c r="G2308" t="s">
        <v>1723</v>
      </c>
      <c r="H2308">
        <v>2130304</v>
      </c>
      <c r="I2308" t="s">
        <v>2167</v>
      </c>
      <c r="J2308" t="s">
        <v>846</v>
      </c>
      <c r="K2308">
        <v>0</v>
      </c>
      <c r="L2308">
        <v>28.8</v>
      </c>
      <c r="M2308">
        <v>28.8</v>
      </c>
      <c r="N2308">
        <v>0</v>
      </c>
    </row>
    <row r="2309" spans="1:14">
      <c r="A2309">
        <v>213</v>
      </c>
      <c r="B2309">
        <v>21303</v>
      </c>
      <c r="C2309" t="s">
        <v>1061</v>
      </c>
      <c r="D2309" t="s">
        <v>1715</v>
      </c>
      <c r="E2309" t="s">
        <v>1716</v>
      </c>
      <c r="F2309" t="s">
        <v>1722</v>
      </c>
      <c r="G2309" t="s">
        <v>1723</v>
      </c>
      <c r="H2309">
        <v>2130304</v>
      </c>
      <c r="I2309" t="s">
        <v>2167</v>
      </c>
      <c r="J2309" t="s">
        <v>1213</v>
      </c>
      <c r="K2309">
        <v>54.6</v>
      </c>
      <c r="L2309">
        <v>0</v>
      </c>
      <c r="M2309">
        <v>-54.6</v>
      </c>
      <c r="N2309">
        <v>-1</v>
      </c>
    </row>
    <row r="2310" spans="1:14">
      <c r="A2310">
        <v>213</v>
      </c>
      <c r="B2310">
        <v>21303</v>
      </c>
      <c r="C2310" t="s">
        <v>1061</v>
      </c>
      <c r="D2310" t="s">
        <v>1715</v>
      </c>
      <c r="E2310" t="s">
        <v>1716</v>
      </c>
      <c r="F2310" t="s">
        <v>1929</v>
      </c>
      <c r="G2310" t="s">
        <v>1930</v>
      </c>
      <c r="H2310">
        <v>2130304</v>
      </c>
      <c r="I2310" t="s">
        <v>2167</v>
      </c>
      <c r="J2310" t="s">
        <v>846</v>
      </c>
      <c r="K2310">
        <v>0</v>
      </c>
      <c r="L2310">
        <v>25</v>
      </c>
      <c r="M2310">
        <v>25</v>
      </c>
      <c r="N2310">
        <v>0</v>
      </c>
    </row>
    <row r="2311" spans="1:14">
      <c r="A2311">
        <v>213</v>
      </c>
      <c r="B2311">
        <v>21303</v>
      </c>
      <c r="C2311" t="s">
        <v>1061</v>
      </c>
      <c r="D2311" t="s">
        <v>1715</v>
      </c>
      <c r="E2311" t="s">
        <v>1716</v>
      </c>
      <c r="F2311" t="s">
        <v>1717</v>
      </c>
      <c r="G2311" t="s">
        <v>1716</v>
      </c>
      <c r="H2311">
        <v>2130305</v>
      </c>
      <c r="I2311" t="s">
        <v>2168</v>
      </c>
      <c r="J2311" t="s">
        <v>846</v>
      </c>
      <c r="K2311">
        <v>0</v>
      </c>
      <c r="L2311">
        <v>1553</v>
      </c>
      <c r="M2311">
        <v>1553</v>
      </c>
      <c r="N2311">
        <v>0</v>
      </c>
    </row>
    <row r="2312" spans="1:14">
      <c r="A2312">
        <v>213</v>
      </c>
      <c r="B2312">
        <v>21303</v>
      </c>
      <c r="C2312" t="s">
        <v>1061</v>
      </c>
      <c r="D2312" t="s">
        <v>1715</v>
      </c>
      <c r="E2312" t="s">
        <v>1716</v>
      </c>
      <c r="F2312" t="s">
        <v>1717</v>
      </c>
      <c r="G2312" t="s">
        <v>1716</v>
      </c>
      <c r="H2312">
        <v>2130305</v>
      </c>
      <c r="I2312" t="s">
        <v>2168</v>
      </c>
      <c r="J2312" t="s">
        <v>1213</v>
      </c>
      <c r="K2312">
        <v>10410</v>
      </c>
      <c r="L2312">
        <v>0</v>
      </c>
      <c r="M2312">
        <v>-10410</v>
      </c>
      <c r="N2312">
        <v>-1</v>
      </c>
    </row>
    <row r="2313" spans="1:14">
      <c r="A2313">
        <v>213</v>
      </c>
      <c r="B2313">
        <v>21303</v>
      </c>
      <c r="C2313" t="s">
        <v>1061</v>
      </c>
      <c r="D2313" t="s">
        <v>1715</v>
      </c>
      <c r="E2313" t="s">
        <v>1716</v>
      </c>
      <c r="F2313" t="s">
        <v>1722</v>
      </c>
      <c r="G2313" t="s">
        <v>1723</v>
      </c>
      <c r="H2313">
        <v>2130305</v>
      </c>
      <c r="I2313" t="s">
        <v>2168</v>
      </c>
      <c r="J2313" t="s">
        <v>846</v>
      </c>
      <c r="K2313">
        <v>0</v>
      </c>
      <c r="L2313">
        <v>9000</v>
      </c>
      <c r="M2313">
        <v>9000</v>
      </c>
      <c r="N2313">
        <v>0</v>
      </c>
    </row>
    <row r="2314" spans="1:14">
      <c r="A2314">
        <v>213</v>
      </c>
      <c r="B2314">
        <v>21303</v>
      </c>
      <c r="C2314" t="s">
        <v>1061</v>
      </c>
      <c r="D2314" t="s">
        <v>1715</v>
      </c>
      <c r="E2314" t="s">
        <v>1716</v>
      </c>
      <c r="F2314" t="s">
        <v>1722</v>
      </c>
      <c r="G2314" t="s">
        <v>1723</v>
      </c>
      <c r="H2314">
        <v>2130305</v>
      </c>
      <c r="I2314" t="s">
        <v>2168</v>
      </c>
      <c r="J2314" t="s">
        <v>1213</v>
      </c>
      <c r="K2314">
        <v>9000</v>
      </c>
      <c r="L2314">
        <v>0</v>
      </c>
      <c r="M2314">
        <v>-9000</v>
      </c>
      <c r="N2314">
        <v>-1</v>
      </c>
    </row>
    <row r="2315" spans="1:14">
      <c r="A2315">
        <v>213</v>
      </c>
      <c r="B2315">
        <v>21303</v>
      </c>
      <c r="C2315" t="s">
        <v>1061</v>
      </c>
      <c r="D2315" t="s">
        <v>1715</v>
      </c>
      <c r="E2315" t="s">
        <v>1716</v>
      </c>
      <c r="F2315" t="s">
        <v>1717</v>
      </c>
      <c r="G2315" t="s">
        <v>1716</v>
      </c>
      <c r="H2315">
        <v>2130306</v>
      </c>
      <c r="I2315" t="s">
        <v>2169</v>
      </c>
      <c r="J2315" t="s">
        <v>846</v>
      </c>
      <c r="K2315">
        <v>48</v>
      </c>
      <c r="L2315">
        <v>0</v>
      </c>
      <c r="M2315">
        <v>-48</v>
      </c>
      <c r="N2315">
        <v>-1</v>
      </c>
    </row>
    <row r="2316" spans="1:14">
      <c r="A2316">
        <v>213</v>
      </c>
      <c r="B2316">
        <v>21303</v>
      </c>
      <c r="C2316" t="s">
        <v>1061</v>
      </c>
      <c r="D2316" t="s">
        <v>1715</v>
      </c>
      <c r="E2316" t="s">
        <v>1716</v>
      </c>
      <c r="F2316" t="s">
        <v>1718</v>
      </c>
      <c r="G2316" t="s">
        <v>1719</v>
      </c>
      <c r="H2316">
        <v>2130306</v>
      </c>
      <c r="I2316" t="s">
        <v>2169</v>
      </c>
      <c r="J2316" t="s">
        <v>846</v>
      </c>
      <c r="K2316">
        <v>25.5</v>
      </c>
      <c r="L2316">
        <v>6</v>
      </c>
      <c r="M2316">
        <v>-19.5</v>
      </c>
      <c r="N2316">
        <v>-0.764705882352941</v>
      </c>
    </row>
    <row r="2317" spans="1:14">
      <c r="A2317">
        <v>213</v>
      </c>
      <c r="B2317">
        <v>21303</v>
      </c>
      <c r="C2317" t="s">
        <v>1061</v>
      </c>
      <c r="D2317" t="s">
        <v>1715</v>
      </c>
      <c r="E2317" t="s">
        <v>1716</v>
      </c>
      <c r="F2317" t="s">
        <v>2170</v>
      </c>
      <c r="G2317" t="s">
        <v>2171</v>
      </c>
      <c r="H2317">
        <v>2130306</v>
      </c>
      <c r="I2317" t="s">
        <v>2169</v>
      </c>
      <c r="J2317" t="s">
        <v>846</v>
      </c>
      <c r="K2317">
        <v>14</v>
      </c>
      <c r="L2317">
        <v>0</v>
      </c>
      <c r="M2317">
        <v>-14</v>
      </c>
      <c r="N2317">
        <v>-1</v>
      </c>
    </row>
    <row r="2318" spans="1:14">
      <c r="A2318">
        <v>213</v>
      </c>
      <c r="B2318">
        <v>21303</v>
      </c>
      <c r="C2318" t="s">
        <v>1061</v>
      </c>
      <c r="D2318" t="s">
        <v>1715</v>
      </c>
      <c r="E2318" t="s">
        <v>1716</v>
      </c>
      <c r="F2318" t="s">
        <v>1722</v>
      </c>
      <c r="G2318" t="s">
        <v>1723</v>
      </c>
      <c r="H2318">
        <v>2130306</v>
      </c>
      <c r="I2318" t="s">
        <v>2169</v>
      </c>
      <c r="J2318" t="s">
        <v>846</v>
      </c>
      <c r="K2318">
        <v>0</v>
      </c>
      <c r="L2318">
        <v>2678.2047</v>
      </c>
      <c r="M2318">
        <v>2678.2047</v>
      </c>
      <c r="N2318">
        <v>0</v>
      </c>
    </row>
    <row r="2319" spans="1:14">
      <c r="A2319">
        <v>213</v>
      </c>
      <c r="B2319">
        <v>21303</v>
      </c>
      <c r="C2319" t="s">
        <v>1061</v>
      </c>
      <c r="D2319" t="s">
        <v>1715</v>
      </c>
      <c r="E2319" t="s">
        <v>1716</v>
      </c>
      <c r="F2319" t="s">
        <v>1722</v>
      </c>
      <c r="G2319" t="s">
        <v>1723</v>
      </c>
      <c r="H2319">
        <v>2130306</v>
      </c>
      <c r="I2319" t="s">
        <v>2169</v>
      </c>
      <c r="J2319" t="s">
        <v>1213</v>
      </c>
      <c r="K2319">
        <v>2496.68</v>
      </c>
      <c r="L2319">
        <v>0</v>
      </c>
      <c r="M2319">
        <v>-2496.68</v>
      </c>
      <c r="N2319">
        <v>-1</v>
      </c>
    </row>
    <row r="2320" spans="1:14">
      <c r="A2320">
        <v>213</v>
      </c>
      <c r="B2320">
        <v>21303</v>
      </c>
      <c r="C2320" t="s">
        <v>1061</v>
      </c>
      <c r="D2320" t="s">
        <v>1715</v>
      </c>
      <c r="E2320" t="s">
        <v>1716</v>
      </c>
      <c r="F2320" t="s">
        <v>1722</v>
      </c>
      <c r="G2320" t="s">
        <v>1723</v>
      </c>
      <c r="H2320">
        <v>2130306</v>
      </c>
      <c r="I2320" t="s">
        <v>2169</v>
      </c>
      <c r="J2320" t="s">
        <v>938</v>
      </c>
      <c r="K2320">
        <v>69</v>
      </c>
      <c r="L2320">
        <v>73</v>
      </c>
      <c r="M2320">
        <v>4</v>
      </c>
      <c r="N2320">
        <v>0.0579710144927536</v>
      </c>
    </row>
    <row r="2321" spans="1:14">
      <c r="A2321">
        <v>213</v>
      </c>
      <c r="B2321">
        <v>21303</v>
      </c>
      <c r="C2321" t="s">
        <v>1061</v>
      </c>
      <c r="D2321" t="s">
        <v>1715</v>
      </c>
      <c r="E2321" t="s">
        <v>1716</v>
      </c>
      <c r="F2321" t="s">
        <v>1868</v>
      </c>
      <c r="G2321" t="s">
        <v>1869</v>
      </c>
      <c r="H2321">
        <v>2130306</v>
      </c>
      <c r="I2321" t="s">
        <v>2169</v>
      </c>
      <c r="J2321" t="s">
        <v>846</v>
      </c>
      <c r="K2321">
        <v>0</v>
      </c>
      <c r="L2321">
        <v>9.3929</v>
      </c>
      <c r="M2321">
        <v>9.3929</v>
      </c>
      <c r="N2321">
        <v>0</v>
      </c>
    </row>
    <row r="2322" spans="1:14">
      <c r="A2322">
        <v>213</v>
      </c>
      <c r="B2322">
        <v>21303</v>
      </c>
      <c r="C2322" t="s">
        <v>1061</v>
      </c>
      <c r="D2322" t="s">
        <v>1715</v>
      </c>
      <c r="E2322" t="s">
        <v>1716</v>
      </c>
      <c r="F2322" t="s">
        <v>1717</v>
      </c>
      <c r="G2322" t="s">
        <v>1716</v>
      </c>
      <c r="H2322">
        <v>2130308</v>
      </c>
      <c r="I2322" t="s">
        <v>2172</v>
      </c>
      <c r="J2322" t="s">
        <v>846</v>
      </c>
      <c r="K2322">
        <v>40</v>
      </c>
      <c r="L2322">
        <v>40</v>
      </c>
      <c r="M2322">
        <v>0</v>
      </c>
      <c r="N2322">
        <v>0</v>
      </c>
    </row>
    <row r="2323" spans="1:14">
      <c r="A2323">
        <v>213</v>
      </c>
      <c r="B2323">
        <v>21303</v>
      </c>
      <c r="C2323" t="s">
        <v>1061</v>
      </c>
      <c r="D2323" t="s">
        <v>1715</v>
      </c>
      <c r="E2323" t="s">
        <v>1716</v>
      </c>
      <c r="F2323" t="s">
        <v>1717</v>
      </c>
      <c r="G2323" t="s">
        <v>1716</v>
      </c>
      <c r="H2323">
        <v>2130308</v>
      </c>
      <c r="I2323" t="s">
        <v>2172</v>
      </c>
      <c r="J2323" t="s">
        <v>1213</v>
      </c>
      <c r="K2323">
        <v>0</v>
      </c>
      <c r="L2323">
        <v>100</v>
      </c>
      <c r="M2323">
        <v>100</v>
      </c>
      <c r="N2323">
        <v>0</v>
      </c>
    </row>
    <row r="2324" spans="1:14">
      <c r="A2324">
        <v>213</v>
      </c>
      <c r="B2324">
        <v>21303</v>
      </c>
      <c r="C2324" t="s">
        <v>1061</v>
      </c>
      <c r="D2324" t="s">
        <v>1715</v>
      </c>
      <c r="E2324" t="s">
        <v>1716</v>
      </c>
      <c r="F2324" t="s">
        <v>1717</v>
      </c>
      <c r="G2324" t="s">
        <v>1716</v>
      </c>
      <c r="H2324">
        <v>2130309</v>
      </c>
      <c r="I2324" t="s">
        <v>2173</v>
      </c>
      <c r="J2324" t="s">
        <v>974</v>
      </c>
      <c r="K2324">
        <v>4</v>
      </c>
      <c r="L2324">
        <v>4</v>
      </c>
      <c r="M2324">
        <v>0</v>
      </c>
      <c r="N2324">
        <v>0</v>
      </c>
    </row>
    <row r="2325" spans="1:14">
      <c r="A2325">
        <v>213</v>
      </c>
      <c r="B2325">
        <v>21303</v>
      </c>
      <c r="C2325" t="s">
        <v>1061</v>
      </c>
      <c r="D2325" t="s">
        <v>1715</v>
      </c>
      <c r="E2325" t="s">
        <v>1716</v>
      </c>
      <c r="F2325" t="s">
        <v>1717</v>
      </c>
      <c r="G2325" t="s">
        <v>1716</v>
      </c>
      <c r="H2325">
        <v>2130310</v>
      </c>
      <c r="I2325" t="s">
        <v>2174</v>
      </c>
      <c r="J2325" t="s">
        <v>928</v>
      </c>
      <c r="K2325">
        <v>10</v>
      </c>
      <c r="L2325">
        <v>10</v>
      </c>
      <c r="M2325">
        <v>0</v>
      </c>
      <c r="N2325">
        <v>0</v>
      </c>
    </row>
    <row r="2326" spans="1:14">
      <c r="A2326">
        <v>213</v>
      </c>
      <c r="B2326">
        <v>21303</v>
      </c>
      <c r="C2326" t="s">
        <v>1061</v>
      </c>
      <c r="D2326" t="s">
        <v>1715</v>
      </c>
      <c r="E2326" t="s">
        <v>1716</v>
      </c>
      <c r="F2326" t="s">
        <v>1717</v>
      </c>
      <c r="G2326" t="s">
        <v>1716</v>
      </c>
      <c r="H2326">
        <v>2130311</v>
      </c>
      <c r="I2326" t="s">
        <v>2175</v>
      </c>
      <c r="J2326" t="s">
        <v>846</v>
      </c>
      <c r="K2326">
        <v>30</v>
      </c>
      <c r="L2326">
        <v>245</v>
      </c>
      <c r="M2326">
        <v>215</v>
      </c>
      <c r="N2326">
        <v>7.16666666666667</v>
      </c>
    </row>
    <row r="2327" spans="1:14">
      <c r="A2327">
        <v>213</v>
      </c>
      <c r="B2327">
        <v>21303</v>
      </c>
      <c r="C2327" t="s">
        <v>1061</v>
      </c>
      <c r="D2327" t="s">
        <v>1715</v>
      </c>
      <c r="E2327" t="s">
        <v>1716</v>
      </c>
      <c r="F2327" t="s">
        <v>1717</v>
      </c>
      <c r="G2327" t="s">
        <v>1716</v>
      </c>
      <c r="H2327">
        <v>2130314</v>
      </c>
      <c r="I2327" t="s">
        <v>2176</v>
      </c>
      <c r="J2327" t="s">
        <v>846</v>
      </c>
      <c r="K2327">
        <v>424</v>
      </c>
      <c r="L2327">
        <v>307.8</v>
      </c>
      <c r="M2327">
        <v>-116.2</v>
      </c>
      <c r="N2327">
        <v>-0.274056603773585</v>
      </c>
    </row>
    <row r="2328" spans="1:14">
      <c r="A2328">
        <v>213</v>
      </c>
      <c r="B2328">
        <v>21303</v>
      </c>
      <c r="C2328" t="s">
        <v>1061</v>
      </c>
      <c r="D2328" t="s">
        <v>1715</v>
      </c>
      <c r="E2328" t="s">
        <v>1716</v>
      </c>
      <c r="F2328" t="s">
        <v>1724</v>
      </c>
      <c r="G2328" t="s">
        <v>1725</v>
      </c>
      <c r="H2328">
        <v>2130314</v>
      </c>
      <c r="I2328" t="s">
        <v>2176</v>
      </c>
      <c r="J2328" t="s">
        <v>846</v>
      </c>
      <c r="K2328">
        <v>57.16</v>
      </c>
      <c r="L2328">
        <v>57.16</v>
      </c>
      <c r="M2328">
        <v>0</v>
      </c>
      <c r="N2328">
        <v>0</v>
      </c>
    </row>
    <row r="2329" spans="1:14">
      <c r="A2329">
        <v>213</v>
      </c>
      <c r="B2329">
        <v>21303</v>
      </c>
      <c r="C2329" t="s">
        <v>1061</v>
      </c>
      <c r="D2329" t="s">
        <v>1715</v>
      </c>
      <c r="E2329" t="s">
        <v>1716</v>
      </c>
      <c r="F2329" t="s">
        <v>1724</v>
      </c>
      <c r="G2329" t="s">
        <v>1725</v>
      </c>
      <c r="H2329">
        <v>2130314</v>
      </c>
      <c r="I2329" t="s">
        <v>2176</v>
      </c>
      <c r="J2329" t="s">
        <v>938</v>
      </c>
      <c r="K2329">
        <v>0</v>
      </c>
      <c r="L2329">
        <v>0.79</v>
      </c>
      <c r="M2329">
        <v>0.79</v>
      </c>
      <c r="N2329">
        <v>0</v>
      </c>
    </row>
    <row r="2330" spans="1:14">
      <c r="A2330">
        <v>213</v>
      </c>
      <c r="B2330">
        <v>21303</v>
      </c>
      <c r="C2330" t="s">
        <v>1061</v>
      </c>
      <c r="D2330" t="s">
        <v>1715</v>
      </c>
      <c r="E2330" t="s">
        <v>1716</v>
      </c>
      <c r="F2330" t="s">
        <v>1927</v>
      </c>
      <c r="G2330" t="s">
        <v>1928</v>
      </c>
      <c r="H2330">
        <v>2130314</v>
      </c>
      <c r="I2330" t="s">
        <v>2176</v>
      </c>
      <c r="J2330" t="s">
        <v>846</v>
      </c>
      <c r="K2330">
        <v>8.81</v>
      </c>
      <c r="L2330">
        <v>70.01</v>
      </c>
      <c r="M2330">
        <v>61.2</v>
      </c>
      <c r="N2330">
        <v>6.9466515323496</v>
      </c>
    </row>
    <row r="2331" spans="1:14">
      <c r="A2331">
        <v>213</v>
      </c>
      <c r="B2331">
        <v>21303</v>
      </c>
      <c r="C2331" t="s">
        <v>1061</v>
      </c>
      <c r="D2331" t="s">
        <v>1715</v>
      </c>
      <c r="E2331" t="s">
        <v>1716</v>
      </c>
      <c r="F2331" t="s">
        <v>1717</v>
      </c>
      <c r="G2331" t="s">
        <v>1716</v>
      </c>
      <c r="H2331">
        <v>2130316</v>
      </c>
      <c r="I2331" t="s">
        <v>2177</v>
      </c>
      <c r="J2331" t="s">
        <v>846</v>
      </c>
      <c r="K2331">
        <v>555</v>
      </c>
      <c r="L2331">
        <v>505</v>
      </c>
      <c r="M2331">
        <v>-50</v>
      </c>
      <c r="N2331">
        <v>-0.0900900900900901</v>
      </c>
    </row>
    <row r="2332" spans="1:14">
      <c r="A2332">
        <v>213</v>
      </c>
      <c r="B2332">
        <v>21303</v>
      </c>
      <c r="C2332" t="s">
        <v>1061</v>
      </c>
      <c r="D2332" t="s">
        <v>1715</v>
      </c>
      <c r="E2332" t="s">
        <v>1716</v>
      </c>
      <c r="F2332" t="s">
        <v>1717</v>
      </c>
      <c r="G2332" t="s">
        <v>1716</v>
      </c>
      <c r="H2332">
        <v>2130319</v>
      </c>
      <c r="I2332" t="s">
        <v>2178</v>
      </c>
      <c r="J2332" t="s">
        <v>1213</v>
      </c>
      <c r="K2332">
        <v>650</v>
      </c>
      <c r="L2332">
        <v>0</v>
      </c>
      <c r="M2332">
        <v>-650</v>
      </c>
      <c r="N2332">
        <v>-1</v>
      </c>
    </row>
    <row r="2333" spans="1:14">
      <c r="A2333">
        <v>213</v>
      </c>
      <c r="B2333">
        <v>21303</v>
      </c>
      <c r="C2333" t="s">
        <v>1061</v>
      </c>
      <c r="D2333" t="s">
        <v>1715</v>
      </c>
      <c r="E2333" t="s">
        <v>1716</v>
      </c>
      <c r="F2333" t="s">
        <v>1868</v>
      </c>
      <c r="G2333" t="s">
        <v>1869</v>
      </c>
      <c r="H2333">
        <v>2130319</v>
      </c>
      <c r="I2333" t="s">
        <v>2178</v>
      </c>
      <c r="J2333" t="s">
        <v>846</v>
      </c>
      <c r="K2333">
        <v>0</v>
      </c>
      <c r="L2333">
        <v>31</v>
      </c>
      <c r="M2333">
        <v>31</v>
      </c>
      <c r="N2333">
        <v>0</v>
      </c>
    </row>
    <row r="2334" spans="1:14">
      <c r="A2334">
        <v>213</v>
      </c>
      <c r="B2334">
        <v>21303</v>
      </c>
      <c r="C2334" t="s">
        <v>1061</v>
      </c>
      <c r="D2334" t="s">
        <v>1715</v>
      </c>
      <c r="E2334" t="s">
        <v>1716</v>
      </c>
      <c r="F2334" t="s">
        <v>1717</v>
      </c>
      <c r="G2334" t="s">
        <v>1716</v>
      </c>
      <c r="H2334">
        <v>2130322</v>
      </c>
      <c r="I2334" t="s">
        <v>2179</v>
      </c>
      <c r="J2334" t="s">
        <v>846</v>
      </c>
      <c r="K2334">
        <v>25</v>
      </c>
      <c r="L2334">
        <v>0</v>
      </c>
      <c r="M2334">
        <v>-25</v>
      </c>
      <c r="N2334">
        <v>-1</v>
      </c>
    </row>
    <row r="2335" spans="1:14">
      <c r="A2335">
        <v>213</v>
      </c>
      <c r="B2335">
        <v>21303</v>
      </c>
      <c r="C2335" t="s">
        <v>1061</v>
      </c>
      <c r="D2335" t="s">
        <v>1715</v>
      </c>
      <c r="E2335" t="s">
        <v>1716</v>
      </c>
      <c r="F2335" t="s">
        <v>1929</v>
      </c>
      <c r="G2335" t="s">
        <v>1930</v>
      </c>
      <c r="H2335">
        <v>2130322</v>
      </c>
      <c r="I2335" t="s">
        <v>2179</v>
      </c>
      <c r="J2335" t="s">
        <v>846</v>
      </c>
      <c r="K2335">
        <v>0</v>
      </c>
      <c r="L2335">
        <v>2</v>
      </c>
      <c r="M2335">
        <v>2</v>
      </c>
      <c r="N2335">
        <v>0</v>
      </c>
    </row>
    <row r="2336" spans="1:14">
      <c r="A2336">
        <v>213</v>
      </c>
      <c r="B2336">
        <v>21303</v>
      </c>
      <c r="C2336" t="s">
        <v>1061</v>
      </c>
      <c r="D2336" t="s">
        <v>1812</v>
      </c>
      <c r="E2336" t="s">
        <v>1813</v>
      </c>
      <c r="F2336" t="s">
        <v>1814</v>
      </c>
      <c r="G2336" t="s">
        <v>1813</v>
      </c>
      <c r="H2336">
        <v>2130334</v>
      </c>
      <c r="I2336" t="s">
        <v>2180</v>
      </c>
      <c r="J2336" t="s">
        <v>846</v>
      </c>
      <c r="K2336">
        <v>224.6</v>
      </c>
      <c r="L2336">
        <v>194.15</v>
      </c>
      <c r="M2336">
        <v>-30.45</v>
      </c>
      <c r="N2336">
        <v>-0.135574354407836</v>
      </c>
    </row>
    <row r="2337" spans="1:14">
      <c r="A2337">
        <v>213</v>
      </c>
      <c r="B2337">
        <v>21303</v>
      </c>
      <c r="C2337" t="s">
        <v>1061</v>
      </c>
      <c r="D2337" t="s">
        <v>1687</v>
      </c>
      <c r="E2337" t="s">
        <v>1688</v>
      </c>
      <c r="F2337" t="s">
        <v>1693</v>
      </c>
      <c r="G2337" t="s">
        <v>1688</v>
      </c>
      <c r="H2337">
        <v>2130399</v>
      </c>
      <c r="I2337" t="s">
        <v>2181</v>
      </c>
      <c r="J2337" t="s">
        <v>1213</v>
      </c>
      <c r="K2337">
        <v>400</v>
      </c>
      <c r="L2337">
        <v>0</v>
      </c>
      <c r="M2337">
        <v>-400</v>
      </c>
      <c r="N2337">
        <v>-1</v>
      </c>
    </row>
    <row r="2338" spans="1:14">
      <c r="A2338">
        <v>213</v>
      </c>
      <c r="B2338">
        <v>21303</v>
      </c>
      <c r="C2338" t="s">
        <v>1061</v>
      </c>
      <c r="D2338" t="s">
        <v>1705</v>
      </c>
      <c r="E2338" t="s">
        <v>1706</v>
      </c>
      <c r="F2338" t="s">
        <v>1707</v>
      </c>
      <c r="G2338" t="s">
        <v>1706</v>
      </c>
      <c r="H2338">
        <v>2130399</v>
      </c>
      <c r="I2338" t="s">
        <v>2181</v>
      </c>
      <c r="J2338" t="s">
        <v>1213</v>
      </c>
      <c r="K2338">
        <v>200</v>
      </c>
      <c r="L2338">
        <v>0</v>
      </c>
      <c r="M2338">
        <v>-200</v>
      </c>
      <c r="N2338">
        <v>-1</v>
      </c>
    </row>
    <row r="2339" spans="1:14">
      <c r="A2339">
        <v>213</v>
      </c>
      <c r="B2339">
        <v>21303</v>
      </c>
      <c r="C2339" t="s">
        <v>1061</v>
      </c>
      <c r="D2339" t="s">
        <v>1715</v>
      </c>
      <c r="E2339" t="s">
        <v>1716</v>
      </c>
      <c r="F2339" t="s">
        <v>1717</v>
      </c>
      <c r="G2339" t="s">
        <v>1716</v>
      </c>
      <c r="H2339">
        <v>2130399</v>
      </c>
      <c r="I2339" t="s">
        <v>2181</v>
      </c>
      <c r="J2339" t="s">
        <v>846</v>
      </c>
      <c r="K2339">
        <v>529.5</v>
      </c>
      <c r="L2339">
        <v>4</v>
      </c>
      <c r="M2339">
        <v>-525.5</v>
      </c>
      <c r="N2339">
        <v>-0.992445703493862</v>
      </c>
    </row>
    <row r="2340" spans="1:14">
      <c r="A2340">
        <v>213</v>
      </c>
      <c r="B2340">
        <v>21303</v>
      </c>
      <c r="C2340" t="s">
        <v>1061</v>
      </c>
      <c r="D2340" t="s">
        <v>1715</v>
      </c>
      <c r="E2340" t="s">
        <v>1716</v>
      </c>
      <c r="F2340" t="s">
        <v>1717</v>
      </c>
      <c r="G2340" t="s">
        <v>1716</v>
      </c>
      <c r="H2340">
        <v>2130399</v>
      </c>
      <c r="I2340" t="s">
        <v>2181</v>
      </c>
      <c r="J2340" t="s">
        <v>938</v>
      </c>
      <c r="K2340">
        <v>35</v>
      </c>
      <c r="L2340">
        <v>0</v>
      </c>
      <c r="M2340">
        <v>-35</v>
      </c>
      <c r="N2340">
        <v>-1</v>
      </c>
    </row>
    <row r="2341" spans="1:14">
      <c r="A2341">
        <v>213</v>
      </c>
      <c r="B2341">
        <v>21303</v>
      </c>
      <c r="C2341" t="s">
        <v>1061</v>
      </c>
      <c r="D2341" t="s">
        <v>1715</v>
      </c>
      <c r="E2341" t="s">
        <v>1716</v>
      </c>
      <c r="F2341" t="s">
        <v>1718</v>
      </c>
      <c r="G2341" t="s">
        <v>1719</v>
      </c>
      <c r="H2341">
        <v>2130399</v>
      </c>
      <c r="I2341" t="s">
        <v>2181</v>
      </c>
      <c r="J2341" t="s">
        <v>846</v>
      </c>
      <c r="K2341">
        <v>0</v>
      </c>
      <c r="L2341">
        <v>55</v>
      </c>
      <c r="M2341">
        <v>55</v>
      </c>
      <c r="N2341">
        <v>0</v>
      </c>
    </row>
    <row r="2342" spans="1:14">
      <c r="A2342">
        <v>213</v>
      </c>
      <c r="B2342">
        <v>21303</v>
      </c>
      <c r="C2342" t="s">
        <v>1061</v>
      </c>
      <c r="D2342" t="s">
        <v>1715</v>
      </c>
      <c r="E2342" t="s">
        <v>1716</v>
      </c>
      <c r="F2342" t="s">
        <v>1720</v>
      </c>
      <c r="G2342" t="s">
        <v>1721</v>
      </c>
      <c r="H2342">
        <v>2130399</v>
      </c>
      <c r="I2342" t="s">
        <v>2181</v>
      </c>
      <c r="J2342" t="s">
        <v>846</v>
      </c>
      <c r="K2342">
        <v>122.43</v>
      </c>
      <c r="L2342">
        <v>274.84</v>
      </c>
      <c r="M2342">
        <v>152.41</v>
      </c>
      <c r="N2342">
        <v>1.24487462223311</v>
      </c>
    </row>
    <row r="2343" spans="1:14">
      <c r="A2343">
        <v>213</v>
      </c>
      <c r="B2343">
        <v>21303</v>
      </c>
      <c r="C2343" t="s">
        <v>1061</v>
      </c>
      <c r="D2343" t="s">
        <v>1715</v>
      </c>
      <c r="E2343" t="s">
        <v>1716</v>
      </c>
      <c r="F2343" t="s">
        <v>1722</v>
      </c>
      <c r="G2343" t="s">
        <v>1723</v>
      </c>
      <c r="H2343">
        <v>2130399</v>
      </c>
      <c r="I2343" t="s">
        <v>2181</v>
      </c>
      <c r="J2343" t="s">
        <v>846</v>
      </c>
      <c r="K2343">
        <v>0</v>
      </c>
      <c r="L2343">
        <v>1.5</v>
      </c>
      <c r="M2343">
        <v>1.5</v>
      </c>
      <c r="N2343">
        <v>0</v>
      </c>
    </row>
    <row r="2344" spans="1:14">
      <c r="A2344">
        <v>213</v>
      </c>
      <c r="B2344">
        <v>21303</v>
      </c>
      <c r="C2344" t="s">
        <v>1061</v>
      </c>
      <c r="D2344" t="s">
        <v>1715</v>
      </c>
      <c r="E2344" t="s">
        <v>1716</v>
      </c>
      <c r="F2344" t="s">
        <v>1722</v>
      </c>
      <c r="G2344" t="s">
        <v>1723</v>
      </c>
      <c r="H2344">
        <v>2130399</v>
      </c>
      <c r="I2344" t="s">
        <v>2181</v>
      </c>
      <c r="J2344" t="s">
        <v>1213</v>
      </c>
      <c r="K2344">
        <v>50.39</v>
      </c>
      <c r="L2344">
        <v>0</v>
      </c>
      <c r="M2344">
        <v>-50.39</v>
      </c>
      <c r="N2344">
        <v>-1</v>
      </c>
    </row>
    <row r="2345" spans="1:14">
      <c r="A2345">
        <v>213</v>
      </c>
      <c r="B2345">
        <v>21303</v>
      </c>
      <c r="C2345" t="s">
        <v>1061</v>
      </c>
      <c r="D2345" t="s">
        <v>1715</v>
      </c>
      <c r="E2345" t="s">
        <v>1716</v>
      </c>
      <c r="F2345" t="s">
        <v>1927</v>
      </c>
      <c r="G2345" t="s">
        <v>1928</v>
      </c>
      <c r="H2345">
        <v>2130399</v>
      </c>
      <c r="I2345" t="s">
        <v>2181</v>
      </c>
      <c r="J2345" t="s">
        <v>846</v>
      </c>
      <c r="K2345">
        <v>0</v>
      </c>
      <c r="L2345">
        <v>60</v>
      </c>
      <c r="M2345">
        <v>60</v>
      </c>
      <c r="N2345">
        <v>0</v>
      </c>
    </row>
    <row r="2346" spans="1:14">
      <c r="A2346">
        <v>213</v>
      </c>
      <c r="B2346">
        <v>21303</v>
      </c>
      <c r="C2346" t="s">
        <v>1061</v>
      </c>
      <c r="D2346" t="s">
        <v>1812</v>
      </c>
      <c r="E2346" t="s">
        <v>1813</v>
      </c>
      <c r="F2346" t="s">
        <v>1814</v>
      </c>
      <c r="G2346" t="s">
        <v>1813</v>
      </c>
      <c r="H2346">
        <v>2130399</v>
      </c>
      <c r="I2346" t="s">
        <v>2181</v>
      </c>
      <c r="J2346" t="s">
        <v>846</v>
      </c>
      <c r="K2346">
        <v>302.4</v>
      </c>
      <c r="L2346">
        <v>299</v>
      </c>
      <c r="M2346">
        <v>-3.39999999999998</v>
      </c>
      <c r="N2346">
        <v>-0.0112433862433862</v>
      </c>
    </row>
    <row r="2347" spans="1:14">
      <c r="A2347">
        <v>213</v>
      </c>
      <c r="B2347">
        <v>21303</v>
      </c>
      <c r="C2347" t="s">
        <v>1061</v>
      </c>
      <c r="D2347" t="s">
        <v>2182</v>
      </c>
      <c r="E2347" t="s">
        <v>2183</v>
      </c>
      <c r="F2347" t="s">
        <v>2184</v>
      </c>
      <c r="G2347" t="s">
        <v>2183</v>
      </c>
      <c r="H2347">
        <v>2130399</v>
      </c>
      <c r="I2347" t="s">
        <v>2181</v>
      </c>
      <c r="J2347" t="s">
        <v>846</v>
      </c>
      <c r="K2347">
        <v>35</v>
      </c>
      <c r="L2347">
        <v>35</v>
      </c>
      <c r="M2347">
        <v>0</v>
      </c>
      <c r="N2347">
        <v>0</v>
      </c>
    </row>
    <row r="2348" spans="1:14">
      <c r="A2348">
        <v>213</v>
      </c>
      <c r="B2348">
        <v>21303</v>
      </c>
      <c r="C2348" t="s">
        <v>1061</v>
      </c>
      <c r="D2348" t="s">
        <v>2139</v>
      </c>
      <c r="E2348" t="s">
        <v>2140</v>
      </c>
      <c r="F2348" t="s">
        <v>2141</v>
      </c>
      <c r="G2348" t="s">
        <v>2142</v>
      </c>
      <c r="H2348">
        <v>2130399</v>
      </c>
      <c r="I2348" t="s">
        <v>2181</v>
      </c>
      <c r="J2348" t="s">
        <v>1213</v>
      </c>
      <c r="K2348">
        <v>700</v>
      </c>
      <c r="L2348">
        <v>0</v>
      </c>
      <c r="M2348">
        <v>-700</v>
      </c>
      <c r="N2348">
        <v>-1</v>
      </c>
    </row>
    <row r="2349" spans="1:14">
      <c r="A2349">
        <v>213</v>
      </c>
      <c r="B2349">
        <v>21305</v>
      </c>
      <c r="C2349" t="s">
        <v>1061</v>
      </c>
      <c r="D2349" t="s">
        <v>1684</v>
      </c>
      <c r="E2349" t="s">
        <v>1685</v>
      </c>
      <c r="F2349" t="s">
        <v>1686</v>
      </c>
      <c r="G2349" t="s">
        <v>1685</v>
      </c>
      <c r="H2349">
        <v>2130501</v>
      </c>
      <c r="I2349" t="s">
        <v>2185</v>
      </c>
      <c r="J2349" t="s">
        <v>846</v>
      </c>
      <c r="K2349">
        <v>192.03</v>
      </c>
      <c r="L2349">
        <v>231.783</v>
      </c>
      <c r="M2349">
        <v>39.753</v>
      </c>
      <c r="N2349">
        <v>0.207014528979847</v>
      </c>
    </row>
    <row r="2350" spans="1:14">
      <c r="A2350">
        <v>213</v>
      </c>
      <c r="B2350">
        <v>21305</v>
      </c>
      <c r="C2350" t="s">
        <v>1061</v>
      </c>
      <c r="D2350" t="s">
        <v>1684</v>
      </c>
      <c r="E2350" t="s">
        <v>1685</v>
      </c>
      <c r="F2350" t="s">
        <v>1686</v>
      </c>
      <c r="G2350" t="s">
        <v>1685</v>
      </c>
      <c r="H2350">
        <v>2130502</v>
      </c>
      <c r="I2350" t="s">
        <v>2186</v>
      </c>
      <c r="J2350" t="s">
        <v>846</v>
      </c>
      <c r="K2350">
        <v>48.05</v>
      </c>
      <c r="L2350">
        <v>165.77</v>
      </c>
      <c r="M2350">
        <v>117.72</v>
      </c>
      <c r="N2350">
        <v>2.44994797086368</v>
      </c>
    </row>
    <row r="2351" spans="1:14">
      <c r="A2351">
        <v>213</v>
      </c>
      <c r="B2351">
        <v>21305</v>
      </c>
      <c r="C2351" t="s">
        <v>1061</v>
      </c>
      <c r="D2351" t="s">
        <v>1684</v>
      </c>
      <c r="E2351" t="s">
        <v>1685</v>
      </c>
      <c r="F2351" t="s">
        <v>1919</v>
      </c>
      <c r="G2351" t="s">
        <v>1920</v>
      </c>
      <c r="H2351">
        <v>2130550</v>
      </c>
      <c r="I2351" t="s">
        <v>2187</v>
      </c>
      <c r="J2351" t="s">
        <v>846</v>
      </c>
      <c r="K2351">
        <v>74.6</v>
      </c>
      <c r="L2351">
        <v>134.1032</v>
      </c>
      <c r="M2351">
        <v>59.5032</v>
      </c>
      <c r="N2351">
        <v>0.797630026809651</v>
      </c>
    </row>
    <row r="2352" spans="1:14">
      <c r="A2352">
        <v>213</v>
      </c>
      <c r="B2352">
        <v>21305</v>
      </c>
      <c r="C2352" t="s">
        <v>1061</v>
      </c>
      <c r="D2352" t="s">
        <v>1684</v>
      </c>
      <c r="E2352" t="s">
        <v>1685</v>
      </c>
      <c r="F2352" t="s">
        <v>1686</v>
      </c>
      <c r="G2352" t="s">
        <v>1685</v>
      </c>
      <c r="H2352">
        <v>2130599</v>
      </c>
      <c r="I2352" t="s">
        <v>2188</v>
      </c>
      <c r="J2352" t="s">
        <v>846</v>
      </c>
      <c r="K2352">
        <v>215</v>
      </c>
      <c r="L2352">
        <v>209</v>
      </c>
      <c r="M2352">
        <v>-6</v>
      </c>
      <c r="N2352">
        <v>-0.027906976744186</v>
      </c>
    </row>
    <row r="2353" spans="1:14">
      <c r="A2353">
        <v>213</v>
      </c>
      <c r="B2353">
        <v>21305</v>
      </c>
      <c r="C2353" t="s">
        <v>1061</v>
      </c>
      <c r="D2353" t="s">
        <v>1684</v>
      </c>
      <c r="E2353" t="s">
        <v>1685</v>
      </c>
      <c r="F2353" t="s">
        <v>2189</v>
      </c>
      <c r="G2353" t="s">
        <v>2190</v>
      </c>
      <c r="H2353">
        <v>2130599</v>
      </c>
      <c r="I2353" t="s">
        <v>2188</v>
      </c>
      <c r="J2353" t="s">
        <v>846</v>
      </c>
      <c r="K2353">
        <v>7497</v>
      </c>
      <c r="L2353">
        <v>0</v>
      </c>
      <c r="M2353">
        <v>-7497</v>
      </c>
      <c r="N2353">
        <v>-1</v>
      </c>
    </row>
    <row r="2354" spans="1:14">
      <c r="A2354">
        <v>213</v>
      </c>
      <c r="B2354">
        <v>21305</v>
      </c>
      <c r="C2354" t="s">
        <v>1061</v>
      </c>
      <c r="D2354" t="s">
        <v>1684</v>
      </c>
      <c r="E2354" t="s">
        <v>1685</v>
      </c>
      <c r="F2354" t="s">
        <v>2189</v>
      </c>
      <c r="G2354" t="s">
        <v>2190</v>
      </c>
      <c r="H2354">
        <v>2130599</v>
      </c>
      <c r="I2354" t="s">
        <v>2188</v>
      </c>
      <c r="J2354" t="s">
        <v>1213</v>
      </c>
      <c r="K2354">
        <v>5890</v>
      </c>
      <c r="L2354">
        <v>0</v>
      </c>
      <c r="M2354">
        <v>-5890</v>
      </c>
      <c r="N2354">
        <v>-1</v>
      </c>
    </row>
    <row r="2355" spans="1:14">
      <c r="A2355">
        <v>213</v>
      </c>
      <c r="B2355">
        <v>21306</v>
      </c>
      <c r="C2355" t="s">
        <v>2191</v>
      </c>
      <c r="D2355" t="s">
        <v>2192</v>
      </c>
      <c r="E2355" t="s">
        <v>2193</v>
      </c>
      <c r="F2355" t="s">
        <v>2194</v>
      </c>
      <c r="G2355" t="s">
        <v>2195</v>
      </c>
      <c r="H2355">
        <v>2130603</v>
      </c>
      <c r="I2355" t="s">
        <v>2196</v>
      </c>
      <c r="J2355" t="s">
        <v>846</v>
      </c>
      <c r="K2355">
        <v>400</v>
      </c>
      <c r="L2355">
        <v>400</v>
      </c>
      <c r="M2355">
        <v>0</v>
      </c>
      <c r="N2355">
        <v>0</v>
      </c>
    </row>
    <row r="2356" spans="1:14">
      <c r="A2356">
        <v>213</v>
      </c>
      <c r="B2356">
        <v>21306</v>
      </c>
      <c r="C2356" t="s">
        <v>2191</v>
      </c>
      <c r="D2356" t="s">
        <v>2192</v>
      </c>
      <c r="E2356" t="s">
        <v>2193</v>
      </c>
      <c r="F2356" t="s">
        <v>2194</v>
      </c>
      <c r="G2356" t="s">
        <v>2195</v>
      </c>
      <c r="H2356">
        <v>2130699</v>
      </c>
      <c r="I2356" t="s">
        <v>2197</v>
      </c>
      <c r="J2356" t="s">
        <v>846</v>
      </c>
      <c r="K2356">
        <v>87</v>
      </c>
      <c r="L2356">
        <v>41</v>
      </c>
      <c r="M2356">
        <v>-46</v>
      </c>
      <c r="N2356">
        <v>-0.528735632183908</v>
      </c>
    </row>
    <row r="2357" spans="1:14">
      <c r="A2357">
        <v>213</v>
      </c>
      <c r="B2357">
        <v>21307</v>
      </c>
      <c r="C2357" t="s">
        <v>2198</v>
      </c>
      <c r="D2357" t="s">
        <v>2199</v>
      </c>
      <c r="E2357" t="s">
        <v>2200</v>
      </c>
      <c r="F2357" t="s">
        <v>2201</v>
      </c>
      <c r="G2357" t="s">
        <v>2202</v>
      </c>
      <c r="H2357">
        <v>2130701</v>
      </c>
      <c r="I2357" t="s">
        <v>2203</v>
      </c>
      <c r="J2357" t="s">
        <v>846</v>
      </c>
      <c r="K2357">
        <v>0</v>
      </c>
      <c r="L2357">
        <v>1670</v>
      </c>
      <c r="M2357">
        <v>1670</v>
      </c>
      <c r="N2357">
        <v>0</v>
      </c>
    </row>
    <row r="2358" spans="1:14">
      <c r="A2358">
        <v>213</v>
      </c>
      <c r="B2358">
        <v>21307</v>
      </c>
      <c r="C2358" t="s">
        <v>2198</v>
      </c>
      <c r="D2358" t="s">
        <v>2199</v>
      </c>
      <c r="E2358" t="s">
        <v>2200</v>
      </c>
      <c r="F2358" t="s">
        <v>2201</v>
      </c>
      <c r="G2358" t="s">
        <v>2202</v>
      </c>
      <c r="H2358">
        <v>2130799</v>
      </c>
      <c r="I2358" t="s">
        <v>2204</v>
      </c>
      <c r="J2358" t="s">
        <v>846</v>
      </c>
      <c r="K2358">
        <v>0</v>
      </c>
      <c r="L2358">
        <v>20</v>
      </c>
      <c r="M2358">
        <v>20</v>
      </c>
      <c r="N2358">
        <v>0</v>
      </c>
    </row>
    <row r="2359" spans="1:14">
      <c r="A2359">
        <v>213</v>
      </c>
      <c r="B2359">
        <v>21399</v>
      </c>
      <c r="C2359" t="s">
        <v>841</v>
      </c>
      <c r="D2359" t="s">
        <v>1099</v>
      </c>
      <c r="E2359" t="s">
        <v>1100</v>
      </c>
      <c r="F2359" t="s">
        <v>1101</v>
      </c>
      <c r="G2359" t="s">
        <v>1100</v>
      </c>
      <c r="H2359">
        <v>2139999</v>
      </c>
      <c r="I2359" t="s">
        <v>2205</v>
      </c>
      <c r="J2359" t="s">
        <v>846</v>
      </c>
      <c r="K2359">
        <v>242</v>
      </c>
      <c r="L2359">
        <v>0</v>
      </c>
      <c r="M2359">
        <v>-242</v>
      </c>
      <c r="N2359">
        <v>-1</v>
      </c>
    </row>
    <row r="2360" spans="1:14">
      <c r="A2360">
        <v>213</v>
      </c>
      <c r="B2360">
        <v>21399</v>
      </c>
      <c r="C2360" t="s">
        <v>792</v>
      </c>
      <c r="D2360" t="s">
        <v>1014</v>
      </c>
      <c r="E2360" t="s">
        <v>1015</v>
      </c>
      <c r="F2360" t="s">
        <v>1016</v>
      </c>
      <c r="G2360" t="s">
        <v>1017</v>
      </c>
      <c r="H2360">
        <v>2139999</v>
      </c>
      <c r="I2360" t="s">
        <v>2205</v>
      </c>
      <c r="J2360" t="s">
        <v>846</v>
      </c>
      <c r="K2360">
        <v>3040</v>
      </c>
      <c r="L2360">
        <v>1857.6</v>
      </c>
      <c r="M2360">
        <v>-1182.4</v>
      </c>
      <c r="N2360">
        <v>-0.388947368421053</v>
      </c>
    </row>
    <row r="2361" spans="1:14">
      <c r="A2361">
        <v>213</v>
      </c>
      <c r="B2361">
        <v>21399</v>
      </c>
      <c r="C2361" t="s">
        <v>1289</v>
      </c>
      <c r="D2361" t="s">
        <v>1290</v>
      </c>
      <c r="E2361" t="s">
        <v>1291</v>
      </c>
      <c r="F2361" t="s">
        <v>1292</v>
      </c>
      <c r="G2361" t="s">
        <v>1291</v>
      </c>
      <c r="H2361">
        <v>2139999</v>
      </c>
      <c r="I2361" t="s">
        <v>2205</v>
      </c>
      <c r="J2361" t="s">
        <v>846</v>
      </c>
      <c r="K2361">
        <v>40</v>
      </c>
      <c r="L2361">
        <v>0</v>
      </c>
      <c r="M2361">
        <v>-40</v>
      </c>
      <c r="N2361">
        <v>-1</v>
      </c>
    </row>
    <row r="2362" spans="1:14">
      <c r="A2362">
        <v>214</v>
      </c>
      <c r="B2362">
        <v>21401</v>
      </c>
      <c r="C2362" t="s">
        <v>1726</v>
      </c>
      <c r="D2362" t="s">
        <v>1741</v>
      </c>
      <c r="E2362" t="s">
        <v>1742</v>
      </c>
      <c r="F2362" t="s">
        <v>1743</v>
      </c>
      <c r="G2362" t="s">
        <v>1742</v>
      </c>
      <c r="H2362">
        <v>2140101</v>
      </c>
      <c r="I2362" t="s">
        <v>2206</v>
      </c>
      <c r="J2362" t="s">
        <v>846</v>
      </c>
      <c r="K2362">
        <v>339.42</v>
      </c>
      <c r="L2362">
        <v>373.7074</v>
      </c>
      <c r="M2362">
        <v>34.2874</v>
      </c>
      <c r="N2362">
        <v>0.101017618290024</v>
      </c>
    </row>
    <row r="2363" spans="1:14">
      <c r="A2363">
        <v>214</v>
      </c>
      <c r="B2363">
        <v>21401</v>
      </c>
      <c r="C2363" t="s">
        <v>1726</v>
      </c>
      <c r="D2363" t="s">
        <v>1741</v>
      </c>
      <c r="E2363" t="s">
        <v>1742</v>
      </c>
      <c r="F2363" t="s">
        <v>1743</v>
      </c>
      <c r="G2363" t="s">
        <v>1742</v>
      </c>
      <c r="H2363">
        <v>2140102</v>
      </c>
      <c r="I2363" t="s">
        <v>2207</v>
      </c>
      <c r="J2363" t="s">
        <v>846</v>
      </c>
      <c r="K2363">
        <v>88.09</v>
      </c>
      <c r="L2363">
        <v>189.4</v>
      </c>
      <c r="M2363">
        <v>101.31</v>
      </c>
      <c r="N2363">
        <v>1.15007378817119</v>
      </c>
    </row>
    <row r="2364" spans="1:14">
      <c r="A2364">
        <v>214</v>
      </c>
      <c r="B2364">
        <v>21401</v>
      </c>
      <c r="C2364" t="s">
        <v>1726</v>
      </c>
      <c r="D2364" t="s">
        <v>1741</v>
      </c>
      <c r="E2364" t="s">
        <v>1742</v>
      </c>
      <c r="F2364" t="s">
        <v>1943</v>
      </c>
      <c r="G2364" t="s">
        <v>1944</v>
      </c>
      <c r="H2364">
        <v>2140102</v>
      </c>
      <c r="I2364" t="s">
        <v>2207</v>
      </c>
      <c r="J2364" t="s">
        <v>846</v>
      </c>
      <c r="K2364">
        <v>24.73</v>
      </c>
      <c r="L2364">
        <v>41.64</v>
      </c>
      <c r="M2364">
        <v>16.91</v>
      </c>
      <c r="N2364">
        <v>0.683784876668015</v>
      </c>
    </row>
    <row r="2365" spans="1:14">
      <c r="A2365">
        <v>214</v>
      </c>
      <c r="B2365">
        <v>21401</v>
      </c>
      <c r="C2365" t="s">
        <v>1726</v>
      </c>
      <c r="D2365" t="s">
        <v>1741</v>
      </c>
      <c r="E2365" t="s">
        <v>1742</v>
      </c>
      <c r="F2365" t="s">
        <v>1943</v>
      </c>
      <c r="G2365" t="s">
        <v>1944</v>
      </c>
      <c r="H2365">
        <v>2140102</v>
      </c>
      <c r="I2365" t="s">
        <v>2207</v>
      </c>
      <c r="J2365" t="s">
        <v>938</v>
      </c>
      <c r="K2365">
        <v>0</v>
      </c>
      <c r="L2365">
        <v>2</v>
      </c>
      <c r="M2365">
        <v>2</v>
      </c>
      <c r="N2365">
        <v>0</v>
      </c>
    </row>
    <row r="2366" spans="1:14">
      <c r="A2366">
        <v>214</v>
      </c>
      <c r="B2366">
        <v>21401</v>
      </c>
      <c r="C2366" t="s">
        <v>1726</v>
      </c>
      <c r="D2366" t="s">
        <v>1741</v>
      </c>
      <c r="E2366" t="s">
        <v>1742</v>
      </c>
      <c r="F2366" t="s">
        <v>1943</v>
      </c>
      <c r="G2366" t="s">
        <v>1944</v>
      </c>
      <c r="H2366">
        <v>2140110</v>
      </c>
      <c r="I2366" t="s">
        <v>2208</v>
      </c>
      <c r="J2366" t="s">
        <v>846</v>
      </c>
      <c r="K2366">
        <v>38</v>
      </c>
      <c r="L2366">
        <v>108.7842</v>
      </c>
      <c r="M2366">
        <v>70.7842</v>
      </c>
      <c r="N2366">
        <v>1.86274210526316</v>
      </c>
    </row>
    <row r="2367" spans="1:14">
      <c r="A2367">
        <v>214</v>
      </c>
      <c r="B2367">
        <v>21401</v>
      </c>
      <c r="C2367" t="s">
        <v>1726</v>
      </c>
      <c r="D2367" t="s">
        <v>1741</v>
      </c>
      <c r="E2367" t="s">
        <v>1742</v>
      </c>
      <c r="F2367" t="s">
        <v>1886</v>
      </c>
      <c r="G2367" t="s">
        <v>1887</v>
      </c>
      <c r="H2367">
        <v>2140112</v>
      </c>
      <c r="I2367" t="s">
        <v>2209</v>
      </c>
      <c r="J2367" t="s">
        <v>846</v>
      </c>
      <c r="K2367">
        <v>214.17</v>
      </c>
      <c r="L2367">
        <v>299.7084</v>
      </c>
      <c r="M2367">
        <v>85.5384</v>
      </c>
      <c r="N2367">
        <v>0.399394873231545</v>
      </c>
    </row>
    <row r="2368" spans="1:14">
      <c r="A2368">
        <v>214</v>
      </c>
      <c r="B2368">
        <v>21401</v>
      </c>
      <c r="C2368" t="s">
        <v>1726</v>
      </c>
      <c r="D2368" t="s">
        <v>1741</v>
      </c>
      <c r="E2368" t="s">
        <v>1742</v>
      </c>
      <c r="F2368" t="s">
        <v>1888</v>
      </c>
      <c r="G2368" t="s">
        <v>1889</v>
      </c>
      <c r="H2368">
        <v>2140112</v>
      </c>
      <c r="I2368" t="s">
        <v>2209</v>
      </c>
      <c r="J2368" t="s">
        <v>846</v>
      </c>
      <c r="K2368">
        <v>173.05</v>
      </c>
      <c r="L2368">
        <v>245.1924</v>
      </c>
      <c r="M2368">
        <v>72.1424</v>
      </c>
      <c r="N2368">
        <v>0.416887604738515</v>
      </c>
    </row>
    <row r="2369" spans="1:14">
      <c r="A2369">
        <v>214</v>
      </c>
      <c r="B2369">
        <v>21401</v>
      </c>
      <c r="C2369" t="s">
        <v>1726</v>
      </c>
      <c r="D2369" t="s">
        <v>1741</v>
      </c>
      <c r="E2369" t="s">
        <v>1742</v>
      </c>
      <c r="F2369" t="s">
        <v>1892</v>
      </c>
      <c r="G2369" t="s">
        <v>1893</v>
      </c>
      <c r="H2369">
        <v>2140112</v>
      </c>
      <c r="I2369" t="s">
        <v>2209</v>
      </c>
      <c r="J2369" t="s">
        <v>846</v>
      </c>
      <c r="K2369">
        <v>391.16</v>
      </c>
      <c r="L2369">
        <v>608.7346</v>
      </c>
      <c r="M2369">
        <v>217.5746</v>
      </c>
      <c r="N2369">
        <v>0.556229164536251</v>
      </c>
    </row>
    <row r="2370" spans="1:14">
      <c r="A2370">
        <v>214</v>
      </c>
      <c r="B2370">
        <v>21401</v>
      </c>
      <c r="C2370" t="s">
        <v>1726</v>
      </c>
      <c r="D2370" t="s">
        <v>1741</v>
      </c>
      <c r="E2370" t="s">
        <v>1742</v>
      </c>
      <c r="F2370" t="s">
        <v>1892</v>
      </c>
      <c r="G2370" t="s">
        <v>1893</v>
      </c>
      <c r="H2370">
        <v>2140112</v>
      </c>
      <c r="I2370" t="s">
        <v>2209</v>
      </c>
      <c r="J2370" t="s">
        <v>974</v>
      </c>
      <c r="K2370">
        <v>92.51</v>
      </c>
      <c r="L2370">
        <v>81.58</v>
      </c>
      <c r="M2370">
        <v>-10.93</v>
      </c>
      <c r="N2370">
        <v>-0.118149389255216</v>
      </c>
    </row>
    <row r="2371" spans="1:14">
      <c r="A2371">
        <v>214</v>
      </c>
      <c r="B2371">
        <v>21401</v>
      </c>
      <c r="C2371" t="s">
        <v>1726</v>
      </c>
      <c r="D2371" t="s">
        <v>1741</v>
      </c>
      <c r="E2371" t="s">
        <v>1742</v>
      </c>
      <c r="F2371" t="s">
        <v>1743</v>
      </c>
      <c r="G2371" t="s">
        <v>1742</v>
      </c>
      <c r="H2371">
        <v>2140139</v>
      </c>
      <c r="I2371" t="s">
        <v>2210</v>
      </c>
      <c r="J2371" t="s">
        <v>846</v>
      </c>
      <c r="K2371">
        <v>104.25</v>
      </c>
      <c r="L2371">
        <v>86.5</v>
      </c>
      <c r="M2371">
        <v>-17.75</v>
      </c>
      <c r="N2371">
        <v>-0.170263788968825</v>
      </c>
    </row>
    <row r="2372" spans="1:14">
      <c r="A2372">
        <v>214</v>
      </c>
      <c r="B2372">
        <v>21401</v>
      </c>
      <c r="C2372" t="s">
        <v>1726</v>
      </c>
      <c r="D2372" t="s">
        <v>1741</v>
      </c>
      <c r="E2372" t="s">
        <v>1742</v>
      </c>
      <c r="F2372" t="s">
        <v>1886</v>
      </c>
      <c r="G2372" t="s">
        <v>1887</v>
      </c>
      <c r="H2372">
        <v>2140139</v>
      </c>
      <c r="I2372" t="s">
        <v>2210</v>
      </c>
      <c r="J2372" t="s">
        <v>846</v>
      </c>
      <c r="K2372">
        <v>370.54</v>
      </c>
      <c r="L2372">
        <v>362.36</v>
      </c>
      <c r="M2372">
        <v>-8.18000000000001</v>
      </c>
      <c r="N2372">
        <v>-0.0220758892427268</v>
      </c>
    </row>
    <row r="2373" spans="1:14">
      <c r="A2373">
        <v>214</v>
      </c>
      <c r="B2373">
        <v>21401</v>
      </c>
      <c r="C2373" t="s">
        <v>1726</v>
      </c>
      <c r="D2373" t="s">
        <v>1741</v>
      </c>
      <c r="E2373" t="s">
        <v>1742</v>
      </c>
      <c r="F2373" t="s">
        <v>1888</v>
      </c>
      <c r="G2373" t="s">
        <v>1889</v>
      </c>
      <c r="H2373">
        <v>2140139</v>
      </c>
      <c r="I2373" t="s">
        <v>2210</v>
      </c>
      <c r="J2373" t="s">
        <v>846</v>
      </c>
      <c r="K2373">
        <v>1733.06</v>
      </c>
      <c r="L2373">
        <v>1533.83</v>
      </c>
      <c r="M2373">
        <v>-199.23</v>
      </c>
      <c r="N2373">
        <v>-0.114958512688539</v>
      </c>
    </row>
    <row r="2374" spans="1:14">
      <c r="A2374">
        <v>214</v>
      </c>
      <c r="B2374">
        <v>21401</v>
      </c>
      <c r="C2374" t="s">
        <v>1726</v>
      </c>
      <c r="D2374" t="s">
        <v>1741</v>
      </c>
      <c r="E2374" t="s">
        <v>1742</v>
      </c>
      <c r="F2374" t="s">
        <v>1890</v>
      </c>
      <c r="G2374" t="s">
        <v>1891</v>
      </c>
      <c r="H2374">
        <v>2140139</v>
      </c>
      <c r="I2374" t="s">
        <v>2210</v>
      </c>
      <c r="J2374" t="s">
        <v>846</v>
      </c>
      <c r="K2374">
        <v>213.54</v>
      </c>
      <c r="L2374">
        <v>275.0972</v>
      </c>
      <c r="M2374">
        <v>61.5572</v>
      </c>
      <c r="N2374">
        <v>0.288270113327714</v>
      </c>
    </row>
    <row r="2375" spans="1:14">
      <c r="A2375">
        <v>214</v>
      </c>
      <c r="B2375">
        <v>21401</v>
      </c>
      <c r="C2375" t="s">
        <v>1726</v>
      </c>
      <c r="D2375" t="s">
        <v>1741</v>
      </c>
      <c r="E2375" t="s">
        <v>1742</v>
      </c>
      <c r="F2375" t="s">
        <v>1943</v>
      </c>
      <c r="G2375" t="s">
        <v>1944</v>
      </c>
      <c r="H2375">
        <v>2140139</v>
      </c>
      <c r="I2375" t="s">
        <v>2210</v>
      </c>
      <c r="J2375" t="s">
        <v>846</v>
      </c>
      <c r="K2375">
        <v>3</v>
      </c>
      <c r="L2375">
        <v>4</v>
      </c>
      <c r="M2375">
        <v>1</v>
      </c>
      <c r="N2375">
        <v>0.333333333333333</v>
      </c>
    </row>
    <row r="2376" spans="1:14">
      <c r="A2376">
        <v>214</v>
      </c>
      <c r="B2376">
        <v>21401</v>
      </c>
      <c r="C2376" t="s">
        <v>1726</v>
      </c>
      <c r="D2376" t="s">
        <v>1741</v>
      </c>
      <c r="E2376" t="s">
        <v>1742</v>
      </c>
      <c r="F2376" t="s">
        <v>1892</v>
      </c>
      <c r="G2376" t="s">
        <v>1893</v>
      </c>
      <c r="H2376">
        <v>2140139</v>
      </c>
      <c r="I2376" t="s">
        <v>2210</v>
      </c>
      <c r="J2376" t="s">
        <v>846</v>
      </c>
      <c r="K2376">
        <v>105.36</v>
      </c>
      <c r="L2376">
        <v>330.51</v>
      </c>
      <c r="M2376">
        <v>225.15</v>
      </c>
      <c r="N2376">
        <v>2.1369589977221</v>
      </c>
    </row>
    <row r="2377" spans="1:14">
      <c r="A2377">
        <v>214</v>
      </c>
      <c r="B2377">
        <v>21401</v>
      </c>
      <c r="C2377" t="s">
        <v>1726</v>
      </c>
      <c r="D2377" t="s">
        <v>2007</v>
      </c>
      <c r="E2377" t="s">
        <v>2008</v>
      </c>
      <c r="F2377" t="s">
        <v>2211</v>
      </c>
      <c r="G2377" t="s">
        <v>2212</v>
      </c>
      <c r="H2377">
        <v>2140139</v>
      </c>
      <c r="I2377" t="s">
        <v>2210</v>
      </c>
      <c r="J2377" t="s">
        <v>846</v>
      </c>
      <c r="K2377">
        <v>174.94</v>
      </c>
      <c r="L2377">
        <v>0</v>
      </c>
      <c r="M2377">
        <v>-174.94</v>
      </c>
      <c r="N2377">
        <v>-1</v>
      </c>
    </row>
    <row r="2378" spans="1:14">
      <c r="A2378">
        <v>214</v>
      </c>
      <c r="B2378">
        <v>21401</v>
      </c>
      <c r="C2378" t="s">
        <v>1726</v>
      </c>
      <c r="D2378" t="s">
        <v>1741</v>
      </c>
      <c r="E2378" t="s">
        <v>1742</v>
      </c>
      <c r="F2378" t="s">
        <v>1743</v>
      </c>
      <c r="G2378" t="s">
        <v>1742</v>
      </c>
      <c r="H2378">
        <v>2140199</v>
      </c>
      <c r="I2378" t="s">
        <v>2213</v>
      </c>
      <c r="J2378" t="s">
        <v>846</v>
      </c>
      <c r="K2378">
        <v>85.9</v>
      </c>
      <c r="L2378">
        <v>0.3</v>
      </c>
      <c r="M2378">
        <v>-85.6</v>
      </c>
      <c r="N2378">
        <v>-0.9965075669383</v>
      </c>
    </row>
    <row r="2379" spans="1:14">
      <c r="A2379">
        <v>214</v>
      </c>
      <c r="B2379">
        <v>21401</v>
      </c>
      <c r="C2379" t="s">
        <v>1726</v>
      </c>
      <c r="D2379" t="s">
        <v>1741</v>
      </c>
      <c r="E2379" t="s">
        <v>1742</v>
      </c>
      <c r="F2379" t="s">
        <v>1890</v>
      </c>
      <c r="G2379" t="s">
        <v>1891</v>
      </c>
      <c r="H2379">
        <v>2140199</v>
      </c>
      <c r="I2379" t="s">
        <v>2213</v>
      </c>
      <c r="J2379" t="s">
        <v>938</v>
      </c>
      <c r="K2379">
        <v>45.02</v>
      </c>
      <c r="L2379">
        <v>45</v>
      </c>
      <c r="M2379">
        <v>-0.0200000000000031</v>
      </c>
      <c r="N2379">
        <v>-0.00044424700133281</v>
      </c>
    </row>
    <row r="2380" spans="1:14">
      <c r="A2380">
        <v>214</v>
      </c>
      <c r="B2380">
        <v>21401</v>
      </c>
      <c r="C2380" t="s">
        <v>1726</v>
      </c>
      <c r="D2380" t="s">
        <v>1741</v>
      </c>
      <c r="E2380" t="s">
        <v>1742</v>
      </c>
      <c r="F2380" t="s">
        <v>1943</v>
      </c>
      <c r="G2380" t="s">
        <v>1944</v>
      </c>
      <c r="H2380">
        <v>2140199</v>
      </c>
      <c r="I2380" t="s">
        <v>2213</v>
      </c>
      <c r="J2380" t="s">
        <v>938</v>
      </c>
      <c r="K2380">
        <v>2</v>
      </c>
      <c r="L2380">
        <v>0</v>
      </c>
      <c r="M2380">
        <v>-2</v>
      </c>
      <c r="N2380">
        <v>-1</v>
      </c>
    </row>
    <row r="2381" spans="1:14">
      <c r="A2381">
        <v>214</v>
      </c>
      <c r="B2381">
        <v>21499</v>
      </c>
      <c r="C2381" t="s">
        <v>792</v>
      </c>
      <c r="D2381" t="s">
        <v>1014</v>
      </c>
      <c r="E2381" t="s">
        <v>1015</v>
      </c>
      <c r="F2381" t="s">
        <v>1016</v>
      </c>
      <c r="G2381" t="s">
        <v>1017</v>
      </c>
      <c r="H2381">
        <v>2149999</v>
      </c>
      <c r="I2381" t="s">
        <v>2214</v>
      </c>
      <c r="J2381" t="s">
        <v>846</v>
      </c>
      <c r="K2381">
        <v>475</v>
      </c>
      <c r="L2381">
        <v>151</v>
      </c>
      <c r="M2381">
        <v>-324</v>
      </c>
      <c r="N2381">
        <v>-0.682105263157895</v>
      </c>
    </row>
    <row r="2382" spans="1:14">
      <c r="A2382">
        <v>214</v>
      </c>
      <c r="B2382">
        <v>21499</v>
      </c>
      <c r="C2382" t="s">
        <v>1289</v>
      </c>
      <c r="D2382" t="s">
        <v>1290</v>
      </c>
      <c r="E2382" t="s">
        <v>1291</v>
      </c>
      <c r="F2382" t="s">
        <v>1292</v>
      </c>
      <c r="G2382" t="s">
        <v>1291</v>
      </c>
      <c r="H2382">
        <v>2149999</v>
      </c>
      <c r="I2382" t="s">
        <v>2214</v>
      </c>
      <c r="J2382" t="s">
        <v>846</v>
      </c>
      <c r="K2382">
        <v>2</v>
      </c>
      <c r="L2382">
        <v>0</v>
      </c>
      <c r="M2382">
        <v>-2</v>
      </c>
      <c r="N2382">
        <v>-1</v>
      </c>
    </row>
    <row r="2383" spans="1:14">
      <c r="A2383">
        <v>215</v>
      </c>
      <c r="B2383">
        <v>21502</v>
      </c>
      <c r="C2383" t="s">
        <v>841</v>
      </c>
      <c r="D2383" t="s">
        <v>1663</v>
      </c>
      <c r="E2383" t="s">
        <v>1664</v>
      </c>
      <c r="F2383" t="s">
        <v>1665</v>
      </c>
      <c r="G2383" t="s">
        <v>1664</v>
      </c>
      <c r="H2383">
        <v>2150201</v>
      </c>
      <c r="I2383" t="s">
        <v>2215</v>
      </c>
      <c r="J2383" t="s">
        <v>846</v>
      </c>
      <c r="K2383">
        <v>186.15</v>
      </c>
      <c r="L2383">
        <v>229.3791</v>
      </c>
      <c r="M2383">
        <v>43.2291</v>
      </c>
      <c r="N2383">
        <v>0.232227236099919</v>
      </c>
    </row>
    <row r="2384" spans="1:14">
      <c r="A2384">
        <v>215</v>
      </c>
      <c r="B2384">
        <v>21502</v>
      </c>
      <c r="C2384" t="s">
        <v>1726</v>
      </c>
      <c r="D2384" t="s">
        <v>1727</v>
      </c>
      <c r="E2384" t="s">
        <v>1728</v>
      </c>
      <c r="F2384" t="s">
        <v>1729</v>
      </c>
      <c r="G2384" t="s">
        <v>1728</v>
      </c>
      <c r="H2384">
        <v>2150201</v>
      </c>
      <c r="I2384" t="s">
        <v>2215</v>
      </c>
      <c r="J2384" t="s">
        <v>846</v>
      </c>
      <c r="K2384">
        <v>699.96</v>
      </c>
      <c r="L2384">
        <v>0</v>
      </c>
      <c r="M2384">
        <v>-699.96</v>
      </c>
      <c r="N2384">
        <v>-1</v>
      </c>
    </row>
    <row r="2385" spans="1:14">
      <c r="A2385">
        <v>215</v>
      </c>
      <c r="B2385">
        <v>21502</v>
      </c>
      <c r="C2385" t="s">
        <v>841</v>
      </c>
      <c r="D2385" t="s">
        <v>1663</v>
      </c>
      <c r="E2385" t="s">
        <v>1664</v>
      </c>
      <c r="F2385" t="s">
        <v>1665</v>
      </c>
      <c r="G2385" t="s">
        <v>1664</v>
      </c>
      <c r="H2385">
        <v>2150202</v>
      </c>
      <c r="I2385" t="s">
        <v>2216</v>
      </c>
      <c r="J2385" t="s">
        <v>846</v>
      </c>
      <c r="K2385">
        <v>45.29</v>
      </c>
      <c r="L2385">
        <v>33</v>
      </c>
      <c r="M2385">
        <v>-12.29</v>
      </c>
      <c r="N2385">
        <v>-0.271362331640539</v>
      </c>
    </row>
    <row r="2386" spans="1:14">
      <c r="A2386">
        <v>215</v>
      </c>
      <c r="B2386">
        <v>21502</v>
      </c>
      <c r="C2386" t="s">
        <v>841</v>
      </c>
      <c r="D2386" t="s">
        <v>1663</v>
      </c>
      <c r="E2386" t="s">
        <v>1664</v>
      </c>
      <c r="F2386" t="s">
        <v>1665</v>
      </c>
      <c r="G2386" t="s">
        <v>1664</v>
      </c>
      <c r="H2386">
        <v>2150202</v>
      </c>
      <c r="I2386" t="s">
        <v>2216</v>
      </c>
      <c r="J2386" t="s">
        <v>928</v>
      </c>
      <c r="K2386">
        <v>0.14</v>
      </c>
      <c r="L2386">
        <v>0.1</v>
      </c>
      <c r="M2386">
        <v>-0.04</v>
      </c>
      <c r="N2386">
        <v>-0.285714285714286</v>
      </c>
    </row>
    <row r="2387" spans="1:14">
      <c r="A2387">
        <v>215</v>
      </c>
      <c r="B2387">
        <v>21502</v>
      </c>
      <c r="C2387" t="s">
        <v>1726</v>
      </c>
      <c r="D2387" t="s">
        <v>1727</v>
      </c>
      <c r="E2387" t="s">
        <v>1728</v>
      </c>
      <c r="F2387" t="s">
        <v>1729</v>
      </c>
      <c r="G2387" t="s">
        <v>1728</v>
      </c>
      <c r="H2387">
        <v>2150202</v>
      </c>
      <c r="I2387" t="s">
        <v>2216</v>
      </c>
      <c r="J2387" t="s">
        <v>928</v>
      </c>
      <c r="K2387">
        <v>11.42</v>
      </c>
      <c r="L2387">
        <v>0</v>
      </c>
      <c r="M2387">
        <v>-11.42</v>
      </c>
      <c r="N2387">
        <v>-1</v>
      </c>
    </row>
    <row r="2388" spans="1:14">
      <c r="A2388">
        <v>215</v>
      </c>
      <c r="B2388">
        <v>21502</v>
      </c>
      <c r="C2388" t="s">
        <v>1726</v>
      </c>
      <c r="D2388" t="s">
        <v>1727</v>
      </c>
      <c r="E2388" t="s">
        <v>1728</v>
      </c>
      <c r="F2388" t="s">
        <v>1933</v>
      </c>
      <c r="G2388" t="s">
        <v>1934</v>
      </c>
      <c r="H2388">
        <v>2150202</v>
      </c>
      <c r="I2388" t="s">
        <v>2216</v>
      </c>
      <c r="J2388" t="s">
        <v>846</v>
      </c>
      <c r="K2388">
        <v>8.51</v>
      </c>
      <c r="L2388">
        <v>0</v>
      </c>
      <c r="M2388">
        <v>-8.51</v>
      </c>
      <c r="N2388">
        <v>-1</v>
      </c>
    </row>
    <row r="2389" spans="1:14">
      <c r="A2389">
        <v>215</v>
      </c>
      <c r="B2389">
        <v>21502</v>
      </c>
      <c r="C2389" t="s">
        <v>849</v>
      </c>
      <c r="D2389" t="s">
        <v>953</v>
      </c>
      <c r="E2389" t="s">
        <v>954</v>
      </c>
      <c r="F2389" t="s">
        <v>2070</v>
      </c>
      <c r="G2389" t="s">
        <v>2071</v>
      </c>
      <c r="H2389">
        <v>2150299</v>
      </c>
      <c r="I2389" t="s">
        <v>2217</v>
      </c>
      <c r="J2389" t="s">
        <v>846</v>
      </c>
      <c r="K2389">
        <v>2300</v>
      </c>
      <c r="L2389">
        <v>0</v>
      </c>
      <c r="M2389">
        <v>-2300</v>
      </c>
      <c r="N2389">
        <v>-1</v>
      </c>
    </row>
    <row r="2390" spans="1:14">
      <c r="A2390">
        <v>215</v>
      </c>
      <c r="B2390">
        <v>21502</v>
      </c>
      <c r="C2390" t="s">
        <v>1726</v>
      </c>
      <c r="D2390" t="s">
        <v>1727</v>
      </c>
      <c r="E2390" t="s">
        <v>1728</v>
      </c>
      <c r="F2390" t="s">
        <v>1870</v>
      </c>
      <c r="G2390" t="s">
        <v>1871</v>
      </c>
      <c r="H2390">
        <v>2150299</v>
      </c>
      <c r="I2390" t="s">
        <v>2217</v>
      </c>
      <c r="J2390" t="s">
        <v>846</v>
      </c>
      <c r="K2390">
        <v>60</v>
      </c>
      <c r="L2390">
        <v>60</v>
      </c>
      <c r="M2390">
        <v>0</v>
      </c>
      <c r="N2390">
        <v>0</v>
      </c>
    </row>
    <row r="2391" spans="1:14">
      <c r="A2391">
        <v>215</v>
      </c>
      <c r="B2391">
        <v>21502</v>
      </c>
      <c r="C2391" t="s">
        <v>1726</v>
      </c>
      <c r="D2391" t="s">
        <v>1727</v>
      </c>
      <c r="E2391" t="s">
        <v>1728</v>
      </c>
      <c r="F2391" t="s">
        <v>1931</v>
      </c>
      <c r="G2391" t="s">
        <v>1932</v>
      </c>
      <c r="H2391">
        <v>2150299</v>
      </c>
      <c r="I2391" t="s">
        <v>2217</v>
      </c>
      <c r="J2391" t="s">
        <v>846</v>
      </c>
      <c r="K2391">
        <v>113.15</v>
      </c>
      <c r="L2391">
        <v>138.4586</v>
      </c>
      <c r="M2391">
        <v>25.3086</v>
      </c>
      <c r="N2391">
        <v>0.223673000441891</v>
      </c>
    </row>
    <row r="2392" spans="1:14">
      <c r="A2392">
        <v>215</v>
      </c>
      <c r="B2392">
        <v>21502</v>
      </c>
      <c r="C2392" t="s">
        <v>1726</v>
      </c>
      <c r="D2392" t="s">
        <v>1727</v>
      </c>
      <c r="E2392" t="s">
        <v>1728</v>
      </c>
      <c r="F2392" t="s">
        <v>2073</v>
      </c>
      <c r="G2392" t="s">
        <v>2074</v>
      </c>
      <c r="H2392">
        <v>2150299</v>
      </c>
      <c r="I2392" t="s">
        <v>2217</v>
      </c>
      <c r="J2392" t="s">
        <v>846</v>
      </c>
      <c r="K2392">
        <v>31150</v>
      </c>
      <c r="L2392">
        <v>55675</v>
      </c>
      <c r="M2392">
        <v>24525</v>
      </c>
      <c r="N2392">
        <v>0.787319422150883</v>
      </c>
    </row>
    <row r="2393" spans="1:14">
      <c r="A2393">
        <v>215</v>
      </c>
      <c r="B2393">
        <v>21502</v>
      </c>
      <c r="C2393" t="s">
        <v>849</v>
      </c>
      <c r="D2393" t="s">
        <v>1067</v>
      </c>
      <c r="E2393" t="s">
        <v>1068</v>
      </c>
      <c r="F2393" t="s">
        <v>1071</v>
      </c>
      <c r="G2393" t="s">
        <v>1068</v>
      </c>
      <c r="H2393">
        <v>2150299</v>
      </c>
      <c r="I2393" t="s">
        <v>2217</v>
      </c>
      <c r="J2393" t="s">
        <v>846</v>
      </c>
      <c r="K2393">
        <v>25</v>
      </c>
      <c r="L2393">
        <v>25</v>
      </c>
      <c r="M2393">
        <v>0</v>
      </c>
      <c r="N2393">
        <v>0</v>
      </c>
    </row>
    <row r="2394" spans="1:14">
      <c r="A2394">
        <v>215</v>
      </c>
      <c r="B2394">
        <v>21502</v>
      </c>
      <c r="C2394" t="s">
        <v>1726</v>
      </c>
      <c r="D2394" t="s">
        <v>2007</v>
      </c>
      <c r="E2394" t="s">
        <v>2008</v>
      </c>
      <c r="F2394" t="s">
        <v>2075</v>
      </c>
      <c r="G2394" t="s">
        <v>2076</v>
      </c>
      <c r="H2394">
        <v>2150299</v>
      </c>
      <c r="I2394" t="s">
        <v>2217</v>
      </c>
      <c r="J2394" t="s">
        <v>846</v>
      </c>
      <c r="K2394">
        <v>70</v>
      </c>
      <c r="L2394">
        <v>70</v>
      </c>
      <c r="M2394">
        <v>0</v>
      </c>
      <c r="N2394">
        <v>0</v>
      </c>
    </row>
    <row r="2395" spans="1:14">
      <c r="A2395">
        <v>215</v>
      </c>
      <c r="B2395">
        <v>21505</v>
      </c>
      <c r="C2395" t="s">
        <v>1726</v>
      </c>
      <c r="D2395" t="s">
        <v>1727</v>
      </c>
      <c r="E2395" t="s">
        <v>1728</v>
      </c>
      <c r="F2395" t="s">
        <v>1729</v>
      </c>
      <c r="G2395" t="s">
        <v>1728</v>
      </c>
      <c r="H2395">
        <v>2150501</v>
      </c>
      <c r="I2395" t="s">
        <v>2218</v>
      </c>
      <c r="J2395" t="s">
        <v>846</v>
      </c>
      <c r="K2395">
        <v>0</v>
      </c>
      <c r="L2395">
        <v>803.54</v>
      </c>
      <c r="M2395">
        <v>803.54</v>
      </c>
      <c r="N2395">
        <v>0</v>
      </c>
    </row>
    <row r="2396" spans="1:14">
      <c r="A2396">
        <v>215</v>
      </c>
      <c r="B2396">
        <v>21505</v>
      </c>
      <c r="C2396" t="s">
        <v>1726</v>
      </c>
      <c r="D2396" t="s">
        <v>1727</v>
      </c>
      <c r="E2396" t="s">
        <v>1728</v>
      </c>
      <c r="F2396" t="s">
        <v>1729</v>
      </c>
      <c r="G2396" t="s">
        <v>1728</v>
      </c>
      <c r="H2396">
        <v>2150502</v>
      </c>
      <c r="I2396" t="s">
        <v>2219</v>
      </c>
      <c r="J2396" t="s">
        <v>846</v>
      </c>
      <c r="K2396">
        <v>102.32</v>
      </c>
      <c r="L2396">
        <v>94.85</v>
      </c>
      <c r="M2396">
        <v>-7.47</v>
      </c>
      <c r="N2396">
        <v>-0.0730062548866302</v>
      </c>
    </row>
    <row r="2397" spans="1:14">
      <c r="A2397">
        <v>215</v>
      </c>
      <c r="B2397">
        <v>21505</v>
      </c>
      <c r="C2397" t="s">
        <v>1726</v>
      </c>
      <c r="D2397" t="s">
        <v>1727</v>
      </c>
      <c r="E2397" t="s">
        <v>1728</v>
      </c>
      <c r="F2397" t="s">
        <v>1729</v>
      </c>
      <c r="G2397" t="s">
        <v>1728</v>
      </c>
      <c r="H2397">
        <v>2150502</v>
      </c>
      <c r="I2397" t="s">
        <v>2219</v>
      </c>
      <c r="J2397" t="s">
        <v>928</v>
      </c>
      <c r="K2397">
        <v>0</v>
      </c>
      <c r="L2397">
        <v>18.39</v>
      </c>
      <c r="M2397">
        <v>18.39</v>
      </c>
      <c r="N2397">
        <v>0</v>
      </c>
    </row>
    <row r="2398" spans="1:14">
      <c r="A2398">
        <v>215</v>
      </c>
      <c r="B2398">
        <v>21505</v>
      </c>
      <c r="C2398" t="s">
        <v>1726</v>
      </c>
      <c r="D2398" t="s">
        <v>1727</v>
      </c>
      <c r="E2398" t="s">
        <v>1728</v>
      </c>
      <c r="F2398" t="s">
        <v>1933</v>
      </c>
      <c r="G2398" t="s">
        <v>1934</v>
      </c>
      <c r="H2398">
        <v>2150502</v>
      </c>
      <c r="I2398" t="s">
        <v>2219</v>
      </c>
      <c r="J2398" t="s">
        <v>846</v>
      </c>
      <c r="K2398">
        <v>0</v>
      </c>
      <c r="L2398">
        <v>11.75</v>
      </c>
      <c r="M2398">
        <v>11.75</v>
      </c>
      <c r="N2398">
        <v>0</v>
      </c>
    </row>
    <row r="2399" spans="1:14">
      <c r="A2399">
        <v>215</v>
      </c>
      <c r="B2399">
        <v>21505</v>
      </c>
      <c r="C2399" t="s">
        <v>1726</v>
      </c>
      <c r="D2399" t="s">
        <v>1727</v>
      </c>
      <c r="E2399" t="s">
        <v>1728</v>
      </c>
      <c r="F2399" t="s">
        <v>1729</v>
      </c>
      <c r="G2399" t="s">
        <v>1728</v>
      </c>
      <c r="H2399">
        <v>2150599</v>
      </c>
      <c r="I2399" t="s">
        <v>2220</v>
      </c>
      <c r="J2399" t="s">
        <v>846</v>
      </c>
      <c r="K2399">
        <v>12</v>
      </c>
      <c r="L2399">
        <v>12</v>
      </c>
      <c r="M2399">
        <v>0</v>
      </c>
      <c r="N2399">
        <v>0</v>
      </c>
    </row>
    <row r="2400" spans="1:14">
      <c r="A2400">
        <v>215</v>
      </c>
      <c r="B2400">
        <v>21505</v>
      </c>
      <c r="C2400" t="s">
        <v>1726</v>
      </c>
      <c r="D2400" t="s">
        <v>1727</v>
      </c>
      <c r="E2400" t="s">
        <v>1728</v>
      </c>
      <c r="F2400" t="s">
        <v>1933</v>
      </c>
      <c r="G2400" t="s">
        <v>1934</v>
      </c>
      <c r="H2400">
        <v>2150599</v>
      </c>
      <c r="I2400" t="s">
        <v>2220</v>
      </c>
      <c r="J2400" t="s">
        <v>846</v>
      </c>
      <c r="K2400">
        <v>44.37</v>
      </c>
      <c r="L2400">
        <v>61.0191</v>
      </c>
      <c r="M2400">
        <v>16.6491</v>
      </c>
      <c r="N2400">
        <v>0.375233265720081</v>
      </c>
    </row>
    <row r="2401" spans="1:14">
      <c r="A2401">
        <v>215</v>
      </c>
      <c r="B2401">
        <v>21506</v>
      </c>
      <c r="C2401" t="s">
        <v>849</v>
      </c>
      <c r="D2401" t="s">
        <v>1809</v>
      </c>
      <c r="E2401" t="s">
        <v>1810</v>
      </c>
      <c r="F2401" t="s">
        <v>1811</v>
      </c>
      <c r="G2401" t="s">
        <v>1810</v>
      </c>
      <c r="H2401">
        <v>2150601</v>
      </c>
      <c r="I2401" t="s">
        <v>947</v>
      </c>
      <c r="J2401" t="s">
        <v>846</v>
      </c>
      <c r="K2401">
        <v>273.11</v>
      </c>
      <c r="L2401">
        <v>0</v>
      </c>
      <c r="M2401">
        <v>-273.11</v>
      </c>
      <c r="N2401">
        <v>-1</v>
      </c>
    </row>
    <row r="2402" spans="1:14">
      <c r="A2402">
        <v>215</v>
      </c>
      <c r="B2402">
        <v>21506</v>
      </c>
      <c r="C2402" t="s">
        <v>849</v>
      </c>
      <c r="D2402" t="s">
        <v>1809</v>
      </c>
      <c r="E2402" t="s">
        <v>1810</v>
      </c>
      <c r="F2402" t="s">
        <v>1971</v>
      </c>
      <c r="G2402" t="s">
        <v>1972</v>
      </c>
      <c r="H2402">
        <v>2150601</v>
      </c>
      <c r="I2402" t="s">
        <v>947</v>
      </c>
      <c r="J2402" t="s">
        <v>846</v>
      </c>
      <c r="K2402">
        <v>99.59</v>
      </c>
      <c r="L2402">
        <v>0</v>
      </c>
      <c r="M2402">
        <v>-99.59</v>
      </c>
      <c r="N2402">
        <v>-1</v>
      </c>
    </row>
    <row r="2403" spans="1:14">
      <c r="A2403">
        <v>215</v>
      </c>
      <c r="B2403">
        <v>21506</v>
      </c>
      <c r="C2403" t="s">
        <v>849</v>
      </c>
      <c r="D2403" t="s">
        <v>1809</v>
      </c>
      <c r="E2403" t="s">
        <v>1810</v>
      </c>
      <c r="F2403" t="s">
        <v>1811</v>
      </c>
      <c r="G2403" t="s">
        <v>1810</v>
      </c>
      <c r="H2403">
        <v>2150605</v>
      </c>
      <c r="I2403" t="s">
        <v>947</v>
      </c>
      <c r="J2403" t="s">
        <v>846</v>
      </c>
      <c r="K2403">
        <v>641</v>
      </c>
      <c r="L2403">
        <v>0</v>
      </c>
      <c r="M2403">
        <v>-641</v>
      </c>
      <c r="N2403">
        <v>-1</v>
      </c>
    </row>
    <row r="2404" spans="1:14">
      <c r="A2404">
        <v>215</v>
      </c>
      <c r="B2404">
        <v>21506</v>
      </c>
      <c r="C2404" t="s">
        <v>849</v>
      </c>
      <c r="D2404" t="s">
        <v>1809</v>
      </c>
      <c r="E2404" t="s">
        <v>1810</v>
      </c>
      <c r="F2404" t="s">
        <v>1811</v>
      </c>
      <c r="G2404" t="s">
        <v>1810</v>
      </c>
      <c r="H2404">
        <v>2150605</v>
      </c>
      <c r="I2404" t="s">
        <v>947</v>
      </c>
      <c r="J2404" t="s">
        <v>974</v>
      </c>
      <c r="K2404">
        <v>30</v>
      </c>
      <c r="L2404">
        <v>0</v>
      </c>
      <c r="M2404">
        <v>-30</v>
      </c>
      <c r="N2404">
        <v>-1</v>
      </c>
    </row>
    <row r="2405" spans="1:14">
      <c r="A2405">
        <v>215</v>
      </c>
      <c r="B2405">
        <v>21506</v>
      </c>
      <c r="C2405" t="s">
        <v>849</v>
      </c>
      <c r="D2405" t="s">
        <v>1809</v>
      </c>
      <c r="E2405" t="s">
        <v>1810</v>
      </c>
      <c r="F2405" t="s">
        <v>1971</v>
      </c>
      <c r="G2405" t="s">
        <v>1972</v>
      </c>
      <c r="H2405">
        <v>2150605</v>
      </c>
      <c r="I2405" t="s">
        <v>947</v>
      </c>
      <c r="J2405" t="s">
        <v>846</v>
      </c>
      <c r="K2405">
        <v>41</v>
      </c>
      <c r="L2405">
        <v>0</v>
      </c>
      <c r="M2405">
        <v>-41</v>
      </c>
      <c r="N2405">
        <v>-1</v>
      </c>
    </row>
    <row r="2406" spans="1:14">
      <c r="A2406">
        <v>215</v>
      </c>
      <c r="B2406">
        <v>21506</v>
      </c>
      <c r="C2406" t="s">
        <v>849</v>
      </c>
      <c r="D2406" t="s">
        <v>1809</v>
      </c>
      <c r="E2406" t="s">
        <v>1810</v>
      </c>
      <c r="F2406" t="s">
        <v>1971</v>
      </c>
      <c r="G2406" t="s">
        <v>1972</v>
      </c>
      <c r="H2406">
        <v>2150605</v>
      </c>
      <c r="I2406" t="s">
        <v>947</v>
      </c>
      <c r="J2406" t="s">
        <v>974</v>
      </c>
      <c r="K2406">
        <v>55</v>
      </c>
      <c r="L2406">
        <v>0</v>
      </c>
      <c r="M2406">
        <v>-55</v>
      </c>
      <c r="N2406">
        <v>-1</v>
      </c>
    </row>
    <row r="2407" spans="1:14">
      <c r="A2407">
        <v>215</v>
      </c>
      <c r="B2407">
        <v>21506</v>
      </c>
      <c r="C2407" t="s">
        <v>849</v>
      </c>
      <c r="D2407" t="s">
        <v>1809</v>
      </c>
      <c r="E2407" t="s">
        <v>1810</v>
      </c>
      <c r="F2407" t="s">
        <v>1973</v>
      </c>
      <c r="G2407" t="s">
        <v>1974</v>
      </c>
      <c r="H2407">
        <v>2150605</v>
      </c>
      <c r="I2407" t="s">
        <v>947</v>
      </c>
      <c r="J2407" t="s">
        <v>846</v>
      </c>
      <c r="K2407">
        <v>20</v>
      </c>
      <c r="L2407">
        <v>0</v>
      </c>
      <c r="M2407">
        <v>-20</v>
      </c>
      <c r="N2407">
        <v>-1</v>
      </c>
    </row>
    <row r="2408" spans="1:14">
      <c r="A2408">
        <v>215</v>
      </c>
      <c r="B2408">
        <v>21507</v>
      </c>
      <c r="C2408" t="s">
        <v>1289</v>
      </c>
      <c r="D2408" t="s">
        <v>1806</v>
      </c>
      <c r="E2408" t="s">
        <v>1807</v>
      </c>
      <c r="F2408" t="s">
        <v>1808</v>
      </c>
      <c r="G2408" t="s">
        <v>1807</v>
      </c>
      <c r="H2408">
        <v>2150701</v>
      </c>
      <c r="I2408" t="s">
        <v>2221</v>
      </c>
      <c r="J2408" t="s">
        <v>846</v>
      </c>
      <c r="K2408">
        <v>296.74</v>
      </c>
      <c r="L2408">
        <v>378.7336</v>
      </c>
      <c r="M2408">
        <v>81.9936</v>
      </c>
      <c r="N2408">
        <v>0.27631461885826</v>
      </c>
    </row>
    <row r="2409" spans="1:14">
      <c r="A2409">
        <v>215</v>
      </c>
      <c r="B2409">
        <v>21507</v>
      </c>
      <c r="C2409" t="s">
        <v>1289</v>
      </c>
      <c r="D2409" t="s">
        <v>1806</v>
      </c>
      <c r="E2409" t="s">
        <v>1807</v>
      </c>
      <c r="F2409" t="s">
        <v>1967</v>
      </c>
      <c r="G2409" t="s">
        <v>1968</v>
      </c>
      <c r="H2409">
        <v>2150701</v>
      </c>
      <c r="I2409" t="s">
        <v>2221</v>
      </c>
      <c r="J2409" t="s">
        <v>846</v>
      </c>
      <c r="K2409">
        <v>138.64</v>
      </c>
      <c r="L2409">
        <v>152.9314</v>
      </c>
      <c r="M2409">
        <v>14.2914</v>
      </c>
      <c r="N2409">
        <v>0.103082804385459</v>
      </c>
    </row>
    <row r="2410" spans="1:14">
      <c r="A2410">
        <v>215</v>
      </c>
      <c r="B2410">
        <v>21507</v>
      </c>
      <c r="C2410" t="s">
        <v>1289</v>
      </c>
      <c r="D2410" t="s">
        <v>1806</v>
      </c>
      <c r="E2410" t="s">
        <v>1807</v>
      </c>
      <c r="F2410" t="s">
        <v>1808</v>
      </c>
      <c r="G2410" t="s">
        <v>1807</v>
      </c>
      <c r="H2410">
        <v>2150702</v>
      </c>
      <c r="I2410" t="s">
        <v>2222</v>
      </c>
      <c r="J2410" t="s">
        <v>846</v>
      </c>
      <c r="K2410">
        <v>136.73</v>
      </c>
      <c r="L2410">
        <v>138.11</v>
      </c>
      <c r="M2410">
        <v>1.38000000000002</v>
      </c>
      <c r="N2410">
        <v>0.010092883785563</v>
      </c>
    </row>
    <row r="2411" spans="1:14">
      <c r="A2411">
        <v>215</v>
      </c>
      <c r="B2411">
        <v>21507</v>
      </c>
      <c r="C2411" t="s">
        <v>1289</v>
      </c>
      <c r="D2411" t="s">
        <v>1806</v>
      </c>
      <c r="E2411" t="s">
        <v>1807</v>
      </c>
      <c r="F2411" t="s">
        <v>1967</v>
      </c>
      <c r="G2411" t="s">
        <v>1968</v>
      </c>
      <c r="H2411">
        <v>2150702</v>
      </c>
      <c r="I2411" t="s">
        <v>2222</v>
      </c>
      <c r="J2411" t="s">
        <v>846</v>
      </c>
      <c r="K2411">
        <v>3.5</v>
      </c>
      <c r="L2411">
        <v>3.5</v>
      </c>
      <c r="M2411">
        <v>0</v>
      </c>
      <c r="N2411">
        <v>0</v>
      </c>
    </row>
    <row r="2412" spans="1:14">
      <c r="A2412">
        <v>215</v>
      </c>
      <c r="B2412">
        <v>21507</v>
      </c>
      <c r="C2412" t="s">
        <v>1289</v>
      </c>
      <c r="D2412" t="s">
        <v>1806</v>
      </c>
      <c r="E2412" t="s">
        <v>1807</v>
      </c>
      <c r="F2412" t="s">
        <v>1969</v>
      </c>
      <c r="G2412" t="s">
        <v>1970</v>
      </c>
      <c r="H2412">
        <v>2150702</v>
      </c>
      <c r="I2412" t="s">
        <v>2222</v>
      </c>
      <c r="J2412" t="s">
        <v>846</v>
      </c>
      <c r="K2412">
        <v>0</v>
      </c>
      <c r="L2412">
        <v>6.6</v>
      </c>
      <c r="M2412">
        <v>6.6</v>
      </c>
      <c r="N2412">
        <v>0</v>
      </c>
    </row>
    <row r="2413" spans="1:14">
      <c r="A2413">
        <v>215</v>
      </c>
      <c r="B2413">
        <v>21507</v>
      </c>
      <c r="C2413" t="s">
        <v>1289</v>
      </c>
      <c r="D2413" t="s">
        <v>1806</v>
      </c>
      <c r="E2413" t="s">
        <v>1807</v>
      </c>
      <c r="F2413" t="s">
        <v>1983</v>
      </c>
      <c r="G2413" t="s">
        <v>1984</v>
      </c>
      <c r="H2413">
        <v>2150702</v>
      </c>
      <c r="I2413" t="s">
        <v>2222</v>
      </c>
      <c r="J2413" t="s">
        <v>846</v>
      </c>
      <c r="K2413">
        <v>0</v>
      </c>
      <c r="L2413">
        <v>50</v>
      </c>
      <c r="M2413">
        <v>50</v>
      </c>
      <c r="N2413">
        <v>0</v>
      </c>
    </row>
    <row r="2414" spans="1:14">
      <c r="A2414">
        <v>215</v>
      </c>
      <c r="B2414">
        <v>21507</v>
      </c>
      <c r="C2414" t="s">
        <v>1289</v>
      </c>
      <c r="D2414" t="s">
        <v>1806</v>
      </c>
      <c r="E2414" t="s">
        <v>1807</v>
      </c>
      <c r="F2414" t="s">
        <v>1967</v>
      </c>
      <c r="G2414" t="s">
        <v>1968</v>
      </c>
      <c r="H2414">
        <v>2150704</v>
      </c>
      <c r="I2414" t="s">
        <v>2223</v>
      </c>
      <c r="J2414" t="s">
        <v>846</v>
      </c>
      <c r="K2414">
        <v>51.29</v>
      </c>
      <c r="L2414">
        <v>0</v>
      </c>
      <c r="M2414">
        <v>-51.29</v>
      </c>
      <c r="N2414">
        <v>-1</v>
      </c>
    </row>
    <row r="2415" spans="1:14">
      <c r="A2415">
        <v>215</v>
      </c>
      <c r="B2415">
        <v>21507</v>
      </c>
      <c r="C2415" t="s">
        <v>1289</v>
      </c>
      <c r="D2415" t="s">
        <v>1806</v>
      </c>
      <c r="E2415" t="s">
        <v>1807</v>
      </c>
      <c r="F2415" t="s">
        <v>1967</v>
      </c>
      <c r="G2415" t="s">
        <v>1968</v>
      </c>
      <c r="H2415">
        <v>2150799</v>
      </c>
      <c r="I2415" t="s">
        <v>2224</v>
      </c>
      <c r="J2415" t="s">
        <v>846</v>
      </c>
      <c r="K2415">
        <v>0</v>
      </c>
      <c r="L2415">
        <v>20</v>
      </c>
      <c r="M2415">
        <v>20</v>
      </c>
      <c r="N2415">
        <v>0</v>
      </c>
    </row>
    <row r="2416" spans="1:14">
      <c r="A2416">
        <v>215</v>
      </c>
      <c r="B2416">
        <v>21507</v>
      </c>
      <c r="C2416" t="s">
        <v>1289</v>
      </c>
      <c r="D2416" t="s">
        <v>1806</v>
      </c>
      <c r="E2416" t="s">
        <v>1807</v>
      </c>
      <c r="F2416" t="s">
        <v>1969</v>
      </c>
      <c r="G2416" t="s">
        <v>1970</v>
      </c>
      <c r="H2416">
        <v>2150799</v>
      </c>
      <c r="I2416" t="s">
        <v>2224</v>
      </c>
      <c r="J2416" t="s">
        <v>846</v>
      </c>
      <c r="K2416">
        <v>106.05</v>
      </c>
      <c r="L2416">
        <v>140.6078</v>
      </c>
      <c r="M2416">
        <v>34.5578</v>
      </c>
      <c r="N2416">
        <v>0.32586327204149</v>
      </c>
    </row>
    <row r="2417" spans="1:14">
      <c r="A2417">
        <v>215</v>
      </c>
      <c r="B2417">
        <v>21507</v>
      </c>
      <c r="C2417" t="s">
        <v>841</v>
      </c>
      <c r="D2417" t="s">
        <v>2225</v>
      </c>
      <c r="E2417" t="s">
        <v>2226</v>
      </c>
      <c r="F2417" t="s">
        <v>2227</v>
      </c>
      <c r="G2417" t="s">
        <v>2226</v>
      </c>
      <c r="H2417">
        <v>2150799</v>
      </c>
      <c r="I2417" t="s">
        <v>2224</v>
      </c>
      <c r="J2417" t="s">
        <v>846</v>
      </c>
      <c r="K2417">
        <v>160</v>
      </c>
      <c r="L2417">
        <v>160</v>
      </c>
      <c r="M2417">
        <v>0</v>
      </c>
      <c r="N2417">
        <v>0</v>
      </c>
    </row>
    <row r="2418" spans="1:14">
      <c r="A2418">
        <v>215</v>
      </c>
      <c r="B2418">
        <v>21508</v>
      </c>
      <c r="C2418" t="s">
        <v>1726</v>
      </c>
      <c r="D2418" t="s">
        <v>1727</v>
      </c>
      <c r="E2418" t="s">
        <v>1728</v>
      </c>
      <c r="F2418" t="s">
        <v>1870</v>
      </c>
      <c r="G2418" t="s">
        <v>1871</v>
      </c>
      <c r="H2418">
        <v>2150899</v>
      </c>
      <c r="I2418" t="s">
        <v>2228</v>
      </c>
      <c r="J2418" t="s">
        <v>846</v>
      </c>
      <c r="K2418">
        <v>243.83</v>
      </c>
      <c r="L2418">
        <v>303.0383</v>
      </c>
      <c r="M2418">
        <v>59.2083</v>
      </c>
      <c r="N2418">
        <v>0.242826149366362</v>
      </c>
    </row>
    <row r="2419" spans="1:14">
      <c r="A2419">
        <v>215</v>
      </c>
      <c r="B2419">
        <v>21508</v>
      </c>
      <c r="C2419" t="s">
        <v>1815</v>
      </c>
      <c r="D2419" t="s">
        <v>1816</v>
      </c>
      <c r="E2419" t="s">
        <v>1817</v>
      </c>
      <c r="F2419" t="s">
        <v>1818</v>
      </c>
      <c r="G2419" t="s">
        <v>1817</v>
      </c>
      <c r="H2419">
        <v>2150899</v>
      </c>
      <c r="I2419" t="s">
        <v>2228</v>
      </c>
      <c r="J2419" t="s">
        <v>846</v>
      </c>
      <c r="K2419">
        <v>406.5</v>
      </c>
      <c r="L2419">
        <v>306.5</v>
      </c>
      <c r="M2419">
        <v>-100</v>
      </c>
      <c r="N2419">
        <v>-0.2460024600246</v>
      </c>
    </row>
    <row r="2420" spans="1:14">
      <c r="A2420">
        <v>215</v>
      </c>
      <c r="B2420">
        <v>21599</v>
      </c>
      <c r="C2420" t="s">
        <v>792</v>
      </c>
      <c r="D2420" t="s">
        <v>1014</v>
      </c>
      <c r="E2420" t="s">
        <v>1015</v>
      </c>
      <c r="F2420" t="s">
        <v>1016</v>
      </c>
      <c r="G2420" t="s">
        <v>1017</v>
      </c>
      <c r="H2420">
        <v>2159999</v>
      </c>
      <c r="I2420" t="s">
        <v>2229</v>
      </c>
      <c r="J2420" t="s">
        <v>846</v>
      </c>
      <c r="K2420">
        <v>720</v>
      </c>
      <c r="L2420">
        <v>307</v>
      </c>
      <c r="M2420">
        <v>-413</v>
      </c>
      <c r="N2420">
        <v>-0.573611111111111</v>
      </c>
    </row>
    <row r="2421" spans="1:14">
      <c r="A2421">
        <v>215</v>
      </c>
      <c r="B2421">
        <v>21599</v>
      </c>
      <c r="C2421" t="s">
        <v>1289</v>
      </c>
      <c r="D2421" t="s">
        <v>1290</v>
      </c>
      <c r="E2421" t="s">
        <v>1291</v>
      </c>
      <c r="F2421" t="s">
        <v>1292</v>
      </c>
      <c r="G2421" t="s">
        <v>1291</v>
      </c>
      <c r="H2421">
        <v>2159999</v>
      </c>
      <c r="I2421" t="s">
        <v>2229</v>
      </c>
      <c r="J2421" t="s">
        <v>846</v>
      </c>
      <c r="K2421">
        <v>8</v>
      </c>
      <c r="L2421">
        <v>0</v>
      </c>
      <c r="M2421">
        <v>-8</v>
      </c>
      <c r="N2421">
        <v>-1</v>
      </c>
    </row>
    <row r="2422" spans="1:14">
      <c r="A2422">
        <v>216</v>
      </c>
      <c r="B2422">
        <v>21602</v>
      </c>
      <c r="C2422" t="s">
        <v>849</v>
      </c>
      <c r="D2422" t="s">
        <v>1773</v>
      </c>
      <c r="E2422" t="s">
        <v>1774</v>
      </c>
      <c r="F2422" t="s">
        <v>1775</v>
      </c>
      <c r="G2422" t="s">
        <v>1774</v>
      </c>
      <c r="H2422">
        <v>2160201</v>
      </c>
      <c r="I2422" t="s">
        <v>2230</v>
      </c>
      <c r="J2422" t="s">
        <v>846</v>
      </c>
      <c r="K2422">
        <v>272.19</v>
      </c>
      <c r="L2422">
        <v>356.5424</v>
      </c>
      <c r="M2422">
        <v>84.3524</v>
      </c>
      <c r="N2422">
        <v>0.309902641537162</v>
      </c>
    </row>
    <row r="2423" spans="1:14">
      <c r="A2423">
        <v>216</v>
      </c>
      <c r="B2423">
        <v>21602</v>
      </c>
      <c r="C2423" t="s">
        <v>849</v>
      </c>
      <c r="D2423" t="s">
        <v>1773</v>
      </c>
      <c r="E2423" t="s">
        <v>1774</v>
      </c>
      <c r="F2423" t="s">
        <v>1775</v>
      </c>
      <c r="G2423" t="s">
        <v>1774</v>
      </c>
      <c r="H2423">
        <v>2160202</v>
      </c>
      <c r="I2423" t="s">
        <v>2231</v>
      </c>
      <c r="J2423" t="s">
        <v>846</v>
      </c>
      <c r="K2423">
        <v>87.26</v>
      </c>
      <c r="L2423">
        <v>65.14</v>
      </c>
      <c r="M2423">
        <v>-22.12</v>
      </c>
      <c r="N2423">
        <v>-0.253495301398121</v>
      </c>
    </row>
    <row r="2424" spans="1:14">
      <c r="A2424">
        <v>216</v>
      </c>
      <c r="B2424">
        <v>21602</v>
      </c>
      <c r="C2424" t="s">
        <v>849</v>
      </c>
      <c r="D2424" t="s">
        <v>1773</v>
      </c>
      <c r="E2424" t="s">
        <v>1774</v>
      </c>
      <c r="F2424" t="s">
        <v>1775</v>
      </c>
      <c r="G2424" t="s">
        <v>1774</v>
      </c>
      <c r="H2424">
        <v>2160299</v>
      </c>
      <c r="I2424" t="s">
        <v>2232</v>
      </c>
      <c r="J2424" t="s">
        <v>846</v>
      </c>
      <c r="K2424">
        <v>299</v>
      </c>
      <c r="L2424">
        <v>200</v>
      </c>
      <c r="M2424">
        <v>-99</v>
      </c>
      <c r="N2424">
        <v>-0.331103678929766</v>
      </c>
    </row>
    <row r="2425" spans="1:14">
      <c r="A2425">
        <v>216</v>
      </c>
      <c r="B2425">
        <v>21602</v>
      </c>
      <c r="C2425" t="s">
        <v>849</v>
      </c>
      <c r="D2425" t="s">
        <v>1773</v>
      </c>
      <c r="E2425" t="s">
        <v>1774</v>
      </c>
      <c r="F2425" t="s">
        <v>1900</v>
      </c>
      <c r="G2425" t="s">
        <v>1901</v>
      </c>
      <c r="H2425">
        <v>2160299</v>
      </c>
      <c r="I2425" t="s">
        <v>2232</v>
      </c>
      <c r="J2425" t="s">
        <v>846</v>
      </c>
      <c r="K2425">
        <v>62.51</v>
      </c>
      <c r="L2425">
        <v>81.2714</v>
      </c>
      <c r="M2425">
        <v>18.7614</v>
      </c>
      <c r="N2425">
        <v>0.30013437849944</v>
      </c>
    </row>
    <row r="2426" spans="1:14">
      <c r="A2426">
        <v>216</v>
      </c>
      <c r="B2426">
        <v>21602</v>
      </c>
      <c r="C2426" t="s">
        <v>849</v>
      </c>
      <c r="D2426" t="s">
        <v>1067</v>
      </c>
      <c r="E2426" t="s">
        <v>1068</v>
      </c>
      <c r="F2426" t="s">
        <v>1071</v>
      </c>
      <c r="G2426" t="s">
        <v>1068</v>
      </c>
      <c r="H2426">
        <v>2160299</v>
      </c>
      <c r="I2426" t="s">
        <v>2232</v>
      </c>
      <c r="J2426" t="s">
        <v>846</v>
      </c>
      <c r="K2426">
        <v>784.8</v>
      </c>
      <c r="L2426">
        <v>730.8</v>
      </c>
      <c r="M2426">
        <v>-54</v>
      </c>
      <c r="N2426">
        <v>-0.0688073394495413</v>
      </c>
    </row>
    <row r="2427" spans="1:14">
      <c r="A2427">
        <v>216</v>
      </c>
      <c r="B2427">
        <v>21602</v>
      </c>
      <c r="C2427" t="s">
        <v>849</v>
      </c>
      <c r="D2427" t="s">
        <v>1067</v>
      </c>
      <c r="E2427" t="s">
        <v>1068</v>
      </c>
      <c r="F2427" t="s">
        <v>2233</v>
      </c>
      <c r="G2427" t="s">
        <v>2234</v>
      </c>
      <c r="H2427">
        <v>2160299</v>
      </c>
      <c r="I2427" t="s">
        <v>2232</v>
      </c>
      <c r="J2427" t="s">
        <v>846</v>
      </c>
      <c r="K2427">
        <v>4800</v>
      </c>
      <c r="L2427">
        <v>5000</v>
      </c>
      <c r="M2427">
        <v>200</v>
      </c>
      <c r="N2427">
        <v>0.0416666666666667</v>
      </c>
    </row>
    <row r="2428" spans="1:14">
      <c r="A2428">
        <v>216</v>
      </c>
      <c r="B2428">
        <v>21605</v>
      </c>
      <c r="C2428" t="s">
        <v>841</v>
      </c>
      <c r="D2428" t="s">
        <v>1286</v>
      </c>
      <c r="E2428" t="s">
        <v>1287</v>
      </c>
      <c r="F2428" t="s">
        <v>1288</v>
      </c>
      <c r="G2428" t="s">
        <v>1287</v>
      </c>
      <c r="H2428">
        <v>2160501</v>
      </c>
      <c r="I2428" t="s">
        <v>947</v>
      </c>
      <c r="J2428" t="s">
        <v>846</v>
      </c>
      <c r="K2428">
        <v>196.39</v>
      </c>
      <c r="L2428">
        <v>0</v>
      </c>
      <c r="M2428">
        <v>-196.39</v>
      </c>
      <c r="N2428">
        <v>-1</v>
      </c>
    </row>
    <row r="2429" spans="1:14">
      <c r="A2429">
        <v>216</v>
      </c>
      <c r="B2429">
        <v>21605</v>
      </c>
      <c r="C2429" t="s">
        <v>841</v>
      </c>
      <c r="D2429" t="s">
        <v>1286</v>
      </c>
      <c r="E2429" t="s">
        <v>1287</v>
      </c>
      <c r="F2429" t="s">
        <v>1534</v>
      </c>
      <c r="G2429" t="s">
        <v>1535</v>
      </c>
      <c r="H2429">
        <v>2160501</v>
      </c>
      <c r="I2429" t="s">
        <v>947</v>
      </c>
      <c r="J2429" t="s">
        <v>846</v>
      </c>
      <c r="K2429">
        <v>33.98</v>
      </c>
      <c r="L2429">
        <v>0</v>
      </c>
      <c r="M2429">
        <v>-33.98</v>
      </c>
      <c r="N2429">
        <v>-1</v>
      </c>
    </row>
    <row r="2430" spans="1:14">
      <c r="A2430">
        <v>216</v>
      </c>
      <c r="B2430">
        <v>21605</v>
      </c>
      <c r="C2430" t="s">
        <v>841</v>
      </c>
      <c r="D2430" t="s">
        <v>1286</v>
      </c>
      <c r="E2430" t="s">
        <v>1287</v>
      </c>
      <c r="F2430" t="s">
        <v>1288</v>
      </c>
      <c r="G2430" t="s">
        <v>1287</v>
      </c>
      <c r="H2430">
        <v>2160502</v>
      </c>
      <c r="I2430" t="s">
        <v>947</v>
      </c>
      <c r="J2430" t="s">
        <v>846</v>
      </c>
      <c r="K2430">
        <v>305.78</v>
      </c>
      <c r="L2430">
        <v>0</v>
      </c>
      <c r="M2430">
        <v>-305.78</v>
      </c>
      <c r="N2430">
        <v>-1</v>
      </c>
    </row>
    <row r="2431" spans="1:14">
      <c r="A2431">
        <v>216</v>
      </c>
      <c r="B2431">
        <v>21605</v>
      </c>
      <c r="C2431" t="s">
        <v>841</v>
      </c>
      <c r="D2431" t="s">
        <v>1286</v>
      </c>
      <c r="E2431" t="s">
        <v>1287</v>
      </c>
      <c r="F2431" t="s">
        <v>1534</v>
      </c>
      <c r="G2431" t="s">
        <v>1535</v>
      </c>
      <c r="H2431">
        <v>2160505</v>
      </c>
      <c r="I2431" t="s">
        <v>947</v>
      </c>
      <c r="J2431" t="s">
        <v>846</v>
      </c>
      <c r="K2431">
        <v>8</v>
      </c>
      <c r="L2431">
        <v>0</v>
      </c>
      <c r="M2431">
        <v>-8</v>
      </c>
      <c r="N2431">
        <v>-1</v>
      </c>
    </row>
    <row r="2432" spans="1:14">
      <c r="A2432">
        <v>216</v>
      </c>
      <c r="B2432">
        <v>21605</v>
      </c>
      <c r="C2432" t="s">
        <v>841</v>
      </c>
      <c r="D2432" t="s">
        <v>1286</v>
      </c>
      <c r="E2432" t="s">
        <v>1287</v>
      </c>
      <c r="F2432" t="s">
        <v>1534</v>
      </c>
      <c r="G2432" t="s">
        <v>1535</v>
      </c>
      <c r="H2432">
        <v>2160599</v>
      </c>
      <c r="I2432" t="s">
        <v>947</v>
      </c>
      <c r="J2432" t="s">
        <v>974</v>
      </c>
      <c r="K2432">
        <v>2</v>
      </c>
      <c r="L2432">
        <v>0</v>
      </c>
      <c r="M2432">
        <v>-2</v>
      </c>
      <c r="N2432">
        <v>-1</v>
      </c>
    </row>
    <row r="2433" spans="1:14">
      <c r="A2433">
        <v>216</v>
      </c>
      <c r="B2433">
        <v>21699</v>
      </c>
      <c r="C2433" t="s">
        <v>792</v>
      </c>
      <c r="D2433" t="s">
        <v>1014</v>
      </c>
      <c r="E2433" t="s">
        <v>1015</v>
      </c>
      <c r="F2433" t="s">
        <v>1016</v>
      </c>
      <c r="G2433" t="s">
        <v>1017</v>
      </c>
      <c r="H2433">
        <v>2169999</v>
      </c>
      <c r="I2433" t="s">
        <v>2235</v>
      </c>
      <c r="J2433" t="s">
        <v>846</v>
      </c>
      <c r="K2433">
        <v>240</v>
      </c>
      <c r="L2433">
        <v>821</v>
      </c>
      <c r="M2433">
        <v>581</v>
      </c>
      <c r="N2433">
        <v>2.42083333333333</v>
      </c>
    </row>
    <row r="2434" spans="1:14">
      <c r="A2434">
        <v>217</v>
      </c>
      <c r="B2434">
        <v>21701</v>
      </c>
      <c r="C2434" t="s">
        <v>1815</v>
      </c>
      <c r="D2434" t="s">
        <v>1816</v>
      </c>
      <c r="E2434" t="s">
        <v>1817</v>
      </c>
      <c r="F2434" t="s">
        <v>1818</v>
      </c>
      <c r="G2434" t="s">
        <v>1817</v>
      </c>
      <c r="H2434">
        <v>2170101</v>
      </c>
      <c r="I2434" t="s">
        <v>2236</v>
      </c>
      <c r="J2434" t="s">
        <v>846</v>
      </c>
      <c r="K2434">
        <v>119.26</v>
      </c>
      <c r="L2434">
        <v>134.6684</v>
      </c>
      <c r="M2434">
        <v>15.4084</v>
      </c>
      <c r="N2434">
        <v>0.129200067080329</v>
      </c>
    </row>
    <row r="2435" spans="1:14">
      <c r="A2435">
        <v>217</v>
      </c>
      <c r="B2435">
        <v>21701</v>
      </c>
      <c r="C2435" t="s">
        <v>1815</v>
      </c>
      <c r="D2435" t="s">
        <v>1816</v>
      </c>
      <c r="E2435" t="s">
        <v>1817</v>
      </c>
      <c r="F2435" t="s">
        <v>1818</v>
      </c>
      <c r="G2435" t="s">
        <v>1817</v>
      </c>
      <c r="H2435">
        <v>2170102</v>
      </c>
      <c r="I2435" t="s">
        <v>2237</v>
      </c>
      <c r="J2435" t="s">
        <v>846</v>
      </c>
      <c r="K2435">
        <v>95.39</v>
      </c>
      <c r="L2435">
        <v>98.32</v>
      </c>
      <c r="M2435">
        <v>2.92999999999999</v>
      </c>
      <c r="N2435">
        <v>0.0307160079672921</v>
      </c>
    </row>
    <row r="2436" spans="1:14">
      <c r="A2436">
        <v>217</v>
      </c>
      <c r="B2436">
        <v>21701</v>
      </c>
      <c r="C2436" t="s">
        <v>1815</v>
      </c>
      <c r="D2436" t="s">
        <v>1816</v>
      </c>
      <c r="E2436" t="s">
        <v>1817</v>
      </c>
      <c r="F2436" t="s">
        <v>2238</v>
      </c>
      <c r="G2436" t="s">
        <v>2239</v>
      </c>
      <c r="H2436">
        <v>2170102</v>
      </c>
      <c r="I2436" t="s">
        <v>2237</v>
      </c>
      <c r="J2436" t="s">
        <v>846</v>
      </c>
      <c r="K2436">
        <v>0</v>
      </c>
      <c r="L2436">
        <v>65</v>
      </c>
      <c r="M2436">
        <v>65</v>
      </c>
      <c r="N2436">
        <v>0</v>
      </c>
    </row>
    <row r="2437" spans="1:14">
      <c r="A2437">
        <v>217</v>
      </c>
      <c r="B2437">
        <v>21703</v>
      </c>
      <c r="C2437" t="s">
        <v>1815</v>
      </c>
      <c r="D2437" t="s">
        <v>2240</v>
      </c>
      <c r="E2437" t="s">
        <v>2241</v>
      </c>
      <c r="F2437" t="s">
        <v>2242</v>
      </c>
      <c r="G2437" t="s">
        <v>2243</v>
      </c>
      <c r="H2437">
        <v>2170303</v>
      </c>
      <c r="I2437" t="s">
        <v>2244</v>
      </c>
      <c r="J2437" t="s">
        <v>846</v>
      </c>
      <c r="K2437">
        <v>2000</v>
      </c>
      <c r="L2437">
        <v>2000</v>
      </c>
      <c r="M2437">
        <v>0</v>
      </c>
      <c r="N2437">
        <v>0</v>
      </c>
    </row>
    <row r="2438" spans="1:14">
      <c r="A2438">
        <v>217</v>
      </c>
      <c r="B2438">
        <v>21799</v>
      </c>
      <c r="C2438" t="s">
        <v>792</v>
      </c>
      <c r="D2438" t="s">
        <v>1014</v>
      </c>
      <c r="E2438" t="s">
        <v>1015</v>
      </c>
      <c r="F2438" t="s">
        <v>1016</v>
      </c>
      <c r="G2438" t="s">
        <v>1017</v>
      </c>
      <c r="H2438">
        <v>2179901</v>
      </c>
      <c r="I2438" t="s">
        <v>2245</v>
      </c>
      <c r="J2438" t="s">
        <v>846</v>
      </c>
      <c r="K2438">
        <v>50</v>
      </c>
      <c r="L2438">
        <v>23</v>
      </c>
      <c r="M2438">
        <v>-27</v>
      </c>
      <c r="N2438">
        <v>-0.54</v>
      </c>
    </row>
    <row r="2439" spans="1:14">
      <c r="A2439">
        <v>220</v>
      </c>
      <c r="B2439">
        <v>22001</v>
      </c>
      <c r="C2439" t="s">
        <v>849</v>
      </c>
      <c r="D2439" t="s">
        <v>1781</v>
      </c>
      <c r="E2439" t="s">
        <v>1782</v>
      </c>
      <c r="F2439" t="s">
        <v>1783</v>
      </c>
      <c r="G2439" t="s">
        <v>1782</v>
      </c>
      <c r="H2439">
        <v>2200101</v>
      </c>
      <c r="I2439" t="s">
        <v>2246</v>
      </c>
      <c r="J2439" t="s">
        <v>846</v>
      </c>
      <c r="K2439">
        <v>381.1</v>
      </c>
      <c r="L2439">
        <v>451.6375</v>
      </c>
      <c r="M2439">
        <v>70.5375</v>
      </c>
      <c r="N2439">
        <v>0.185089215429021</v>
      </c>
    </row>
    <row r="2440" spans="1:14">
      <c r="A2440">
        <v>220</v>
      </c>
      <c r="B2440">
        <v>22001</v>
      </c>
      <c r="C2440" t="s">
        <v>849</v>
      </c>
      <c r="D2440" t="s">
        <v>1781</v>
      </c>
      <c r="E2440" t="s">
        <v>1782</v>
      </c>
      <c r="F2440" t="s">
        <v>1784</v>
      </c>
      <c r="G2440" t="s">
        <v>1785</v>
      </c>
      <c r="H2440">
        <v>2200101</v>
      </c>
      <c r="I2440" t="s">
        <v>2246</v>
      </c>
      <c r="J2440" t="s">
        <v>846</v>
      </c>
      <c r="K2440">
        <v>190.51</v>
      </c>
      <c r="L2440">
        <v>224.802</v>
      </c>
      <c r="M2440">
        <v>34.292</v>
      </c>
      <c r="N2440">
        <v>0.180001049813658</v>
      </c>
    </row>
    <row r="2441" spans="1:14">
      <c r="A2441">
        <v>220</v>
      </c>
      <c r="B2441">
        <v>22001</v>
      </c>
      <c r="C2441" t="s">
        <v>849</v>
      </c>
      <c r="D2441" t="s">
        <v>1781</v>
      </c>
      <c r="E2441" t="s">
        <v>1782</v>
      </c>
      <c r="F2441" t="s">
        <v>1786</v>
      </c>
      <c r="G2441" t="s">
        <v>1787</v>
      </c>
      <c r="H2441">
        <v>2200101</v>
      </c>
      <c r="I2441" t="s">
        <v>2246</v>
      </c>
      <c r="J2441" t="s">
        <v>846</v>
      </c>
      <c r="K2441">
        <v>389.88</v>
      </c>
      <c r="L2441">
        <v>534.0283</v>
      </c>
      <c r="M2441">
        <v>144.1483</v>
      </c>
      <c r="N2441">
        <v>0.369724787113984</v>
      </c>
    </row>
    <row r="2442" spans="1:14">
      <c r="A2442">
        <v>220</v>
      </c>
      <c r="B2442">
        <v>22001</v>
      </c>
      <c r="C2442" t="s">
        <v>849</v>
      </c>
      <c r="D2442" t="s">
        <v>1781</v>
      </c>
      <c r="E2442" t="s">
        <v>1782</v>
      </c>
      <c r="F2442" t="s">
        <v>1788</v>
      </c>
      <c r="G2442" t="s">
        <v>1789</v>
      </c>
      <c r="H2442">
        <v>2200101</v>
      </c>
      <c r="I2442" t="s">
        <v>2246</v>
      </c>
      <c r="J2442" t="s">
        <v>846</v>
      </c>
      <c r="K2442">
        <v>132.14</v>
      </c>
      <c r="L2442">
        <v>146.764</v>
      </c>
      <c r="M2442">
        <v>14.624</v>
      </c>
      <c r="N2442">
        <v>0.110670500983805</v>
      </c>
    </row>
    <row r="2443" spans="1:14">
      <c r="A2443">
        <v>220</v>
      </c>
      <c r="B2443">
        <v>22001</v>
      </c>
      <c r="C2443" t="s">
        <v>849</v>
      </c>
      <c r="D2443" t="s">
        <v>1781</v>
      </c>
      <c r="E2443" t="s">
        <v>1782</v>
      </c>
      <c r="F2443" t="s">
        <v>1790</v>
      </c>
      <c r="G2443" t="s">
        <v>1791</v>
      </c>
      <c r="H2443">
        <v>2200101</v>
      </c>
      <c r="I2443" t="s">
        <v>2246</v>
      </c>
      <c r="J2443" t="s">
        <v>846</v>
      </c>
      <c r="K2443">
        <v>117.89</v>
      </c>
      <c r="L2443">
        <v>136.2455</v>
      </c>
      <c r="M2443">
        <v>18.3555</v>
      </c>
      <c r="N2443">
        <v>0.155700229027059</v>
      </c>
    </row>
    <row r="2444" spans="1:14">
      <c r="A2444">
        <v>220</v>
      </c>
      <c r="B2444">
        <v>22001</v>
      </c>
      <c r="C2444" t="s">
        <v>849</v>
      </c>
      <c r="D2444" t="s">
        <v>1781</v>
      </c>
      <c r="E2444" t="s">
        <v>1782</v>
      </c>
      <c r="F2444" t="s">
        <v>1792</v>
      </c>
      <c r="G2444" t="s">
        <v>1793</v>
      </c>
      <c r="H2444">
        <v>2200101</v>
      </c>
      <c r="I2444" t="s">
        <v>2246</v>
      </c>
      <c r="J2444" t="s">
        <v>846</v>
      </c>
      <c r="K2444">
        <v>160.66</v>
      </c>
      <c r="L2444">
        <v>155.2226</v>
      </c>
      <c r="M2444">
        <v>-5.4374</v>
      </c>
      <c r="N2444">
        <v>-0.0338441429104942</v>
      </c>
    </row>
    <row r="2445" spans="1:14">
      <c r="A2445">
        <v>220</v>
      </c>
      <c r="B2445">
        <v>22001</v>
      </c>
      <c r="C2445" t="s">
        <v>849</v>
      </c>
      <c r="D2445" t="s">
        <v>1781</v>
      </c>
      <c r="E2445" t="s">
        <v>1782</v>
      </c>
      <c r="F2445" t="s">
        <v>1794</v>
      </c>
      <c r="G2445" t="s">
        <v>1795</v>
      </c>
      <c r="H2445">
        <v>2200101</v>
      </c>
      <c r="I2445" t="s">
        <v>2246</v>
      </c>
      <c r="J2445" t="s">
        <v>846</v>
      </c>
      <c r="K2445">
        <v>164.03</v>
      </c>
      <c r="L2445">
        <v>159.8898</v>
      </c>
      <c r="M2445">
        <v>-4.14019999999999</v>
      </c>
      <c r="N2445">
        <v>-0.0252405047857099</v>
      </c>
    </row>
    <row r="2446" spans="1:14">
      <c r="A2446">
        <v>220</v>
      </c>
      <c r="B2446">
        <v>22001</v>
      </c>
      <c r="C2446" t="s">
        <v>849</v>
      </c>
      <c r="D2446" t="s">
        <v>1781</v>
      </c>
      <c r="E2446" t="s">
        <v>1782</v>
      </c>
      <c r="F2446" t="s">
        <v>1796</v>
      </c>
      <c r="G2446" t="s">
        <v>1797</v>
      </c>
      <c r="H2446">
        <v>2200101</v>
      </c>
      <c r="I2446" t="s">
        <v>2246</v>
      </c>
      <c r="J2446" t="s">
        <v>846</v>
      </c>
      <c r="K2446">
        <v>162.88</v>
      </c>
      <c r="L2446">
        <v>219.9653</v>
      </c>
      <c r="M2446">
        <v>57.0853</v>
      </c>
      <c r="N2446">
        <v>0.350474582514735</v>
      </c>
    </row>
    <row r="2447" spans="1:14">
      <c r="A2447">
        <v>220</v>
      </c>
      <c r="B2447">
        <v>22001</v>
      </c>
      <c r="C2447" t="s">
        <v>849</v>
      </c>
      <c r="D2447" t="s">
        <v>1781</v>
      </c>
      <c r="E2447" t="s">
        <v>1782</v>
      </c>
      <c r="F2447" t="s">
        <v>1798</v>
      </c>
      <c r="G2447" t="s">
        <v>1799</v>
      </c>
      <c r="H2447">
        <v>2200101</v>
      </c>
      <c r="I2447" t="s">
        <v>2246</v>
      </c>
      <c r="J2447" t="s">
        <v>846</v>
      </c>
      <c r="K2447">
        <v>108.47</v>
      </c>
      <c r="L2447">
        <v>127.6368</v>
      </c>
      <c r="M2447">
        <v>19.1668</v>
      </c>
      <c r="N2447">
        <v>0.176701392089979</v>
      </c>
    </row>
    <row r="2448" spans="1:14">
      <c r="A2448">
        <v>220</v>
      </c>
      <c r="B2448">
        <v>22001</v>
      </c>
      <c r="C2448" t="s">
        <v>849</v>
      </c>
      <c r="D2448" t="s">
        <v>1781</v>
      </c>
      <c r="E2448" t="s">
        <v>1782</v>
      </c>
      <c r="F2448" t="s">
        <v>1965</v>
      </c>
      <c r="G2448" t="s">
        <v>1966</v>
      </c>
      <c r="H2448">
        <v>2200101</v>
      </c>
      <c r="I2448" t="s">
        <v>2246</v>
      </c>
      <c r="J2448" t="s">
        <v>846</v>
      </c>
      <c r="K2448">
        <v>0</v>
      </c>
      <c r="L2448">
        <v>77.2528</v>
      </c>
      <c r="M2448">
        <v>77.2528</v>
      </c>
      <c r="N2448">
        <v>0</v>
      </c>
    </row>
    <row r="2449" spans="1:14">
      <c r="A2449">
        <v>220</v>
      </c>
      <c r="B2449">
        <v>22001</v>
      </c>
      <c r="C2449" t="s">
        <v>849</v>
      </c>
      <c r="D2449" t="s">
        <v>1781</v>
      </c>
      <c r="E2449" t="s">
        <v>1782</v>
      </c>
      <c r="F2449" t="s">
        <v>1783</v>
      </c>
      <c r="G2449" t="s">
        <v>1782</v>
      </c>
      <c r="H2449">
        <v>2200102</v>
      </c>
      <c r="I2449" t="s">
        <v>2247</v>
      </c>
      <c r="J2449" t="s">
        <v>846</v>
      </c>
      <c r="K2449">
        <v>0</v>
      </c>
      <c r="L2449">
        <v>28</v>
      </c>
      <c r="M2449">
        <v>28</v>
      </c>
      <c r="N2449">
        <v>0</v>
      </c>
    </row>
    <row r="2450" spans="1:14">
      <c r="A2450">
        <v>220</v>
      </c>
      <c r="B2450">
        <v>22001</v>
      </c>
      <c r="C2450" t="s">
        <v>849</v>
      </c>
      <c r="D2450" t="s">
        <v>1781</v>
      </c>
      <c r="E2450" t="s">
        <v>1782</v>
      </c>
      <c r="F2450" t="s">
        <v>1783</v>
      </c>
      <c r="G2450" t="s">
        <v>1782</v>
      </c>
      <c r="H2450">
        <v>2200102</v>
      </c>
      <c r="I2450" t="s">
        <v>2247</v>
      </c>
      <c r="J2450" t="s">
        <v>928</v>
      </c>
      <c r="K2450">
        <v>20</v>
      </c>
      <c r="L2450">
        <v>0</v>
      </c>
      <c r="M2450">
        <v>-20</v>
      </c>
      <c r="N2450">
        <v>-1</v>
      </c>
    </row>
    <row r="2451" spans="1:14">
      <c r="A2451">
        <v>220</v>
      </c>
      <c r="B2451">
        <v>22001</v>
      </c>
      <c r="C2451" t="s">
        <v>849</v>
      </c>
      <c r="D2451" t="s">
        <v>1781</v>
      </c>
      <c r="E2451" t="s">
        <v>1782</v>
      </c>
      <c r="F2451" t="s">
        <v>1783</v>
      </c>
      <c r="G2451" t="s">
        <v>1782</v>
      </c>
      <c r="H2451">
        <v>2200102</v>
      </c>
      <c r="I2451" t="s">
        <v>2247</v>
      </c>
      <c r="J2451" t="s">
        <v>938</v>
      </c>
      <c r="K2451">
        <v>10</v>
      </c>
      <c r="L2451">
        <v>15</v>
      </c>
      <c r="M2451">
        <v>5</v>
      </c>
      <c r="N2451">
        <v>0.5</v>
      </c>
    </row>
    <row r="2452" spans="1:14">
      <c r="A2452">
        <v>220</v>
      </c>
      <c r="B2452">
        <v>22001</v>
      </c>
      <c r="C2452" t="s">
        <v>849</v>
      </c>
      <c r="D2452" t="s">
        <v>1781</v>
      </c>
      <c r="E2452" t="s">
        <v>1782</v>
      </c>
      <c r="F2452" t="s">
        <v>1784</v>
      </c>
      <c r="G2452" t="s">
        <v>1785</v>
      </c>
      <c r="H2452">
        <v>2200112</v>
      </c>
      <c r="I2452" t="s">
        <v>2248</v>
      </c>
      <c r="J2452" t="s">
        <v>938</v>
      </c>
      <c r="K2452">
        <v>587.58</v>
      </c>
      <c r="L2452">
        <v>641.23</v>
      </c>
      <c r="M2452">
        <v>53.65</v>
      </c>
      <c r="N2452">
        <v>0.0913067156812689</v>
      </c>
    </row>
    <row r="2453" spans="1:14">
      <c r="A2453">
        <v>220</v>
      </c>
      <c r="B2453">
        <v>22001</v>
      </c>
      <c r="C2453" t="s">
        <v>849</v>
      </c>
      <c r="D2453" t="s">
        <v>1781</v>
      </c>
      <c r="E2453" t="s">
        <v>1782</v>
      </c>
      <c r="F2453" t="s">
        <v>1783</v>
      </c>
      <c r="G2453" t="s">
        <v>1782</v>
      </c>
      <c r="H2453">
        <v>2200114</v>
      </c>
      <c r="I2453" t="s">
        <v>2249</v>
      </c>
      <c r="J2453" t="s">
        <v>938</v>
      </c>
      <c r="K2453">
        <v>258.4</v>
      </c>
      <c r="L2453">
        <v>229.5</v>
      </c>
      <c r="M2453">
        <v>-28.9</v>
      </c>
      <c r="N2453">
        <v>-0.111842105263158</v>
      </c>
    </row>
    <row r="2454" spans="1:14">
      <c r="A2454">
        <v>220</v>
      </c>
      <c r="B2454">
        <v>22001</v>
      </c>
      <c r="C2454" t="s">
        <v>849</v>
      </c>
      <c r="D2454" t="s">
        <v>1781</v>
      </c>
      <c r="E2454" t="s">
        <v>1782</v>
      </c>
      <c r="F2454" t="s">
        <v>1961</v>
      </c>
      <c r="G2454" t="s">
        <v>1962</v>
      </c>
      <c r="H2454">
        <v>2200150</v>
      </c>
      <c r="I2454" t="s">
        <v>2250</v>
      </c>
      <c r="J2454" t="s">
        <v>846</v>
      </c>
      <c r="K2454">
        <v>139.98</v>
      </c>
      <c r="L2454">
        <v>240.4985</v>
      </c>
      <c r="M2454">
        <v>100.5185</v>
      </c>
      <c r="N2454">
        <v>0.718091870267181</v>
      </c>
    </row>
    <row r="2455" spans="1:14">
      <c r="A2455">
        <v>220</v>
      </c>
      <c r="B2455">
        <v>22001</v>
      </c>
      <c r="C2455" t="s">
        <v>849</v>
      </c>
      <c r="D2455" t="s">
        <v>1781</v>
      </c>
      <c r="E2455" t="s">
        <v>1782</v>
      </c>
      <c r="F2455" t="s">
        <v>1902</v>
      </c>
      <c r="G2455" t="s">
        <v>1903</v>
      </c>
      <c r="H2455">
        <v>2200150</v>
      </c>
      <c r="I2455" t="s">
        <v>2250</v>
      </c>
      <c r="J2455" t="s">
        <v>846</v>
      </c>
      <c r="K2455">
        <v>0</v>
      </c>
      <c r="L2455">
        <v>769.54</v>
      </c>
      <c r="M2455">
        <v>769.54</v>
      </c>
      <c r="N2455">
        <v>0</v>
      </c>
    </row>
    <row r="2456" spans="1:14">
      <c r="A2456">
        <v>220</v>
      </c>
      <c r="B2456">
        <v>22001</v>
      </c>
      <c r="C2456" t="s">
        <v>849</v>
      </c>
      <c r="D2456" t="s">
        <v>1781</v>
      </c>
      <c r="E2456" t="s">
        <v>1782</v>
      </c>
      <c r="F2456" t="s">
        <v>1904</v>
      </c>
      <c r="G2456" t="s">
        <v>1905</v>
      </c>
      <c r="H2456">
        <v>2200150</v>
      </c>
      <c r="I2456" t="s">
        <v>2250</v>
      </c>
      <c r="J2456" t="s">
        <v>846</v>
      </c>
      <c r="K2456">
        <v>0</v>
      </c>
      <c r="L2456">
        <v>134.55</v>
      </c>
      <c r="M2456">
        <v>134.55</v>
      </c>
      <c r="N2456">
        <v>0</v>
      </c>
    </row>
    <row r="2457" spans="1:14">
      <c r="A2457">
        <v>220</v>
      </c>
      <c r="B2457">
        <v>22001</v>
      </c>
      <c r="C2457" t="s">
        <v>849</v>
      </c>
      <c r="D2457" t="s">
        <v>1781</v>
      </c>
      <c r="E2457" t="s">
        <v>1782</v>
      </c>
      <c r="F2457" t="s">
        <v>1783</v>
      </c>
      <c r="G2457" t="s">
        <v>1782</v>
      </c>
      <c r="H2457">
        <v>2200199</v>
      </c>
      <c r="I2457" t="s">
        <v>2251</v>
      </c>
      <c r="J2457" t="s">
        <v>846</v>
      </c>
      <c r="K2457">
        <v>604.04</v>
      </c>
      <c r="L2457">
        <v>520.81</v>
      </c>
      <c r="M2457">
        <v>-83.23</v>
      </c>
      <c r="N2457">
        <v>-0.137788888153102</v>
      </c>
    </row>
    <row r="2458" spans="1:14">
      <c r="A2458">
        <v>220</v>
      </c>
      <c r="B2458">
        <v>22001</v>
      </c>
      <c r="C2458" t="s">
        <v>849</v>
      </c>
      <c r="D2458" t="s">
        <v>1781</v>
      </c>
      <c r="E2458" t="s">
        <v>1782</v>
      </c>
      <c r="F2458" t="s">
        <v>1783</v>
      </c>
      <c r="G2458" t="s">
        <v>1782</v>
      </c>
      <c r="H2458">
        <v>2200199</v>
      </c>
      <c r="I2458" t="s">
        <v>2251</v>
      </c>
      <c r="J2458" t="s">
        <v>974</v>
      </c>
      <c r="K2458">
        <v>160</v>
      </c>
      <c r="L2458">
        <v>160</v>
      </c>
      <c r="M2458">
        <v>0</v>
      </c>
      <c r="N2458">
        <v>0</v>
      </c>
    </row>
    <row r="2459" spans="1:14">
      <c r="A2459">
        <v>220</v>
      </c>
      <c r="B2459">
        <v>22001</v>
      </c>
      <c r="C2459" t="s">
        <v>849</v>
      </c>
      <c r="D2459" t="s">
        <v>1781</v>
      </c>
      <c r="E2459" t="s">
        <v>1782</v>
      </c>
      <c r="F2459" t="s">
        <v>1783</v>
      </c>
      <c r="G2459" t="s">
        <v>1782</v>
      </c>
      <c r="H2459">
        <v>2200199</v>
      </c>
      <c r="I2459" t="s">
        <v>2251</v>
      </c>
      <c r="J2459" t="s">
        <v>938</v>
      </c>
      <c r="K2459">
        <v>362</v>
      </c>
      <c r="L2459">
        <v>314</v>
      </c>
      <c r="M2459">
        <v>-48</v>
      </c>
      <c r="N2459">
        <v>-0.132596685082873</v>
      </c>
    </row>
    <row r="2460" spans="1:14">
      <c r="A2460">
        <v>220</v>
      </c>
      <c r="B2460">
        <v>22001</v>
      </c>
      <c r="C2460" t="s">
        <v>849</v>
      </c>
      <c r="D2460" t="s">
        <v>1781</v>
      </c>
      <c r="E2460" t="s">
        <v>1782</v>
      </c>
      <c r="F2460" t="s">
        <v>1784</v>
      </c>
      <c r="G2460" t="s">
        <v>1785</v>
      </c>
      <c r="H2460">
        <v>2200199</v>
      </c>
      <c r="I2460" t="s">
        <v>2251</v>
      </c>
      <c r="J2460" t="s">
        <v>938</v>
      </c>
      <c r="K2460">
        <v>66.06</v>
      </c>
      <c r="L2460">
        <v>75</v>
      </c>
      <c r="M2460">
        <v>8.94</v>
      </c>
      <c r="N2460">
        <v>0.135331516802906</v>
      </c>
    </row>
    <row r="2461" spans="1:14">
      <c r="A2461">
        <v>220</v>
      </c>
      <c r="B2461">
        <v>22001</v>
      </c>
      <c r="C2461" t="s">
        <v>849</v>
      </c>
      <c r="D2461" t="s">
        <v>1781</v>
      </c>
      <c r="E2461" t="s">
        <v>1782</v>
      </c>
      <c r="F2461" t="s">
        <v>1786</v>
      </c>
      <c r="G2461" t="s">
        <v>1787</v>
      </c>
      <c r="H2461">
        <v>2200199</v>
      </c>
      <c r="I2461" t="s">
        <v>2251</v>
      </c>
      <c r="J2461" t="s">
        <v>846</v>
      </c>
      <c r="K2461">
        <v>55.55</v>
      </c>
      <c r="L2461">
        <v>58.5</v>
      </c>
      <c r="M2461">
        <v>2.95</v>
      </c>
      <c r="N2461">
        <v>0.0531053105310532</v>
      </c>
    </row>
    <row r="2462" spans="1:14">
      <c r="A2462">
        <v>220</v>
      </c>
      <c r="B2462">
        <v>22001</v>
      </c>
      <c r="C2462" t="s">
        <v>849</v>
      </c>
      <c r="D2462" t="s">
        <v>1781</v>
      </c>
      <c r="E2462" t="s">
        <v>1782</v>
      </c>
      <c r="F2462" t="s">
        <v>1788</v>
      </c>
      <c r="G2462" t="s">
        <v>1789</v>
      </c>
      <c r="H2462">
        <v>2200199</v>
      </c>
      <c r="I2462" t="s">
        <v>2251</v>
      </c>
      <c r="J2462" t="s">
        <v>846</v>
      </c>
      <c r="K2462">
        <v>66.16</v>
      </c>
      <c r="L2462">
        <v>65.3</v>
      </c>
      <c r="M2462">
        <v>-0.859999999999999</v>
      </c>
      <c r="N2462">
        <v>-0.0129987908101572</v>
      </c>
    </row>
    <row r="2463" spans="1:14">
      <c r="A2463">
        <v>220</v>
      </c>
      <c r="B2463">
        <v>22001</v>
      </c>
      <c r="C2463" t="s">
        <v>849</v>
      </c>
      <c r="D2463" t="s">
        <v>1781</v>
      </c>
      <c r="E2463" t="s">
        <v>1782</v>
      </c>
      <c r="F2463" t="s">
        <v>1790</v>
      </c>
      <c r="G2463" t="s">
        <v>1791</v>
      </c>
      <c r="H2463">
        <v>2200199</v>
      </c>
      <c r="I2463" t="s">
        <v>2251</v>
      </c>
      <c r="J2463" t="s">
        <v>846</v>
      </c>
      <c r="K2463">
        <v>46.43</v>
      </c>
      <c r="L2463">
        <v>65.6</v>
      </c>
      <c r="M2463">
        <v>19.17</v>
      </c>
      <c r="N2463">
        <v>0.412879603704501</v>
      </c>
    </row>
    <row r="2464" spans="1:14">
      <c r="A2464">
        <v>220</v>
      </c>
      <c r="B2464">
        <v>22001</v>
      </c>
      <c r="C2464" t="s">
        <v>849</v>
      </c>
      <c r="D2464" t="s">
        <v>1781</v>
      </c>
      <c r="E2464" t="s">
        <v>1782</v>
      </c>
      <c r="F2464" t="s">
        <v>1792</v>
      </c>
      <c r="G2464" t="s">
        <v>1793</v>
      </c>
      <c r="H2464">
        <v>2200199</v>
      </c>
      <c r="I2464" t="s">
        <v>2251</v>
      </c>
      <c r="J2464" t="s">
        <v>846</v>
      </c>
      <c r="K2464">
        <v>44.04</v>
      </c>
      <c r="L2464">
        <v>57.8</v>
      </c>
      <c r="M2464">
        <v>13.76</v>
      </c>
      <c r="N2464">
        <v>0.31244323342416</v>
      </c>
    </row>
    <row r="2465" spans="1:14">
      <c r="A2465">
        <v>220</v>
      </c>
      <c r="B2465">
        <v>22001</v>
      </c>
      <c r="C2465" t="s">
        <v>849</v>
      </c>
      <c r="D2465" t="s">
        <v>1781</v>
      </c>
      <c r="E2465" t="s">
        <v>1782</v>
      </c>
      <c r="F2465" t="s">
        <v>1794</v>
      </c>
      <c r="G2465" t="s">
        <v>1795</v>
      </c>
      <c r="H2465">
        <v>2200199</v>
      </c>
      <c r="I2465" t="s">
        <v>2251</v>
      </c>
      <c r="J2465" t="s">
        <v>846</v>
      </c>
      <c r="K2465">
        <v>79.55</v>
      </c>
      <c r="L2465">
        <v>76.7</v>
      </c>
      <c r="M2465">
        <v>-2.84999999999999</v>
      </c>
      <c r="N2465">
        <v>-0.0358265241986171</v>
      </c>
    </row>
    <row r="2466" spans="1:14">
      <c r="A2466">
        <v>220</v>
      </c>
      <c r="B2466">
        <v>22001</v>
      </c>
      <c r="C2466" t="s">
        <v>849</v>
      </c>
      <c r="D2466" t="s">
        <v>1781</v>
      </c>
      <c r="E2466" t="s">
        <v>1782</v>
      </c>
      <c r="F2466" t="s">
        <v>1796</v>
      </c>
      <c r="G2466" t="s">
        <v>1797</v>
      </c>
      <c r="H2466">
        <v>2200199</v>
      </c>
      <c r="I2466" t="s">
        <v>2251</v>
      </c>
      <c r="J2466" t="s">
        <v>928</v>
      </c>
      <c r="K2466">
        <v>209.4</v>
      </c>
      <c r="L2466">
        <v>179.85</v>
      </c>
      <c r="M2466">
        <v>-29.55</v>
      </c>
      <c r="N2466">
        <v>-0.141117478510029</v>
      </c>
    </row>
    <row r="2467" spans="1:14">
      <c r="A2467">
        <v>220</v>
      </c>
      <c r="B2467">
        <v>22001</v>
      </c>
      <c r="C2467" t="s">
        <v>849</v>
      </c>
      <c r="D2467" t="s">
        <v>1781</v>
      </c>
      <c r="E2467" t="s">
        <v>1782</v>
      </c>
      <c r="F2467" t="s">
        <v>1798</v>
      </c>
      <c r="G2467" t="s">
        <v>1799</v>
      </c>
      <c r="H2467">
        <v>2200199</v>
      </c>
      <c r="I2467" t="s">
        <v>2251</v>
      </c>
      <c r="J2467" t="s">
        <v>846</v>
      </c>
      <c r="K2467">
        <v>90.64</v>
      </c>
      <c r="L2467">
        <v>43.07</v>
      </c>
      <c r="M2467">
        <v>-47.57</v>
      </c>
      <c r="N2467">
        <v>-0.52482347749338</v>
      </c>
    </row>
    <row r="2468" spans="1:14">
      <c r="A2468">
        <v>220</v>
      </c>
      <c r="B2468">
        <v>22001</v>
      </c>
      <c r="C2468" t="s">
        <v>849</v>
      </c>
      <c r="D2468" t="s">
        <v>1781</v>
      </c>
      <c r="E2468" t="s">
        <v>1782</v>
      </c>
      <c r="F2468" t="s">
        <v>1961</v>
      </c>
      <c r="G2468" t="s">
        <v>1962</v>
      </c>
      <c r="H2468">
        <v>2200199</v>
      </c>
      <c r="I2468" t="s">
        <v>2251</v>
      </c>
      <c r="J2468" t="s">
        <v>846</v>
      </c>
      <c r="K2468">
        <v>0</v>
      </c>
      <c r="L2468">
        <v>2.1</v>
      </c>
      <c r="M2468">
        <v>2.1</v>
      </c>
      <c r="N2468">
        <v>0</v>
      </c>
    </row>
    <row r="2469" spans="1:14">
      <c r="A2469">
        <v>220</v>
      </c>
      <c r="B2469">
        <v>22001</v>
      </c>
      <c r="C2469" t="s">
        <v>849</v>
      </c>
      <c r="D2469" t="s">
        <v>1781</v>
      </c>
      <c r="E2469" t="s">
        <v>1782</v>
      </c>
      <c r="F2469" t="s">
        <v>1963</v>
      </c>
      <c r="G2469" t="s">
        <v>1964</v>
      </c>
      <c r="H2469">
        <v>2200199</v>
      </c>
      <c r="I2469" t="s">
        <v>2251</v>
      </c>
      <c r="J2469" t="s">
        <v>846</v>
      </c>
      <c r="K2469">
        <v>67.52</v>
      </c>
      <c r="L2469">
        <v>61.551</v>
      </c>
      <c r="M2469">
        <v>-5.96899999999999</v>
      </c>
      <c r="N2469">
        <v>-0.0884034360189573</v>
      </c>
    </row>
    <row r="2470" spans="1:14">
      <c r="A2470">
        <v>220</v>
      </c>
      <c r="B2470">
        <v>22001</v>
      </c>
      <c r="C2470" t="s">
        <v>849</v>
      </c>
      <c r="D2470" t="s">
        <v>1781</v>
      </c>
      <c r="E2470" t="s">
        <v>1782</v>
      </c>
      <c r="F2470" t="s">
        <v>1902</v>
      </c>
      <c r="G2470" t="s">
        <v>1903</v>
      </c>
      <c r="H2470">
        <v>2200199</v>
      </c>
      <c r="I2470" t="s">
        <v>2251</v>
      </c>
      <c r="J2470" t="s">
        <v>846</v>
      </c>
      <c r="K2470">
        <v>538.22</v>
      </c>
      <c r="L2470">
        <v>0</v>
      </c>
      <c r="M2470">
        <v>-538.22</v>
      </c>
      <c r="N2470">
        <v>-1</v>
      </c>
    </row>
    <row r="2471" spans="1:14">
      <c r="A2471">
        <v>220</v>
      </c>
      <c r="B2471">
        <v>22001</v>
      </c>
      <c r="C2471" t="s">
        <v>849</v>
      </c>
      <c r="D2471" t="s">
        <v>1781</v>
      </c>
      <c r="E2471" t="s">
        <v>1782</v>
      </c>
      <c r="F2471" t="s">
        <v>1902</v>
      </c>
      <c r="G2471" t="s">
        <v>1903</v>
      </c>
      <c r="H2471">
        <v>2200199</v>
      </c>
      <c r="I2471" t="s">
        <v>2251</v>
      </c>
      <c r="J2471" t="s">
        <v>928</v>
      </c>
      <c r="K2471">
        <v>1501.6</v>
      </c>
      <c r="L2471">
        <v>1401.55</v>
      </c>
      <c r="M2471">
        <v>-100.05</v>
      </c>
      <c r="N2471">
        <v>-0.0666289291422482</v>
      </c>
    </row>
    <row r="2472" spans="1:14">
      <c r="A2472">
        <v>220</v>
      </c>
      <c r="B2472">
        <v>22001</v>
      </c>
      <c r="C2472" t="s">
        <v>849</v>
      </c>
      <c r="D2472" t="s">
        <v>1781</v>
      </c>
      <c r="E2472" t="s">
        <v>1782</v>
      </c>
      <c r="F2472" t="s">
        <v>1965</v>
      </c>
      <c r="G2472" t="s">
        <v>1966</v>
      </c>
      <c r="H2472">
        <v>2200199</v>
      </c>
      <c r="I2472" t="s">
        <v>2251</v>
      </c>
      <c r="J2472" t="s">
        <v>846</v>
      </c>
      <c r="K2472">
        <v>22.94</v>
      </c>
      <c r="L2472">
        <v>3</v>
      </c>
      <c r="M2472">
        <v>-19.94</v>
      </c>
      <c r="N2472">
        <v>-0.86922406277245</v>
      </c>
    </row>
    <row r="2473" spans="1:14">
      <c r="A2473">
        <v>220</v>
      </c>
      <c r="B2473">
        <v>22001</v>
      </c>
      <c r="C2473" t="s">
        <v>849</v>
      </c>
      <c r="D2473" t="s">
        <v>1781</v>
      </c>
      <c r="E2473" t="s">
        <v>1782</v>
      </c>
      <c r="F2473" t="s">
        <v>1904</v>
      </c>
      <c r="G2473" t="s">
        <v>1905</v>
      </c>
      <c r="H2473">
        <v>2200199</v>
      </c>
      <c r="I2473" t="s">
        <v>2251</v>
      </c>
      <c r="J2473" t="s">
        <v>846</v>
      </c>
      <c r="K2473">
        <v>0</v>
      </c>
      <c r="L2473">
        <v>0</v>
      </c>
      <c r="M2473">
        <v>0</v>
      </c>
      <c r="N2473">
        <v>0</v>
      </c>
    </row>
    <row r="2474" spans="1:14">
      <c r="A2474">
        <v>220</v>
      </c>
      <c r="B2474">
        <v>22004</v>
      </c>
      <c r="C2474" t="s">
        <v>1119</v>
      </c>
      <c r="D2474" t="s">
        <v>1800</v>
      </c>
      <c r="E2474" t="s">
        <v>1801</v>
      </c>
      <c r="F2474" t="s">
        <v>1802</v>
      </c>
      <c r="G2474" t="s">
        <v>1801</v>
      </c>
      <c r="H2474">
        <v>2200401</v>
      </c>
      <c r="I2474" t="s">
        <v>947</v>
      </c>
      <c r="J2474" t="s">
        <v>846</v>
      </c>
      <c r="K2474">
        <v>197.1</v>
      </c>
      <c r="L2474">
        <v>0</v>
      </c>
      <c r="M2474">
        <v>-197.1</v>
      </c>
      <c r="N2474">
        <v>-1</v>
      </c>
    </row>
    <row r="2475" spans="1:14">
      <c r="A2475">
        <v>220</v>
      </c>
      <c r="B2475">
        <v>22004</v>
      </c>
      <c r="C2475" t="s">
        <v>1119</v>
      </c>
      <c r="D2475" t="s">
        <v>1800</v>
      </c>
      <c r="E2475" t="s">
        <v>1801</v>
      </c>
      <c r="F2475" t="s">
        <v>1802</v>
      </c>
      <c r="G2475" t="s">
        <v>1801</v>
      </c>
      <c r="H2475">
        <v>2200402</v>
      </c>
      <c r="I2475" t="s">
        <v>947</v>
      </c>
      <c r="J2475" t="s">
        <v>846</v>
      </c>
      <c r="K2475">
        <v>11.5</v>
      </c>
      <c r="L2475">
        <v>0</v>
      </c>
      <c r="M2475">
        <v>-11.5</v>
      </c>
      <c r="N2475">
        <v>-1</v>
      </c>
    </row>
    <row r="2476" spans="1:14">
      <c r="A2476">
        <v>220</v>
      </c>
      <c r="B2476">
        <v>22004</v>
      </c>
      <c r="C2476" t="s">
        <v>1119</v>
      </c>
      <c r="D2476" t="s">
        <v>1800</v>
      </c>
      <c r="E2476" t="s">
        <v>1801</v>
      </c>
      <c r="F2476" t="s">
        <v>1802</v>
      </c>
      <c r="G2476" t="s">
        <v>1801</v>
      </c>
      <c r="H2476">
        <v>2200404</v>
      </c>
      <c r="I2476" t="s">
        <v>947</v>
      </c>
      <c r="J2476" t="s">
        <v>846</v>
      </c>
      <c r="K2476">
        <v>16.75</v>
      </c>
      <c r="L2476">
        <v>0</v>
      </c>
      <c r="M2476">
        <v>-16.75</v>
      </c>
      <c r="N2476">
        <v>-1</v>
      </c>
    </row>
    <row r="2477" spans="1:14">
      <c r="A2477">
        <v>220</v>
      </c>
      <c r="B2477">
        <v>22004</v>
      </c>
      <c r="C2477" t="s">
        <v>1119</v>
      </c>
      <c r="D2477" t="s">
        <v>1800</v>
      </c>
      <c r="E2477" t="s">
        <v>1801</v>
      </c>
      <c r="F2477" t="s">
        <v>1802</v>
      </c>
      <c r="G2477" t="s">
        <v>1801</v>
      </c>
      <c r="H2477">
        <v>2200406</v>
      </c>
      <c r="I2477" t="s">
        <v>947</v>
      </c>
      <c r="J2477" t="s">
        <v>846</v>
      </c>
      <c r="K2477">
        <v>33.27</v>
      </c>
      <c r="L2477">
        <v>0</v>
      </c>
      <c r="M2477">
        <v>-33.27</v>
      </c>
      <c r="N2477">
        <v>-1</v>
      </c>
    </row>
    <row r="2478" spans="1:14">
      <c r="A2478">
        <v>220</v>
      </c>
      <c r="B2478">
        <v>22004</v>
      </c>
      <c r="C2478" t="s">
        <v>1119</v>
      </c>
      <c r="D2478" t="s">
        <v>1800</v>
      </c>
      <c r="E2478" t="s">
        <v>1801</v>
      </c>
      <c r="F2478" t="s">
        <v>1802</v>
      </c>
      <c r="G2478" t="s">
        <v>1801</v>
      </c>
      <c r="H2478">
        <v>2200408</v>
      </c>
      <c r="I2478" t="s">
        <v>947</v>
      </c>
      <c r="J2478" t="s">
        <v>846</v>
      </c>
      <c r="K2478">
        <v>10.52</v>
      </c>
      <c r="L2478">
        <v>0</v>
      </c>
      <c r="M2478">
        <v>-10.52</v>
      </c>
      <c r="N2478">
        <v>-1</v>
      </c>
    </row>
    <row r="2479" spans="1:14">
      <c r="A2479">
        <v>220</v>
      </c>
      <c r="B2479">
        <v>22004</v>
      </c>
      <c r="C2479" t="s">
        <v>1119</v>
      </c>
      <c r="D2479" t="s">
        <v>1800</v>
      </c>
      <c r="E2479" t="s">
        <v>1801</v>
      </c>
      <c r="F2479" t="s">
        <v>1802</v>
      </c>
      <c r="G2479" t="s">
        <v>1801</v>
      </c>
      <c r="H2479">
        <v>2200409</v>
      </c>
      <c r="I2479" t="s">
        <v>947</v>
      </c>
      <c r="J2479" t="s">
        <v>846</v>
      </c>
      <c r="K2479">
        <v>24</v>
      </c>
      <c r="L2479">
        <v>0</v>
      </c>
      <c r="M2479">
        <v>-24</v>
      </c>
      <c r="N2479">
        <v>-1</v>
      </c>
    </row>
    <row r="2480" spans="1:14">
      <c r="A2480">
        <v>220</v>
      </c>
      <c r="B2480">
        <v>22004</v>
      </c>
      <c r="C2480" t="s">
        <v>1119</v>
      </c>
      <c r="D2480" t="s">
        <v>1800</v>
      </c>
      <c r="E2480" t="s">
        <v>1801</v>
      </c>
      <c r="F2480" t="s">
        <v>1802</v>
      </c>
      <c r="G2480" t="s">
        <v>1801</v>
      </c>
      <c r="H2480">
        <v>2200410</v>
      </c>
      <c r="I2480" t="s">
        <v>947</v>
      </c>
      <c r="J2480" t="s">
        <v>846</v>
      </c>
      <c r="K2480">
        <v>7.75</v>
      </c>
      <c r="L2480">
        <v>0</v>
      </c>
      <c r="M2480">
        <v>-7.75</v>
      </c>
      <c r="N2480">
        <v>-1</v>
      </c>
    </row>
    <row r="2481" spans="1:14">
      <c r="A2481">
        <v>220</v>
      </c>
      <c r="B2481">
        <v>22004</v>
      </c>
      <c r="C2481" t="s">
        <v>1119</v>
      </c>
      <c r="D2481" t="s">
        <v>1800</v>
      </c>
      <c r="E2481" t="s">
        <v>1801</v>
      </c>
      <c r="F2481" t="s">
        <v>1802</v>
      </c>
      <c r="G2481" t="s">
        <v>1801</v>
      </c>
      <c r="H2481">
        <v>2200499</v>
      </c>
      <c r="I2481" t="s">
        <v>947</v>
      </c>
      <c r="J2481" t="s">
        <v>846</v>
      </c>
      <c r="K2481">
        <v>29.82</v>
      </c>
      <c r="L2481">
        <v>0</v>
      </c>
      <c r="M2481">
        <v>-29.82</v>
      </c>
      <c r="N2481">
        <v>-1</v>
      </c>
    </row>
    <row r="2482" spans="1:14">
      <c r="A2482">
        <v>220</v>
      </c>
      <c r="B2482">
        <v>22005</v>
      </c>
      <c r="C2482" t="s">
        <v>1061</v>
      </c>
      <c r="D2482" t="s">
        <v>2252</v>
      </c>
      <c r="E2482" t="s">
        <v>2253</v>
      </c>
      <c r="F2482" t="s">
        <v>2254</v>
      </c>
      <c r="G2482" t="s">
        <v>2253</v>
      </c>
      <c r="H2482">
        <v>2200509</v>
      </c>
      <c r="I2482" t="s">
        <v>2255</v>
      </c>
      <c r="J2482" t="s">
        <v>846</v>
      </c>
      <c r="K2482">
        <v>465.27</v>
      </c>
      <c r="L2482">
        <v>872.54</v>
      </c>
      <c r="M2482">
        <v>407.27</v>
      </c>
      <c r="N2482">
        <v>0.875341199733488</v>
      </c>
    </row>
    <row r="2483" spans="1:14">
      <c r="A2483">
        <v>220</v>
      </c>
      <c r="B2483">
        <v>22099</v>
      </c>
      <c r="C2483" t="s">
        <v>849</v>
      </c>
      <c r="D2483" t="s">
        <v>1781</v>
      </c>
      <c r="E2483" t="s">
        <v>1782</v>
      </c>
      <c r="F2483" t="s">
        <v>1963</v>
      </c>
      <c r="G2483" t="s">
        <v>1964</v>
      </c>
      <c r="H2483">
        <v>2209901</v>
      </c>
      <c r="I2483" t="s">
        <v>2256</v>
      </c>
      <c r="J2483" t="s">
        <v>846</v>
      </c>
      <c r="K2483">
        <v>42.5</v>
      </c>
      <c r="L2483">
        <v>0</v>
      </c>
      <c r="M2483">
        <v>-42.5</v>
      </c>
      <c r="N2483">
        <v>-1</v>
      </c>
    </row>
    <row r="2484" spans="1:14">
      <c r="A2484">
        <v>220</v>
      </c>
      <c r="B2484">
        <v>22099</v>
      </c>
      <c r="C2484" t="s">
        <v>792</v>
      </c>
      <c r="D2484" t="s">
        <v>1014</v>
      </c>
      <c r="E2484" t="s">
        <v>1015</v>
      </c>
      <c r="F2484" t="s">
        <v>1016</v>
      </c>
      <c r="G2484" t="s">
        <v>1017</v>
      </c>
      <c r="H2484">
        <v>2209901</v>
      </c>
      <c r="I2484" t="s">
        <v>2256</v>
      </c>
      <c r="J2484" t="s">
        <v>846</v>
      </c>
      <c r="K2484">
        <v>1160</v>
      </c>
      <c r="L2484">
        <v>555</v>
      </c>
      <c r="M2484">
        <v>-605</v>
      </c>
      <c r="N2484">
        <v>-0.521551724137931</v>
      </c>
    </row>
    <row r="2485" spans="1:14">
      <c r="A2485">
        <v>220</v>
      </c>
      <c r="B2485">
        <v>22099</v>
      </c>
      <c r="C2485" t="s">
        <v>1289</v>
      </c>
      <c r="D2485" t="s">
        <v>1290</v>
      </c>
      <c r="E2485" t="s">
        <v>1291</v>
      </c>
      <c r="F2485" t="s">
        <v>1292</v>
      </c>
      <c r="G2485" t="s">
        <v>1291</v>
      </c>
      <c r="H2485">
        <v>2209901</v>
      </c>
      <c r="I2485" t="s">
        <v>2256</v>
      </c>
      <c r="J2485" t="s">
        <v>846</v>
      </c>
      <c r="K2485">
        <v>18</v>
      </c>
      <c r="L2485">
        <v>0</v>
      </c>
      <c r="M2485">
        <v>-18</v>
      </c>
      <c r="N2485">
        <v>-1</v>
      </c>
    </row>
    <row r="2486" spans="1:14">
      <c r="A2486">
        <v>221</v>
      </c>
      <c r="B2486">
        <v>22101</v>
      </c>
      <c r="C2486" t="s">
        <v>1776</v>
      </c>
      <c r="D2486" t="s">
        <v>1730</v>
      </c>
      <c r="E2486" t="s">
        <v>1731</v>
      </c>
      <c r="F2486" t="s">
        <v>2257</v>
      </c>
      <c r="G2486" t="s">
        <v>2258</v>
      </c>
      <c r="H2486">
        <v>2210106</v>
      </c>
      <c r="I2486" t="s">
        <v>2259</v>
      </c>
      <c r="J2486" t="s">
        <v>1780</v>
      </c>
      <c r="K2486">
        <v>0</v>
      </c>
      <c r="L2486">
        <v>17237.68</v>
      </c>
      <c r="M2486">
        <v>17237.68</v>
      </c>
      <c r="N2486">
        <v>0</v>
      </c>
    </row>
    <row r="2487" spans="1:14">
      <c r="A2487">
        <v>221</v>
      </c>
      <c r="B2487">
        <v>22101</v>
      </c>
      <c r="C2487" t="s">
        <v>1776</v>
      </c>
      <c r="D2487" t="s">
        <v>2260</v>
      </c>
      <c r="E2487" t="s">
        <v>2261</v>
      </c>
      <c r="F2487" t="s">
        <v>2262</v>
      </c>
      <c r="G2487" t="s">
        <v>2263</v>
      </c>
      <c r="H2487">
        <v>2210106</v>
      </c>
      <c r="I2487" t="s">
        <v>2259</v>
      </c>
      <c r="J2487" t="s">
        <v>1780</v>
      </c>
      <c r="K2487">
        <v>16443.82</v>
      </c>
      <c r="L2487">
        <v>0</v>
      </c>
      <c r="M2487">
        <v>-16443.82</v>
      </c>
      <c r="N2487">
        <v>-1</v>
      </c>
    </row>
    <row r="2488" spans="1:14">
      <c r="A2488">
        <v>221</v>
      </c>
      <c r="B2488">
        <v>22102</v>
      </c>
      <c r="C2488" t="s">
        <v>841</v>
      </c>
      <c r="D2488" t="s">
        <v>1179</v>
      </c>
      <c r="E2488" t="s">
        <v>1180</v>
      </c>
      <c r="F2488" t="s">
        <v>1181</v>
      </c>
      <c r="G2488" t="s">
        <v>1180</v>
      </c>
      <c r="H2488">
        <v>2210201</v>
      </c>
      <c r="I2488" t="s">
        <v>2264</v>
      </c>
      <c r="J2488" t="s">
        <v>846</v>
      </c>
      <c r="K2488">
        <v>124.57</v>
      </c>
      <c r="L2488">
        <v>132.9276</v>
      </c>
      <c r="M2488">
        <v>8.35760000000002</v>
      </c>
      <c r="N2488">
        <v>0.0670915950870998</v>
      </c>
    </row>
    <row r="2489" spans="1:14">
      <c r="A2489">
        <v>221</v>
      </c>
      <c r="B2489">
        <v>22102</v>
      </c>
      <c r="C2489" t="s">
        <v>841</v>
      </c>
      <c r="D2489" t="s">
        <v>1179</v>
      </c>
      <c r="E2489" t="s">
        <v>1180</v>
      </c>
      <c r="F2489" t="s">
        <v>1183</v>
      </c>
      <c r="G2489" t="s">
        <v>1184</v>
      </c>
      <c r="H2489">
        <v>2210201</v>
      </c>
      <c r="I2489" t="s">
        <v>2264</v>
      </c>
      <c r="J2489" t="s">
        <v>846</v>
      </c>
      <c r="K2489">
        <v>16.13</v>
      </c>
      <c r="L2489">
        <v>15.3975</v>
      </c>
      <c r="M2489">
        <v>-0.732499999999998</v>
      </c>
      <c r="N2489">
        <v>-0.0454122752634841</v>
      </c>
    </row>
    <row r="2490" spans="1:14">
      <c r="A2490">
        <v>221</v>
      </c>
      <c r="B2490">
        <v>22102</v>
      </c>
      <c r="C2490" t="s">
        <v>841</v>
      </c>
      <c r="D2490" t="s">
        <v>1179</v>
      </c>
      <c r="E2490" t="s">
        <v>1180</v>
      </c>
      <c r="F2490" t="s">
        <v>1185</v>
      </c>
      <c r="G2490" t="s">
        <v>1186</v>
      </c>
      <c r="H2490">
        <v>2210201</v>
      </c>
      <c r="I2490" t="s">
        <v>2264</v>
      </c>
      <c r="J2490" t="s">
        <v>846</v>
      </c>
      <c r="K2490">
        <v>2.97</v>
      </c>
      <c r="L2490">
        <v>1.0512</v>
      </c>
      <c r="M2490">
        <v>-1.9188</v>
      </c>
      <c r="N2490">
        <v>-0.646060606060606</v>
      </c>
    </row>
    <row r="2491" spans="1:14">
      <c r="A2491">
        <v>221</v>
      </c>
      <c r="B2491">
        <v>22102</v>
      </c>
      <c r="C2491" t="s">
        <v>841</v>
      </c>
      <c r="D2491" t="s">
        <v>1179</v>
      </c>
      <c r="E2491" t="s">
        <v>1180</v>
      </c>
      <c r="F2491" t="s">
        <v>1187</v>
      </c>
      <c r="G2491" t="s">
        <v>1188</v>
      </c>
      <c r="H2491">
        <v>2210201</v>
      </c>
      <c r="I2491" t="s">
        <v>2264</v>
      </c>
      <c r="J2491" t="s">
        <v>846</v>
      </c>
      <c r="K2491">
        <v>0</v>
      </c>
      <c r="L2491">
        <v>1.7942</v>
      </c>
      <c r="M2491">
        <v>1.7942</v>
      </c>
      <c r="N2491">
        <v>0</v>
      </c>
    </row>
    <row r="2492" spans="1:14">
      <c r="A2492">
        <v>221</v>
      </c>
      <c r="B2492">
        <v>22102</v>
      </c>
      <c r="C2492" t="s">
        <v>841</v>
      </c>
      <c r="D2492" t="s">
        <v>1179</v>
      </c>
      <c r="E2492" t="s">
        <v>1180</v>
      </c>
      <c r="F2492" t="s">
        <v>1189</v>
      </c>
      <c r="G2492" t="s">
        <v>1190</v>
      </c>
      <c r="H2492">
        <v>2210201</v>
      </c>
      <c r="I2492" t="s">
        <v>2264</v>
      </c>
      <c r="J2492" t="s">
        <v>846</v>
      </c>
      <c r="K2492">
        <v>0</v>
      </c>
      <c r="L2492">
        <v>0.2722</v>
      </c>
      <c r="M2492">
        <v>0.2722</v>
      </c>
      <c r="N2492">
        <v>0</v>
      </c>
    </row>
    <row r="2493" spans="1:14">
      <c r="A2493">
        <v>221</v>
      </c>
      <c r="B2493">
        <v>22102</v>
      </c>
      <c r="C2493" t="s">
        <v>841</v>
      </c>
      <c r="D2493" t="s">
        <v>1235</v>
      </c>
      <c r="E2493" t="s">
        <v>1236</v>
      </c>
      <c r="F2493" t="s">
        <v>1237</v>
      </c>
      <c r="G2493" t="s">
        <v>1236</v>
      </c>
      <c r="H2493">
        <v>2210201</v>
      </c>
      <c r="I2493" t="s">
        <v>2264</v>
      </c>
      <c r="J2493" t="s">
        <v>846</v>
      </c>
      <c r="K2493">
        <v>20.65</v>
      </c>
      <c r="L2493">
        <v>19.025</v>
      </c>
      <c r="M2493">
        <v>-1.625</v>
      </c>
      <c r="N2493">
        <v>-0.0786924939467312</v>
      </c>
    </row>
    <row r="2494" spans="1:14">
      <c r="A2494">
        <v>221</v>
      </c>
      <c r="B2494">
        <v>22102</v>
      </c>
      <c r="C2494" t="s">
        <v>841</v>
      </c>
      <c r="D2494" t="s">
        <v>1235</v>
      </c>
      <c r="E2494" t="s">
        <v>1236</v>
      </c>
      <c r="F2494" t="s">
        <v>1254</v>
      </c>
      <c r="G2494" t="s">
        <v>1255</v>
      </c>
      <c r="H2494">
        <v>2210201</v>
      </c>
      <c r="I2494" t="s">
        <v>2264</v>
      </c>
      <c r="J2494" t="s">
        <v>846</v>
      </c>
      <c r="K2494">
        <v>1.52</v>
      </c>
      <c r="L2494">
        <v>2.7314</v>
      </c>
      <c r="M2494">
        <v>1.2114</v>
      </c>
      <c r="N2494">
        <v>0.796973684210526</v>
      </c>
    </row>
    <row r="2495" spans="1:14">
      <c r="A2495">
        <v>221</v>
      </c>
      <c r="B2495">
        <v>22102</v>
      </c>
      <c r="C2495" t="s">
        <v>841</v>
      </c>
      <c r="D2495" t="s">
        <v>1194</v>
      </c>
      <c r="E2495" t="s">
        <v>1195</v>
      </c>
      <c r="F2495" t="s">
        <v>1196</v>
      </c>
      <c r="G2495" t="s">
        <v>1195</v>
      </c>
      <c r="H2495">
        <v>2210201</v>
      </c>
      <c r="I2495" t="s">
        <v>2264</v>
      </c>
      <c r="J2495" t="s">
        <v>846</v>
      </c>
      <c r="K2495">
        <v>69.5</v>
      </c>
      <c r="L2495">
        <v>71.6987</v>
      </c>
      <c r="M2495">
        <v>2.1987</v>
      </c>
      <c r="N2495">
        <v>0.0316359712230216</v>
      </c>
    </row>
    <row r="2496" spans="1:14">
      <c r="A2496">
        <v>221</v>
      </c>
      <c r="B2496">
        <v>22102</v>
      </c>
      <c r="C2496" t="s">
        <v>841</v>
      </c>
      <c r="D2496" t="s">
        <v>1194</v>
      </c>
      <c r="E2496" t="s">
        <v>1195</v>
      </c>
      <c r="F2496" t="s">
        <v>1201</v>
      </c>
      <c r="G2496" t="s">
        <v>1202</v>
      </c>
      <c r="H2496">
        <v>2210201</v>
      </c>
      <c r="I2496" t="s">
        <v>2264</v>
      </c>
      <c r="J2496" t="s">
        <v>846</v>
      </c>
      <c r="K2496">
        <v>15.48</v>
      </c>
      <c r="L2496">
        <v>17.2205</v>
      </c>
      <c r="M2496">
        <v>1.7405</v>
      </c>
      <c r="N2496">
        <v>0.112435400516796</v>
      </c>
    </row>
    <row r="2497" spans="1:14">
      <c r="A2497">
        <v>221</v>
      </c>
      <c r="B2497">
        <v>22102</v>
      </c>
      <c r="C2497" t="s">
        <v>841</v>
      </c>
      <c r="D2497" t="s">
        <v>1194</v>
      </c>
      <c r="E2497" t="s">
        <v>1195</v>
      </c>
      <c r="F2497" t="s">
        <v>1198</v>
      </c>
      <c r="G2497" t="s">
        <v>1199</v>
      </c>
      <c r="H2497">
        <v>2210201</v>
      </c>
      <c r="I2497" t="s">
        <v>2264</v>
      </c>
      <c r="J2497" t="s">
        <v>846</v>
      </c>
      <c r="K2497">
        <v>10.61</v>
      </c>
      <c r="L2497">
        <v>11.7124</v>
      </c>
      <c r="M2497">
        <v>1.1024</v>
      </c>
      <c r="N2497">
        <v>0.103901979264845</v>
      </c>
    </row>
    <row r="2498" spans="1:14">
      <c r="A2498">
        <v>221</v>
      </c>
      <c r="B2498">
        <v>22102</v>
      </c>
      <c r="C2498" t="s">
        <v>841</v>
      </c>
      <c r="D2498" t="s">
        <v>1194</v>
      </c>
      <c r="E2498" t="s">
        <v>1195</v>
      </c>
      <c r="F2498" t="s">
        <v>1204</v>
      </c>
      <c r="G2498" t="s">
        <v>1205</v>
      </c>
      <c r="H2498">
        <v>2210201</v>
      </c>
      <c r="I2498" t="s">
        <v>2264</v>
      </c>
      <c r="J2498" t="s">
        <v>846</v>
      </c>
      <c r="K2498">
        <v>0</v>
      </c>
      <c r="L2498">
        <v>0.5059</v>
      </c>
      <c r="M2498">
        <v>0.5059</v>
      </c>
      <c r="N2498">
        <v>0</v>
      </c>
    </row>
    <row r="2499" spans="1:14">
      <c r="A2499">
        <v>221</v>
      </c>
      <c r="B2499">
        <v>22102</v>
      </c>
      <c r="C2499" t="s">
        <v>1119</v>
      </c>
      <c r="D2499" t="s">
        <v>1206</v>
      </c>
      <c r="E2499" t="s">
        <v>1207</v>
      </c>
      <c r="F2499" t="s">
        <v>1208</v>
      </c>
      <c r="G2499" t="s">
        <v>1207</v>
      </c>
      <c r="H2499">
        <v>2210201</v>
      </c>
      <c r="I2499" t="s">
        <v>2264</v>
      </c>
      <c r="J2499" t="s">
        <v>846</v>
      </c>
      <c r="K2499">
        <v>59.8</v>
      </c>
      <c r="L2499">
        <v>65.2485</v>
      </c>
      <c r="M2499">
        <v>5.44850000000001</v>
      </c>
      <c r="N2499">
        <v>0.0911120401337794</v>
      </c>
    </row>
    <row r="2500" spans="1:14">
      <c r="A2500">
        <v>221</v>
      </c>
      <c r="B2500">
        <v>22102</v>
      </c>
      <c r="C2500" t="s">
        <v>1119</v>
      </c>
      <c r="D2500" t="s">
        <v>1206</v>
      </c>
      <c r="E2500" t="s">
        <v>1207</v>
      </c>
      <c r="F2500" t="s">
        <v>1210</v>
      </c>
      <c r="G2500" t="s">
        <v>1211</v>
      </c>
      <c r="H2500">
        <v>2210201</v>
      </c>
      <c r="I2500" t="s">
        <v>2264</v>
      </c>
      <c r="J2500" t="s">
        <v>846</v>
      </c>
      <c r="K2500">
        <v>7.98</v>
      </c>
      <c r="L2500">
        <v>9.8224</v>
      </c>
      <c r="M2500">
        <v>1.8424</v>
      </c>
      <c r="N2500">
        <v>0.230877192982456</v>
      </c>
    </row>
    <row r="2501" spans="1:14">
      <c r="A2501">
        <v>221</v>
      </c>
      <c r="B2501">
        <v>22102</v>
      </c>
      <c r="C2501" t="s">
        <v>1119</v>
      </c>
      <c r="D2501" t="s">
        <v>1206</v>
      </c>
      <c r="E2501" t="s">
        <v>1207</v>
      </c>
      <c r="F2501" t="s">
        <v>1216</v>
      </c>
      <c r="G2501" t="s">
        <v>1217</v>
      </c>
      <c r="H2501">
        <v>2210201</v>
      </c>
      <c r="I2501" t="s">
        <v>2264</v>
      </c>
      <c r="J2501" t="s">
        <v>846</v>
      </c>
      <c r="K2501">
        <v>1.63</v>
      </c>
      <c r="L2501">
        <v>1.9341</v>
      </c>
      <c r="M2501">
        <v>0.3041</v>
      </c>
      <c r="N2501">
        <v>0.186564417177914</v>
      </c>
    </row>
    <row r="2502" spans="1:14">
      <c r="A2502">
        <v>221</v>
      </c>
      <c r="B2502">
        <v>22102</v>
      </c>
      <c r="C2502" t="s">
        <v>1119</v>
      </c>
      <c r="D2502" t="s">
        <v>1206</v>
      </c>
      <c r="E2502" t="s">
        <v>1207</v>
      </c>
      <c r="F2502" t="s">
        <v>1219</v>
      </c>
      <c r="G2502" t="s">
        <v>1220</v>
      </c>
      <c r="H2502">
        <v>2210201</v>
      </c>
      <c r="I2502" t="s">
        <v>2264</v>
      </c>
      <c r="J2502" t="s">
        <v>846</v>
      </c>
      <c r="K2502">
        <v>9.3</v>
      </c>
      <c r="L2502">
        <v>11.353</v>
      </c>
      <c r="M2502">
        <v>2.053</v>
      </c>
      <c r="N2502">
        <v>0.220752688172043</v>
      </c>
    </row>
    <row r="2503" spans="1:14">
      <c r="A2503">
        <v>221</v>
      </c>
      <c r="B2503">
        <v>22102</v>
      </c>
      <c r="C2503" t="s">
        <v>841</v>
      </c>
      <c r="D2503" t="s">
        <v>1047</v>
      </c>
      <c r="E2503" t="s">
        <v>1048</v>
      </c>
      <c r="F2503" t="s">
        <v>1049</v>
      </c>
      <c r="G2503" t="s">
        <v>1048</v>
      </c>
      <c r="H2503">
        <v>2210201</v>
      </c>
      <c r="I2503" t="s">
        <v>2264</v>
      </c>
      <c r="J2503" t="s">
        <v>846</v>
      </c>
      <c r="K2503">
        <v>99.86</v>
      </c>
      <c r="L2503">
        <v>114.9226</v>
      </c>
      <c r="M2503">
        <v>15.0626</v>
      </c>
      <c r="N2503">
        <v>0.150837172040857</v>
      </c>
    </row>
    <row r="2504" spans="1:14">
      <c r="A2504">
        <v>221</v>
      </c>
      <c r="B2504">
        <v>22102</v>
      </c>
      <c r="C2504" t="s">
        <v>841</v>
      </c>
      <c r="D2504" t="s">
        <v>1047</v>
      </c>
      <c r="E2504" t="s">
        <v>1048</v>
      </c>
      <c r="F2504" t="s">
        <v>1055</v>
      </c>
      <c r="G2504" t="s">
        <v>1056</v>
      </c>
      <c r="H2504">
        <v>2210201</v>
      </c>
      <c r="I2504" t="s">
        <v>2264</v>
      </c>
      <c r="J2504" t="s">
        <v>846</v>
      </c>
      <c r="K2504">
        <v>11.76</v>
      </c>
      <c r="L2504">
        <v>16.5214</v>
      </c>
      <c r="M2504">
        <v>4.7614</v>
      </c>
      <c r="N2504">
        <v>0.404880952380952</v>
      </c>
    </row>
    <row r="2505" spans="1:14">
      <c r="A2505">
        <v>221</v>
      </c>
      <c r="B2505">
        <v>22102</v>
      </c>
      <c r="C2505" t="s">
        <v>841</v>
      </c>
      <c r="D2505" t="s">
        <v>1047</v>
      </c>
      <c r="E2505" t="s">
        <v>1048</v>
      </c>
      <c r="F2505" t="s">
        <v>1058</v>
      </c>
      <c r="G2505" t="s">
        <v>1059</v>
      </c>
      <c r="H2505">
        <v>2210201</v>
      </c>
      <c r="I2505" t="s">
        <v>2264</v>
      </c>
      <c r="J2505" t="s">
        <v>846</v>
      </c>
      <c r="K2505">
        <v>1.93</v>
      </c>
      <c r="L2505">
        <v>3.6168</v>
      </c>
      <c r="M2505">
        <v>1.6868</v>
      </c>
      <c r="N2505">
        <v>0.8739896373057</v>
      </c>
    </row>
    <row r="2506" spans="1:14">
      <c r="A2506">
        <v>221</v>
      </c>
      <c r="B2506">
        <v>22102</v>
      </c>
      <c r="C2506" t="s">
        <v>841</v>
      </c>
      <c r="D2506" t="s">
        <v>1051</v>
      </c>
      <c r="E2506" t="s">
        <v>1052</v>
      </c>
      <c r="F2506" t="s">
        <v>1053</v>
      </c>
      <c r="G2506" t="s">
        <v>1052</v>
      </c>
      <c r="H2506">
        <v>2210201</v>
      </c>
      <c r="I2506" t="s">
        <v>2264</v>
      </c>
      <c r="J2506" t="s">
        <v>846</v>
      </c>
      <c r="K2506">
        <v>0</v>
      </c>
      <c r="L2506">
        <v>138.6163</v>
      </c>
      <c r="M2506">
        <v>138.6163</v>
      </c>
      <c r="N2506">
        <v>0</v>
      </c>
    </row>
    <row r="2507" spans="1:14">
      <c r="A2507">
        <v>221</v>
      </c>
      <c r="B2507">
        <v>22102</v>
      </c>
      <c r="C2507" t="s">
        <v>841</v>
      </c>
      <c r="D2507" t="s">
        <v>1239</v>
      </c>
      <c r="E2507" t="s">
        <v>1240</v>
      </c>
      <c r="F2507" t="s">
        <v>1241</v>
      </c>
      <c r="G2507" t="s">
        <v>1240</v>
      </c>
      <c r="H2507">
        <v>2210201</v>
      </c>
      <c r="I2507" t="s">
        <v>2264</v>
      </c>
      <c r="J2507" t="s">
        <v>846</v>
      </c>
      <c r="K2507">
        <v>28.66</v>
      </c>
      <c r="L2507">
        <v>31.1687</v>
      </c>
      <c r="M2507">
        <v>2.5087</v>
      </c>
      <c r="N2507">
        <v>0.0875331472435451</v>
      </c>
    </row>
    <row r="2508" spans="1:14">
      <c r="A2508">
        <v>221</v>
      </c>
      <c r="B2508">
        <v>22102</v>
      </c>
      <c r="C2508" t="s">
        <v>841</v>
      </c>
      <c r="D2508" t="s">
        <v>1239</v>
      </c>
      <c r="E2508" t="s">
        <v>1240</v>
      </c>
      <c r="F2508" t="s">
        <v>1258</v>
      </c>
      <c r="G2508" t="s">
        <v>1259</v>
      </c>
      <c r="H2508">
        <v>2210201</v>
      </c>
      <c r="I2508" t="s">
        <v>2264</v>
      </c>
      <c r="J2508" t="s">
        <v>846</v>
      </c>
      <c r="K2508">
        <v>3.82</v>
      </c>
      <c r="L2508">
        <v>4.2486</v>
      </c>
      <c r="M2508">
        <v>0.4286</v>
      </c>
      <c r="N2508">
        <v>0.112198952879581</v>
      </c>
    </row>
    <row r="2509" spans="1:14">
      <c r="A2509">
        <v>221</v>
      </c>
      <c r="B2509">
        <v>22102</v>
      </c>
      <c r="C2509" t="s">
        <v>841</v>
      </c>
      <c r="D2509" t="s">
        <v>842</v>
      </c>
      <c r="E2509" t="s">
        <v>843</v>
      </c>
      <c r="F2509" t="s">
        <v>844</v>
      </c>
      <c r="G2509" t="s">
        <v>843</v>
      </c>
      <c r="H2509">
        <v>2210201</v>
      </c>
      <c r="I2509" t="s">
        <v>2264</v>
      </c>
      <c r="J2509" t="s">
        <v>846</v>
      </c>
      <c r="K2509">
        <v>117.28</v>
      </c>
      <c r="L2509">
        <v>123.3393</v>
      </c>
      <c r="M2509">
        <v>6.05929999999999</v>
      </c>
      <c r="N2509">
        <v>0.0516652455661664</v>
      </c>
    </row>
    <row r="2510" spans="1:14">
      <c r="A2510">
        <v>221</v>
      </c>
      <c r="B2510">
        <v>22102</v>
      </c>
      <c r="C2510" t="s">
        <v>841</v>
      </c>
      <c r="D2510" t="s">
        <v>842</v>
      </c>
      <c r="E2510" t="s">
        <v>843</v>
      </c>
      <c r="F2510" t="s">
        <v>858</v>
      </c>
      <c r="G2510" t="s">
        <v>859</v>
      </c>
      <c r="H2510">
        <v>2210201</v>
      </c>
      <c r="I2510" t="s">
        <v>2264</v>
      </c>
      <c r="J2510" t="s">
        <v>846</v>
      </c>
      <c r="K2510">
        <v>23.13</v>
      </c>
      <c r="L2510">
        <v>23.5928</v>
      </c>
      <c r="M2510">
        <v>0.462800000000001</v>
      </c>
      <c r="N2510">
        <v>0.0200086467790749</v>
      </c>
    </row>
    <row r="2511" spans="1:14">
      <c r="A2511">
        <v>221</v>
      </c>
      <c r="B2511">
        <v>22102</v>
      </c>
      <c r="C2511" t="s">
        <v>841</v>
      </c>
      <c r="D2511" t="s">
        <v>867</v>
      </c>
      <c r="E2511" t="s">
        <v>868</v>
      </c>
      <c r="F2511" t="s">
        <v>869</v>
      </c>
      <c r="G2511" t="s">
        <v>868</v>
      </c>
      <c r="H2511">
        <v>2210201</v>
      </c>
      <c r="I2511" t="s">
        <v>2264</v>
      </c>
      <c r="J2511" t="s">
        <v>846</v>
      </c>
      <c r="K2511">
        <v>97.29</v>
      </c>
      <c r="L2511">
        <v>104.4947</v>
      </c>
      <c r="M2511">
        <v>7.20469999999999</v>
      </c>
      <c r="N2511">
        <v>0.0740538595950251</v>
      </c>
    </row>
    <row r="2512" spans="1:14">
      <c r="A2512">
        <v>221</v>
      </c>
      <c r="B2512">
        <v>22102</v>
      </c>
      <c r="C2512" t="s">
        <v>841</v>
      </c>
      <c r="D2512" t="s">
        <v>867</v>
      </c>
      <c r="E2512" t="s">
        <v>868</v>
      </c>
      <c r="F2512" t="s">
        <v>872</v>
      </c>
      <c r="G2512" t="s">
        <v>873</v>
      </c>
      <c r="H2512">
        <v>2210201</v>
      </c>
      <c r="I2512" t="s">
        <v>2264</v>
      </c>
      <c r="J2512" t="s">
        <v>846</v>
      </c>
      <c r="K2512">
        <v>20.86</v>
      </c>
      <c r="L2512">
        <v>44.7297</v>
      </c>
      <c r="M2512">
        <v>23.8697</v>
      </c>
      <c r="N2512">
        <v>1.14428092042186</v>
      </c>
    </row>
    <row r="2513" spans="1:14">
      <c r="A2513">
        <v>221</v>
      </c>
      <c r="B2513">
        <v>22102</v>
      </c>
      <c r="C2513" t="s">
        <v>841</v>
      </c>
      <c r="D2513" t="s">
        <v>1108</v>
      </c>
      <c r="E2513" t="s">
        <v>1109</v>
      </c>
      <c r="F2513" t="s">
        <v>1226</v>
      </c>
      <c r="G2513" t="s">
        <v>1109</v>
      </c>
      <c r="H2513">
        <v>2210201</v>
      </c>
      <c r="I2513" t="s">
        <v>2264</v>
      </c>
      <c r="J2513" t="s">
        <v>846</v>
      </c>
      <c r="K2513">
        <v>36.05</v>
      </c>
      <c r="L2513">
        <v>35.7708</v>
      </c>
      <c r="M2513">
        <v>-0.279199999999996</v>
      </c>
      <c r="N2513">
        <v>-0.00774479889042985</v>
      </c>
    </row>
    <row r="2514" spans="1:14">
      <c r="A2514">
        <v>221</v>
      </c>
      <c r="B2514">
        <v>22102</v>
      </c>
      <c r="C2514" t="s">
        <v>841</v>
      </c>
      <c r="D2514" t="s">
        <v>1108</v>
      </c>
      <c r="E2514" t="s">
        <v>1109</v>
      </c>
      <c r="F2514" t="s">
        <v>1110</v>
      </c>
      <c r="G2514" t="s">
        <v>1111</v>
      </c>
      <c r="H2514">
        <v>2210201</v>
      </c>
      <c r="I2514" t="s">
        <v>2264</v>
      </c>
      <c r="J2514" t="s">
        <v>846</v>
      </c>
      <c r="K2514">
        <v>2.48</v>
      </c>
      <c r="L2514">
        <v>2.3987</v>
      </c>
      <c r="M2514">
        <v>-0.0813000000000001</v>
      </c>
      <c r="N2514">
        <v>-0.0327822580645162</v>
      </c>
    </row>
    <row r="2515" spans="1:14">
      <c r="A2515">
        <v>221</v>
      </c>
      <c r="B2515">
        <v>22102</v>
      </c>
      <c r="C2515" t="s">
        <v>841</v>
      </c>
      <c r="D2515" t="s">
        <v>1108</v>
      </c>
      <c r="E2515" t="s">
        <v>1109</v>
      </c>
      <c r="F2515" t="s">
        <v>1231</v>
      </c>
      <c r="G2515" t="s">
        <v>1232</v>
      </c>
      <c r="H2515">
        <v>2210201</v>
      </c>
      <c r="I2515" t="s">
        <v>2264</v>
      </c>
      <c r="J2515" t="s">
        <v>846</v>
      </c>
      <c r="K2515">
        <v>3.56</v>
      </c>
      <c r="L2515">
        <v>4.4775</v>
      </c>
      <c r="M2515">
        <v>0.9175</v>
      </c>
      <c r="N2515">
        <v>0.257724719101124</v>
      </c>
    </row>
    <row r="2516" spans="1:14">
      <c r="A2516">
        <v>221</v>
      </c>
      <c r="B2516">
        <v>22102</v>
      </c>
      <c r="C2516" t="s">
        <v>841</v>
      </c>
      <c r="D2516" t="s">
        <v>1113</v>
      </c>
      <c r="E2516" t="s">
        <v>1114</v>
      </c>
      <c r="F2516" t="s">
        <v>1115</v>
      </c>
      <c r="G2516" t="s">
        <v>1114</v>
      </c>
      <c r="H2516">
        <v>2210201</v>
      </c>
      <c r="I2516" t="s">
        <v>2264</v>
      </c>
      <c r="J2516" t="s">
        <v>846</v>
      </c>
      <c r="K2516">
        <v>11.82</v>
      </c>
      <c r="L2516">
        <v>12.1089</v>
      </c>
      <c r="M2516">
        <v>0.2889</v>
      </c>
      <c r="N2516">
        <v>0.0244416243654822</v>
      </c>
    </row>
    <row r="2517" spans="1:14">
      <c r="A2517">
        <v>221</v>
      </c>
      <c r="B2517">
        <v>22102</v>
      </c>
      <c r="C2517" t="s">
        <v>841</v>
      </c>
      <c r="D2517" t="s">
        <v>878</v>
      </c>
      <c r="E2517" t="s">
        <v>879</v>
      </c>
      <c r="F2517" t="s">
        <v>880</v>
      </c>
      <c r="G2517" t="s">
        <v>879</v>
      </c>
      <c r="H2517">
        <v>2210201</v>
      </c>
      <c r="I2517" t="s">
        <v>2264</v>
      </c>
      <c r="J2517" t="s">
        <v>846</v>
      </c>
      <c r="K2517">
        <v>4.31</v>
      </c>
      <c r="L2517">
        <v>3.6959</v>
      </c>
      <c r="M2517">
        <v>-0.6141</v>
      </c>
      <c r="N2517">
        <v>-0.142482598607889</v>
      </c>
    </row>
    <row r="2518" spans="1:14">
      <c r="A2518">
        <v>221</v>
      </c>
      <c r="B2518">
        <v>22102</v>
      </c>
      <c r="C2518" t="s">
        <v>841</v>
      </c>
      <c r="D2518" t="s">
        <v>882</v>
      </c>
      <c r="E2518" t="s">
        <v>883</v>
      </c>
      <c r="F2518" t="s">
        <v>884</v>
      </c>
      <c r="G2518" t="s">
        <v>883</v>
      </c>
      <c r="H2518">
        <v>2210201</v>
      </c>
      <c r="I2518" t="s">
        <v>2264</v>
      </c>
      <c r="J2518" t="s">
        <v>846</v>
      </c>
      <c r="K2518">
        <v>111.6</v>
      </c>
      <c r="L2518">
        <v>113.7951</v>
      </c>
      <c r="M2518">
        <v>2.19510000000001</v>
      </c>
      <c r="N2518">
        <v>0.0196693548387098</v>
      </c>
    </row>
    <row r="2519" spans="1:14">
      <c r="A2519">
        <v>221</v>
      </c>
      <c r="B2519">
        <v>22102</v>
      </c>
      <c r="C2519" t="s">
        <v>841</v>
      </c>
      <c r="D2519" t="s">
        <v>882</v>
      </c>
      <c r="E2519" t="s">
        <v>883</v>
      </c>
      <c r="F2519" t="s">
        <v>885</v>
      </c>
      <c r="G2519" t="s">
        <v>886</v>
      </c>
      <c r="H2519">
        <v>2210201</v>
      </c>
      <c r="I2519" t="s">
        <v>2264</v>
      </c>
      <c r="J2519" t="s">
        <v>846</v>
      </c>
      <c r="K2519">
        <v>3.69</v>
      </c>
      <c r="L2519">
        <v>4.5067</v>
      </c>
      <c r="M2519">
        <v>0.8167</v>
      </c>
      <c r="N2519">
        <v>0.221327913279133</v>
      </c>
    </row>
    <row r="2520" spans="1:14">
      <c r="A2520">
        <v>221</v>
      </c>
      <c r="B2520">
        <v>22102</v>
      </c>
      <c r="C2520" t="s">
        <v>841</v>
      </c>
      <c r="D2520" t="s">
        <v>882</v>
      </c>
      <c r="E2520" t="s">
        <v>883</v>
      </c>
      <c r="F2520" t="s">
        <v>887</v>
      </c>
      <c r="G2520" t="s">
        <v>888</v>
      </c>
      <c r="H2520">
        <v>2210201</v>
      </c>
      <c r="I2520" t="s">
        <v>2264</v>
      </c>
      <c r="J2520" t="s">
        <v>846</v>
      </c>
      <c r="K2520">
        <v>4.44</v>
      </c>
      <c r="L2520">
        <v>4.7176</v>
      </c>
      <c r="M2520">
        <v>0.2776</v>
      </c>
      <c r="N2520">
        <v>0.0625225225225224</v>
      </c>
    </row>
    <row r="2521" spans="1:14">
      <c r="A2521">
        <v>221</v>
      </c>
      <c r="B2521">
        <v>22102</v>
      </c>
      <c r="C2521" t="s">
        <v>841</v>
      </c>
      <c r="D2521" t="s">
        <v>882</v>
      </c>
      <c r="E2521" t="s">
        <v>883</v>
      </c>
      <c r="F2521" t="s">
        <v>889</v>
      </c>
      <c r="G2521" t="s">
        <v>890</v>
      </c>
      <c r="H2521">
        <v>2210201</v>
      </c>
      <c r="I2521" t="s">
        <v>2264</v>
      </c>
      <c r="J2521" t="s">
        <v>846</v>
      </c>
      <c r="K2521">
        <v>6.78</v>
      </c>
      <c r="L2521">
        <v>6.6805</v>
      </c>
      <c r="M2521">
        <v>-0.0994999999999999</v>
      </c>
      <c r="N2521">
        <v>-0.0146755162241888</v>
      </c>
    </row>
    <row r="2522" spans="1:14">
      <c r="A2522">
        <v>221</v>
      </c>
      <c r="B2522">
        <v>22102</v>
      </c>
      <c r="C2522" t="s">
        <v>841</v>
      </c>
      <c r="D2522" t="s">
        <v>882</v>
      </c>
      <c r="E2522" t="s">
        <v>883</v>
      </c>
      <c r="F2522" t="s">
        <v>891</v>
      </c>
      <c r="G2522" t="s">
        <v>892</v>
      </c>
      <c r="H2522">
        <v>2210201</v>
      </c>
      <c r="I2522" t="s">
        <v>2264</v>
      </c>
      <c r="J2522" t="s">
        <v>846</v>
      </c>
      <c r="K2522">
        <v>10.68</v>
      </c>
      <c r="L2522">
        <v>11.3923</v>
      </c>
      <c r="M2522">
        <v>0.712300000000001</v>
      </c>
      <c r="N2522">
        <v>0.0666947565543072</v>
      </c>
    </row>
    <row r="2523" spans="1:14">
      <c r="A2523">
        <v>221</v>
      </c>
      <c r="B2523">
        <v>22102</v>
      </c>
      <c r="C2523" t="s">
        <v>841</v>
      </c>
      <c r="D2523" t="s">
        <v>882</v>
      </c>
      <c r="E2523" t="s">
        <v>883</v>
      </c>
      <c r="F2523" t="s">
        <v>893</v>
      </c>
      <c r="G2523" t="s">
        <v>894</v>
      </c>
      <c r="H2523">
        <v>2210201</v>
      </c>
      <c r="I2523" t="s">
        <v>2264</v>
      </c>
      <c r="J2523" t="s">
        <v>846</v>
      </c>
      <c r="K2523">
        <v>7.41</v>
      </c>
      <c r="L2523">
        <v>6.9954</v>
      </c>
      <c r="M2523">
        <v>-0.4146</v>
      </c>
      <c r="N2523">
        <v>-0.0559514170040486</v>
      </c>
    </row>
    <row r="2524" spans="1:14">
      <c r="A2524">
        <v>221</v>
      </c>
      <c r="B2524">
        <v>22102</v>
      </c>
      <c r="C2524" t="s">
        <v>841</v>
      </c>
      <c r="D2524" t="s">
        <v>882</v>
      </c>
      <c r="E2524" t="s">
        <v>883</v>
      </c>
      <c r="F2524" t="s">
        <v>933</v>
      </c>
      <c r="G2524" t="s">
        <v>934</v>
      </c>
      <c r="H2524">
        <v>2210201</v>
      </c>
      <c r="I2524" t="s">
        <v>2264</v>
      </c>
      <c r="J2524" t="s">
        <v>846</v>
      </c>
      <c r="K2524">
        <v>19.32</v>
      </c>
      <c r="L2524">
        <v>20.5657</v>
      </c>
      <c r="M2524">
        <v>1.2457</v>
      </c>
      <c r="N2524">
        <v>0.0644772256728778</v>
      </c>
    </row>
    <row r="2525" spans="1:14">
      <c r="A2525">
        <v>221</v>
      </c>
      <c r="B2525">
        <v>22102</v>
      </c>
      <c r="C2525" t="s">
        <v>841</v>
      </c>
      <c r="D2525" t="s">
        <v>882</v>
      </c>
      <c r="E2525" t="s">
        <v>883</v>
      </c>
      <c r="F2525" t="s">
        <v>926</v>
      </c>
      <c r="G2525" t="s">
        <v>927</v>
      </c>
      <c r="H2525">
        <v>2210201</v>
      </c>
      <c r="I2525" t="s">
        <v>2264</v>
      </c>
      <c r="J2525" t="s">
        <v>846</v>
      </c>
      <c r="K2525">
        <v>7.49</v>
      </c>
      <c r="L2525">
        <v>9.4757</v>
      </c>
      <c r="M2525">
        <v>1.9857</v>
      </c>
      <c r="N2525">
        <v>0.265113484646195</v>
      </c>
    </row>
    <row r="2526" spans="1:14">
      <c r="A2526">
        <v>221</v>
      </c>
      <c r="B2526">
        <v>22102</v>
      </c>
      <c r="C2526" t="s">
        <v>841</v>
      </c>
      <c r="D2526" t="s">
        <v>895</v>
      </c>
      <c r="E2526" t="s">
        <v>896</v>
      </c>
      <c r="F2526" t="s">
        <v>897</v>
      </c>
      <c r="G2526" t="s">
        <v>896</v>
      </c>
      <c r="H2526">
        <v>2210201</v>
      </c>
      <c r="I2526" t="s">
        <v>2264</v>
      </c>
      <c r="J2526" t="s">
        <v>846</v>
      </c>
      <c r="K2526">
        <v>29.83</v>
      </c>
      <c r="L2526">
        <v>32.4573</v>
      </c>
      <c r="M2526">
        <v>2.6273</v>
      </c>
      <c r="N2526">
        <v>0.0880757626550452</v>
      </c>
    </row>
    <row r="2527" spans="1:14">
      <c r="A2527">
        <v>221</v>
      </c>
      <c r="B2527">
        <v>22102</v>
      </c>
      <c r="C2527" t="s">
        <v>841</v>
      </c>
      <c r="D2527" t="s">
        <v>895</v>
      </c>
      <c r="E2527" t="s">
        <v>896</v>
      </c>
      <c r="F2527" t="s">
        <v>949</v>
      </c>
      <c r="G2527" t="s">
        <v>950</v>
      </c>
      <c r="H2527">
        <v>2210201</v>
      </c>
      <c r="I2527" t="s">
        <v>2264</v>
      </c>
      <c r="J2527" t="s">
        <v>928</v>
      </c>
      <c r="K2527">
        <v>6.09</v>
      </c>
      <c r="L2527">
        <v>2.4201</v>
      </c>
      <c r="M2527">
        <v>-3.6699</v>
      </c>
      <c r="N2527">
        <v>-0.602610837438424</v>
      </c>
    </row>
    <row r="2528" spans="1:14">
      <c r="A2528">
        <v>221</v>
      </c>
      <c r="B2528">
        <v>22102</v>
      </c>
      <c r="C2528" t="s">
        <v>841</v>
      </c>
      <c r="D2528" t="s">
        <v>898</v>
      </c>
      <c r="E2528" t="s">
        <v>899</v>
      </c>
      <c r="F2528" t="s">
        <v>900</v>
      </c>
      <c r="G2528" t="s">
        <v>899</v>
      </c>
      <c r="H2528">
        <v>2210201</v>
      </c>
      <c r="I2528" t="s">
        <v>2264</v>
      </c>
      <c r="J2528" t="s">
        <v>846</v>
      </c>
      <c r="K2528">
        <v>42.76</v>
      </c>
      <c r="L2528">
        <v>41.51</v>
      </c>
      <c r="M2528">
        <v>-1.25</v>
      </c>
      <c r="N2528">
        <v>-0.0292329279700655</v>
      </c>
    </row>
    <row r="2529" spans="1:14">
      <c r="A2529">
        <v>221</v>
      </c>
      <c r="B2529">
        <v>22102</v>
      </c>
      <c r="C2529" t="s">
        <v>841</v>
      </c>
      <c r="D2529" t="s">
        <v>898</v>
      </c>
      <c r="E2529" t="s">
        <v>899</v>
      </c>
      <c r="F2529" t="s">
        <v>936</v>
      </c>
      <c r="G2529" t="s">
        <v>937</v>
      </c>
      <c r="H2529">
        <v>2210201</v>
      </c>
      <c r="I2529" t="s">
        <v>2264</v>
      </c>
      <c r="J2529" t="s">
        <v>846</v>
      </c>
      <c r="K2529">
        <v>24.94</v>
      </c>
      <c r="L2529">
        <v>32.8068</v>
      </c>
      <c r="M2529">
        <v>7.8668</v>
      </c>
      <c r="N2529">
        <v>0.315429029671211</v>
      </c>
    </row>
    <row r="2530" spans="1:14">
      <c r="A2530">
        <v>221</v>
      </c>
      <c r="B2530">
        <v>22102</v>
      </c>
      <c r="C2530" t="s">
        <v>841</v>
      </c>
      <c r="D2530" t="s">
        <v>898</v>
      </c>
      <c r="E2530" t="s">
        <v>899</v>
      </c>
      <c r="F2530" t="s">
        <v>939</v>
      </c>
      <c r="G2530" t="s">
        <v>940</v>
      </c>
      <c r="H2530">
        <v>2210201</v>
      </c>
      <c r="I2530" t="s">
        <v>2264</v>
      </c>
      <c r="J2530" t="s">
        <v>846</v>
      </c>
      <c r="K2530">
        <v>10.05</v>
      </c>
      <c r="L2530">
        <v>15.4596</v>
      </c>
      <c r="M2530">
        <v>5.4096</v>
      </c>
      <c r="N2530">
        <v>0.538268656716418</v>
      </c>
    </row>
    <row r="2531" spans="1:14">
      <c r="A2531">
        <v>221</v>
      </c>
      <c r="B2531">
        <v>22102</v>
      </c>
      <c r="C2531" t="s">
        <v>841</v>
      </c>
      <c r="D2531" t="s">
        <v>898</v>
      </c>
      <c r="E2531" t="s">
        <v>899</v>
      </c>
      <c r="F2531" t="s">
        <v>929</v>
      </c>
      <c r="G2531" t="s">
        <v>930</v>
      </c>
      <c r="H2531">
        <v>2210201</v>
      </c>
      <c r="I2531" t="s">
        <v>2264</v>
      </c>
      <c r="J2531" t="s">
        <v>846</v>
      </c>
      <c r="K2531">
        <v>7.9</v>
      </c>
      <c r="L2531">
        <v>8.4158</v>
      </c>
      <c r="M2531">
        <v>0.5158</v>
      </c>
      <c r="N2531">
        <v>0.0652911392405064</v>
      </c>
    </row>
    <row r="2532" spans="1:14">
      <c r="A2532">
        <v>221</v>
      </c>
      <c r="B2532">
        <v>22102</v>
      </c>
      <c r="C2532" t="s">
        <v>841</v>
      </c>
      <c r="D2532" t="s">
        <v>901</v>
      </c>
      <c r="E2532" t="s">
        <v>902</v>
      </c>
      <c r="F2532" t="s">
        <v>903</v>
      </c>
      <c r="G2532" t="s">
        <v>904</v>
      </c>
      <c r="H2532">
        <v>2210201</v>
      </c>
      <c r="I2532" t="s">
        <v>2264</v>
      </c>
      <c r="J2532" t="s">
        <v>846</v>
      </c>
      <c r="K2532">
        <v>23.14</v>
      </c>
      <c r="L2532">
        <v>25.63</v>
      </c>
      <c r="M2532">
        <v>2.49</v>
      </c>
      <c r="N2532">
        <v>0.107605877268799</v>
      </c>
    </row>
    <row r="2533" spans="1:14">
      <c r="A2533">
        <v>221</v>
      </c>
      <c r="B2533">
        <v>22102</v>
      </c>
      <c r="C2533" t="s">
        <v>841</v>
      </c>
      <c r="D2533" t="s">
        <v>1099</v>
      </c>
      <c r="E2533" t="s">
        <v>1100</v>
      </c>
      <c r="F2533" t="s">
        <v>1101</v>
      </c>
      <c r="G2533" t="s">
        <v>1100</v>
      </c>
      <c r="H2533">
        <v>2210201</v>
      </c>
      <c r="I2533" t="s">
        <v>2264</v>
      </c>
      <c r="J2533" t="s">
        <v>846</v>
      </c>
      <c r="K2533">
        <v>25.22</v>
      </c>
      <c r="L2533">
        <v>26.4554</v>
      </c>
      <c r="M2533">
        <v>1.2354</v>
      </c>
      <c r="N2533">
        <v>0.0489849325931801</v>
      </c>
    </row>
    <row r="2534" spans="1:14">
      <c r="A2534">
        <v>221</v>
      </c>
      <c r="B2534">
        <v>22102</v>
      </c>
      <c r="C2534" t="s">
        <v>841</v>
      </c>
      <c r="D2534" t="s">
        <v>1099</v>
      </c>
      <c r="E2534" t="s">
        <v>1100</v>
      </c>
      <c r="F2534" t="s">
        <v>1103</v>
      </c>
      <c r="G2534" t="s">
        <v>1104</v>
      </c>
      <c r="H2534">
        <v>2210201</v>
      </c>
      <c r="I2534" t="s">
        <v>2264</v>
      </c>
      <c r="J2534" t="s">
        <v>846</v>
      </c>
      <c r="K2534">
        <v>5.96</v>
      </c>
      <c r="L2534">
        <v>5.4711</v>
      </c>
      <c r="M2534">
        <v>-0.4889</v>
      </c>
      <c r="N2534">
        <v>-0.0820302013422819</v>
      </c>
    </row>
    <row r="2535" spans="1:14">
      <c r="A2535">
        <v>221</v>
      </c>
      <c r="B2535">
        <v>22102</v>
      </c>
      <c r="C2535" t="s">
        <v>841</v>
      </c>
      <c r="D2535" t="s">
        <v>1507</v>
      </c>
      <c r="E2535" t="s">
        <v>1508</v>
      </c>
      <c r="F2535" t="s">
        <v>1509</v>
      </c>
      <c r="G2535" t="s">
        <v>1508</v>
      </c>
      <c r="H2535">
        <v>2210201</v>
      </c>
      <c r="I2535" t="s">
        <v>2264</v>
      </c>
      <c r="J2535" t="s">
        <v>846</v>
      </c>
      <c r="K2535">
        <v>14.3</v>
      </c>
      <c r="L2535">
        <v>14.5219</v>
      </c>
      <c r="M2535">
        <v>0.2219</v>
      </c>
      <c r="N2535">
        <v>0.0155174825174825</v>
      </c>
    </row>
    <row r="2536" spans="1:14">
      <c r="A2536">
        <v>221</v>
      </c>
      <c r="B2536">
        <v>22102</v>
      </c>
      <c r="C2536" t="s">
        <v>841</v>
      </c>
      <c r="D2536" t="s">
        <v>992</v>
      </c>
      <c r="E2536" t="s">
        <v>993</v>
      </c>
      <c r="F2536" t="s">
        <v>994</v>
      </c>
      <c r="G2536" t="s">
        <v>993</v>
      </c>
      <c r="H2536">
        <v>2210201</v>
      </c>
      <c r="I2536" t="s">
        <v>2264</v>
      </c>
      <c r="J2536" t="s">
        <v>846</v>
      </c>
      <c r="K2536">
        <v>131.77</v>
      </c>
      <c r="L2536">
        <v>131.5319</v>
      </c>
      <c r="M2536">
        <v>-0.238100000000003</v>
      </c>
      <c r="N2536">
        <v>-0.00180693632845111</v>
      </c>
    </row>
    <row r="2537" spans="1:14">
      <c r="A2537">
        <v>221</v>
      </c>
      <c r="B2537">
        <v>22102</v>
      </c>
      <c r="C2537" t="s">
        <v>841</v>
      </c>
      <c r="D2537" t="s">
        <v>992</v>
      </c>
      <c r="E2537" t="s">
        <v>993</v>
      </c>
      <c r="F2537" t="s">
        <v>1008</v>
      </c>
      <c r="G2537" t="s">
        <v>1009</v>
      </c>
      <c r="H2537">
        <v>2210201</v>
      </c>
      <c r="I2537" t="s">
        <v>2264</v>
      </c>
      <c r="J2537" t="s">
        <v>846</v>
      </c>
      <c r="K2537">
        <v>2.1</v>
      </c>
      <c r="L2537">
        <v>3.2338</v>
      </c>
      <c r="M2537">
        <v>1.1338</v>
      </c>
      <c r="N2537">
        <v>0.539904761904762</v>
      </c>
    </row>
    <row r="2538" spans="1:14">
      <c r="A2538">
        <v>221</v>
      </c>
      <c r="B2538">
        <v>22102</v>
      </c>
      <c r="C2538" t="s">
        <v>841</v>
      </c>
      <c r="D2538" t="s">
        <v>992</v>
      </c>
      <c r="E2538" t="s">
        <v>993</v>
      </c>
      <c r="F2538" t="s">
        <v>1011</v>
      </c>
      <c r="G2538" t="s">
        <v>1012</v>
      </c>
      <c r="H2538">
        <v>2210201</v>
      </c>
      <c r="I2538" t="s">
        <v>2264</v>
      </c>
      <c r="J2538" t="s">
        <v>846</v>
      </c>
      <c r="K2538">
        <v>19.53</v>
      </c>
      <c r="L2538">
        <v>21.4698</v>
      </c>
      <c r="M2538">
        <v>1.9398</v>
      </c>
      <c r="N2538">
        <v>0.0993241167434715</v>
      </c>
    </row>
    <row r="2539" spans="1:14">
      <c r="A2539">
        <v>221</v>
      </c>
      <c r="B2539">
        <v>22102</v>
      </c>
      <c r="C2539" t="s">
        <v>841</v>
      </c>
      <c r="D2539" t="s">
        <v>992</v>
      </c>
      <c r="E2539" t="s">
        <v>993</v>
      </c>
      <c r="F2539" t="s">
        <v>996</v>
      </c>
      <c r="G2539" t="s">
        <v>997</v>
      </c>
      <c r="H2539">
        <v>2210201</v>
      </c>
      <c r="I2539" t="s">
        <v>2264</v>
      </c>
      <c r="J2539" t="s">
        <v>846</v>
      </c>
      <c r="K2539">
        <v>33.04</v>
      </c>
      <c r="L2539">
        <v>35.2749</v>
      </c>
      <c r="M2539">
        <v>2.2349</v>
      </c>
      <c r="N2539">
        <v>0.0676422518159807</v>
      </c>
    </row>
    <row r="2540" spans="1:14">
      <c r="A2540">
        <v>221</v>
      </c>
      <c r="B2540">
        <v>22102</v>
      </c>
      <c r="C2540" t="s">
        <v>841</v>
      </c>
      <c r="D2540" t="s">
        <v>992</v>
      </c>
      <c r="E2540" t="s">
        <v>993</v>
      </c>
      <c r="F2540" t="s">
        <v>998</v>
      </c>
      <c r="G2540" t="s">
        <v>999</v>
      </c>
      <c r="H2540">
        <v>2210201</v>
      </c>
      <c r="I2540" t="s">
        <v>2264</v>
      </c>
      <c r="J2540" t="s">
        <v>846</v>
      </c>
      <c r="K2540">
        <v>14.75</v>
      </c>
      <c r="L2540">
        <v>16.1767</v>
      </c>
      <c r="M2540">
        <v>1.4267</v>
      </c>
      <c r="N2540">
        <v>0.0967254237288136</v>
      </c>
    </row>
    <row r="2541" spans="1:14">
      <c r="A2541">
        <v>221</v>
      </c>
      <c r="B2541">
        <v>22102</v>
      </c>
      <c r="C2541" t="s">
        <v>841</v>
      </c>
      <c r="D2541" t="s">
        <v>992</v>
      </c>
      <c r="E2541" t="s">
        <v>993</v>
      </c>
      <c r="F2541" t="s">
        <v>1000</v>
      </c>
      <c r="G2541" t="s">
        <v>1001</v>
      </c>
      <c r="H2541">
        <v>2210201</v>
      </c>
      <c r="I2541" t="s">
        <v>2264</v>
      </c>
      <c r="J2541" t="s">
        <v>846</v>
      </c>
      <c r="K2541">
        <v>23.93</v>
      </c>
      <c r="L2541">
        <v>24.4323</v>
      </c>
      <c r="M2541">
        <v>0.502300000000002</v>
      </c>
      <c r="N2541">
        <v>0.0209903886335145</v>
      </c>
    </row>
    <row r="2542" spans="1:14">
      <c r="A2542">
        <v>221</v>
      </c>
      <c r="B2542">
        <v>22102</v>
      </c>
      <c r="C2542" t="s">
        <v>841</v>
      </c>
      <c r="D2542" t="s">
        <v>992</v>
      </c>
      <c r="E2542" t="s">
        <v>993</v>
      </c>
      <c r="F2542" t="s">
        <v>1002</v>
      </c>
      <c r="G2542" t="s">
        <v>1003</v>
      </c>
      <c r="H2542">
        <v>2210201</v>
      </c>
      <c r="I2542" t="s">
        <v>2264</v>
      </c>
      <c r="J2542" t="s">
        <v>846</v>
      </c>
      <c r="K2542">
        <v>17.74</v>
      </c>
      <c r="L2542">
        <v>17.3919</v>
      </c>
      <c r="M2542">
        <v>-0.348099999999999</v>
      </c>
      <c r="N2542">
        <v>-0.0196223224351747</v>
      </c>
    </row>
    <row r="2543" spans="1:14">
      <c r="A2543">
        <v>221</v>
      </c>
      <c r="B2543">
        <v>22102</v>
      </c>
      <c r="C2543" t="s">
        <v>841</v>
      </c>
      <c r="D2543" t="s">
        <v>992</v>
      </c>
      <c r="E2543" t="s">
        <v>993</v>
      </c>
      <c r="F2543" t="s">
        <v>1004</v>
      </c>
      <c r="G2543" t="s">
        <v>1005</v>
      </c>
      <c r="H2543">
        <v>2210201</v>
      </c>
      <c r="I2543" t="s">
        <v>2264</v>
      </c>
      <c r="J2543" t="s">
        <v>846</v>
      </c>
      <c r="K2543">
        <v>5.11</v>
      </c>
      <c r="L2543">
        <v>6.2761</v>
      </c>
      <c r="M2543">
        <v>1.1661</v>
      </c>
      <c r="N2543">
        <v>0.228199608610567</v>
      </c>
    </row>
    <row r="2544" spans="1:14">
      <c r="A2544">
        <v>221</v>
      </c>
      <c r="B2544">
        <v>22102</v>
      </c>
      <c r="C2544" t="s">
        <v>841</v>
      </c>
      <c r="D2544" t="s">
        <v>905</v>
      </c>
      <c r="E2544" t="s">
        <v>906</v>
      </c>
      <c r="F2544" t="s">
        <v>907</v>
      </c>
      <c r="G2544" t="s">
        <v>906</v>
      </c>
      <c r="H2544">
        <v>2210201</v>
      </c>
      <c r="I2544" t="s">
        <v>2264</v>
      </c>
      <c r="J2544" t="s">
        <v>846</v>
      </c>
      <c r="K2544">
        <v>30.28</v>
      </c>
      <c r="L2544">
        <v>33.6181</v>
      </c>
      <c r="M2544">
        <v>3.3381</v>
      </c>
      <c r="N2544">
        <v>0.11024108322325</v>
      </c>
    </row>
    <row r="2545" spans="1:14">
      <c r="A2545">
        <v>221</v>
      </c>
      <c r="B2545">
        <v>22102</v>
      </c>
      <c r="C2545" t="s">
        <v>841</v>
      </c>
      <c r="D2545" t="s">
        <v>905</v>
      </c>
      <c r="E2545" t="s">
        <v>906</v>
      </c>
      <c r="F2545" t="s">
        <v>908</v>
      </c>
      <c r="G2545" t="s">
        <v>909</v>
      </c>
      <c r="H2545">
        <v>2210201</v>
      </c>
      <c r="I2545" t="s">
        <v>2264</v>
      </c>
      <c r="J2545" t="s">
        <v>846</v>
      </c>
      <c r="K2545">
        <v>19.63</v>
      </c>
      <c r="L2545">
        <v>20.1125</v>
      </c>
      <c r="M2545">
        <v>0.482500000000002</v>
      </c>
      <c r="N2545">
        <v>0.0245797249108508</v>
      </c>
    </row>
    <row r="2546" spans="1:14">
      <c r="A2546">
        <v>221</v>
      </c>
      <c r="B2546">
        <v>22102</v>
      </c>
      <c r="C2546" t="s">
        <v>841</v>
      </c>
      <c r="D2546" t="s">
        <v>1019</v>
      </c>
      <c r="E2546" t="s">
        <v>1020</v>
      </c>
      <c r="F2546" t="s">
        <v>1021</v>
      </c>
      <c r="G2546" t="s">
        <v>1020</v>
      </c>
      <c r="H2546">
        <v>2210201</v>
      </c>
      <c r="I2546" t="s">
        <v>2264</v>
      </c>
      <c r="J2546" t="s">
        <v>846</v>
      </c>
      <c r="K2546">
        <v>94.79</v>
      </c>
      <c r="L2546">
        <v>95.3469</v>
      </c>
      <c r="M2546">
        <v>0.556899999999999</v>
      </c>
      <c r="N2546">
        <v>0.00587509230931532</v>
      </c>
    </row>
    <row r="2547" spans="1:14">
      <c r="A2547">
        <v>221</v>
      </c>
      <c r="B2547">
        <v>22102</v>
      </c>
      <c r="C2547" t="s">
        <v>841</v>
      </c>
      <c r="D2547" t="s">
        <v>1019</v>
      </c>
      <c r="E2547" t="s">
        <v>1020</v>
      </c>
      <c r="F2547" t="s">
        <v>1023</v>
      </c>
      <c r="G2547" t="s">
        <v>1024</v>
      </c>
      <c r="H2547">
        <v>2210201</v>
      </c>
      <c r="I2547" t="s">
        <v>2264</v>
      </c>
      <c r="J2547" t="s">
        <v>846</v>
      </c>
      <c r="K2547">
        <v>24.32</v>
      </c>
      <c r="L2547">
        <v>25.7687</v>
      </c>
      <c r="M2547">
        <v>1.4487</v>
      </c>
      <c r="N2547">
        <v>0.0595682565789473</v>
      </c>
    </row>
    <row r="2548" spans="1:14">
      <c r="A2548">
        <v>221</v>
      </c>
      <c r="B2548">
        <v>22102</v>
      </c>
      <c r="C2548" t="s">
        <v>841</v>
      </c>
      <c r="D2548" t="s">
        <v>910</v>
      </c>
      <c r="E2548" t="s">
        <v>911</v>
      </c>
      <c r="F2548" t="s">
        <v>912</v>
      </c>
      <c r="G2548" t="s">
        <v>911</v>
      </c>
      <c r="H2548">
        <v>2210201</v>
      </c>
      <c r="I2548" t="s">
        <v>2264</v>
      </c>
      <c r="J2548" t="s">
        <v>846</v>
      </c>
      <c r="K2548">
        <v>34.93</v>
      </c>
      <c r="L2548">
        <v>35.4493</v>
      </c>
      <c r="M2548">
        <v>0.519300000000001</v>
      </c>
      <c r="N2548">
        <v>0.0148668766103636</v>
      </c>
    </row>
    <row r="2549" spans="1:14">
      <c r="A2549">
        <v>221</v>
      </c>
      <c r="B2549">
        <v>22102</v>
      </c>
      <c r="C2549" t="s">
        <v>841</v>
      </c>
      <c r="D2549" t="s">
        <v>910</v>
      </c>
      <c r="E2549" t="s">
        <v>911</v>
      </c>
      <c r="F2549" t="s">
        <v>913</v>
      </c>
      <c r="G2549" t="s">
        <v>914</v>
      </c>
      <c r="H2549">
        <v>2210201</v>
      </c>
      <c r="I2549" t="s">
        <v>2264</v>
      </c>
      <c r="J2549" t="s">
        <v>846</v>
      </c>
      <c r="K2549">
        <v>15.24</v>
      </c>
      <c r="L2549">
        <v>14.9335</v>
      </c>
      <c r="M2549">
        <v>-0.3065</v>
      </c>
      <c r="N2549">
        <v>-0.0201115485564304</v>
      </c>
    </row>
    <row r="2550" spans="1:14">
      <c r="A2550">
        <v>221</v>
      </c>
      <c r="B2550">
        <v>22102</v>
      </c>
      <c r="C2550" t="s">
        <v>841</v>
      </c>
      <c r="D2550" t="s">
        <v>1663</v>
      </c>
      <c r="E2550" t="s">
        <v>1664</v>
      </c>
      <c r="F2550" t="s">
        <v>1665</v>
      </c>
      <c r="G2550" t="s">
        <v>1664</v>
      </c>
      <c r="H2550">
        <v>2210201</v>
      </c>
      <c r="I2550" t="s">
        <v>2264</v>
      </c>
      <c r="J2550" t="s">
        <v>846</v>
      </c>
      <c r="K2550">
        <v>23.4</v>
      </c>
      <c r="L2550">
        <v>24.9466</v>
      </c>
      <c r="M2550">
        <v>1.5466</v>
      </c>
      <c r="N2550">
        <v>0.0660940170940172</v>
      </c>
    </row>
    <row r="2551" spans="1:14">
      <c r="A2551">
        <v>221</v>
      </c>
      <c r="B2551">
        <v>22102</v>
      </c>
      <c r="C2551" t="s">
        <v>841</v>
      </c>
      <c r="D2551" t="s">
        <v>976</v>
      </c>
      <c r="E2551" t="s">
        <v>977</v>
      </c>
      <c r="F2551" t="s">
        <v>978</v>
      </c>
      <c r="G2551" t="s">
        <v>977</v>
      </c>
      <c r="H2551">
        <v>2210201</v>
      </c>
      <c r="I2551" t="s">
        <v>2264</v>
      </c>
      <c r="J2551" t="s">
        <v>846</v>
      </c>
      <c r="K2551">
        <v>41.88</v>
      </c>
      <c r="L2551">
        <v>44.572</v>
      </c>
      <c r="M2551">
        <v>2.692</v>
      </c>
      <c r="N2551">
        <v>0.0642788920725883</v>
      </c>
    </row>
    <row r="2552" spans="1:14">
      <c r="A2552">
        <v>221</v>
      </c>
      <c r="B2552">
        <v>22102</v>
      </c>
      <c r="C2552" t="s">
        <v>841</v>
      </c>
      <c r="D2552" t="s">
        <v>976</v>
      </c>
      <c r="E2552" t="s">
        <v>977</v>
      </c>
      <c r="F2552" t="s">
        <v>986</v>
      </c>
      <c r="G2552" t="s">
        <v>987</v>
      </c>
      <c r="H2552">
        <v>2210201</v>
      </c>
      <c r="I2552" t="s">
        <v>2264</v>
      </c>
      <c r="J2552" t="s">
        <v>846</v>
      </c>
      <c r="K2552">
        <v>5.64</v>
      </c>
      <c r="L2552">
        <v>6.3347</v>
      </c>
      <c r="M2552">
        <v>0.6947</v>
      </c>
      <c r="N2552">
        <v>0.123173758865248</v>
      </c>
    </row>
    <row r="2553" spans="1:14">
      <c r="A2553">
        <v>221</v>
      </c>
      <c r="B2553">
        <v>22102</v>
      </c>
      <c r="C2553" t="s">
        <v>841</v>
      </c>
      <c r="D2553" t="s">
        <v>976</v>
      </c>
      <c r="E2553" t="s">
        <v>977</v>
      </c>
      <c r="F2553" t="s">
        <v>980</v>
      </c>
      <c r="G2553" t="s">
        <v>981</v>
      </c>
      <c r="H2553">
        <v>2210201</v>
      </c>
      <c r="I2553" t="s">
        <v>2264</v>
      </c>
      <c r="J2553" t="s">
        <v>846</v>
      </c>
      <c r="K2553">
        <v>10.09</v>
      </c>
      <c r="L2553">
        <v>12.2353</v>
      </c>
      <c r="M2553">
        <v>2.1453</v>
      </c>
      <c r="N2553">
        <v>0.212616451932607</v>
      </c>
    </row>
    <row r="2554" spans="1:14">
      <c r="A2554">
        <v>221</v>
      </c>
      <c r="B2554">
        <v>22102</v>
      </c>
      <c r="C2554" t="s">
        <v>841</v>
      </c>
      <c r="D2554" t="s">
        <v>976</v>
      </c>
      <c r="E2554" t="s">
        <v>977</v>
      </c>
      <c r="F2554" t="s">
        <v>982</v>
      </c>
      <c r="G2554" t="s">
        <v>983</v>
      </c>
      <c r="H2554">
        <v>2210201</v>
      </c>
      <c r="I2554" t="s">
        <v>2264</v>
      </c>
      <c r="J2554" t="s">
        <v>846</v>
      </c>
      <c r="K2554">
        <v>5.43</v>
      </c>
      <c r="L2554">
        <v>6.0129</v>
      </c>
      <c r="M2554">
        <v>0.5829</v>
      </c>
      <c r="N2554">
        <v>0.107348066298343</v>
      </c>
    </row>
    <row r="2555" spans="1:14">
      <c r="A2555">
        <v>221</v>
      </c>
      <c r="B2555">
        <v>22102</v>
      </c>
      <c r="C2555" t="s">
        <v>841</v>
      </c>
      <c r="D2555" t="s">
        <v>1154</v>
      </c>
      <c r="E2555" t="s">
        <v>1155</v>
      </c>
      <c r="F2555" t="s">
        <v>1156</v>
      </c>
      <c r="G2555" t="s">
        <v>1155</v>
      </c>
      <c r="H2555">
        <v>2210201</v>
      </c>
      <c r="I2555" t="s">
        <v>2264</v>
      </c>
      <c r="J2555" t="s">
        <v>846</v>
      </c>
      <c r="K2555">
        <v>23.16</v>
      </c>
      <c r="L2555">
        <v>18.9928</v>
      </c>
      <c r="M2555">
        <v>-4.1672</v>
      </c>
      <c r="N2555">
        <v>-0.17993091537133</v>
      </c>
    </row>
    <row r="2556" spans="1:14">
      <c r="A2556">
        <v>221</v>
      </c>
      <c r="B2556">
        <v>22102</v>
      </c>
      <c r="C2556" t="s">
        <v>841</v>
      </c>
      <c r="D2556" t="s">
        <v>1154</v>
      </c>
      <c r="E2556" t="s">
        <v>1155</v>
      </c>
      <c r="F2556" t="s">
        <v>1165</v>
      </c>
      <c r="G2556" t="s">
        <v>1166</v>
      </c>
      <c r="H2556">
        <v>2210201</v>
      </c>
      <c r="I2556" t="s">
        <v>2264</v>
      </c>
      <c r="J2556" t="s">
        <v>846</v>
      </c>
      <c r="K2556">
        <v>4.14</v>
      </c>
      <c r="L2556">
        <v>4.5088</v>
      </c>
      <c r="M2556">
        <v>0.3688</v>
      </c>
      <c r="N2556">
        <v>0.0890821256038648</v>
      </c>
    </row>
    <row r="2557" spans="1:14">
      <c r="A2557">
        <v>221</v>
      </c>
      <c r="B2557">
        <v>22102</v>
      </c>
      <c r="C2557" t="s">
        <v>841</v>
      </c>
      <c r="D2557" t="s">
        <v>1154</v>
      </c>
      <c r="E2557" t="s">
        <v>1155</v>
      </c>
      <c r="F2557" t="s">
        <v>1168</v>
      </c>
      <c r="G2557" t="s">
        <v>1169</v>
      </c>
      <c r="H2557">
        <v>2210201</v>
      </c>
      <c r="I2557" t="s">
        <v>2264</v>
      </c>
      <c r="J2557" t="s">
        <v>846</v>
      </c>
      <c r="K2557">
        <v>16.9</v>
      </c>
      <c r="L2557">
        <v>18.0603</v>
      </c>
      <c r="M2557">
        <v>1.1603</v>
      </c>
      <c r="N2557">
        <v>0.068656804733728</v>
      </c>
    </row>
    <row r="2558" spans="1:14">
      <c r="A2558">
        <v>221</v>
      </c>
      <c r="B2558">
        <v>22102</v>
      </c>
      <c r="C2558" t="s">
        <v>1031</v>
      </c>
      <c r="D2558" t="s">
        <v>1170</v>
      </c>
      <c r="E2558" t="s">
        <v>1171</v>
      </c>
      <c r="F2558" t="s">
        <v>1172</v>
      </c>
      <c r="G2558" t="s">
        <v>1173</v>
      </c>
      <c r="H2558">
        <v>2210201</v>
      </c>
      <c r="I2558" t="s">
        <v>2264</v>
      </c>
      <c r="J2558" t="s">
        <v>846</v>
      </c>
      <c r="K2558">
        <v>7.95</v>
      </c>
      <c r="L2558">
        <v>9.7485</v>
      </c>
      <c r="M2558">
        <v>1.7985</v>
      </c>
      <c r="N2558">
        <v>0.22622641509434</v>
      </c>
    </row>
    <row r="2559" spans="1:14">
      <c r="A2559">
        <v>221</v>
      </c>
      <c r="B2559">
        <v>22102</v>
      </c>
      <c r="C2559" t="s">
        <v>1031</v>
      </c>
      <c r="D2559" t="s">
        <v>1170</v>
      </c>
      <c r="E2559" t="s">
        <v>1171</v>
      </c>
      <c r="F2559" t="s">
        <v>1174</v>
      </c>
      <c r="G2559" t="s">
        <v>1175</v>
      </c>
      <c r="H2559">
        <v>2210201</v>
      </c>
      <c r="I2559" t="s">
        <v>2264</v>
      </c>
      <c r="J2559" t="s">
        <v>846</v>
      </c>
      <c r="K2559">
        <v>24.87</v>
      </c>
      <c r="L2559">
        <v>25.5021</v>
      </c>
      <c r="M2559">
        <v>0.632099999999998</v>
      </c>
      <c r="N2559">
        <v>0.0254161640530759</v>
      </c>
    </row>
    <row r="2560" spans="1:14">
      <c r="A2560">
        <v>221</v>
      </c>
      <c r="B2560">
        <v>22102</v>
      </c>
      <c r="C2560" t="s">
        <v>841</v>
      </c>
      <c r="D2560" t="s">
        <v>1158</v>
      </c>
      <c r="E2560" t="s">
        <v>1159</v>
      </c>
      <c r="F2560" t="s">
        <v>1160</v>
      </c>
      <c r="G2560" t="s">
        <v>1159</v>
      </c>
      <c r="H2560">
        <v>2210201</v>
      </c>
      <c r="I2560" t="s">
        <v>2264</v>
      </c>
      <c r="J2560" t="s">
        <v>846</v>
      </c>
      <c r="K2560">
        <v>24.72</v>
      </c>
      <c r="L2560">
        <v>24.9448</v>
      </c>
      <c r="M2560">
        <v>0.224800000000002</v>
      </c>
      <c r="N2560">
        <v>0.00909385113268616</v>
      </c>
    </row>
    <row r="2561" spans="1:14">
      <c r="A2561">
        <v>221</v>
      </c>
      <c r="B2561">
        <v>22102</v>
      </c>
      <c r="C2561" t="s">
        <v>841</v>
      </c>
      <c r="D2561" t="s">
        <v>1158</v>
      </c>
      <c r="E2561" t="s">
        <v>1159</v>
      </c>
      <c r="F2561" t="s">
        <v>1176</v>
      </c>
      <c r="G2561" t="s">
        <v>1177</v>
      </c>
      <c r="H2561">
        <v>2210201</v>
      </c>
      <c r="I2561" t="s">
        <v>2264</v>
      </c>
      <c r="J2561" t="s">
        <v>846</v>
      </c>
      <c r="K2561">
        <v>8.46</v>
      </c>
      <c r="L2561">
        <v>7.6961</v>
      </c>
      <c r="M2561">
        <v>-0.7639</v>
      </c>
      <c r="N2561">
        <v>-0.0902955082742317</v>
      </c>
    </row>
    <row r="2562" spans="1:14">
      <c r="A2562">
        <v>221</v>
      </c>
      <c r="B2562">
        <v>22102</v>
      </c>
      <c r="C2562" t="s">
        <v>841</v>
      </c>
      <c r="D2562" t="s">
        <v>1242</v>
      </c>
      <c r="E2562" t="s">
        <v>1243</v>
      </c>
      <c r="F2562" t="s">
        <v>1244</v>
      </c>
      <c r="G2562" t="s">
        <v>1243</v>
      </c>
      <c r="H2562">
        <v>2210201</v>
      </c>
      <c r="I2562" t="s">
        <v>2264</v>
      </c>
      <c r="J2562" t="s">
        <v>846</v>
      </c>
      <c r="K2562">
        <v>58.65</v>
      </c>
      <c r="L2562">
        <v>63.304</v>
      </c>
      <c r="M2562">
        <v>4.654</v>
      </c>
      <c r="N2562">
        <v>0.0793520886615516</v>
      </c>
    </row>
    <row r="2563" spans="1:14">
      <c r="A2563">
        <v>221</v>
      </c>
      <c r="B2563">
        <v>22102</v>
      </c>
      <c r="C2563" t="s">
        <v>841</v>
      </c>
      <c r="D2563" t="s">
        <v>1311</v>
      </c>
      <c r="E2563" t="s">
        <v>1312</v>
      </c>
      <c r="F2563" t="s">
        <v>1313</v>
      </c>
      <c r="G2563" t="s">
        <v>1312</v>
      </c>
      <c r="H2563">
        <v>2210201</v>
      </c>
      <c r="I2563" t="s">
        <v>2264</v>
      </c>
      <c r="J2563" t="s">
        <v>846</v>
      </c>
      <c r="K2563">
        <v>3734.76</v>
      </c>
      <c r="L2563">
        <v>4146.4619</v>
      </c>
      <c r="M2563">
        <v>411.7019</v>
      </c>
      <c r="N2563">
        <v>0.110235169060395</v>
      </c>
    </row>
    <row r="2564" spans="1:14">
      <c r="A2564">
        <v>221</v>
      </c>
      <c r="B2564">
        <v>22102</v>
      </c>
      <c r="C2564" t="s">
        <v>841</v>
      </c>
      <c r="D2564" t="s">
        <v>1311</v>
      </c>
      <c r="E2564" t="s">
        <v>1312</v>
      </c>
      <c r="F2564" t="s">
        <v>1330</v>
      </c>
      <c r="G2564" t="s">
        <v>1331</v>
      </c>
      <c r="H2564">
        <v>2210201</v>
      </c>
      <c r="I2564" t="s">
        <v>2264</v>
      </c>
      <c r="J2564" t="s">
        <v>846</v>
      </c>
      <c r="K2564">
        <v>20.78</v>
      </c>
      <c r="L2564">
        <v>24.34</v>
      </c>
      <c r="M2564">
        <v>3.56</v>
      </c>
      <c r="N2564">
        <v>0.171318575553417</v>
      </c>
    </row>
    <row r="2565" spans="1:14">
      <c r="A2565">
        <v>221</v>
      </c>
      <c r="B2565">
        <v>22102</v>
      </c>
      <c r="C2565" t="s">
        <v>841</v>
      </c>
      <c r="D2565" t="s">
        <v>1334</v>
      </c>
      <c r="E2565" t="s">
        <v>1335</v>
      </c>
      <c r="F2565" t="s">
        <v>1336</v>
      </c>
      <c r="G2565" t="s">
        <v>1335</v>
      </c>
      <c r="H2565">
        <v>2210201</v>
      </c>
      <c r="I2565" t="s">
        <v>2264</v>
      </c>
      <c r="J2565" t="s">
        <v>846</v>
      </c>
      <c r="K2565">
        <v>187.22</v>
      </c>
      <c r="L2565">
        <v>242.1804</v>
      </c>
      <c r="M2565">
        <v>54.9604</v>
      </c>
      <c r="N2565">
        <v>0.293560517038778</v>
      </c>
    </row>
    <row r="2566" spans="1:14">
      <c r="A2566">
        <v>221</v>
      </c>
      <c r="B2566">
        <v>22102</v>
      </c>
      <c r="C2566" t="s">
        <v>841</v>
      </c>
      <c r="D2566" t="s">
        <v>1334</v>
      </c>
      <c r="E2566" t="s">
        <v>1335</v>
      </c>
      <c r="F2566" t="s">
        <v>1338</v>
      </c>
      <c r="G2566" t="s">
        <v>1339</v>
      </c>
      <c r="H2566">
        <v>2210201</v>
      </c>
      <c r="I2566" t="s">
        <v>2264</v>
      </c>
      <c r="J2566" t="s">
        <v>846</v>
      </c>
      <c r="K2566">
        <v>29.41</v>
      </c>
      <c r="L2566">
        <v>40.7497</v>
      </c>
      <c r="M2566">
        <v>11.3397</v>
      </c>
      <c r="N2566">
        <v>0.385572934376062</v>
      </c>
    </row>
    <row r="2567" spans="1:14">
      <c r="A2567">
        <v>221</v>
      </c>
      <c r="B2567">
        <v>22102</v>
      </c>
      <c r="C2567" t="s">
        <v>841</v>
      </c>
      <c r="D2567" t="s">
        <v>1334</v>
      </c>
      <c r="E2567" t="s">
        <v>1335</v>
      </c>
      <c r="F2567" t="s">
        <v>1340</v>
      </c>
      <c r="G2567" t="s">
        <v>1341</v>
      </c>
      <c r="H2567">
        <v>2210201</v>
      </c>
      <c r="I2567" t="s">
        <v>2264</v>
      </c>
      <c r="J2567" t="s">
        <v>846</v>
      </c>
      <c r="K2567">
        <v>27.94</v>
      </c>
      <c r="L2567">
        <v>36.0619</v>
      </c>
      <c r="M2567">
        <v>8.1219</v>
      </c>
      <c r="N2567">
        <v>0.290690765926986</v>
      </c>
    </row>
    <row r="2568" spans="1:14">
      <c r="A2568">
        <v>221</v>
      </c>
      <c r="B2568">
        <v>22102</v>
      </c>
      <c r="C2568" t="s">
        <v>841</v>
      </c>
      <c r="D2568" t="s">
        <v>1344</v>
      </c>
      <c r="E2568" t="s">
        <v>1345</v>
      </c>
      <c r="F2568" t="s">
        <v>1346</v>
      </c>
      <c r="G2568" t="s">
        <v>1345</v>
      </c>
      <c r="H2568">
        <v>2210201</v>
      </c>
      <c r="I2568" t="s">
        <v>2264</v>
      </c>
      <c r="J2568" t="s">
        <v>846</v>
      </c>
      <c r="K2568">
        <v>275.41</v>
      </c>
      <c r="L2568">
        <v>315.0719</v>
      </c>
      <c r="M2568">
        <v>39.6619</v>
      </c>
      <c r="N2568">
        <v>0.144010384517628</v>
      </c>
    </row>
    <row r="2569" spans="1:14">
      <c r="A2569">
        <v>221</v>
      </c>
      <c r="B2569">
        <v>22102</v>
      </c>
      <c r="C2569" t="s">
        <v>841</v>
      </c>
      <c r="D2569" t="s">
        <v>1353</v>
      </c>
      <c r="E2569" t="s">
        <v>1354</v>
      </c>
      <c r="F2569" t="s">
        <v>1355</v>
      </c>
      <c r="G2569" t="s">
        <v>1354</v>
      </c>
      <c r="H2569">
        <v>2210201</v>
      </c>
      <c r="I2569" t="s">
        <v>2264</v>
      </c>
      <c r="J2569" t="s">
        <v>846</v>
      </c>
      <c r="K2569">
        <v>102</v>
      </c>
      <c r="L2569">
        <v>108.0616</v>
      </c>
      <c r="M2569">
        <v>6.0616</v>
      </c>
      <c r="N2569">
        <v>0.0594274509803921</v>
      </c>
    </row>
    <row r="2570" spans="1:14">
      <c r="A2570">
        <v>221</v>
      </c>
      <c r="B2570">
        <v>22102</v>
      </c>
      <c r="C2570" t="s">
        <v>841</v>
      </c>
      <c r="D2570" t="s">
        <v>1353</v>
      </c>
      <c r="E2570" t="s">
        <v>1354</v>
      </c>
      <c r="F2570" t="s">
        <v>1357</v>
      </c>
      <c r="G2570" t="s">
        <v>1358</v>
      </c>
      <c r="H2570">
        <v>2210201</v>
      </c>
      <c r="I2570" t="s">
        <v>2264</v>
      </c>
      <c r="J2570" t="s">
        <v>846</v>
      </c>
      <c r="K2570">
        <v>0</v>
      </c>
      <c r="L2570">
        <v>2.06</v>
      </c>
      <c r="M2570">
        <v>2.06</v>
      </c>
      <c r="N2570">
        <v>0</v>
      </c>
    </row>
    <row r="2571" spans="1:14">
      <c r="A2571">
        <v>221</v>
      </c>
      <c r="B2571">
        <v>22102</v>
      </c>
      <c r="C2571" t="s">
        <v>841</v>
      </c>
      <c r="D2571" t="s">
        <v>1353</v>
      </c>
      <c r="E2571" t="s">
        <v>1354</v>
      </c>
      <c r="F2571" t="s">
        <v>1359</v>
      </c>
      <c r="G2571" t="s">
        <v>1360</v>
      </c>
      <c r="H2571">
        <v>2210201</v>
      </c>
      <c r="I2571" t="s">
        <v>2264</v>
      </c>
      <c r="J2571" t="s">
        <v>846</v>
      </c>
      <c r="K2571">
        <v>12.82</v>
      </c>
      <c r="L2571">
        <v>13.3641</v>
      </c>
      <c r="M2571">
        <v>0.5441</v>
      </c>
      <c r="N2571">
        <v>0.0424414976599064</v>
      </c>
    </row>
    <row r="2572" spans="1:14">
      <c r="A2572">
        <v>221</v>
      </c>
      <c r="B2572">
        <v>22102</v>
      </c>
      <c r="C2572" t="s">
        <v>1031</v>
      </c>
      <c r="D2572" t="s">
        <v>1667</v>
      </c>
      <c r="E2572" t="s">
        <v>1668</v>
      </c>
      <c r="F2572" t="s">
        <v>1669</v>
      </c>
      <c r="G2572" t="s">
        <v>1668</v>
      </c>
      <c r="H2572">
        <v>2210201</v>
      </c>
      <c r="I2572" t="s">
        <v>2264</v>
      </c>
      <c r="J2572" t="s">
        <v>846</v>
      </c>
      <c r="K2572">
        <v>79.29</v>
      </c>
      <c r="L2572">
        <v>78.2191</v>
      </c>
      <c r="M2572">
        <v>-1.07090000000001</v>
      </c>
      <c r="N2572">
        <v>-0.0135061167864801</v>
      </c>
    </row>
    <row r="2573" spans="1:14">
      <c r="A2573">
        <v>221</v>
      </c>
      <c r="B2573">
        <v>22102</v>
      </c>
      <c r="C2573" t="s">
        <v>1031</v>
      </c>
      <c r="D2573" t="s">
        <v>1667</v>
      </c>
      <c r="E2573" t="s">
        <v>1668</v>
      </c>
      <c r="F2573" t="s">
        <v>1822</v>
      </c>
      <c r="G2573" t="s">
        <v>1823</v>
      </c>
      <c r="H2573">
        <v>2210201</v>
      </c>
      <c r="I2573" t="s">
        <v>2264</v>
      </c>
      <c r="J2573" t="s">
        <v>846</v>
      </c>
      <c r="K2573">
        <v>12.23</v>
      </c>
      <c r="L2573">
        <v>5.5191</v>
      </c>
      <c r="M2573">
        <v>-6.7109</v>
      </c>
      <c r="N2573">
        <v>-0.548724448078496</v>
      </c>
    </row>
    <row r="2574" spans="1:14">
      <c r="A2574">
        <v>221</v>
      </c>
      <c r="B2574">
        <v>22102</v>
      </c>
      <c r="C2574" t="s">
        <v>1031</v>
      </c>
      <c r="D2574" t="s">
        <v>1667</v>
      </c>
      <c r="E2574" t="s">
        <v>1668</v>
      </c>
      <c r="F2574" t="s">
        <v>1824</v>
      </c>
      <c r="G2574" t="s">
        <v>1825</v>
      </c>
      <c r="H2574">
        <v>2210201</v>
      </c>
      <c r="I2574" t="s">
        <v>2264</v>
      </c>
      <c r="J2574" t="s">
        <v>846</v>
      </c>
      <c r="K2574">
        <v>3</v>
      </c>
      <c r="L2574">
        <v>4.7596</v>
      </c>
      <c r="M2574">
        <v>1.7596</v>
      </c>
      <c r="N2574">
        <v>0.586533333333333</v>
      </c>
    </row>
    <row r="2575" spans="1:14">
      <c r="A2575">
        <v>221</v>
      </c>
      <c r="B2575">
        <v>22102</v>
      </c>
      <c r="C2575" t="s">
        <v>1031</v>
      </c>
      <c r="D2575" t="s">
        <v>1667</v>
      </c>
      <c r="E2575" t="s">
        <v>1668</v>
      </c>
      <c r="F2575" t="s">
        <v>1826</v>
      </c>
      <c r="G2575" t="s">
        <v>1827</v>
      </c>
      <c r="H2575">
        <v>2210201</v>
      </c>
      <c r="I2575" t="s">
        <v>2264</v>
      </c>
      <c r="J2575" t="s">
        <v>846</v>
      </c>
      <c r="K2575">
        <v>4.81</v>
      </c>
      <c r="L2575">
        <v>5.0356</v>
      </c>
      <c r="M2575">
        <v>0.2256</v>
      </c>
      <c r="N2575">
        <v>0.0469022869022869</v>
      </c>
    </row>
    <row r="2576" spans="1:14">
      <c r="A2576">
        <v>221</v>
      </c>
      <c r="B2576">
        <v>22102</v>
      </c>
      <c r="C2576" t="s">
        <v>1031</v>
      </c>
      <c r="D2576" t="s">
        <v>1667</v>
      </c>
      <c r="E2576" t="s">
        <v>1668</v>
      </c>
      <c r="F2576" t="s">
        <v>1828</v>
      </c>
      <c r="G2576" t="s">
        <v>1829</v>
      </c>
      <c r="H2576">
        <v>2210201</v>
      </c>
      <c r="I2576" t="s">
        <v>2264</v>
      </c>
      <c r="J2576" t="s">
        <v>846</v>
      </c>
      <c r="K2576">
        <v>8.13</v>
      </c>
      <c r="L2576">
        <v>9.4001</v>
      </c>
      <c r="M2576">
        <v>1.2701</v>
      </c>
      <c r="N2576">
        <v>0.156223862238622</v>
      </c>
    </row>
    <row r="2577" spans="1:14">
      <c r="A2577">
        <v>221</v>
      </c>
      <c r="B2577">
        <v>22102</v>
      </c>
      <c r="C2577" t="s">
        <v>1031</v>
      </c>
      <c r="D2577" t="s">
        <v>1667</v>
      </c>
      <c r="E2577" t="s">
        <v>1668</v>
      </c>
      <c r="F2577" t="s">
        <v>1830</v>
      </c>
      <c r="G2577" t="s">
        <v>1831</v>
      </c>
      <c r="H2577">
        <v>2210201</v>
      </c>
      <c r="I2577" t="s">
        <v>2264</v>
      </c>
      <c r="J2577" t="s">
        <v>846</v>
      </c>
      <c r="K2577">
        <v>3.78</v>
      </c>
      <c r="L2577">
        <v>5.1854</v>
      </c>
      <c r="M2577">
        <v>1.4054</v>
      </c>
      <c r="N2577">
        <v>0.371798941798942</v>
      </c>
    </row>
    <row r="2578" spans="1:14">
      <c r="A2578">
        <v>221</v>
      </c>
      <c r="B2578">
        <v>22102</v>
      </c>
      <c r="C2578" t="s">
        <v>1031</v>
      </c>
      <c r="D2578" t="s">
        <v>1667</v>
      </c>
      <c r="E2578" t="s">
        <v>1668</v>
      </c>
      <c r="F2578" t="s">
        <v>1670</v>
      </c>
      <c r="G2578" t="s">
        <v>1671</v>
      </c>
      <c r="H2578">
        <v>2210201</v>
      </c>
      <c r="I2578" t="s">
        <v>2264</v>
      </c>
      <c r="J2578" t="s">
        <v>846</v>
      </c>
      <c r="K2578">
        <v>80.51</v>
      </c>
      <c r="L2578">
        <v>90.5645</v>
      </c>
      <c r="M2578">
        <v>10.0545</v>
      </c>
      <c r="N2578">
        <v>0.124885107440069</v>
      </c>
    </row>
    <row r="2579" spans="1:14">
      <c r="A2579">
        <v>221</v>
      </c>
      <c r="B2579">
        <v>22102</v>
      </c>
      <c r="C2579" t="s">
        <v>1031</v>
      </c>
      <c r="D2579" t="s">
        <v>1667</v>
      </c>
      <c r="E2579" t="s">
        <v>1668</v>
      </c>
      <c r="F2579" t="s">
        <v>1832</v>
      </c>
      <c r="G2579" t="s">
        <v>1833</v>
      </c>
      <c r="H2579">
        <v>2210201</v>
      </c>
      <c r="I2579" t="s">
        <v>2264</v>
      </c>
      <c r="J2579" t="s">
        <v>846</v>
      </c>
      <c r="K2579">
        <v>149.87</v>
      </c>
      <c r="L2579">
        <v>153.457</v>
      </c>
      <c r="M2579">
        <v>3.58699999999999</v>
      </c>
      <c r="N2579">
        <v>0.0239340761993727</v>
      </c>
    </row>
    <row r="2580" spans="1:14">
      <c r="A2580">
        <v>221</v>
      </c>
      <c r="B2580">
        <v>22102</v>
      </c>
      <c r="C2580" t="s">
        <v>1031</v>
      </c>
      <c r="D2580" t="s">
        <v>1667</v>
      </c>
      <c r="E2580" t="s">
        <v>1668</v>
      </c>
      <c r="F2580" t="s">
        <v>1672</v>
      </c>
      <c r="G2580" t="s">
        <v>1673</v>
      </c>
      <c r="H2580">
        <v>2210201</v>
      </c>
      <c r="I2580" t="s">
        <v>2264</v>
      </c>
      <c r="J2580" t="s">
        <v>846</v>
      </c>
      <c r="K2580">
        <v>3.46</v>
      </c>
      <c r="L2580">
        <v>3.3752</v>
      </c>
      <c r="M2580">
        <v>-0.0848</v>
      </c>
      <c r="N2580">
        <v>-0.0245086705202312</v>
      </c>
    </row>
    <row r="2581" spans="1:14">
      <c r="A2581">
        <v>221</v>
      </c>
      <c r="B2581">
        <v>22102</v>
      </c>
      <c r="C2581" t="s">
        <v>1031</v>
      </c>
      <c r="D2581" t="s">
        <v>1667</v>
      </c>
      <c r="E2581" t="s">
        <v>1668</v>
      </c>
      <c r="F2581" t="s">
        <v>1913</v>
      </c>
      <c r="G2581" t="s">
        <v>1914</v>
      </c>
      <c r="H2581">
        <v>2210201</v>
      </c>
      <c r="I2581" t="s">
        <v>2264</v>
      </c>
      <c r="J2581" t="s">
        <v>846</v>
      </c>
      <c r="K2581">
        <v>4.71</v>
      </c>
      <c r="L2581">
        <v>6.2379</v>
      </c>
      <c r="M2581">
        <v>1.5279</v>
      </c>
      <c r="N2581">
        <v>0.324394904458599</v>
      </c>
    </row>
    <row r="2582" spans="1:14">
      <c r="A2582">
        <v>221</v>
      </c>
      <c r="B2582">
        <v>22102</v>
      </c>
      <c r="C2582" t="s">
        <v>1031</v>
      </c>
      <c r="D2582" t="s">
        <v>1667</v>
      </c>
      <c r="E2582" t="s">
        <v>1668</v>
      </c>
      <c r="F2582" t="s">
        <v>1834</v>
      </c>
      <c r="G2582" t="s">
        <v>1835</v>
      </c>
      <c r="H2582">
        <v>2210201</v>
      </c>
      <c r="I2582" t="s">
        <v>2264</v>
      </c>
      <c r="J2582" t="s">
        <v>846</v>
      </c>
      <c r="K2582">
        <v>4.23</v>
      </c>
      <c r="L2582">
        <v>5.1476</v>
      </c>
      <c r="M2582">
        <v>0.917599999999999</v>
      </c>
      <c r="N2582">
        <v>0.21692671394799</v>
      </c>
    </row>
    <row r="2583" spans="1:14">
      <c r="A2583">
        <v>221</v>
      </c>
      <c r="B2583">
        <v>22102</v>
      </c>
      <c r="C2583" t="s">
        <v>1031</v>
      </c>
      <c r="D2583" t="s">
        <v>1032</v>
      </c>
      <c r="E2583" t="s">
        <v>1033</v>
      </c>
      <c r="F2583" t="s">
        <v>1034</v>
      </c>
      <c r="G2583" t="s">
        <v>1035</v>
      </c>
      <c r="H2583">
        <v>2210201</v>
      </c>
      <c r="I2583" t="s">
        <v>2264</v>
      </c>
      <c r="J2583" t="s">
        <v>846</v>
      </c>
      <c r="K2583">
        <v>13.19</v>
      </c>
      <c r="L2583">
        <v>14.0726</v>
      </c>
      <c r="M2583">
        <v>0.8826</v>
      </c>
      <c r="N2583">
        <v>0.0669143290371494</v>
      </c>
    </row>
    <row r="2584" spans="1:14">
      <c r="A2584">
        <v>221</v>
      </c>
      <c r="B2584">
        <v>22102</v>
      </c>
      <c r="C2584" t="s">
        <v>1031</v>
      </c>
      <c r="D2584" t="s">
        <v>1032</v>
      </c>
      <c r="E2584" t="s">
        <v>1033</v>
      </c>
      <c r="F2584" t="s">
        <v>1037</v>
      </c>
      <c r="G2584" t="s">
        <v>1038</v>
      </c>
      <c r="H2584">
        <v>2210201</v>
      </c>
      <c r="I2584" t="s">
        <v>2264</v>
      </c>
      <c r="J2584" t="s">
        <v>846</v>
      </c>
      <c r="K2584">
        <v>24.62</v>
      </c>
      <c r="L2584">
        <v>24.2455</v>
      </c>
      <c r="M2584">
        <v>-0.374500000000001</v>
      </c>
      <c r="N2584">
        <v>-0.0152112103980504</v>
      </c>
    </row>
    <row r="2585" spans="1:14">
      <c r="A2585">
        <v>221</v>
      </c>
      <c r="B2585">
        <v>22102</v>
      </c>
      <c r="C2585" t="s">
        <v>1031</v>
      </c>
      <c r="D2585" t="s">
        <v>1032</v>
      </c>
      <c r="E2585" t="s">
        <v>1033</v>
      </c>
      <c r="F2585" t="s">
        <v>1044</v>
      </c>
      <c r="G2585" t="s">
        <v>1033</v>
      </c>
      <c r="H2585">
        <v>2210201</v>
      </c>
      <c r="I2585" t="s">
        <v>2264</v>
      </c>
      <c r="J2585" t="s">
        <v>846</v>
      </c>
      <c r="K2585">
        <v>107.79</v>
      </c>
      <c r="L2585">
        <v>113.5972</v>
      </c>
      <c r="M2585">
        <v>5.80719999999999</v>
      </c>
      <c r="N2585">
        <v>0.0538751275628536</v>
      </c>
    </row>
    <row r="2586" spans="1:14">
      <c r="A2586">
        <v>221</v>
      </c>
      <c r="B2586">
        <v>22102</v>
      </c>
      <c r="C2586" t="s">
        <v>1031</v>
      </c>
      <c r="D2586" t="s">
        <v>1032</v>
      </c>
      <c r="E2586" t="s">
        <v>1033</v>
      </c>
      <c r="F2586" t="s">
        <v>1439</v>
      </c>
      <c r="G2586" t="s">
        <v>1440</v>
      </c>
      <c r="H2586">
        <v>2210201</v>
      </c>
      <c r="I2586" t="s">
        <v>2264</v>
      </c>
      <c r="J2586" t="s">
        <v>846</v>
      </c>
      <c r="K2586">
        <v>107.29</v>
      </c>
      <c r="L2586">
        <v>111.3348</v>
      </c>
      <c r="M2586">
        <v>4.0448</v>
      </c>
      <c r="N2586">
        <v>0.0376996924224065</v>
      </c>
    </row>
    <row r="2587" spans="1:14">
      <c r="A2587">
        <v>221</v>
      </c>
      <c r="B2587">
        <v>22102</v>
      </c>
      <c r="C2587" t="s">
        <v>1031</v>
      </c>
      <c r="D2587" t="s">
        <v>1032</v>
      </c>
      <c r="E2587" t="s">
        <v>1033</v>
      </c>
      <c r="F2587" t="s">
        <v>1620</v>
      </c>
      <c r="G2587" t="s">
        <v>1621</v>
      </c>
      <c r="H2587">
        <v>2210201</v>
      </c>
      <c r="I2587" t="s">
        <v>2264</v>
      </c>
      <c r="J2587" t="s">
        <v>846</v>
      </c>
      <c r="K2587">
        <v>29.22</v>
      </c>
      <c r="L2587">
        <v>31.9856</v>
      </c>
      <c r="M2587">
        <v>2.7656</v>
      </c>
      <c r="N2587">
        <v>0.0946475017111568</v>
      </c>
    </row>
    <row r="2588" spans="1:14">
      <c r="A2588">
        <v>221</v>
      </c>
      <c r="B2588">
        <v>22102</v>
      </c>
      <c r="C2588" t="s">
        <v>1031</v>
      </c>
      <c r="D2588" t="s">
        <v>1032</v>
      </c>
      <c r="E2588" t="s">
        <v>1033</v>
      </c>
      <c r="F2588" t="s">
        <v>1622</v>
      </c>
      <c r="G2588" t="s">
        <v>1623</v>
      </c>
      <c r="H2588">
        <v>2210201</v>
      </c>
      <c r="I2588" t="s">
        <v>2264</v>
      </c>
      <c r="J2588" t="s">
        <v>846</v>
      </c>
      <c r="K2588">
        <v>178.03</v>
      </c>
      <c r="L2588">
        <v>190.5151</v>
      </c>
      <c r="M2588">
        <v>12.4851</v>
      </c>
      <c r="N2588">
        <v>0.0701291917092624</v>
      </c>
    </row>
    <row r="2589" spans="1:14">
      <c r="A2589">
        <v>221</v>
      </c>
      <c r="B2589">
        <v>22102</v>
      </c>
      <c r="C2589" t="s">
        <v>1031</v>
      </c>
      <c r="D2589" t="s">
        <v>1032</v>
      </c>
      <c r="E2589" t="s">
        <v>1033</v>
      </c>
      <c r="F2589" t="s">
        <v>1624</v>
      </c>
      <c r="G2589" t="s">
        <v>1625</v>
      </c>
      <c r="H2589">
        <v>2210201</v>
      </c>
      <c r="I2589" t="s">
        <v>2264</v>
      </c>
      <c r="J2589" t="s">
        <v>846</v>
      </c>
      <c r="K2589">
        <v>28.38</v>
      </c>
      <c r="L2589">
        <v>27.018</v>
      </c>
      <c r="M2589">
        <v>-1.362</v>
      </c>
      <c r="N2589">
        <v>-0.0479915433403805</v>
      </c>
    </row>
    <row r="2590" spans="1:14">
      <c r="A2590">
        <v>221</v>
      </c>
      <c r="B2590">
        <v>22102</v>
      </c>
      <c r="C2590" t="s">
        <v>1031</v>
      </c>
      <c r="D2590" t="s">
        <v>1032</v>
      </c>
      <c r="E2590" t="s">
        <v>1033</v>
      </c>
      <c r="F2590" t="s">
        <v>1635</v>
      </c>
      <c r="G2590" t="s">
        <v>1636</v>
      </c>
      <c r="H2590">
        <v>2210201</v>
      </c>
      <c r="I2590" t="s">
        <v>2264</v>
      </c>
      <c r="J2590" t="s">
        <v>846</v>
      </c>
      <c r="K2590">
        <v>10.68</v>
      </c>
      <c r="L2590">
        <v>11.9349</v>
      </c>
      <c r="M2590">
        <v>1.2549</v>
      </c>
      <c r="N2590">
        <v>0.1175</v>
      </c>
    </row>
    <row r="2591" spans="1:14">
      <c r="A2591">
        <v>221</v>
      </c>
      <c r="B2591">
        <v>22102</v>
      </c>
      <c r="C2591" t="s">
        <v>1031</v>
      </c>
      <c r="D2591" t="s">
        <v>1032</v>
      </c>
      <c r="E2591" t="s">
        <v>1033</v>
      </c>
      <c r="F2591" t="s">
        <v>1632</v>
      </c>
      <c r="G2591" t="s">
        <v>1633</v>
      </c>
      <c r="H2591">
        <v>2210201</v>
      </c>
      <c r="I2591" t="s">
        <v>2264</v>
      </c>
      <c r="J2591" t="s">
        <v>846</v>
      </c>
      <c r="K2591">
        <v>11</v>
      </c>
      <c r="L2591">
        <v>11.2362</v>
      </c>
      <c r="M2591">
        <v>0.2362</v>
      </c>
      <c r="N2591">
        <v>0.0214727272727273</v>
      </c>
    </row>
    <row r="2592" spans="1:14">
      <c r="A2592">
        <v>221</v>
      </c>
      <c r="B2592">
        <v>22102</v>
      </c>
      <c r="C2592" t="s">
        <v>1031</v>
      </c>
      <c r="D2592" t="s">
        <v>1032</v>
      </c>
      <c r="E2592" t="s">
        <v>1033</v>
      </c>
      <c r="F2592" t="s">
        <v>1626</v>
      </c>
      <c r="G2592" t="s">
        <v>1627</v>
      </c>
      <c r="H2592">
        <v>2210201</v>
      </c>
      <c r="I2592" t="s">
        <v>2264</v>
      </c>
      <c r="J2592" t="s">
        <v>846</v>
      </c>
      <c r="K2592">
        <v>18.7</v>
      </c>
      <c r="L2592">
        <v>20.2352</v>
      </c>
      <c r="M2592">
        <v>1.5352</v>
      </c>
      <c r="N2592">
        <v>0.082096256684492</v>
      </c>
    </row>
    <row r="2593" spans="1:14">
      <c r="A2593">
        <v>221</v>
      </c>
      <c r="B2593">
        <v>22102</v>
      </c>
      <c r="C2593" t="s">
        <v>1031</v>
      </c>
      <c r="D2593" t="s">
        <v>1032</v>
      </c>
      <c r="E2593" t="s">
        <v>1033</v>
      </c>
      <c r="F2593" t="s">
        <v>1638</v>
      </c>
      <c r="G2593" t="s">
        <v>1639</v>
      </c>
      <c r="H2593">
        <v>2210201</v>
      </c>
      <c r="I2593" t="s">
        <v>2264</v>
      </c>
      <c r="J2593" t="s">
        <v>928</v>
      </c>
      <c r="K2593">
        <v>3.47</v>
      </c>
      <c r="L2593">
        <v>1.725</v>
      </c>
      <c r="M2593">
        <v>-1.745</v>
      </c>
      <c r="N2593">
        <v>-0.502881844380404</v>
      </c>
    </row>
    <row r="2594" spans="1:14">
      <c r="A2594">
        <v>221</v>
      </c>
      <c r="B2594">
        <v>22102</v>
      </c>
      <c r="C2594" t="s">
        <v>1031</v>
      </c>
      <c r="D2594" t="s">
        <v>1641</v>
      </c>
      <c r="E2594" t="s">
        <v>1642</v>
      </c>
      <c r="F2594" t="s">
        <v>1643</v>
      </c>
      <c r="G2594" t="s">
        <v>1642</v>
      </c>
      <c r="H2594">
        <v>2210201</v>
      </c>
      <c r="I2594" t="s">
        <v>2264</v>
      </c>
      <c r="J2594" t="s">
        <v>846</v>
      </c>
      <c r="K2594">
        <v>64.73</v>
      </c>
      <c r="L2594">
        <v>66.5997</v>
      </c>
      <c r="M2594">
        <v>1.86969999999999</v>
      </c>
      <c r="N2594">
        <v>0.0288845975590915</v>
      </c>
    </row>
    <row r="2595" spans="1:14">
      <c r="A2595">
        <v>221</v>
      </c>
      <c r="B2595">
        <v>22102</v>
      </c>
      <c r="C2595" t="s">
        <v>1031</v>
      </c>
      <c r="D2595" t="s">
        <v>1641</v>
      </c>
      <c r="E2595" t="s">
        <v>1642</v>
      </c>
      <c r="F2595" t="s">
        <v>1836</v>
      </c>
      <c r="G2595" t="s">
        <v>1837</v>
      </c>
      <c r="H2595">
        <v>2210201</v>
      </c>
      <c r="I2595" t="s">
        <v>2264</v>
      </c>
      <c r="J2595" t="s">
        <v>846</v>
      </c>
      <c r="K2595">
        <v>51.58</v>
      </c>
      <c r="L2595">
        <v>60.6069</v>
      </c>
      <c r="M2595">
        <v>9.0269</v>
      </c>
      <c r="N2595">
        <v>0.175007754943777</v>
      </c>
    </row>
    <row r="2596" spans="1:14">
      <c r="A2596">
        <v>221</v>
      </c>
      <c r="B2596">
        <v>22102</v>
      </c>
      <c r="C2596" t="s">
        <v>1031</v>
      </c>
      <c r="D2596" t="s">
        <v>1641</v>
      </c>
      <c r="E2596" t="s">
        <v>1642</v>
      </c>
      <c r="F2596" t="s">
        <v>1838</v>
      </c>
      <c r="G2596" t="s">
        <v>1839</v>
      </c>
      <c r="H2596">
        <v>2210201</v>
      </c>
      <c r="I2596" t="s">
        <v>2264</v>
      </c>
      <c r="J2596" t="s">
        <v>846</v>
      </c>
      <c r="K2596">
        <v>13.5</v>
      </c>
      <c r="L2596">
        <v>14.5578</v>
      </c>
      <c r="M2596">
        <v>1.0578</v>
      </c>
      <c r="N2596">
        <v>0.0783555555555556</v>
      </c>
    </row>
    <row r="2597" spans="1:14">
      <c r="A2597">
        <v>221</v>
      </c>
      <c r="B2597">
        <v>22102</v>
      </c>
      <c r="C2597" t="s">
        <v>1031</v>
      </c>
      <c r="D2597" t="s">
        <v>1641</v>
      </c>
      <c r="E2597" t="s">
        <v>1642</v>
      </c>
      <c r="F2597" t="s">
        <v>1645</v>
      </c>
      <c r="G2597" t="s">
        <v>1646</v>
      </c>
      <c r="H2597">
        <v>2210201</v>
      </c>
      <c r="I2597" t="s">
        <v>2264</v>
      </c>
      <c r="J2597" t="s">
        <v>846</v>
      </c>
      <c r="K2597">
        <v>46.55</v>
      </c>
      <c r="L2597">
        <v>50.2019</v>
      </c>
      <c r="M2597">
        <v>3.6519</v>
      </c>
      <c r="N2597">
        <v>0.078451127819549</v>
      </c>
    </row>
    <row r="2598" spans="1:14">
      <c r="A2598">
        <v>221</v>
      </c>
      <c r="B2598">
        <v>22102</v>
      </c>
      <c r="C2598" t="s">
        <v>1031</v>
      </c>
      <c r="D2598" t="s">
        <v>1641</v>
      </c>
      <c r="E2598" t="s">
        <v>1642</v>
      </c>
      <c r="F2598" t="s">
        <v>1647</v>
      </c>
      <c r="G2598" t="s">
        <v>1648</v>
      </c>
      <c r="H2598">
        <v>2210201</v>
      </c>
      <c r="I2598" t="s">
        <v>2264</v>
      </c>
      <c r="J2598" t="s">
        <v>846</v>
      </c>
      <c r="K2598">
        <v>4.39</v>
      </c>
      <c r="L2598">
        <v>6.066</v>
      </c>
      <c r="M2598">
        <v>1.676</v>
      </c>
      <c r="N2598">
        <v>0.381776765375854</v>
      </c>
    </row>
    <row r="2599" spans="1:14">
      <c r="A2599">
        <v>221</v>
      </c>
      <c r="B2599">
        <v>22102</v>
      </c>
      <c r="C2599" t="s">
        <v>1031</v>
      </c>
      <c r="D2599" t="s">
        <v>1641</v>
      </c>
      <c r="E2599" t="s">
        <v>1642</v>
      </c>
      <c r="F2599" t="s">
        <v>1674</v>
      </c>
      <c r="G2599" t="s">
        <v>1675</v>
      </c>
      <c r="H2599">
        <v>2210201</v>
      </c>
      <c r="I2599" t="s">
        <v>2264</v>
      </c>
      <c r="J2599" t="s">
        <v>846</v>
      </c>
      <c r="K2599">
        <v>12.67</v>
      </c>
      <c r="L2599">
        <v>14.3984</v>
      </c>
      <c r="M2599">
        <v>1.7284</v>
      </c>
      <c r="N2599">
        <v>0.136416732438832</v>
      </c>
    </row>
    <row r="2600" spans="1:14">
      <c r="A2600">
        <v>221</v>
      </c>
      <c r="B2600">
        <v>22102</v>
      </c>
      <c r="C2600" t="s">
        <v>1031</v>
      </c>
      <c r="D2600" t="s">
        <v>1641</v>
      </c>
      <c r="E2600" t="s">
        <v>1642</v>
      </c>
      <c r="F2600" t="s">
        <v>1676</v>
      </c>
      <c r="G2600" t="s">
        <v>1677</v>
      </c>
      <c r="H2600">
        <v>2210201</v>
      </c>
      <c r="I2600" t="s">
        <v>2264</v>
      </c>
      <c r="J2600" t="s">
        <v>846</v>
      </c>
      <c r="K2600">
        <v>15.92</v>
      </c>
      <c r="L2600">
        <v>17.8006</v>
      </c>
      <c r="M2600">
        <v>1.8806</v>
      </c>
      <c r="N2600">
        <v>0.118128140703518</v>
      </c>
    </row>
    <row r="2601" spans="1:14">
      <c r="A2601">
        <v>221</v>
      </c>
      <c r="B2601">
        <v>22102</v>
      </c>
      <c r="C2601" t="s">
        <v>1031</v>
      </c>
      <c r="D2601" t="s">
        <v>1641</v>
      </c>
      <c r="E2601" t="s">
        <v>1642</v>
      </c>
      <c r="F2601" t="s">
        <v>1649</v>
      </c>
      <c r="G2601" t="s">
        <v>1650</v>
      </c>
      <c r="H2601">
        <v>2210201</v>
      </c>
      <c r="I2601" t="s">
        <v>2264</v>
      </c>
      <c r="J2601" t="s">
        <v>846</v>
      </c>
      <c r="K2601">
        <v>38.42</v>
      </c>
      <c r="L2601">
        <v>38.0875</v>
      </c>
      <c r="M2601">
        <v>-0.332500000000003</v>
      </c>
      <c r="N2601">
        <v>-0.00865434669443007</v>
      </c>
    </row>
    <row r="2602" spans="1:14">
      <c r="A2602">
        <v>221</v>
      </c>
      <c r="B2602">
        <v>22102</v>
      </c>
      <c r="C2602" t="s">
        <v>1031</v>
      </c>
      <c r="D2602" t="s">
        <v>1641</v>
      </c>
      <c r="E2602" t="s">
        <v>1642</v>
      </c>
      <c r="F2602" t="s">
        <v>1840</v>
      </c>
      <c r="G2602" t="s">
        <v>1841</v>
      </c>
      <c r="H2602">
        <v>2210201</v>
      </c>
      <c r="I2602" t="s">
        <v>2264</v>
      </c>
      <c r="J2602" t="s">
        <v>928</v>
      </c>
      <c r="K2602">
        <v>32.67</v>
      </c>
      <c r="L2602">
        <v>14.5747</v>
      </c>
      <c r="M2602">
        <v>-18.0953</v>
      </c>
      <c r="N2602">
        <v>-0.553881236608509</v>
      </c>
    </row>
    <row r="2603" spans="1:14">
      <c r="A2603">
        <v>221</v>
      </c>
      <c r="B2603">
        <v>22102</v>
      </c>
      <c r="C2603" t="s">
        <v>1031</v>
      </c>
      <c r="D2603" t="s">
        <v>1641</v>
      </c>
      <c r="E2603" t="s">
        <v>1642</v>
      </c>
      <c r="F2603" t="s">
        <v>1842</v>
      </c>
      <c r="G2603" t="s">
        <v>1843</v>
      </c>
      <c r="H2603">
        <v>2210201</v>
      </c>
      <c r="I2603" t="s">
        <v>2264</v>
      </c>
      <c r="J2603" t="s">
        <v>928</v>
      </c>
      <c r="K2603">
        <v>23.76</v>
      </c>
      <c r="L2603">
        <v>10.4262</v>
      </c>
      <c r="M2603">
        <v>-13.3338</v>
      </c>
      <c r="N2603">
        <v>-0.561186868686869</v>
      </c>
    </row>
    <row r="2604" spans="1:14">
      <c r="A2604">
        <v>221</v>
      </c>
      <c r="B2604">
        <v>22102</v>
      </c>
      <c r="C2604" t="s">
        <v>1031</v>
      </c>
      <c r="D2604" t="s">
        <v>1641</v>
      </c>
      <c r="E2604" t="s">
        <v>1642</v>
      </c>
      <c r="F2604" t="s">
        <v>1844</v>
      </c>
      <c r="G2604" t="s">
        <v>1845</v>
      </c>
      <c r="H2604">
        <v>2210201</v>
      </c>
      <c r="I2604" t="s">
        <v>2264</v>
      </c>
      <c r="J2604" t="s">
        <v>846</v>
      </c>
      <c r="K2604">
        <v>59.83</v>
      </c>
      <c r="L2604">
        <v>68.9716</v>
      </c>
      <c r="M2604">
        <v>9.1416</v>
      </c>
      <c r="N2604">
        <v>0.15279291325422</v>
      </c>
    </row>
    <row r="2605" spans="1:14">
      <c r="A2605">
        <v>221</v>
      </c>
      <c r="B2605">
        <v>22102</v>
      </c>
      <c r="C2605" t="s">
        <v>1031</v>
      </c>
      <c r="D2605" t="s">
        <v>1641</v>
      </c>
      <c r="E2605" t="s">
        <v>1642</v>
      </c>
      <c r="F2605" t="s">
        <v>1651</v>
      </c>
      <c r="G2605" t="s">
        <v>1652</v>
      </c>
      <c r="H2605">
        <v>2210201</v>
      </c>
      <c r="I2605" t="s">
        <v>2264</v>
      </c>
      <c r="J2605" t="s">
        <v>846</v>
      </c>
      <c r="K2605">
        <v>6.64</v>
      </c>
      <c r="L2605">
        <v>7.2006</v>
      </c>
      <c r="M2605">
        <v>0.5606</v>
      </c>
      <c r="N2605">
        <v>0.0844277108433735</v>
      </c>
    </row>
    <row r="2606" spans="1:14">
      <c r="A2606">
        <v>221</v>
      </c>
      <c r="B2606">
        <v>22102</v>
      </c>
      <c r="C2606" t="s">
        <v>1031</v>
      </c>
      <c r="D2606" t="s">
        <v>1641</v>
      </c>
      <c r="E2606" t="s">
        <v>1642</v>
      </c>
      <c r="F2606" t="s">
        <v>1915</v>
      </c>
      <c r="G2606" t="s">
        <v>1916</v>
      </c>
      <c r="H2606">
        <v>2210201</v>
      </c>
      <c r="I2606" t="s">
        <v>2264</v>
      </c>
      <c r="J2606" t="s">
        <v>846</v>
      </c>
      <c r="K2606">
        <v>8.92</v>
      </c>
      <c r="L2606">
        <v>10.4664</v>
      </c>
      <c r="M2606">
        <v>1.5464</v>
      </c>
      <c r="N2606">
        <v>0.173363228699552</v>
      </c>
    </row>
    <row r="2607" spans="1:14">
      <c r="A2607">
        <v>221</v>
      </c>
      <c r="B2607">
        <v>22102</v>
      </c>
      <c r="C2607" t="s">
        <v>1031</v>
      </c>
      <c r="D2607" t="s">
        <v>1641</v>
      </c>
      <c r="E2607" t="s">
        <v>1642</v>
      </c>
      <c r="F2607" t="s">
        <v>1660</v>
      </c>
      <c r="G2607" t="s">
        <v>1661</v>
      </c>
      <c r="H2607">
        <v>2210201</v>
      </c>
      <c r="I2607" t="s">
        <v>2264</v>
      </c>
      <c r="J2607" t="s">
        <v>846</v>
      </c>
      <c r="K2607">
        <v>5.45</v>
      </c>
      <c r="L2607">
        <v>5.9017</v>
      </c>
      <c r="M2607">
        <v>0.4517</v>
      </c>
      <c r="N2607">
        <v>0.0828807339449541</v>
      </c>
    </row>
    <row r="2608" spans="1:14">
      <c r="A2608">
        <v>221</v>
      </c>
      <c r="B2608">
        <v>22102</v>
      </c>
      <c r="C2608" t="s">
        <v>1031</v>
      </c>
      <c r="D2608" t="s">
        <v>1678</v>
      </c>
      <c r="E2608" t="s">
        <v>1679</v>
      </c>
      <c r="F2608" t="s">
        <v>1680</v>
      </c>
      <c r="G2608" t="s">
        <v>1679</v>
      </c>
      <c r="H2608">
        <v>2210201</v>
      </c>
      <c r="I2608" t="s">
        <v>2264</v>
      </c>
      <c r="J2608" t="s">
        <v>846</v>
      </c>
      <c r="K2608">
        <v>25.33</v>
      </c>
      <c r="L2608">
        <v>21.4801</v>
      </c>
      <c r="M2608">
        <v>-3.8499</v>
      </c>
      <c r="N2608">
        <v>-0.151989735491512</v>
      </c>
    </row>
    <row r="2609" spans="1:14">
      <c r="A2609">
        <v>221</v>
      </c>
      <c r="B2609">
        <v>22102</v>
      </c>
      <c r="C2609" t="s">
        <v>1031</v>
      </c>
      <c r="D2609" t="s">
        <v>1678</v>
      </c>
      <c r="E2609" t="s">
        <v>1679</v>
      </c>
      <c r="F2609" t="s">
        <v>1846</v>
      </c>
      <c r="G2609" t="s">
        <v>1847</v>
      </c>
      <c r="H2609">
        <v>2210201</v>
      </c>
      <c r="I2609" t="s">
        <v>2264</v>
      </c>
      <c r="J2609" t="s">
        <v>1213</v>
      </c>
      <c r="K2609">
        <v>6.34</v>
      </c>
      <c r="L2609">
        <v>7.4747</v>
      </c>
      <c r="M2609">
        <v>1.1347</v>
      </c>
      <c r="N2609">
        <v>0.17897476340694</v>
      </c>
    </row>
    <row r="2610" spans="1:14">
      <c r="A2610">
        <v>221</v>
      </c>
      <c r="B2610">
        <v>22102</v>
      </c>
      <c r="C2610" t="s">
        <v>1031</v>
      </c>
      <c r="D2610" t="s">
        <v>1678</v>
      </c>
      <c r="E2610" t="s">
        <v>1679</v>
      </c>
      <c r="F2610" t="s">
        <v>1917</v>
      </c>
      <c r="G2610" t="s">
        <v>1918</v>
      </c>
      <c r="H2610">
        <v>2210201</v>
      </c>
      <c r="I2610" t="s">
        <v>2264</v>
      </c>
      <c r="J2610" t="s">
        <v>846</v>
      </c>
      <c r="K2610">
        <v>5.23</v>
      </c>
      <c r="L2610">
        <v>6.1522</v>
      </c>
      <c r="M2610">
        <v>0.922199999999999</v>
      </c>
      <c r="N2610">
        <v>0.176328871892925</v>
      </c>
    </row>
    <row r="2611" spans="1:14">
      <c r="A2611">
        <v>221</v>
      </c>
      <c r="B2611">
        <v>22102</v>
      </c>
      <c r="C2611" t="s">
        <v>1031</v>
      </c>
      <c r="D2611" t="s">
        <v>1245</v>
      </c>
      <c r="E2611" t="s">
        <v>1246</v>
      </c>
      <c r="F2611" t="s">
        <v>1247</v>
      </c>
      <c r="G2611" t="s">
        <v>1246</v>
      </c>
      <c r="H2611">
        <v>2210201</v>
      </c>
      <c r="I2611" t="s">
        <v>2264</v>
      </c>
      <c r="J2611" t="s">
        <v>846</v>
      </c>
      <c r="K2611">
        <v>19.04</v>
      </c>
      <c r="L2611">
        <v>20.3554</v>
      </c>
      <c r="M2611">
        <v>1.3154</v>
      </c>
      <c r="N2611">
        <v>0.0690861344537815</v>
      </c>
    </row>
    <row r="2612" spans="1:14">
      <c r="A2612">
        <v>221</v>
      </c>
      <c r="B2612">
        <v>22102</v>
      </c>
      <c r="C2612" t="s">
        <v>1031</v>
      </c>
      <c r="D2612" t="s">
        <v>1245</v>
      </c>
      <c r="E2612" t="s">
        <v>1246</v>
      </c>
      <c r="F2612" t="s">
        <v>1248</v>
      </c>
      <c r="G2612" t="s">
        <v>1249</v>
      </c>
      <c r="H2612">
        <v>2210201</v>
      </c>
      <c r="I2612" t="s">
        <v>2264</v>
      </c>
      <c r="J2612" t="s">
        <v>846</v>
      </c>
      <c r="K2612">
        <v>8.99</v>
      </c>
      <c r="L2612">
        <v>9.4962</v>
      </c>
      <c r="M2612">
        <v>0.5062</v>
      </c>
      <c r="N2612">
        <v>0.0563070077864293</v>
      </c>
    </row>
    <row r="2613" spans="1:14">
      <c r="A2613">
        <v>221</v>
      </c>
      <c r="B2613">
        <v>22102</v>
      </c>
      <c r="C2613" t="s">
        <v>1031</v>
      </c>
      <c r="D2613" t="s">
        <v>1245</v>
      </c>
      <c r="E2613" t="s">
        <v>1246</v>
      </c>
      <c r="F2613" t="s">
        <v>1250</v>
      </c>
      <c r="G2613" t="s">
        <v>1251</v>
      </c>
      <c r="H2613">
        <v>2210201</v>
      </c>
      <c r="I2613" t="s">
        <v>2264</v>
      </c>
      <c r="J2613" t="s">
        <v>846</v>
      </c>
      <c r="K2613">
        <v>14.16</v>
      </c>
      <c r="L2613">
        <v>14.2243</v>
      </c>
      <c r="M2613">
        <v>0.0642999999999994</v>
      </c>
      <c r="N2613">
        <v>0.00454096045197736</v>
      </c>
    </row>
    <row r="2614" spans="1:14">
      <c r="A2614">
        <v>221</v>
      </c>
      <c r="B2614">
        <v>22102</v>
      </c>
      <c r="C2614" t="s">
        <v>1031</v>
      </c>
      <c r="D2614" t="s">
        <v>1245</v>
      </c>
      <c r="E2614" t="s">
        <v>1246</v>
      </c>
      <c r="F2614" t="s">
        <v>1252</v>
      </c>
      <c r="G2614" t="s">
        <v>1253</v>
      </c>
      <c r="H2614">
        <v>2210201</v>
      </c>
      <c r="I2614" t="s">
        <v>2264</v>
      </c>
      <c r="J2614" t="s">
        <v>846</v>
      </c>
      <c r="K2614">
        <v>0</v>
      </c>
      <c r="L2614">
        <v>3.2239</v>
      </c>
      <c r="M2614">
        <v>3.2239</v>
      </c>
      <c r="N2614">
        <v>0</v>
      </c>
    </row>
    <row r="2615" spans="1:14">
      <c r="A2615">
        <v>221</v>
      </c>
      <c r="B2615">
        <v>22102</v>
      </c>
      <c r="C2615" t="s">
        <v>841</v>
      </c>
      <c r="D2615" t="s">
        <v>1315</v>
      </c>
      <c r="E2615" t="s">
        <v>1316</v>
      </c>
      <c r="F2615" t="s">
        <v>1317</v>
      </c>
      <c r="G2615" t="s">
        <v>1316</v>
      </c>
      <c r="H2615">
        <v>2210201</v>
      </c>
      <c r="I2615" t="s">
        <v>2264</v>
      </c>
      <c r="J2615" t="s">
        <v>928</v>
      </c>
      <c r="K2615">
        <v>580.37</v>
      </c>
      <c r="L2615">
        <v>644.6118</v>
      </c>
      <c r="M2615">
        <v>64.2418</v>
      </c>
      <c r="N2615">
        <v>0.110691110843083</v>
      </c>
    </row>
    <row r="2616" spans="1:14">
      <c r="A2616">
        <v>221</v>
      </c>
      <c r="B2616">
        <v>22102</v>
      </c>
      <c r="C2616" t="s">
        <v>1061</v>
      </c>
      <c r="D2616" t="s">
        <v>1684</v>
      </c>
      <c r="E2616" t="s">
        <v>1685</v>
      </c>
      <c r="F2616" t="s">
        <v>1686</v>
      </c>
      <c r="G2616" t="s">
        <v>1685</v>
      </c>
      <c r="H2616">
        <v>2210201</v>
      </c>
      <c r="I2616" t="s">
        <v>2264</v>
      </c>
      <c r="J2616" t="s">
        <v>846</v>
      </c>
      <c r="K2616">
        <v>25.53</v>
      </c>
      <c r="L2616">
        <v>24.8791</v>
      </c>
      <c r="M2616">
        <v>-0.6509</v>
      </c>
      <c r="N2616">
        <v>-0.0254954954954955</v>
      </c>
    </row>
    <row r="2617" spans="1:14">
      <c r="A2617">
        <v>221</v>
      </c>
      <c r="B2617">
        <v>22102</v>
      </c>
      <c r="C2617" t="s">
        <v>1061</v>
      </c>
      <c r="D2617" t="s">
        <v>1684</v>
      </c>
      <c r="E2617" t="s">
        <v>1685</v>
      </c>
      <c r="F2617" t="s">
        <v>1919</v>
      </c>
      <c r="G2617" t="s">
        <v>1920</v>
      </c>
      <c r="H2617">
        <v>2210201</v>
      </c>
      <c r="I2617" t="s">
        <v>2264</v>
      </c>
      <c r="J2617" t="s">
        <v>846</v>
      </c>
      <c r="K2617">
        <v>7.75</v>
      </c>
      <c r="L2617">
        <v>11.0399</v>
      </c>
      <c r="M2617">
        <v>3.2899</v>
      </c>
      <c r="N2617">
        <v>0.424503225806452</v>
      </c>
    </row>
    <row r="2618" spans="1:14">
      <c r="A2618">
        <v>221</v>
      </c>
      <c r="B2618">
        <v>22102</v>
      </c>
      <c r="C2618" t="s">
        <v>1061</v>
      </c>
      <c r="D2618" t="s">
        <v>1687</v>
      </c>
      <c r="E2618" t="s">
        <v>1688</v>
      </c>
      <c r="F2618" t="s">
        <v>1689</v>
      </c>
      <c r="G2618" t="s">
        <v>1690</v>
      </c>
      <c r="H2618">
        <v>2210201</v>
      </c>
      <c r="I2618" t="s">
        <v>2264</v>
      </c>
      <c r="J2618" t="s">
        <v>846</v>
      </c>
      <c r="K2618">
        <v>7.65</v>
      </c>
      <c r="L2618">
        <v>7.9561</v>
      </c>
      <c r="M2618">
        <v>0.3061</v>
      </c>
      <c r="N2618">
        <v>0.0400130718954248</v>
      </c>
    </row>
    <row r="2619" spans="1:14">
      <c r="A2619">
        <v>221</v>
      </c>
      <c r="B2619">
        <v>22102</v>
      </c>
      <c r="C2619" t="s">
        <v>1061</v>
      </c>
      <c r="D2619" t="s">
        <v>1687</v>
      </c>
      <c r="E2619" t="s">
        <v>1688</v>
      </c>
      <c r="F2619" t="s">
        <v>1691</v>
      </c>
      <c r="G2619" t="s">
        <v>1692</v>
      </c>
      <c r="H2619">
        <v>2210201</v>
      </c>
      <c r="I2619" t="s">
        <v>2264</v>
      </c>
      <c r="J2619" t="s">
        <v>846</v>
      </c>
      <c r="K2619">
        <v>8.73</v>
      </c>
      <c r="L2619">
        <v>9.4035</v>
      </c>
      <c r="M2619">
        <v>0.673499999999999</v>
      </c>
      <c r="N2619">
        <v>0.0771477663230239</v>
      </c>
    </row>
    <row r="2620" spans="1:14">
      <c r="A2620">
        <v>221</v>
      </c>
      <c r="B2620">
        <v>22102</v>
      </c>
      <c r="C2620" t="s">
        <v>1061</v>
      </c>
      <c r="D2620" t="s">
        <v>1687</v>
      </c>
      <c r="E2620" t="s">
        <v>1688</v>
      </c>
      <c r="F2620" t="s">
        <v>1693</v>
      </c>
      <c r="G2620" t="s">
        <v>1688</v>
      </c>
      <c r="H2620">
        <v>2210201</v>
      </c>
      <c r="I2620" t="s">
        <v>2264</v>
      </c>
      <c r="J2620" t="s">
        <v>846</v>
      </c>
      <c r="K2620">
        <v>73.76</v>
      </c>
      <c r="L2620">
        <v>76.041</v>
      </c>
      <c r="M2620">
        <v>2.28099999999999</v>
      </c>
      <c r="N2620">
        <v>0.0309246203904554</v>
      </c>
    </row>
    <row r="2621" spans="1:14">
      <c r="A2621">
        <v>221</v>
      </c>
      <c r="B2621">
        <v>22102</v>
      </c>
      <c r="C2621" t="s">
        <v>1061</v>
      </c>
      <c r="D2621" t="s">
        <v>1687</v>
      </c>
      <c r="E2621" t="s">
        <v>1688</v>
      </c>
      <c r="F2621" t="s">
        <v>1694</v>
      </c>
      <c r="G2621" t="s">
        <v>1695</v>
      </c>
      <c r="H2621">
        <v>2210201</v>
      </c>
      <c r="I2621" t="s">
        <v>2264</v>
      </c>
      <c r="J2621" t="s">
        <v>846</v>
      </c>
      <c r="K2621">
        <v>15.1</v>
      </c>
      <c r="L2621">
        <v>17.7199</v>
      </c>
      <c r="M2621">
        <v>2.6199</v>
      </c>
      <c r="N2621">
        <v>0.173503311258278</v>
      </c>
    </row>
    <row r="2622" spans="1:14">
      <c r="A2622">
        <v>221</v>
      </c>
      <c r="B2622">
        <v>22102</v>
      </c>
      <c r="C2622" t="s">
        <v>1061</v>
      </c>
      <c r="D2622" t="s">
        <v>1687</v>
      </c>
      <c r="E2622" t="s">
        <v>1688</v>
      </c>
      <c r="F2622" t="s">
        <v>1696</v>
      </c>
      <c r="G2622" t="s">
        <v>1697</v>
      </c>
      <c r="H2622">
        <v>2210201</v>
      </c>
      <c r="I2622" t="s">
        <v>2264</v>
      </c>
      <c r="J2622" t="s">
        <v>846</v>
      </c>
      <c r="K2622">
        <v>61.37</v>
      </c>
      <c r="L2622">
        <v>63.563</v>
      </c>
      <c r="M2622">
        <v>2.193</v>
      </c>
      <c r="N2622">
        <v>0.0357340720221607</v>
      </c>
    </row>
    <row r="2623" spans="1:14">
      <c r="A2623">
        <v>221</v>
      </c>
      <c r="B2623">
        <v>22102</v>
      </c>
      <c r="C2623" t="s">
        <v>1061</v>
      </c>
      <c r="D2623" t="s">
        <v>1687</v>
      </c>
      <c r="E2623" t="s">
        <v>1688</v>
      </c>
      <c r="F2623" t="s">
        <v>1698</v>
      </c>
      <c r="G2623" t="s">
        <v>1699</v>
      </c>
      <c r="H2623">
        <v>2210201</v>
      </c>
      <c r="I2623" t="s">
        <v>2264</v>
      </c>
      <c r="J2623" t="s">
        <v>846</v>
      </c>
      <c r="K2623">
        <v>11.55</v>
      </c>
      <c r="L2623">
        <v>11.5918</v>
      </c>
      <c r="M2623">
        <v>0.0417999999999985</v>
      </c>
      <c r="N2623">
        <v>0.00361904761904749</v>
      </c>
    </row>
    <row r="2624" spans="1:14">
      <c r="A2624">
        <v>221</v>
      </c>
      <c r="B2624">
        <v>22102</v>
      </c>
      <c r="C2624" t="s">
        <v>1061</v>
      </c>
      <c r="D2624" t="s">
        <v>1687</v>
      </c>
      <c r="E2624" t="s">
        <v>1688</v>
      </c>
      <c r="F2624" t="s">
        <v>1848</v>
      </c>
      <c r="G2624" t="s">
        <v>1849</v>
      </c>
      <c r="H2624">
        <v>2210201</v>
      </c>
      <c r="I2624" t="s">
        <v>2264</v>
      </c>
      <c r="J2624" t="s">
        <v>846</v>
      </c>
      <c r="K2624">
        <v>10.71</v>
      </c>
      <c r="L2624">
        <v>12.5745</v>
      </c>
      <c r="M2624">
        <v>1.8645</v>
      </c>
      <c r="N2624">
        <v>0.174089635854342</v>
      </c>
    </row>
    <row r="2625" spans="1:14">
      <c r="A2625">
        <v>221</v>
      </c>
      <c r="B2625">
        <v>22102</v>
      </c>
      <c r="C2625" t="s">
        <v>1061</v>
      </c>
      <c r="D2625" t="s">
        <v>1687</v>
      </c>
      <c r="E2625" t="s">
        <v>1688</v>
      </c>
      <c r="F2625" t="s">
        <v>1850</v>
      </c>
      <c r="G2625" t="s">
        <v>1851</v>
      </c>
      <c r="H2625">
        <v>2210201</v>
      </c>
      <c r="I2625" t="s">
        <v>2264</v>
      </c>
      <c r="J2625" t="s">
        <v>846</v>
      </c>
      <c r="K2625">
        <v>50.46</v>
      </c>
      <c r="L2625">
        <v>42.7461</v>
      </c>
      <c r="M2625">
        <v>-7.7139</v>
      </c>
      <c r="N2625">
        <v>-0.152871581450654</v>
      </c>
    </row>
    <row r="2626" spans="1:14">
      <c r="A2626">
        <v>221</v>
      </c>
      <c r="B2626">
        <v>22102</v>
      </c>
      <c r="C2626" t="s">
        <v>1061</v>
      </c>
      <c r="D2626" t="s">
        <v>1687</v>
      </c>
      <c r="E2626" t="s">
        <v>1688</v>
      </c>
      <c r="F2626" t="s">
        <v>1921</v>
      </c>
      <c r="G2626" t="s">
        <v>1922</v>
      </c>
      <c r="H2626">
        <v>2210201</v>
      </c>
      <c r="I2626" t="s">
        <v>2264</v>
      </c>
      <c r="J2626" t="s">
        <v>846</v>
      </c>
      <c r="K2626">
        <v>2.92</v>
      </c>
      <c r="L2626">
        <v>3.5622</v>
      </c>
      <c r="M2626">
        <v>0.6422</v>
      </c>
      <c r="N2626">
        <v>0.219931506849315</v>
      </c>
    </row>
    <row r="2627" spans="1:14">
      <c r="A2627">
        <v>221</v>
      </c>
      <c r="B2627">
        <v>22102</v>
      </c>
      <c r="C2627" t="s">
        <v>1061</v>
      </c>
      <c r="D2627" t="s">
        <v>1062</v>
      </c>
      <c r="E2627" t="s">
        <v>1063</v>
      </c>
      <c r="F2627" t="s">
        <v>1700</v>
      </c>
      <c r="G2627" t="s">
        <v>1063</v>
      </c>
      <c r="H2627">
        <v>2210201</v>
      </c>
      <c r="I2627" t="s">
        <v>2264</v>
      </c>
      <c r="J2627" t="s">
        <v>846</v>
      </c>
      <c r="K2627">
        <v>37.94</v>
      </c>
      <c r="L2627">
        <v>40.96</v>
      </c>
      <c r="M2627">
        <v>3.02</v>
      </c>
      <c r="N2627">
        <v>0.0795993674222457</v>
      </c>
    </row>
    <row r="2628" spans="1:14">
      <c r="A2628">
        <v>221</v>
      </c>
      <c r="B2628">
        <v>22102</v>
      </c>
      <c r="C2628" t="s">
        <v>1061</v>
      </c>
      <c r="D2628" t="s">
        <v>1062</v>
      </c>
      <c r="E2628" t="s">
        <v>1063</v>
      </c>
      <c r="F2628" t="s">
        <v>1852</v>
      </c>
      <c r="G2628" t="s">
        <v>1853</v>
      </c>
      <c r="H2628">
        <v>2210201</v>
      </c>
      <c r="I2628" t="s">
        <v>2264</v>
      </c>
      <c r="J2628" t="s">
        <v>846</v>
      </c>
      <c r="K2628">
        <v>34.09</v>
      </c>
      <c r="L2628">
        <v>36.0988</v>
      </c>
      <c r="M2628">
        <v>2.00879999999999</v>
      </c>
      <c r="N2628">
        <v>0.058926371369903</v>
      </c>
    </row>
    <row r="2629" spans="1:14">
      <c r="A2629">
        <v>221</v>
      </c>
      <c r="B2629">
        <v>22102</v>
      </c>
      <c r="C2629" t="s">
        <v>1061</v>
      </c>
      <c r="D2629" t="s">
        <v>1062</v>
      </c>
      <c r="E2629" t="s">
        <v>1063</v>
      </c>
      <c r="F2629" t="s">
        <v>1854</v>
      </c>
      <c r="G2629" t="s">
        <v>1855</v>
      </c>
      <c r="H2629">
        <v>2210201</v>
      </c>
      <c r="I2629" t="s">
        <v>2264</v>
      </c>
      <c r="J2629" t="s">
        <v>846</v>
      </c>
      <c r="K2629">
        <v>9.43</v>
      </c>
      <c r="L2629">
        <v>11.5697</v>
      </c>
      <c r="M2629">
        <v>2.1397</v>
      </c>
      <c r="N2629">
        <v>0.226903499469777</v>
      </c>
    </row>
    <row r="2630" spans="1:14">
      <c r="A2630">
        <v>221</v>
      </c>
      <c r="B2630">
        <v>22102</v>
      </c>
      <c r="C2630" t="s">
        <v>1061</v>
      </c>
      <c r="D2630" t="s">
        <v>1062</v>
      </c>
      <c r="E2630" t="s">
        <v>1063</v>
      </c>
      <c r="F2630" t="s">
        <v>1701</v>
      </c>
      <c r="G2630" t="s">
        <v>1702</v>
      </c>
      <c r="H2630">
        <v>2210201</v>
      </c>
      <c r="I2630" t="s">
        <v>2264</v>
      </c>
      <c r="J2630" t="s">
        <v>846</v>
      </c>
      <c r="K2630">
        <v>27.65</v>
      </c>
      <c r="L2630">
        <v>33.0919</v>
      </c>
      <c r="M2630">
        <v>5.4419</v>
      </c>
      <c r="N2630">
        <v>0.196813743218807</v>
      </c>
    </row>
    <row r="2631" spans="1:14">
      <c r="A2631">
        <v>221</v>
      </c>
      <c r="B2631">
        <v>22102</v>
      </c>
      <c r="C2631" t="s">
        <v>1061</v>
      </c>
      <c r="D2631" t="s">
        <v>1062</v>
      </c>
      <c r="E2631" t="s">
        <v>1063</v>
      </c>
      <c r="F2631" t="s">
        <v>1856</v>
      </c>
      <c r="G2631" t="s">
        <v>1857</v>
      </c>
      <c r="H2631">
        <v>2210201</v>
      </c>
      <c r="I2631" t="s">
        <v>2264</v>
      </c>
      <c r="J2631" t="s">
        <v>846</v>
      </c>
      <c r="K2631">
        <v>3.73</v>
      </c>
      <c r="L2631">
        <v>5.291</v>
      </c>
      <c r="M2631">
        <v>1.561</v>
      </c>
      <c r="N2631">
        <v>0.418498659517426</v>
      </c>
    </row>
    <row r="2632" spans="1:14">
      <c r="A2632">
        <v>221</v>
      </c>
      <c r="B2632">
        <v>22102</v>
      </c>
      <c r="C2632" t="s">
        <v>1061</v>
      </c>
      <c r="D2632" t="s">
        <v>1062</v>
      </c>
      <c r="E2632" t="s">
        <v>1063</v>
      </c>
      <c r="F2632" t="s">
        <v>1858</v>
      </c>
      <c r="G2632" t="s">
        <v>1859</v>
      </c>
      <c r="H2632">
        <v>2210201</v>
      </c>
      <c r="I2632" t="s">
        <v>2264</v>
      </c>
      <c r="J2632" t="s">
        <v>846</v>
      </c>
      <c r="K2632">
        <v>10.61</v>
      </c>
      <c r="L2632">
        <v>12.001</v>
      </c>
      <c r="M2632">
        <v>1.391</v>
      </c>
      <c r="N2632">
        <v>0.1311027332705</v>
      </c>
    </row>
    <row r="2633" spans="1:14">
      <c r="A2633">
        <v>221</v>
      </c>
      <c r="B2633">
        <v>22102</v>
      </c>
      <c r="C2633" t="s">
        <v>1061</v>
      </c>
      <c r="D2633" t="s">
        <v>1062</v>
      </c>
      <c r="E2633" t="s">
        <v>1063</v>
      </c>
      <c r="F2633" t="s">
        <v>1703</v>
      </c>
      <c r="G2633" t="s">
        <v>1704</v>
      </c>
      <c r="H2633">
        <v>2210201</v>
      </c>
      <c r="I2633" t="s">
        <v>2264</v>
      </c>
      <c r="J2633" t="s">
        <v>846</v>
      </c>
      <c r="K2633">
        <v>8.25</v>
      </c>
      <c r="L2633">
        <v>9.932</v>
      </c>
      <c r="M2633">
        <v>1.682</v>
      </c>
      <c r="N2633">
        <v>0.203878787878788</v>
      </c>
    </row>
    <row r="2634" spans="1:14">
      <c r="A2634">
        <v>221</v>
      </c>
      <c r="B2634">
        <v>22102</v>
      </c>
      <c r="C2634" t="s">
        <v>1061</v>
      </c>
      <c r="D2634" t="s">
        <v>1062</v>
      </c>
      <c r="E2634" t="s">
        <v>1063</v>
      </c>
      <c r="F2634" t="s">
        <v>1064</v>
      </c>
      <c r="G2634" t="s">
        <v>1065</v>
      </c>
      <c r="H2634">
        <v>2210201</v>
      </c>
      <c r="I2634" t="s">
        <v>2264</v>
      </c>
      <c r="J2634" t="s">
        <v>846</v>
      </c>
      <c r="K2634">
        <v>24.23</v>
      </c>
      <c r="L2634">
        <v>12.9627</v>
      </c>
      <c r="M2634">
        <v>-11.2673</v>
      </c>
      <c r="N2634">
        <v>-0.465014444903013</v>
      </c>
    </row>
    <row r="2635" spans="1:14">
      <c r="A2635">
        <v>221</v>
      </c>
      <c r="B2635">
        <v>22102</v>
      </c>
      <c r="C2635" t="s">
        <v>1061</v>
      </c>
      <c r="D2635" t="s">
        <v>1705</v>
      </c>
      <c r="E2635" t="s">
        <v>1706</v>
      </c>
      <c r="F2635" t="s">
        <v>1707</v>
      </c>
      <c r="G2635" t="s">
        <v>1706</v>
      </c>
      <c r="H2635">
        <v>2210201</v>
      </c>
      <c r="I2635" t="s">
        <v>2264</v>
      </c>
      <c r="J2635" t="s">
        <v>846</v>
      </c>
      <c r="K2635">
        <v>20.27</v>
      </c>
      <c r="L2635">
        <v>21.7076</v>
      </c>
      <c r="M2635">
        <v>1.4376</v>
      </c>
      <c r="N2635">
        <v>0.0709225456339418</v>
      </c>
    </row>
    <row r="2636" spans="1:14">
      <c r="A2636">
        <v>221</v>
      </c>
      <c r="B2636">
        <v>22102</v>
      </c>
      <c r="C2636" t="s">
        <v>1061</v>
      </c>
      <c r="D2636" t="s">
        <v>1705</v>
      </c>
      <c r="E2636" t="s">
        <v>1706</v>
      </c>
      <c r="F2636" t="s">
        <v>1860</v>
      </c>
      <c r="G2636" t="s">
        <v>1861</v>
      </c>
      <c r="H2636">
        <v>2210201</v>
      </c>
      <c r="I2636" t="s">
        <v>2264</v>
      </c>
      <c r="J2636" t="s">
        <v>846</v>
      </c>
      <c r="K2636">
        <v>16.24</v>
      </c>
      <c r="L2636">
        <v>16.4986</v>
      </c>
      <c r="M2636">
        <v>0.258600000000001</v>
      </c>
      <c r="N2636">
        <v>0.0159236453201971</v>
      </c>
    </row>
    <row r="2637" spans="1:14">
      <c r="A2637">
        <v>221</v>
      </c>
      <c r="B2637">
        <v>22102</v>
      </c>
      <c r="C2637" t="s">
        <v>1061</v>
      </c>
      <c r="D2637" t="s">
        <v>1705</v>
      </c>
      <c r="E2637" t="s">
        <v>1706</v>
      </c>
      <c r="F2637" t="s">
        <v>1708</v>
      </c>
      <c r="G2637" t="s">
        <v>1709</v>
      </c>
      <c r="H2637">
        <v>2210201</v>
      </c>
      <c r="I2637" t="s">
        <v>2264</v>
      </c>
      <c r="J2637" t="s">
        <v>846</v>
      </c>
      <c r="K2637">
        <v>6.32</v>
      </c>
      <c r="L2637">
        <v>6.7048</v>
      </c>
      <c r="M2637">
        <v>0.384799999999999</v>
      </c>
      <c r="N2637">
        <v>0.060886075949367</v>
      </c>
    </row>
    <row r="2638" spans="1:14">
      <c r="A2638">
        <v>221</v>
      </c>
      <c r="B2638">
        <v>22102</v>
      </c>
      <c r="C2638" t="s">
        <v>1061</v>
      </c>
      <c r="D2638" t="s">
        <v>1705</v>
      </c>
      <c r="E2638" t="s">
        <v>1706</v>
      </c>
      <c r="F2638" t="s">
        <v>1710</v>
      </c>
      <c r="G2638" t="s">
        <v>1711</v>
      </c>
      <c r="H2638">
        <v>2210201</v>
      </c>
      <c r="I2638" t="s">
        <v>2264</v>
      </c>
      <c r="J2638" t="s">
        <v>846</v>
      </c>
      <c r="K2638">
        <v>15.84</v>
      </c>
      <c r="L2638">
        <v>17.9756</v>
      </c>
      <c r="M2638">
        <v>2.1356</v>
      </c>
      <c r="N2638">
        <v>0.134823232323232</v>
      </c>
    </row>
    <row r="2639" spans="1:14">
      <c r="A2639">
        <v>221</v>
      </c>
      <c r="B2639">
        <v>22102</v>
      </c>
      <c r="C2639" t="s">
        <v>1061</v>
      </c>
      <c r="D2639" t="s">
        <v>1318</v>
      </c>
      <c r="E2639" t="s">
        <v>1319</v>
      </c>
      <c r="F2639" t="s">
        <v>1712</v>
      </c>
      <c r="G2639" t="s">
        <v>1319</v>
      </c>
      <c r="H2639">
        <v>2210201</v>
      </c>
      <c r="I2639" t="s">
        <v>2264</v>
      </c>
      <c r="J2639" t="s">
        <v>846</v>
      </c>
      <c r="K2639">
        <v>43.31</v>
      </c>
      <c r="L2639">
        <v>42.1718</v>
      </c>
      <c r="M2639">
        <v>-1.1382</v>
      </c>
      <c r="N2639">
        <v>-0.0262803047794968</v>
      </c>
    </row>
    <row r="2640" spans="1:14">
      <c r="A2640">
        <v>221</v>
      </c>
      <c r="B2640">
        <v>22102</v>
      </c>
      <c r="C2640" t="s">
        <v>1061</v>
      </c>
      <c r="D2640" t="s">
        <v>1318</v>
      </c>
      <c r="E2640" t="s">
        <v>1319</v>
      </c>
      <c r="F2640" t="s">
        <v>1862</v>
      </c>
      <c r="G2640" t="s">
        <v>1863</v>
      </c>
      <c r="H2640">
        <v>2210201</v>
      </c>
      <c r="I2640" t="s">
        <v>2264</v>
      </c>
      <c r="J2640" t="s">
        <v>846</v>
      </c>
      <c r="K2640">
        <v>14.47</v>
      </c>
      <c r="L2640">
        <v>12.7894</v>
      </c>
      <c r="M2640">
        <v>-1.6806</v>
      </c>
      <c r="N2640">
        <v>-0.116143745680719</v>
      </c>
    </row>
    <row r="2641" spans="1:14">
      <c r="A2641">
        <v>221</v>
      </c>
      <c r="B2641">
        <v>22102</v>
      </c>
      <c r="C2641" t="s">
        <v>1061</v>
      </c>
      <c r="D2641" t="s">
        <v>1318</v>
      </c>
      <c r="E2641" t="s">
        <v>1319</v>
      </c>
      <c r="F2641" t="s">
        <v>1713</v>
      </c>
      <c r="G2641" t="s">
        <v>1714</v>
      </c>
      <c r="H2641">
        <v>2210201</v>
      </c>
      <c r="I2641" t="s">
        <v>2264</v>
      </c>
      <c r="J2641" t="s">
        <v>846</v>
      </c>
      <c r="K2641">
        <v>3.4</v>
      </c>
      <c r="L2641">
        <v>3.7614</v>
      </c>
      <c r="M2641">
        <v>0.3614</v>
      </c>
      <c r="N2641">
        <v>0.106294117647059</v>
      </c>
    </row>
    <row r="2642" spans="1:14">
      <c r="A2642">
        <v>221</v>
      </c>
      <c r="B2642">
        <v>22102</v>
      </c>
      <c r="C2642" t="s">
        <v>1061</v>
      </c>
      <c r="D2642" t="s">
        <v>1318</v>
      </c>
      <c r="E2642" t="s">
        <v>1319</v>
      </c>
      <c r="F2642" t="s">
        <v>1923</v>
      </c>
      <c r="G2642" t="s">
        <v>1924</v>
      </c>
      <c r="H2642">
        <v>2210201</v>
      </c>
      <c r="I2642" t="s">
        <v>2264</v>
      </c>
      <c r="J2642" t="s">
        <v>846</v>
      </c>
      <c r="K2642">
        <v>3.61</v>
      </c>
      <c r="L2642">
        <v>3.8617</v>
      </c>
      <c r="M2642">
        <v>0.2517</v>
      </c>
      <c r="N2642">
        <v>0.0697229916897507</v>
      </c>
    </row>
    <row r="2643" spans="1:14">
      <c r="A2643">
        <v>221</v>
      </c>
      <c r="B2643">
        <v>22102</v>
      </c>
      <c r="C2643" t="s">
        <v>1061</v>
      </c>
      <c r="D2643" t="s">
        <v>1318</v>
      </c>
      <c r="E2643" t="s">
        <v>1319</v>
      </c>
      <c r="F2643" t="s">
        <v>1864</v>
      </c>
      <c r="G2643" t="s">
        <v>1865</v>
      </c>
      <c r="H2643">
        <v>2210201</v>
      </c>
      <c r="I2643" t="s">
        <v>2264</v>
      </c>
      <c r="J2643" t="s">
        <v>846</v>
      </c>
      <c r="K2643">
        <v>28.27</v>
      </c>
      <c r="L2643">
        <v>30.8405</v>
      </c>
      <c r="M2643">
        <v>2.5705</v>
      </c>
      <c r="N2643">
        <v>0.090926777502653</v>
      </c>
    </row>
    <row r="2644" spans="1:14">
      <c r="A2644">
        <v>221</v>
      </c>
      <c r="B2644">
        <v>22102</v>
      </c>
      <c r="C2644" t="s">
        <v>1061</v>
      </c>
      <c r="D2644" t="s">
        <v>1318</v>
      </c>
      <c r="E2644" t="s">
        <v>1319</v>
      </c>
      <c r="F2644" t="s">
        <v>1925</v>
      </c>
      <c r="G2644" t="s">
        <v>1926</v>
      </c>
      <c r="H2644">
        <v>2210201</v>
      </c>
      <c r="I2644" t="s">
        <v>2264</v>
      </c>
      <c r="J2644" t="s">
        <v>846</v>
      </c>
      <c r="K2644">
        <v>9.44</v>
      </c>
      <c r="L2644">
        <v>21.2783</v>
      </c>
      <c r="M2644">
        <v>11.8383</v>
      </c>
      <c r="N2644">
        <v>1.25405720338983</v>
      </c>
    </row>
    <row r="2645" spans="1:14">
      <c r="A2645">
        <v>221</v>
      </c>
      <c r="B2645">
        <v>22102</v>
      </c>
      <c r="C2645" t="s">
        <v>1061</v>
      </c>
      <c r="D2645" t="s">
        <v>1318</v>
      </c>
      <c r="E2645" t="s">
        <v>1319</v>
      </c>
      <c r="F2645" t="s">
        <v>1320</v>
      </c>
      <c r="G2645" t="s">
        <v>1321</v>
      </c>
      <c r="H2645">
        <v>2210201</v>
      </c>
      <c r="I2645" t="s">
        <v>2264</v>
      </c>
      <c r="J2645" t="s">
        <v>846</v>
      </c>
      <c r="K2645">
        <v>30.05</v>
      </c>
      <c r="L2645">
        <v>33.9596</v>
      </c>
      <c r="M2645">
        <v>3.9096</v>
      </c>
      <c r="N2645">
        <v>0.130103161397671</v>
      </c>
    </row>
    <row r="2646" spans="1:14">
      <c r="A2646">
        <v>221</v>
      </c>
      <c r="B2646">
        <v>22102</v>
      </c>
      <c r="C2646" t="s">
        <v>1061</v>
      </c>
      <c r="D2646" t="s">
        <v>1318</v>
      </c>
      <c r="E2646" t="s">
        <v>1319</v>
      </c>
      <c r="F2646" t="s">
        <v>1866</v>
      </c>
      <c r="G2646" t="s">
        <v>1867</v>
      </c>
      <c r="H2646">
        <v>2210201</v>
      </c>
      <c r="I2646" t="s">
        <v>2264</v>
      </c>
      <c r="J2646" t="s">
        <v>846</v>
      </c>
      <c r="K2646">
        <v>25.98</v>
      </c>
      <c r="L2646">
        <v>0</v>
      </c>
      <c r="M2646">
        <v>-25.98</v>
      </c>
      <c r="N2646">
        <v>-1</v>
      </c>
    </row>
    <row r="2647" spans="1:14">
      <c r="A2647">
        <v>221</v>
      </c>
      <c r="B2647">
        <v>22102</v>
      </c>
      <c r="C2647" t="s">
        <v>1061</v>
      </c>
      <c r="D2647" t="s">
        <v>1715</v>
      </c>
      <c r="E2647" t="s">
        <v>1716</v>
      </c>
      <c r="F2647" t="s">
        <v>1717</v>
      </c>
      <c r="G2647" t="s">
        <v>1716</v>
      </c>
      <c r="H2647">
        <v>2210201</v>
      </c>
      <c r="I2647" t="s">
        <v>2264</v>
      </c>
      <c r="J2647" t="s">
        <v>846</v>
      </c>
      <c r="K2647">
        <v>30.61</v>
      </c>
      <c r="L2647">
        <v>32.7864</v>
      </c>
      <c r="M2647">
        <v>2.1764</v>
      </c>
      <c r="N2647">
        <v>0.0711009474028096</v>
      </c>
    </row>
    <row r="2648" spans="1:14">
      <c r="A2648">
        <v>221</v>
      </c>
      <c r="B2648">
        <v>22102</v>
      </c>
      <c r="C2648" t="s">
        <v>1061</v>
      </c>
      <c r="D2648" t="s">
        <v>1715</v>
      </c>
      <c r="E2648" t="s">
        <v>1716</v>
      </c>
      <c r="F2648" t="s">
        <v>1718</v>
      </c>
      <c r="G2648" t="s">
        <v>1719</v>
      </c>
      <c r="H2648">
        <v>2210201</v>
      </c>
      <c r="I2648" t="s">
        <v>2264</v>
      </c>
      <c r="J2648" t="s">
        <v>846</v>
      </c>
      <c r="K2648">
        <v>31.58</v>
      </c>
      <c r="L2648">
        <v>35.6256</v>
      </c>
      <c r="M2648">
        <v>4.0456</v>
      </c>
      <c r="N2648">
        <v>0.128106396453452</v>
      </c>
    </row>
    <row r="2649" spans="1:14">
      <c r="A2649">
        <v>221</v>
      </c>
      <c r="B2649">
        <v>22102</v>
      </c>
      <c r="C2649" t="s">
        <v>1061</v>
      </c>
      <c r="D2649" t="s">
        <v>1715</v>
      </c>
      <c r="E2649" t="s">
        <v>1716</v>
      </c>
      <c r="F2649" t="s">
        <v>1720</v>
      </c>
      <c r="G2649" t="s">
        <v>1721</v>
      </c>
      <c r="H2649">
        <v>2210201</v>
      </c>
      <c r="I2649" t="s">
        <v>2264</v>
      </c>
      <c r="J2649" t="s">
        <v>846</v>
      </c>
      <c r="K2649">
        <v>22.75</v>
      </c>
      <c r="L2649">
        <v>22.3595</v>
      </c>
      <c r="M2649">
        <v>-0.390499999999999</v>
      </c>
      <c r="N2649">
        <v>-0.0171648351648351</v>
      </c>
    </row>
    <row r="2650" spans="1:14">
      <c r="A2650">
        <v>221</v>
      </c>
      <c r="B2650">
        <v>22102</v>
      </c>
      <c r="C2650" t="s">
        <v>1061</v>
      </c>
      <c r="D2650" t="s">
        <v>1715</v>
      </c>
      <c r="E2650" t="s">
        <v>1716</v>
      </c>
      <c r="F2650" t="s">
        <v>1722</v>
      </c>
      <c r="G2650" t="s">
        <v>1723</v>
      </c>
      <c r="H2650">
        <v>2210201</v>
      </c>
      <c r="I2650" t="s">
        <v>2264</v>
      </c>
      <c r="J2650" t="s">
        <v>846</v>
      </c>
      <c r="K2650">
        <v>0</v>
      </c>
      <c r="L2650">
        <v>99.0068</v>
      </c>
      <c r="M2650">
        <v>99.0068</v>
      </c>
      <c r="N2650">
        <v>0</v>
      </c>
    </row>
    <row r="2651" spans="1:14">
      <c r="A2651">
        <v>221</v>
      </c>
      <c r="B2651">
        <v>22102</v>
      </c>
      <c r="C2651" t="s">
        <v>1061</v>
      </c>
      <c r="D2651" t="s">
        <v>1715</v>
      </c>
      <c r="E2651" t="s">
        <v>1716</v>
      </c>
      <c r="F2651" t="s">
        <v>1722</v>
      </c>
      <c r="G2651" t="s">
        <v>1723</v>
      </c>
      <c r="H2651">
        <v>2210201</v>
      </c>
      <c r="I2651" t="s">
        <v>2264</v>
      </c>
      <c r="J2651" t="s">
        <v>1213</v>
      </c>
      <c r="K2651">
        <v>96.38</v>
      </c>
      <c r="L2651">
        <v>0</v>
      </c>
      <c r="M2651">
        <v>-96.38</v>
      </c>
      <c r="N2651">
        <v>-1</v>
      </c>
    </row>
    <row r="2652" spans="1:14">
      <c r="A2652">
        <v>221</v>
      </c>
      <c r="B2652">
        <v>22102</v>
      </c>
      <c r="C2652" t="s">
        <v>1061</v>
      </c>
      <c r="D2652" t="s">
        <v>1715</v>
      </c>
      <c r="E2652" t="s">
        <v>1716</v>
      </c>
      <c r="F2652" t="s">
        <v>1724</v>
      </c>
      <c r="G2652" t="s">
        <v>1725</v>
      </c>
      <c r="H2652">
        <v>2210201</v>
      </c>
      <c r="I2652" t="s">
        <v>2264</v>
      </c>
      <c r="J2652" t="s">
        <v>846</v>
      </c>
      <c r="K2652">
        <v>16.7</v>
      </c>
      <c r="L2652">
        <v>16.6414</v>
      </c>
      <c r="M2652">
        <v>-0.0585999999999984</v>
      </c>
      <c r="N2652">
        <v>-0.00350898203592805</v>
      </c>
    </row>
    <row r="2653" spans="1:14">
      <c r="A2653">
        <v>221</v>
      </c>
      <c r="B2653">
        <v>22102</v>
      </c>
      <c r="C2653" t="s">
        <v>1061</v>
      </c>
      <c r="D2653" t="s">
        <v>1715</v>
      </c>
      <c r="E2653" t="s">
        <v>1716</v>
      </c>
      <c r="F2653" t="s">
        <v>1927</v>
      </c>
      <c r="G2653" t="s">
        <v>1928</v>
      </c>
      <c r="H2653">
        <v>2210201</v>
      </c>
      <c r="I2653" t="s">
        <v>2264</v>
      </c>
      <c r="J2653" t="s">
        <v>846</v>
      </c>
      <c r="K2653">
        <v>5.49</v>
      </c>
      <c r="L2653">
        <v>5.5635</v>
      </c>
      <c r="M2653">
        <v>0.0735000000000001</v>
      </c>
      <c r="N2653">
        <v>0.0133879781420765</v>
      </c>
    </row>
    <row r="2654" spans="1:14">
      <c r="A2654">
        <v>221</v>
      </c>
      <c r="B2654">
        <v>22102</v>
      </c>
      <c r="C2654" t="s">
        <v>1061</v>
      </c>
      <c r="D2654" t="s">
        <v>1715</v>
      </c>
      <c r="E2654" t="s">
        <v>1716</v>
      </c>
      <c r="F2654" t="s">
        <v>1929</v>
      </c>
      <c r="G2654" t="s">
        <v>1930</v>
      </c>
      <c r="H2654">
        <v>2210201</v>
      </c>
      <c r="I2654" t="s">
        <v>2264</v>
      </c>
      <c r="J2654" t="s">
        <v>846</v>
      </c>
      <c r="K2654">
        <v>7.23</v>
      </c>
      <c r="L2654">
        <v>6.6168</v>
      </c>
      <c r="M2654">
        <v>-0.613200000000001</v>
      </c>
      <c r="N2654">
        <v>-0.0848132780082989</v>
      </c>
    </row>
    <row r="2655" spans="1:14">
      <c r="A2655">
        <v>221</v>
      </c>
      <c r="B2655">
        <v>22102</v>
      </c>
      <c r="C2655" t="s">
        <v>1061</v>
      </c>
      <c r="D2655" t="s">
        <v>1715</v>
      </c>
      <c r="E2655" t="s">
        <v>1716</v>
      </c>
      <c r="F2655" t="s">
        <v>1868</v>
      </c>
      <c r="G2655" t="s">
        <v>1869</v>
      </c>
      <c r="H2655">
        <v>2210201</v>
      </c>
      <c r="I2655" t="s">
        <v>2264</v>
      </c>
      <c r="J2655" t="s">
        <v>846</v>
      </c>
      <c r="K2655">
        <v>0</v>
      </c>
      <c r="L2655">
        <v>0.7187</v>
      </c>
      <c r="M2655">
        <v>0.7187</v>
      </c>
      <c r="N2655">
        <v>0</v>
      </c>
    </row>
    <row r="2656" spans="1:14">
      <c r="A2656">
        <v>221</v>
      </c>
      <c r="B2656">
        <v>22102</v>
      </c>
      <c r="C2656" t="s">
        <v>849</v>
      </c>
      <c r="D2656" t="s">
        <v>953</v>
      </c>
      <c r="E2656" t="s">
        <v>954</v>
      </c>
      <c r="F2656" t="s">
        <v>955</v>
      </c>
      <c r="G2656" t="s">
        <v>954</v>
      </c>
      <c r="H2656">
        <v>2210201</v>
      </c>
      <c r="I2656" t="s">
        <v>2264</v>
      </c>
      <c r="J2656" t="s">
        <v>846</v>
      </c>
      <c r="K2656">
        <v>80.53</v>
      </c>
      <c r="L2656">
        <v>84.8245</v>
      </c>
      <c r="M2656">
        <v>4.2945</v>
      </c>
      <c r="N2656">
        <v>0.0533279523159071</v>
      </c>
    </row>
    <row r="2657" spans="1:14">
      <c r="A2657">
        <v>221</v>
      </c>
      <c r="B2657">
        <v>22102</v>
      </c>
      <c r="C2657" t="s">
        <v>849</v>
      </c>
      <c r="D2657" t="s">
        <v>953</v>
      </c>
      <c r="E2657" t="s">
        <v>954</v>
      </c>
      <c r="F2657" t="s">
        <v>957</v>
      </c>
      <c r="G2657" t="s">
        <v>958</v>
      </c>
      <c r="H2657">
        <v>2210201</v>
      </c>
      <c r="I2657" t="s">
        <v>2264</v>
      </c>
      <c r="J2657" t="s">
        <v>846</v>
      </c>
      <c r="K2657">
        <v>19.79</v>
      </c>
      <c r="L2657">
        <v>23.2695</v>
      </c>
      <c r="M2657">
        <v>3.4795</v>
      </c>
      <c r="N2657">
        <v>0.175821121778676</v>
      </c>
    </row>
    <row r="2658" spans="1:14">
      <c r="A2658">
        <v>221</v>
      </c>
      <c r="B2658">
        <v>22102</v>
      </c>
      <c r="C2658" t="s">
        <v>849</v>
      </c>
      <c r="D2658" t="s">
        <v>953</v>
      </c>
      <c r="E2658" t="s">
        <v>954</v>
      </c>
      <c r="F2658" t="s">
        <v>959</v>
      </c>
      <c r="G2658" t="s">
        <v>960</v>
      </c>
      <c r="H2658">
        <v>2210201</v>
      </c>
      <c r="I2658" t="s">
        <v>2264</v>
      </c>
      <c r="J2658" t="s">
        <v>846</v>
      </c>
      <c r="K2658">
        <v>38.14</v>
      </c>
      <c r="L2658">
        <v>40.8173</v>
      </c>
      <c r="M2658">
        <v>2.6773</v>
      </c>
      <c r="N2658">
        <v>0.0701966439433666</v>
      </c>
    </row>
    <row r="2659" spans="1:14">
      <c r="A2659">
        <v>221</v>
      </c>
      <c r="B2659">
        <v>22102</v>
      </c>
      <c r="C2659" t="s">
        <v>1726</v>
      </c>
      <c r="D2659" t="s">
        <v>1727</v>
      </c>
      <c r="E2659" t="s">
        <v>1728</v>
      </c>
      <c r="F2659" t="s">
        <v>1729</v>
      </c>
      <c r="G2659" t="s">
        <v>1728</v>
      </c>
      <c r="H2659">
        <v>2210201</v>
      </c>
      <c r="I2659" t="s">
        <v>2264</v>
      </c>
      <c r="J2659" t="s">
        <v>846</v>
      </c>
      <c r="K2659">
        <v>87.06</v>
      </c>
      <c r="L2659">
        <v>90.36</v>
      </c>
      <c r="M2659">
        <v>3.3</v>
      </c>
      <c r="N2659">
        <v>0.0379048931771192</v>
      </c>
    </row>
    <row r="2660" spans="1:14">
      <c r="A2660">
        <v>221</v>
      </c>
      <c r="B2660">
        <v>22102</v>
      </c>
      <c r="C2660" t="s">
        <v>1726</v>
      </c>
      <c r="D2660" t="s">
        <v>1727</v>
      </c>
      <c r="E2660" t="s">
        <v>1728</v>
      </c>
      <c r="F2660" t="s">
        <v>1870</v>
      </c>
      <c r="G2660" t="s">
        <v>1871</v>
      </c>
      <c r="H2660">
        <v>2210201</v>
      </c>
      <c r="I2660" t="s">
        <v>2264</v>
      </c>
      <c r="J2660" t="s">
        <v>846</v>
      </c>
      <c r="K2660">
        <v>22.19</v>
      </c>
      <c r="L2660">
        <v>23.5277</v>
      </c>
      <c r="M2660">
        <v>1.3377</v>
      </c>
      <c r="N2660">
        <v>0.0602839116719242</v>
      </c>
    </row>
    <row r="2661" spans="1:14">
      <c r="A2661">
        <v>221</v>
      </c>
      <c r="B2661">
        <v>22102</v>
      </c>
      <c r="C2661" t="s">
        <v>1726</v>
      </c>
      <c r="D2661" t="s">
        <v>1727</v>
      </c>
      <c r="E2661" t="s">
        <v>1728</v>
      </c>
      <c r="F2661" t="s">
        <v>1931</v>
      </c>
      <c r="G2661" t="s">
        <v>1932</v>
      </c>
      <c r="H2661">
        <v>2210201</v>
      </c>
      <c r="I2661" t="s">
        <v>2264</v>
      </c>
      <c r="J2661" t="s">
        <v>846</v>
      </c>
      <c r="K2661">
        <v>13.11</v>
      </c>
      <c r="L2661">
        <v>12.8088</v>
      </c>
      <c r="M2661">
        <v>-0.3012</v>
      </c>
      <c r="N2661">
        <v>-0.022974828375286</v>
      </c>
    </row>
    <row r="2662" spans="1:14">
      <c r="A2662">
        <v>221</v>
      </c>
      <c r="B2662">
        <v>22102</v>
      </c>
      <c r="C2662" t="s">
        <v>1726</v>
      </c>
      <c r="D2662" t="s">
        <v>1727</v>
      </c>
      <c r="E2662" t="s">
        <v>1728</v>
      </c>
      <c r="F2662" t="s">
        <v>1933</v>
      </c>
      <c r="G2662" t="s">
        <v>1934</v>
      </c>
      <c r="H2662">
        <v>2210201</v>
      </c>
      <c r="I2662" t="s">
        <v>2264</v>
      </c>
      <c r="J2662" t="s">
        <v>846</v>
      </c>
      <c r="K2662">
        <v>5.18</v>
      </c>
      <c r="L2662">
        <v>5.9822</v>
      </c>
      <c r="M2662">
        <v>0.8022</v>
      </c>
      <c r="N2662">
        <v>0.154864864864865</v>
      </c>
    </row>
    <row r="2663" spans="1:14">
      <c r="A2663">
        <v>221</v>
      </c>
      <c r="B2663">
        <v>22102</v>
      </c>
      <c r="C2663" t="s">
        <v>849</v>
      </c>
      <c r="D2663" t="s">
        <v>1730</v>
      </c>
      <c r="E2663" t="s">
        <v>1731</v>
      </c>
      <c r="F2663" t="s">
        <v>1732</v>
      </c>
      <c r="G2663" t="s">
        <v>1731</v>
      </c>
      <c r="H2663">
        <v>2210201</v>
      </c>
      <c r="I2663" t="s">
        <v>2264</v>
      </c>
      <c r="J2663" t="s">
        <v>846</v>
      </c>
      <c r="K2663">
        <v>102.89</v>
      </c>
      <c r="L2663">
        <v>101.1907</v>
      </c>
      <c r="M2663">
        <v>-1.69929999999999</v>
      </c>
      <c r="N2663">
        <v>-0.0165156963747691</v>
      </c>
    </row>
    <row r="2664" spans="1:14">
      <c r="A2664">
        <v>221</v>
      </c>
      <c r="B2664">
        <v>22102</v>
      </c>
      <c r="C2664" t="s">
        <v>849</v>
      </c>
      <c r="D2664" t="s">
        <v>1730</v>
      </c>
      <c r="E2664" t="s">
        <v>1731</v>
      </c>
      <c r="F2664" t="s">
        <v>1733</v>
      </c>
      <c r="G2664" t="s">
        <v>1734</v>
      </c>
      <c r="H2664">
        <v>2210201</v>
      </c>
      <c r="I2664" t="s">
        <v>2264</v>
      </c>
      <c r="J2664" t="s">
        <v>846</v>
      </c>
      <c r="K2664">
        <v>13.92</v>
      </c>
      <c r="L2664">
        <v>15.619</v>
      </c>
      <c r="M2664">
        <v>1.699</v>
      </c>
      <c r="N2664">
        <v>0.122054597701149</v>
      </c>
    </row>
    <row r="2665" spans="1:14">
      <c r="A2665">
        <v>221</v>
      </c>
      <c r="B2665">
        <v>22102</v>
      </c>
      <c r="C2665" t="s">
        <v>849</v>
      </c>
      <c r="D2665" t="s">
        <v>1730</v>
      </c>
      <c r="E2665" t="s">
        <v>1731</v>
      </c>
      <c r="F2665" t="s">
        <v>1872</v>
      </c>
      <c r="G2665" t="s">
        <v>1873</v>
      </c>
      <c r="H2665">
        <v>2210201</v>
      </c>
      <c r="I2665" t="s">
        <v>2264</v>
      </c>
      <c r="J2665" t="s">
        <v>846</v>
      </c>
      <c r="K2665">
        <v>1.56</v>
      </c>
      <c r="L2665">
        <v>1.1875</v>
      </c>
      <c r="M2665">
        <v>-0.3725</v>
      </c>
      <c r="N2665">
        <v>-0.238782051282051</v>
      </c>
    </row>
    <row r="2666" spans="1:14">
      <c r="A2666">
        <v>221</v>
      </c>
      <c r="B2666">
        <v>22102</v>
      </c>
      <c r="C2666" t="s">
        <v>849</v>
      </c>
      <c r="D2666" t="s">
        <v>1730</v>
      </c>
      <c r="E2666" t="s">
        <v>1731</v>
      </c>
      <c r="F2666" t="s">
        <v>1735</v>
      </c>
      <c r="G2666" t="s">
        <v>1736</v>
      </c>
      <c r="H2666">
        <v>2210201</v>
      </c>
      <c r="I2666" t="s">
        <v>2264</v>
      </c>
      <c r="J2666" t="s">
        <v>846</v>
      </c>
      <c r="K2666">
        <v>8.08</v>
      </c>
      <c r="L2666">
        <v>7.4494</v>
      </c>
      <c r="M2666">
        <v>-0.6306</v>
      </c>
      <c r="N2666">
        <v>-0.0780445544554456</v>
      </c>
    </row>
    <row r="2667" spans="1:14">
      <c r="A2667">
        <v>221</v>
      </c>
      <c r="B2667">
        <v>22102</v>
      </c>
      <c r="C2667" t="s">
        <v>849</v>
      </c>
      <c r="D2667" t="s">
        <v>1730</v>
      </c>
      <c r="E2667" t="s">
        <v>1731</v>
      </c>
      <c r="F2667" t="s">
        <v>1737</v>
      </c>
      <c r="G2667" t="s">
        <v>1738</v>
      </c>
      <c r="H2667">
        <v>2210201</v>
      </c>
      <c r="I2667" t="s">
        <v>2264</v>
      </c>
      <c r="J2667" t="s">
        <v>846</v>
      </c>
      <c r="K2667">
        <v>61.59</v>
      </c>
      <c r="L2667">
        <v>66.4032</v>
      </c>
      <c r="M2667">
        <v>4.81319999999999</v>
      </c>
      <c r="N2667">
        <v>0.0781490501704821</v>
      </c>
    </row>
    <row r="2668" spans="1:14">
      <c r="A2668">
        <v>221</v>
      </c>
      <c r="B2668">
        <v>22102</v>
      </c>
      <c r="C2668" t="s">
        <v>849</v>
      </c>
      <c r="D2668" t="s">
        <v>1730</v>
      </c>
      <c r="E2668" t="s">
        <v>1731</v>
      </c>
      <c r="F2668" t="s">
        <v>1874</v>
      </c>
      <c r="G2668" t="s">
        <v>1875</v>
      </c>
      <c r="H2668">
        <v>2210201</v>
      </c>
      <c r="I2668" t="s">
        <v>2264</v>
      </c>
      <c r="J2668" t="s">
        <v>846</v>
      </c>
      <c r="K2668">
        <v>4.42</v>
      </c>
      <c r="L2668">
        <v>3.2168</v>
      </c>
      <c r="M2668">
        <v>-1.2032</v>
      </c>
      <c r="N2668">
        <v>-0.272217194570136</v>
      </c>
    </row>
    <row r="2669" spans="1:14">
      <c r="A2669">
        <v>221</v>
      </c>
      <c r="B2669">
        <v>22102</v>
      </c>
      <c r="C2669" t="s">
        <v>849</v>
      </c>
      <c r="D2669" t="s">
        <v>1730</v>
      </c>
      <c r="E2669" t="s">
        <v>1731</v>
      </c>
      <c r="F2669" t="s">
        <v>1876</v>
      </c>
      <c r="G2669" t="s">
        <v>1877</v>
      </c>
      <c r="H2669">
        <v>2210201</v>
      </c>
      <c r="I2669" t="s">
        <v>2264</v>
      </c>
      <c r="J2669" t="s">
        <v>938</v>
      </c>
      <c r="K2669">
        <v>40.36</v>
      </c>
      <c r="L2669">
        <v>19.7731</v>
      </c>
      <c r="M2669">
        <v>-20.5869</v>
      </c>
      <c r="N2669">
        <v>-0.510081764122894</v>
      </c>
    </row>
    <row r="2670" spans="1:14">
      <c r="A2670">
        <v>221</v>
      </c>
      <c r="B2670">
        <v>22102</v>
      </c>
      <c r="C2670" t="s">
        <v>849</v>
      </c>
      <c r="D2670" t="s">
        <v>1730</v>
      </c>
      <c r="E2670" t="s">
        <v>1731</v>
      </c>
      <c r="F2670" t="s">
        <v>1878</v>
      </c>
      <c r="G2670" t="s">
        <v>1879</v>
      </c>
      <c r="H2670">
        <v>2210201</v>
      </c>
      <c r="I2670" t="s">
        <v>2264</v>
      </c>
      <c r="J2670" t="s">
        <v>938</v>
      </c>
      <c r="K2670">
        <v>29.56</v>
      </c>
      <c r="L2670">
        <v>14.2484</v>
      </c>
      <c r="M2670">
        <v>-15.3116</v>
      </c>
      <c r="N2670">
        <v>-0.517983761840325</v>
      </c>
    </row>
    <row r="2671" spans="1:14">
      <c r="A2671">
        <v>221</v>
      </c>
      <c r="B2671">
        <v>22102</v>
      </c>
      <c r="C2671" t="s">
        <v>849</v>
      </c>
      <c r="D2671" t="s">
        <v>1730</v>
      </c>
      <c r="E2671" t="s">
        <v>1731</v>
      </c>
      <c r="F2671" t="s">
        <v>1935</v>
      </c>
      <c r="G2671" t="s">
        <v>1936</v>
      </c>
      <c r="H2671">
        <v>2210201</v>
      </c>
      <c r="I2671" t="s">
        <v>2264</v>
      </c>
      <c r="J2671" t="s">
        <v>846</v>
      </c>
      <c r="K2671">
        <v>6.57</v>
      </c>
      <c r="L2671">
        <v>0</v>
      </c>
      <c r="M2671">
        <v>-6.57</v>
      </c>
      <c r="N2671">
        <v>-1</v>
      </c>
    </row>
    <row r="2672" spans="1:14">
      <c r="A2672">
        <v>221</v>
      </c>
      <c r="B2672">
        <v>22102</v>
      </c>
      <c r="C2672" t="s">
        <v>849</v>
      </c>
      <c r="D2672" t="s">
        <v>1730</v>
      </c>
      <c r="E2672" t="s">
        <v>1731</v>
      </c>
      <c r="F2672" t="s">
        <v>1880</v>
      </c>
      <c r="G2672" t="s">
        <v>1881</v>
      </c>
      <c r="H2672">
        <v>2210201</v>
      </c>
      <c r="I2672" t="s">
        <v>2264</v>
      </c>
      <c r="J2672" t="s">
        <v>846</v>
      </c>
      <c r="K2672">
        <v>30.82</v>
      </c>
      <c r="L2672">
        <v>38.0499</v>
      </c>
      <c r="M2672">
        <v>7.2299</v>
      </c>
      <c r="N2672">
        <v>0.234584685269306</v>
      </c>
    </row>
    <row r="2673" spans="1:14">
      <c r="A2673">
        <v>221</v>
      </c>
      <c r="B2673">
        <v>22102</v>
      </c>
      <c r="C2673" t="s">
        <v>849</v>
      </c>
      <c r="D2673" t="s">
        <v>1730</v>
      </c>
      <c r="E2673" t="s">
        <v>1731</v>
      </c>
      <c r="F2673" t="s">
        <v>1937</v>
      </c>
      <c r="G2673" t="s">
        <v>1938</v>
      </c>
      <c r="H2673">
        <v>2210201</v>
      </c>
      <c r="I2673" t="s">
        <v>2264</v>
      </c>
      <c r="J2673" t="s">
        <v>846</v>
      </c>
      <c r="K2673">
        <v>4.7</v>
      </c>
      <c r="L2673">
        <v>6.9087</v>
      </c>
      <c r="M2673">
        <v>2.2087</v>
      </c>
      <c r="N2673">
        <v>0.469936170212766</v>
      </c>
    </row>
    <row r="2674" spans="1:14">
      <c r="A2674">
        <v>221</v>
      </c>
      <c r="B2674">
        <v>22102</v>
      </c>
      <c r="C2674" t="s">
        <v>849</v>
      </c>
      <c r="D2674" t="s">
        <v>1730</v>
      </c>
      <c r="E2674" t="s">
        <v>1731</v>
      </c>
      <c r="F2674" t="s">
        <v>1739</v>
      </c>
      <c r="G2674" t="s">
        <v>1740</v>
      </c>
      <c r="H2674">
        <v>2210201</v>
      </c>
      <c r="I2674" t="s">
        <v>2264</v>
      </c>
      <c r="J2674" t="s">
        <v>846</v>
      </c>
      <c r="K2674">
        <v>26.41</v>
      </c>
      <c r="L2674">
        <v>29.8161</v>
      </c>
      <c r="M2674">
        <v>3.4061</v>
      </c>
      <c r="N2674">
        <v>0.128970087088224</v>
      </c>
    </row>
    <row r="2675" spans="1:14">
      <c r="A2675">
        <v>221</v>
      </c>
      <c r="B2675">
        <v>22102</v>
      </c>
      <c r="C2675" t="s">
        <v>849</v>
      </c>
      <c r="D2675" t="s">
        <v>1730</v>
      </c>
      <c r="E2675" t="s">
        <v>1731</v>
      </c>
      <c r="F2675" t="s">
        <v>1882</v>
      </c>
      <c r="G2675" t="s">
        <v>1883</v>
      </c>
      <c r="H2675">
        <v>2210201</v>
      </c>
      <c r="I2675" t="s">
        <v>2264</v>
      </c>
      <c r="J2675" t="s">
        <v>938</v>
      </c>
      <c r="K2675">
        <v>8.02</v>
      </c>
      <c r="L2675">
        <v>3.8506</v>
      </c>
      <c r="M2675">
        <v>-4.1694</v>
      </c>
      <c r="N2675">
        <v>-0.519875311720698</v>
      </c>
    </row>
    <row r="2676" spans="1:14">
      <c r="A2676">
        <v>221</v>
      </c>
      <c r="B2676">
        <v>22102</v>
      </c>
      <c r="C2676" t="s">
        <v>849</v>
      </c>
      <c r="D2676" t="s">
        <v>1730</v>
      </c>
      <c r="E2676" t="s">
        <v>1731</v>
      </c>
      <c r="F2676" t="s">
        <v>1884</v>
      </c>
      <c r="G2676" t="s">
        <v>1885</v>
      </c>
      <c r="H2676">
        <v>2210201</v>
      </c>
      <c r="I2676" t="s">
        <v>2264</v>
      </c>
      <c r="J2676" t="s">
        <v>846</v>
      </c>
      <c r="K2676">
        <v>12.61</v>
      </c>
      <c r="L2676">
        <v>0</v>
      </c>
      <c r="M2676">
        <v>-12.61</v>
      </c>
      <c r="N2676">
        <v>-1</v>
      </c>
    </row>
    <row r="2677" spans="1:14">
      <c r="A2677">
        <v>221</v>
      </c>
      <c r="B2677">
        <v>22102</v>
      </c>
      <c r="C2677" t="s">
        <v>1776</v>
      </c>
      <c r="D2677" t="s">
        <v>1730</v>
      </c>
      <c r="E2677" t="s">
        <v>1731</v>
      </c>
      <c r="F2677" t="s">
        <v>1939</v>
      </c>
      <c r="G2677" t="s">
        <v>1940</v>
      </c>
      <c r="H2677">
        <v>2210201</v>
      </c>
      <c r="I2677" t="s">
        <v>2264</v>
      </c>
      <c r="J2677" t="s">
        <v>846</v>
      </c>
      <c r="K2677">
        <v>0</v>
      </c>
      <c r="L2677">
        <v>5.7535</v>
      </c>
      <c r="M2677">
        <v>5.7535</v>
      </c>
      <c r="N2677">
        <v>0</v>
      </c>
    </row>
    <row r="2678" spans="1:14">
      <c r="A2678">
        <v>221</v>
      </c>
      <c r="B2678">
        <v>22102</v>
      </c>
      <c r="C2678" t="s">
        <v>1776</v>
      </c>
      <c r="D2678" t="s">
        <v>1730</v>
      </c>
      <c r="E2678" t="s">
        <v>1731</v>
      </c>
      <c r="F2678" t="s">
        <v>1939</v>
      </c>
      <c r="G2678" t="s">
        <v>1940</v>
      </c>
      <c r="H2678">
        <v>2210201</v>
      </c>
      <c r="I2678" t="s">
        <v>2264</v>
      </c>
      <c r="J2678" t="s">
        <v>1780</v>
      </c>
      <c r="K2678">
        <v>5.15</v>
      </c>
      <c r="L2678">
        <v>0</v>
      </c>
      <c r="M2678">
        <v>-5.15</v>
      </c>
      <c r="N2678">
        <v>-1</v>
      </c>
    </row>
    <row r="2679" spans="1:14">
      <c r="A2679">
        <v>221</v>
      </c>
      <c r="B2679">
        <v>22102</v>
      </c>
      <c r="C2679" t="s">
        <v>849</v>
      </c>
      <c r="D2679" t="s">
        <v>1730</v>
      </c>
      <c r="E2679" t="s">
        <v>1731</v>
      </c>
      <c r="F2679" t="s">
        <v>1941</v>
      </c>
      <c r="G2679" t="s">
        <v>1942</v>
      </c>
      <c r="H2679">
        <v>2210201</v>
      </c>
      <c r="I2679" t="s">
        <v>2264</v>
      </c>
      <c r="J2679" t="s">
        <v>846</v>
      </c>
      <c r="K2679">
        <v>6.99</v>
      </c>
      <c r="L2679">
        <v>7.8921</v>
      </c>
      <c r="M2679">
        <v>0.9021</v>
      </c>
      <c r="N2679">
        <v>0.129055793991416</v>
      </c>
    </row>
    <row r="2680" spans="1:14">
      <c r="A2680">
        <v>221</v>
      </c>
      <c r="B2680">
        <v>22102</v>
      </c>
      <c r="C2680" t="s">
        <v>1726</v>
      </c>
      <c r="D2680" t="s">
        <v>1741</v>
      </c>
      <c r="E2680" t="s">
        <v>1742</v>
      </c>
      <c r="F2680" t="s">
        <v>1743</v>
      </c>
      <c r="G2680" t="s">
        <v>1742</v>
      </c>
      <c r="H2680">
        <v>2210201</v>
      </c>
      <c r="I2680" t="s">
        <v>2264</v>
      </c>
      <c r="J2680" t="s">
        <v>846</v>
      </c>
      <c r="K2680">
        <v>42.88</v>
      </c>
      <c r="L2680">
        <v>43.6476</v>
      </c>
      <c r="M2680">
        <v>0.767599999999995</v>
      </c>
      <c r="N2680">
        <v>0.0179011194029849</v>
      </c>
    </row>
    <row r="2681" spans="1:14">
      <c r="A2681">
        <v>221</v>
      </c>
      <c r="B2681">
        <v>22102</v>
      </c>
      <c r="C2681" t="s">
        <v>1726</v>
      </c>
      <c r="D2681" t="s">
        <v>1741</v>
      </c>
      <c r="E2681" t="s">
        <v>1742</v>
      </c>
      <c r="F2681" t="s">
        <v>1886</v>
      </c>
      <c r="G2681" t="s">
        <v>1887</v>
      </c>
      <c r="H2681">
        <v>2210201</v>
      </c>
      <c r="I2681" t="s">
        <v>2264</v>
      </c>
      <c r="J2681" t="s">
        <v>846</v>
      </c>
      <c r="K2681">
        <v>25.54</v>
      </c>
      <c r="L2681">
        <v>28.8583</v>
      </c>
      <c r="M2681">
        <v>3.3183</v>
      </c>
      <c r="N2681">
        <v>0.129925606891151</v>
      </c>
    </row>
    <row r="2682" spans="1:14">
      <c r="A2682">
        <v>221</v>
      </c>
      <c r="B2682">
        <v>22102</v>
      </c>
      <c r="C2682" t="s">
        <v>1726</v>
      </c>
      <c r="D2682" t="s">
        <v>1741</v>
      </c>
      <c r="E2682" t="s">
        <v>1742</v>
      </c>
      <c r="F2682" t="s">
        <v>1888</v>
      </c>
      <c r="G2682" t="s">
        <v>1889</v>
      </c>
      <c r="H2682">
        <v>2210201</v>
      </c>
      <c r="I2682" t="s">
        <v>2264</v>
      </c>
      <c r="J2682" t="s">
        <v>846</v>
      </c>
      <c r="K2682">
        <v>20.9</v>
      </c>
      <c r="L2682">
        <v>23.4404</v>
      </c>
      <c r="M2682">
        <v>2.5404</v>
      </c>
      <c r="N2682">
        <v>0.12155023923445</v>
      </c>
    </row>
    <row r="2683" spans="1:14">
      <c r="A2683">
        <v>221</v>
      </c>
      <c r="B2683">
        <v>22102</v>
      </c>
      <c r="C2683" t="s">
        <v>1726</v>
      </c>
      <c r="D2683" t="s">
        <v>1741</v>
      </c>
      <c r="E2683" t="s">
        <v>1742</v>
      </c>
      <c r="F2683" t="s">
        <v>1890</v>
      </c>
      <c r="G2683" t="s">
        <v>1891</v>
      </c>
      <c r="H2683">
        <v>2210201</v>
      </c>
      <c r="I2683" t="s">
        <v>2264</v>
      </c>
      <c r="J2683" t="s">
        <v>846</v>
      </c>
      <c r="K2683">
        <v>13.39</v>
      </c>
      <c r="L2683">
        <v>17.4591</v>
      </c>
      <c r="M2683">
        <v>4.0691</v>
      </c>
      <c r="N2683">
        <v>0.303890963405526</v>
      </c>
    </row>
    <row r="2684" spans="1:14">
      <c r="A2684">
        <v>221</v>
      </c>
      <c r="B2684">
        <v>22102</v>
      </c>
      <c r="C2684" t="s">
        <v>1726</v>
      </c>
      <c r="D2684" t="s">
        <v>1741</v>
      </c>
      <c r="E2684" t="s">
        <v>1742</v>
      </c>
      <c r="F2684" t="s">
        <v>1943</v>
      </c>
      <c r="G2684" t="s">
        <v>1944</v>
      </c>
      <c r="H2684">
        <v>2210201</v>
      </c>
      <c r="I2684" t="s">
        <v>2264</v>
      </c>
      <c r="J2684" t="s">
        <v>846</v>
      </c>
      <c r="K2684">
        <v>4.47</v>
      </c>
      <c r="L2684">
        <v>10.7846</v>
      </c>
      <c r="M2684">
        <v>6.3146</v>
      </c>
      <c r="N2684">
        <v>1.41266219239374</v>
      </c>
    </row>
    <row r="2685" spans="1:14">
      <c r="A2685">
        <v>221</v>
      </c>
      <c r="B2685">
        <v>22102</v>
      </c>
      <c r="C2685" t="s">
        <v>1726</v>
      </c>
      <c r="D2685" t="s">
        <v>1741</v>
      </c>
      <c r="E2685" t="s">
        <v>1742</v>
      </c>
      <c r="F2685" t="s">
        <v>1892</v>
      </c>
      <c r="G2685" t="s">
        <v>1893</v>
      </c>
      <c r="H2685">
        <v>2210201</v>
      </c>
      <c r="I2685" t="s">
        <v>2264</v>
      </c>
      <c r="J2685" t="s">
        <v>846</v>
      </c>
      <c r="K2685">
        <v>47.22</v>
      </c>
      <c r="L2685">
        <v>58.4829</v>
      </c>
      <c r="M2685">
        <v>11.2629</v>
      </c>
      <c r="N2685">
        <v>0.238519695044473</v>
      </c>
    </row>
    <row r="2686" spans="1:14">
      <c r="A2686">
        <v>221</v>
      </c>
      <c r="B2686">
        <v>22102</v>
      </c>
      <c r="C2686" t="s">
        <v>849</v>
      </c>
      <c r="D2686" t="s">
        <v>1744</v>
      </c>
      <c r="E2686" t="s">
        <v>1745</v>
      </c>
      <c r="F2686" t="s">
        <v>1746</v>
      </c>
      <c r="G2686" t="s">
        <v>1745</v>
      </c>
      <c r="H2686">
        <v>2210201</v>
      </c>
      <c r="I2686" t="s">
        <v>2264</v>
      </c>
      <c r="J2686" t="s">
        <v>846</v>
      </c>
      <c r="K2686">
        <v>37.99</v>
      </c>
      <c r="L2686">
        <v>36.6482</v>
      </c>
      <c r="M2686">
        <v>-1.3418</v>
      </c>
      <c r="N2686">
        <v>-0.0353198210055277</v>
      </c>
    </row>
    <row r="2687" spans="1:14">
      <c r="A2687">
        <v>221</v>
      </c>
      <c r="B2687">
        <v>22102</v>
      </c>
      <c r="C2687" t="s">
        <v>849</v>
      </c>
      <c r="D2687" t="s">
        <v>1744</v>
      </c>
      <c r="E2687" t="s">
        <v>1745</v>
      </c>
      <c r="F2687" t="s">
        <v>1894</v>
      </c>
      <c r="G2687" t="s">
        <v>1895</v>
      </c>
      <c r="H2687">
        <v>2210201</v>
      </c>
      <c r="I2687" t="s">
        <v>2264</v>
      </c>
      <c r="J2687" t="s">
        <v>846</v>
      </c>
      <c r="K2687">
        <v>2.53</v>
      </c>
      <c r="L2687">
        <v>2.8508</v>
      </c>
      <c r="M2687">
        <v>0.3208</v>
      </c>
      <c r="N2687">
        <v>0.126798418972332</v>
      </c>
    </row>
    <row r="2688" spans="1:14">
      <c r="A2688">
        <v>221</v>
      </c>
      <c r="B2688">
        <v>22102</v>
      </c>
      <c r="C2688" t="s">
        <v>849</v>
      </c>
      <c r="D2688" t="s">
        <v>850</v>
      </c>
      <c r="E2688" t="s">
        <v>851</v>
      </c>
      <c r="F2688" t="s">
        <v>1747</v>
      </c>
      <c r="G2688" t="s">
        <v>851</v>
      </c>
      <c r="H2688">
        <v>2210201</v>
      </c>
      <c r="I2688" t="s">
        <v>2264</v>
      </c>
      <c r="J2688" t="s">
        <v>846</v>
      </c>
      <c r="K2688">
        <v>40.94</v>
      </c>
      <c r="L2688">
        <v>44.2081</v>
      </c>
      <c r="M2688">
        <v>3.2681</v>
      </c>
      <c r="N2688">
        <v>0.0798265754763069</v>
      </c>
    </row>
    <row r="2689" spans="1:14">
      <c r="A2689">
        <v>221</v>
      </c>
      <c r="B2689">
        <v>22102</v>
      </c>
      <c r="C2689" t="s">
        <v>849</v>
      </c>
      <c r="D2689" t="s">
        <v>850</v>
      </c>
      <c r="E2689" t="s">
        <v>851</v>
      </c>
      <c r="F2689" t="s">
        <v>1945</v>
      </c>
      <c r="G2689" t="s">
        <v>1946</v>
      </c>
      <c r="H2689">
        <v>2210201</v>
      </c>
      <c r="I2689" t="s">
        <v>2264</v>
      </c>
      <c r="J2689" t="s">
        <v>846</v>
      </c>
      <c r="K2689">
        <v>6.49</v>
      </c>
      <c r="L2689">
        <v>6.6874</v>
      </c>
      <c r="M2689">
        <v>0.1974</v>
      </c>
      <c r="N2689">
        <v>0.0304160246533128</v>
      </c>
    </row>
    <row r="2690" spans="1:14">
      <c r="A2690">
        <v>221</v>
      </c>
      <c r="B2690">
        <v>22102</v>
      </c>
      <c r="C2690" t="s">
        <v>849</v>
      </c>
      <c r="D2690" t="s">
        <v>850</v>
      </c>
      <c r="E2690" t="s">
        <v>851</v>
      </c>
      <c r="F2690" t="s">
        <v>1947</v>
      </c>
      <c r="G2690" t="s">
        <v>1948</v>
      </c>
      <c r="H2690">
        <v>2210201</v>
      </c>
      <c r="I2690" t="s">
        <v>2264</v>
      </c>
      <c r="J2690" t="s">
        <v>846</v>
      </c>
      <c r="K2690">
        <v>6.59</v>
      </c>
      <c r="L2690">
        <v>8.1391</v>
      </c>
      <c r="M2690">
        <v>1.5491</v>
      </c>
      <c r="N2690">
        <v>0.235068285280728</v>
      </c>
    </row>
    <row r="2691" spans="1:14">
      <c r="A2691">
        <v>221</v>
      </c>
      <c r="B2691">
        <v>22102</v>
      </c>
      <c r="C2691" t="s">
        <v>849</v>
      </c>
      <c r="D2691" t="s">
        <v>850</v>
      </c>
      <c r="E2691" t="s">
        <v>851</v>
      </c>
      <c r="F2691" t="s">
        <v>1748</v>
      </c>
      <c r="G2691" t="s">
        <v>1749</v>
      </c>
      <c r="H2691">
        <v>2210201</v>
      </c>
      <c r="I2691" t="s">
        <v>2264</v>
      </c>
      <c r="J2691" t="s">
        <v>846</v>
      </c>
      <c r="K2691">
        <v>5.34</v>
      </c>
      <c r="L2691">
        <v>5.2335</v>
      </c>
      <c r="M2691">
        <v>-0.1065</v>
      </c>
      <c r="N2691">
        <v>-0.019943820224719</v>
      </c>
    </row>
    <row r="2692" spans="1:14">
      <c r="A2692">
        <v>221</v>
      </c>
      <c r="B2692">
        <v>22102</v>
      </c>
      <c r="C2692" t="s">
        <v>849</v>
      </c>
      <c r="D2692" t="s">
        <v>850</v>
      </c>
      <c r="E2692" t="s">
        <v>851</v>
      </c>
      <c r="F2692" t="s">
        <v>1949</v>
      </c>
      <c r="G2692" t="s">
        <v>1950</v>
      </c>
      <c r="H2692">
        <v>2210201</v>
      </c>
      <c r="I2692" t="s">
        <v>2264</v>
      </c>
      <c r="J2692" t="s">
        <v>846</v>
      </c>
      <c r="K2692">
        <v>7.49</v>
      </c>
      <c r="L2692">
        <v>7.9796</v>
      </c>
      <c r="M2692">
        <v>0.489599999999999</v>
      </c>
      <c r="N2692">
        <v>0.0653671562082776</v>
      </c>
    </row>
    <row r="2693" spans="1:14">
      <c r="A2693">
        <v>221</v>
      </c>
      <c r="B2693">
        <v>22102</v>
      </c>
      <c r="C2693" t="s">
        <v>849</v>
      </c>
      <c r="D2693" t="s">
        <v>850</v>
      </c>
      <c r="E2693" t="s">
        <v>851</v>
      </c>
      <c r="F2693" t="s">
        <v>1951</v>
      </c>
      <c r="G2693" t="s">
        <v>1952</v>
      </c>
      <c r="H2693">
        <v>2210201</v>
      </c>
      <c r="I2693" t="s">
        <v>2264</v>
      </c>
      <c r="J2693" t="s">
        <v>846</v>
      </c>
      <c r="K2693">
        <v>6.94</v>
      </c>
      <c r="L2693">
        <v>5.7489</v>
      </c>
      <c r="M2693">
        <v>-1.1911</v>
      </c>
      <c r="N2693">
        <v>-0.171628242074928</v>
      </c>
    </row>
    <row r="2694" spans="1:14">
      <c r="A2694">
        <v>221</v>
      </c>
      <c r="B2694">
        <v>22102</v>
      </c>
      <c r="C2694" t="s">
        <v>849</v>
      </c>
      <c r="D2694" t="s">
        <v>850</v>
      </c>
      <c r="E2694" t="s">
        <v>851</v>
      </c>
      <c r="F2694" t="s">
        <v>1953</v>
      </c>
      <c r="G2694" t="s">
        <v>1954</v>
      </c>
      <c r="H2694">
        <v>2210201</v>
      </c>
      <c r="I2694" t="s">
        <v>2264</v>
      </c>
      <c r="J2694" t="s">
        <v>846</v>
      </c>
      <c r="K2694">
        <v>7.3</v>
      </c>
      <c r="L2694">
        <v>8.0287</v>
      </c>
      <c r="M2694">
        <v>0.728700000000001</v>
      </c>
      <c r="N2694">
        <v>0.0998219178082193</v>
      </c>
    </row>
    <row r="2695" spans="1:14">
      <c r="A2695">
        <v>221</v>
      </c>
      <c r="B2695">
        <v>22102</v>
      </c>
      <c r="C2695" t="s">
        <v>849</v>
      </c>
      <c r="D2695" t="s">
        <v>850</v>
      </c>
      <c r="E2695" t="s">
        <v>851</v>
      </c>
      <c r="F2695" t="s">
        <v>1955</v>
      </c>
      <c r="G2695" t="s">
        <v>1956</v>
      </c>
      <c r="H2695">
        <v>2210201</v>
      </c>
      <c r="I2695" t="s">
        <v>2264</v>
      </c>
      <c r="J2695" t="s">
        <v>846</v>
      </c>
      <c r="K2695">
        <v>3.79</v>
      </c>
      <c r="L2695">
        <v>3.6984</v>
      </c>
      <c r="M2695">
        <v>-0.0916000000000001</v>
      </c>
      <c r="N2695">
        <v>-0.0241688654353562</v>
      </c>
    </row>
    <row r="2696" spans="1:14">
      <c r="A2696">
        <v>221</v>
      </c>
      <c r="B2696">
        <v>22102</v>
      </c>
      <c r="C2696" t="s">
        <v>849</v>
      </c>
      <c r="D2696" t="s">
        <v>850</v>
      </c>
      <c r="E2696" t="s">
        <v>851</v>
      </c>
      <c r="F2696" t="s">
        <v>1750</v>
      </c>
      <c r="G2696" t="s">
        <v>1751</v>
      </c>
      <c r="H2696">
        <v>2210201</v>
      </c>
      <c r="I2696" t="s">
        <v>2264</v>
      </c>
      <c r="J2696" t="s">
        <v>846</v>
      </c>
      <c r="K2696">
        <v>3.6</v>
      </c>
      <c r="L2696">
        <v>7.4989</v>
      </c>
      <c r="M2696">
        <v>3.8989</v>
      </c>
      <c r="N2696">
        <v>1.08302777777778</v>
      </c>
    </row>
    <row r="2697" spans="1:14">
      <c r="A2697">
        <v>221</v>
      </c>
      <c r="B2697">
        <v>22102</v>
      </c>
      <c r="C2697" t="s">
        <v>849</v>
      </c>
      <c r="D2697" t="s">
        <v>850</v>
      </c>
      <c r="E2697" t="s">
        <v>851</v>
      </c>
      <c r="F2697" t="s">
        <v>852</v>
      </c>
      <c r="G2697" t="s">
        <v>853</v>
      </c>
      <c r="H2697">
        <v>2210201</v>
      </c>
      <c r="I2697" t="s">
        <v>2264</v>
      </c>
      <c r="J2697" t="s">
        <v>846</v>
      </c>
      <c r="K2697">
        <v>3.18</v>
      </c>
      <c r="L2697">
        <v>6.11</v>
      </c>
      <c r="M2697">
        <v>2.93</v>
      </c>
      <c r="N2697">
        <v>0.921383647798742</v>
      </c>
    </row>
    <row r="2698" spans="1:14">
      <c r="A2698">
        <v>221</v>
      </c>
      <c r="B2698">
        <v>22102</v>
      </c>
      <c r="C2698" t="s">
        <v>849</v>
      </c>
      <c r="D2698" t="s">
        <v>1752</v>
      </c>
      <c r="E2698" t="s">
        <v>1753</v>
      </c>
      <c r="F2698" t="s">
        <v>1754</v>
      </c>
      <c r="G2698" t="s">
        <v>1753</v>
      </c>
      <c r="H2698">
        <v>2210201</v>
      </c>
      <c r="I2698" t="s">
        <v>2264</v>
      </c>
      <c r="J2698" t="s">
        <v>846</v>
      </c>
      <c r="K2698">
        <v>35.92</v>
      </c>
      <c r="L2698">
        <v>35.9214</v>
      </c>
      <c r="M2698">
        <v>0.00139999999999674</v>
      </c>
      <c r="N2698">
        <v>3.89755011134949e-5</v>
      </c>
    </row>
    <row r="2699" spans="1:14">
      <c r="A2699">
        <v>221</v>
      </c>
      <c r="B2699">
        <v>22102</v>
      </c>
      <c r="C2699" t="s">
        <v>849</v>
      </c>
      <c r="D2699" t="s">
        <v>1752</v>
      </c>
      <c r="E2699" t="s">
        <v>1753</v>
      </c>
      <c r="F2699" t="s">
        <v>1755</v>
      </c>
      <c r="G2699" t="s">
        <v>1756</v>
      </c>
      <c r="H2699">
        <v>2210201</v>
      </c>
      <c r="I2699" t="s">
        <v>2264</v>
      </c>
      <c r="J2699" t="s">
        <v>846</v>
      </c>
      <c r="K2699">
        <v>40.98</v>
      </c>
      <c r="L2699">
        <v>45.7493</v>
      </c>
      <c r="M2699">
        <v>4.7693</v>
      </c>
      <c r="N2699">
        <v>0.116381161542216</v>
      </c>
    </row>
    <row r="2700" spans="1:14">
      <c r="A2700">
        <v>221</v>
      </c>
      <c r="B2700">
        <v>22102</v>
      </c>
      <c r="C2700" t="s">
        <v>849</v>
      </c>
      <c r="D2700" t="s">
        <v>1752</v>
      </c>
      <c r="E2700" t="s">
        <v>1753</v>
      </c>
      <c r="F2700" t="s">
        <v>1757</v>
      </c>
      <c r="G2700" t="s">
        <v>1758</v>
      </c>
      <c r="H2700">
        <v>2210201</v>
      </c>
      <c r="I2700" t="s">
        <v>2264</v>
      </c>
      <c r="J2700" t="s">
        <v>846</v>
      </c>
      <c r="K2700">
        <v>80.26</v>
      </c>
      <c r="L2700">
        <v>88.4471</v>
      </c>
      <c r="M2700">
        <v>8.1871</v>
      </c>
      <c r="N2700">
        <v>0.10200722651383</v>
      </c>
    </row>
    <row r="2701" spans="1:14">
      <c r="A2701">
        <v>221</v>
      </c>
      <c r="B2701">
        <v>22102</v>
      </c>
      <c r="C2701" t="s">
        <v>849</v>
      </c>
      <c r="D2701" t="s">
        <v>1752</v>
      </c>
      <c r="E2701" t="s">
        <v>1753</v>
      </c>
      <c r="F2701" t="s">
        <v>1957</v>
      </c>
      <c r="G2701" t="s">
        <v>1958</v>
      </c>
      <c r="H2701">
        <v>2210201</v>
      </c>
      <c r="I2701" t="s">
        <v>2264</v>
      </c>
      <c r="J2701" t="s">
        <v>846</v>
      </c>
      <c r="K2701">
        <v>12.27</v>
      </c>
      <c r="L2701">
        <v>12.9586</v>
      </c>
      <c r="M2701">
        <v>0.688600000000001</v>
      </c>
      <c r="N2701">
        <v>0.0561206193969031</v>
      </c>
    </row>
    <row r="2702" spans="1:14">
      <c r="A2702">
        <v>221</v>
      </c>
      <c r="B2702">
        <v>22102</v>
      </c>
      <c r="C2702" t="s">
        <v>849</v>
      </c>
      <c r="D2702" t="s">
        <v>1752</v>
      </c>
      <c r="E2702" t="s">
        <v>1753</v>
      </c>
      <c r="F2702" t="s">
        <v>1959</v>
      </c>
      <c r="G2702" t="s">
        <v>1960</v>
      </c>
      <c r="H2702">
        <v>2210201</v>
      </c>
      <c r="I2702" t="s">
        <v>2264</v>
      </c>
      <c r="J2702" t="s">
        <v>846</v>
      </c>
      <c r="K2702">
        <v>5.65</v>
      </c>
      <c r="L2702">
        <v>6.0796</v>
      </c>
      <c r="M2702">
        <v>0.4296</v>
      </c>
      <c r="N2702">
        <v>0.0760353982300885</v>
      </c>
    </row>
    <row r="2703" spans="1:14">
      <c r="A2703">
        <v>221</v>
      </c>
      <c r="B2703">
        <v>22102</v>
      </c>
      <c r="C2703" t="s">
        <v>849</v>
      </c>
      <c r="D2703" t="s">
        <v>1759</v>
      </c>
      <c r="E2703" t="s">
        <v>1760</v>
      </c>
      <c r="F2703" t="s">
        <v>1761</v>
      </c>
      <c r="G2703" t="s">
        <v>1760</v>
      </c>
      <c r="H2703">
        <v>2210201</v>
      </c>
      <c r="I2703" t="s">
        <v>2264</v>
      </c>
      <c r="J2703" t="s">
        <v>846</v>
      </c>
      <c r="K2703">
        <v>27.79</v>
      </c>
      <c r="L2703">
        <v>27.1611</v>
      </c>
      <c r="M2703">
        <v>-0.628899999999998</v>
      </c>
      <c r="N2703">
        <v>-0.0226304426052536</v>
      </c>
    </row>
    <row r="2704" spans="1:14">
      <c r="A2704">
        <v>221</v>
      </c>
      <c r="B2704">
        <v>22102</v>
      </c>
      <c r="C2704" t="s">
        <v>849</v>
      </c>
      <c r="D2704" t="s">
        <v>1759</v>
      </c>
      <c r="E2704" t="s">
        <v>1760</v>
      </c>
      <c r="F2704" t="s">
        <v>1762</v>
      </c>
      <c r="G2704" t="s">
        <v>1763</v>
      </c>
      <c r="H2704">
        <v>2210201</v>
      </c>
      <c r="I2704" t="s">
        <v>2264</v>
      </c>
      <c r="J2704" t="s">
        <v>846</v>
      </c>
      <c r="K2704">
        <v>16.03</v>
      </c>
      <c r="L2704">
        <v>16.2693</v>
      </c>
      <c r="M2704">
        <v>0.2393</v>
      </c>
      <c r="N2704">
        <v>0.0149282595134124</v>
      </c>
    </row>
    <row r="2705" spans="1:14">
      <c r="A2705">
        <v>221</v>
      </c>
      <c r="B2705">
        <v>22102</v>
      </c>
      <c r="C2705" t="s">
        <v>849</v>
      </c>
      <c r="D2705" t="s">
        <v>961</v>
      </c>
      <c r="E2705" t="s">
        <v>962</v>
      </c>
      <c r="F2705" t="s">
        <v>963</v>
      </c>
      <c r="G2705" t="s">
        <v>962</v>
      </c>
      <c r="H2705">
        <v>2210201</v>
      </c>
      <c r="I2705" t="s">
        <v>2264</v>
      </c>
      <c r="J2705" t="s">
        <v>846</v>
      </c>
      <c r="K2705">
        <v>28.73</v>
      </c>
      <c r="L2705">
        <v>29.6194</v>
      </c>
      <c r="M2705">
        <v>0.889399999999998</v>
      </c>
      <c r="N2705">
        <v>0.0309571876087713</v>
      </c>
    </row>
    <row r="2706" spans="1:14">
      <c r="A2706">
        <v>221</v>
      </c>
      <c r="B2706">
        <v>22102</v>
      </c>
      <c r="C2706" t="s">
        <v>849</v>
      </c>
      <c r="D2706" t="s">
        <v>961</v>
      </c>
      <c r="E2706" t="s">
        <v>962</v>
      </c>
      <c r="F2706" t="s">
        <v>964</v>
      </c>
      <c r="G2706" t="s">
        <v>965</v>
      </c>
      <c r="H2706">
        <v>2210201</v>
      </c>
      <c r="I2706" t="s">
        <v>2264</v>
      </c>
      <c r="J2706" t="s">
        <v>846</v>
      </c>
      <c r="K2706">
        <v>9.89</v>
      </c>
      <c r="L2706">
        <v>10.4985</v>
      </c>
      <c r="M2706">
        <v>0.608499999999999</v>
      </c>
      <c r="N2706">
        <v>0.0615267947421637</v>
      </c>
    </row>
    <row r="2707" spans="1:14">
      <c r="A2707">
        <v>221</v>
      </c>
      <c r="B2707">
        <v>22102</v>
      </c>
      <c r="C2707" t="s">
        <v>849</v>
      </c>
      <c r="D2707" t="s">
        <v>961</v>
      </c>
      <c r="E2707" t="s">
        <v>962</v>
      </c>
      <c r="F2707" t="s">
        <v>966</v>
      </c>
      <c r="G2707" t="s">
        <v>967</v>
      </c>
      <c r="H2707">
        <v>2210201</v>
      </c>
      <c r="I2707" t="s">
        <v>2264</v>
      </c>
      <c r="J2707" t="s">
        <v>846</v>
      </c>
      <c r="K2707">
        <v>8.86</v>
      </c>
      <c r="L2707">
        <v>9.2393</v>
      </c>
      <c r="M2707">
        <v>0.379300000000001</v>
      </c>
      <c r="N2707">
        <v>0.0428103837471784</v>
      </c>
    </row>
    <row r="2708" spans="1:14">
      <c r="A2708">
        <v>221</v>
      </c>
      <c r="B2708">
        <v>22102</v>
      </c>
      <c r="C2708" t="s">
        <v>849</v>
      </c>
      <c r="D2708" t="s">
        <v>961</v>
      </c>
      <c r="E2708" t="s">
        <v>962</v>
      </c>
      <c r="F2708" t="s">
        <v>968</v>
      </c>
      <c r="G2708" t="s">
        <v>969</v>
      </c>
      <c r="H2708">
        <v>2210201</v>
      </c>
      <c r="I2708" t="s">
        <v>2264</v>
      </c>
      <c r="J2708" t="s">
        <v>846</v>
      </c>
      <c r="K2708">
        <v>3.36</v>
      </c>
      <c r="L2708">
        <v>3.6401</v>
      </c>
      <c r="M2708">
        <v>0.2801</v>
      </c>
      <c r="N2708">
        <v>0.0833630952380952</v>
      </c>
    </row>
    <row r="2709" spans="1:14">
      <c r="A2709">
        <v>221</v>
      </c>
      <c r="B2709">
        <v>22102</v>
      </c>
      <c r="C2709" t="s">
        <v>849</v>
      </c>
      <c r="D2709" t="s">
        <v>1764</v>
      </c>
      <c r="E2709" t="s">
        <v>1765</v>
      </c>
      <c r="F2709" t="s">
        <v>1896</v>
      </c>
      <c r="G2709" t="s">
        <v>1897</v>
      </c>
      <c r="H2709">
        <v>2210201</v>
      </c>
      <c r="I2709" t="s">
        <v>2264</v>
      </c>
      <c r="J2709" t="s">
        <v>846</v>
      </c>
      <c r="K2709">
        <v>12.68</v>
      </c>
      <c r="L2709">
        <v>14.3236</v>
      </c>
      <c r="M2709">
        <v>1.6436</v>
      </c>
      <c r="N2709">
        <v>0.129621451104101</v>
      </c>
    </row>
    <row r="2710" spans="1:14">
      <c r="A2710">
        <v>221</v>
      </c>
      <c r="B2710">
        <v>22102</v>
      </c>
      <c r="C2710" t="s">
        <v>849</v>
      </c>
      <c r="D2710" t="s">
        <v>1764</v>
      </c>
      <c r="E2710" t="s">
        <v>1765</v>
      </c>
      <c r="F2710" t="s">
        <v>1766</v>
      </c>
      <c r="G2710" t="s">
        <v>1765</v>
      </c>
      <c r="H2710">
        <v>2210201</v>
      </c>
      <c r="I2710" t="s">
        <v>2264</v>
      </c>
      <c r="J2710" t="s">
        <v>846</v>
      </c>
      <c r="K2710">
        <v>38.28</v>
      </c>
      <c r="L2710">
        <v>35.93</v>
      </c>
      <c r="M2710">
        <v>-2.35</v>
      </c>
      <c r="N2710">
        <v>-0.0613897596656218</v>
      </c>
    </row>
    <row r="2711" spans="1:14">
      <c r="A2711">
        <v>221</v>
      </c>
      <c r="B2711">
        <v>22102</v>
      </c>
      <c r="C2711" t="s">
        <v>849</v>
      </c>
      <c r="D2711" t="s">
        <v>1764</v>
      </c>
      <c r="E2711" t="s">
        <v>1765</v>
      </c>
      <c r="F2711" t="s">
        <v>1767</v>
      </c>
      <c r="G2711" t="s">
        <v>1768</v>
      </c>
      <c r="H2711">
        <v>2210201</v>
      </c>
      <c r="I2711" t="s">
        <v>2264</v>
      </c>
      <c r="J2711" t="s">
        <v>846</v>
      </c>
      <c r="K2711">
        <v>26.82</v>
      </c>
      <c r="L2711">
        <v>29.6054</v>
      </c>
      <c r="M2711">
        <v>2.7854</v>
      </c>
      <c r="N2711">
        <v>0.103855331841909</v>
      </c>
    </row>
    <row r="2712" spans="1:14">
      <c r="A2712">
        <v>221</v>
      </c>
      <c r="B2712">
        <v>22102</v>
      </c>
      <c r="C2712" t="s">
        <v>849</v>
      </c>
      <c r="D2712" t="s">
        <v>1764</v>
      </c>
      <c r="E2712" t="s">
        <v>1765</v>
      </c>
      <c r="F2712" t="s">
        <v>1898</v>
      </c>
      <c r="G2712" t="s">
        <v>1899</v>
      </c>
      <c r="H2712">
        <v>2210201</v>
      </c>
      <c r="I2712" t="s">
        <v>2264</v>
      </c>
      <c r="J2712" t="s">
        <v>846</v>
      </c>
      <c r="K2712">
        <v>114.3</v>
      </c>
      <c r="L2712">
        <v>124.1504</v>
      </c>
      <c r="M2712">
        <v>9.85040000000001</v>
      </c>
      <c r="N2712">
        <v>0.0861802274715661</v>
      </c>
    </row>
    <row r="2713" spans="1:14">
      <c r="A2713">
        <v>221</v>
      </c>
      <c r="B2713">
        <v>22102</v>
      </c>
      <c r="C2713" t="s">
        <v>849</v>
      </c>
      <c r="D2713" t="s">
        <v>1764</v>
      </c>
      <c r="E2713" t="s">
        <v>1765</v>
      </c>
      <c r="F2713" t="s">
        <v>1769</v>
      </c>
      <c r="G2713" t="s">
        <v>1770</v>
      </c>
      <c r="H2713">
        <v>2210201</v>
      </c>
      <c r="I2713" t="s">
        <v>2264</v>
      </c>
      <c r="J2713" t="s">
        <v>846</v>
      </c>
      <c r="K2713">
        <v>19.08</v>
      </c>
      <c r="L2713">
        <v>20.6361</v>
      </c>
      <c r="M2713">
        <v>1.5561</v>
      </c>
      <c r="N2713">
        <v>0.081556603773585</v>
      </c>
    </row>
    <row r="2714" spans="1:14">
      <c r="A2714">
        <v>221</v>
      </c>
      <c r="B2714">
        <v>22102</v>
      </c>
      <c r="C2714" t="s">
        <v>849</v>
      </c>
      <c r="D2714" t="s">
        <v>1764</v>
      </c>
      <c r="E2714" t="s">
        <v>1765</v>
      </c>
      <c r="F2714" t="s">
        <v>1771</v>
      </c>
      <c r="G2714" t="s">
        <v>1772</v>
      </c>
      <c r="H2714">
        <v>2210201</v>
      </c>
      <c r="I2714" t="s">
        <v>2264</v>
      </c>
      <c r="J2714" t="s">
        <v>846</v>
      </c>
      <c r="K2714">
        <v>17.61</v>
      </c>
      <c r="L2714">
        <v>17.8433</v>
      </c>
      <c r="M2714">
        <v>0.2333</v>
      </c>
      <c r="N2714">
        <v>0.0132481544576945</v>
      </c>
    </row>
    <row r="2715" spans="1:14">
      <c r="A2715">
        <v>221</v>
      </c>
      <c r="B2715">
        <v>22102</v>
      </c>
      <c r="C2715" t="s">
        <v>849</v>
      </c>
      <c r="D2715" t="s">
        <v>1773</v>
      </c>
      <c r="E2715" t="s">
        <v>1774</v>
      </c>
      <c r="F2715" t="s">
        <v>1775</v>
      </c>
      <c r="G2715" t="s">
        <v>1774</v>
      </c>
      <c r="H2715">
        <v>2210201</v>
      </c>
      <c r="I2715" t="s">
        <v>2264</v>
      </c>
      <c r="J2715" t="s">
        <v>846</v>
      </c>
      <c r="K2715">
        <v>34.83</v>
      </c>
      <c r="L2715">
        <v>38.93</v>
      </c>
      <c r="M2715">
        <v>4.1</v>
      </c>
      <c r="N2715">
        <v>0.117714613838645</v>
      </c>
    </row>
    <row r="2716" spans="1:14">
      <c r="A2716">
        <v>221</v>
      </c>
      <c r="B2716">
        <v>22102</v>
      </c>
      <c r="C2716" t="s">
        <v>849</v>
      </c>
      <c r="D2716" t="s">
        <v>1773</v>
      </c>
      <c r="E2716" t="s">
        <v>1774</v>
      </c>
      <c r="F2716" t="s">
        <v>1900</v>
      </c>
      <c r="G2716" t="s">
        <v>1901</v>
      </c>
      <c r="H2716">
        <v>2210201</v>
      </c>
      <c r="I2716" t="s">
        <v>2264</v>
      </c>
      <c r="J2716" t="s">
        <v>846</v>
      </c>
      <c r="K2716">
        <v>6.27</v>
      </c>
      <c r="L2716">
        <v>7.1286</v>
      </c>
      <c r="M2716">
        <v>0.8586</v>
      </c>
      <c r="N2716">
        <v>0.136937799043062</v>
      </c>
    </row>
    <row r="2717" spans="1:14">
      <c r="A2717">
        <v>221</v>
      </c>
      <c r="B2717">
        <v>22102</v>
      </c>
      <c r="C2717" t="s">
        <v>1776</v>
      </c>
      <c r="D2717" t="s">
        <v>1777</v>
      </c>
      <c r="E2717" t="s">
        <v>1778</v>
      </c>
      <c r="F2717" t="s">
        <v>1779</v>
      </c>
      <c r="G2717" t="s">
        <v>1778</v>
      </c>
      <c r="H2717">
        <v>2210201</v>
      </c>
      <c r="I2717" t="s">
        <v>2264</v>
      </c>
      <c r="J2717" t="s">
        <v>1780</v>
      </c>
      <c r="K2717">
        <v>89.48</v>
      </c>
      <c r="L2717">
        <v>96.1662</v>
      </c>
      <c r="M2717">
        <v>6.6862</v>
      </c>
      <c r="N2717">
        <v>0.0747228430934287</v>
      </c>
    </row>
    <row r="2718" spans="1:14">
      <c r="A2718">
        <v>221</v>
      </c>
      <c r="B2718">
        <v>22102</v>
      </c>
      <c r="C2718" t="s">
        <v>849</v>
      </c>
      <c r="D2718" t="s">
        <v>1781</v>
      </c>
      <c r="E2718" t="s">
        <v>1782</v>
      </c>
      <c r="F2718" t="s">
        <v>1783</v>
      </c>
      <c r="G2718" t="s">
        <v>1782</v>
      </c>
      <c r="H2718">
        <v>2210201</v>
      </c>
      <c r="I2718" t="s">
        <v>2264</v>
      </c>
      <c r="J2718" t="s">
        <v>846</v>
      </c>
      <c r="K2718">
        <v>55.42</v>
      </c>
      <c r="L2718">
        <v>60.2103</v>
      </c>
      <c r="M2718">
        <v>4.79029999999999</v>
      </c>
      <c r="N2718">
        <v>0.0864363045831829</v>
      </c>
    </row>
    <row r="2719" spans="1:14">
      <c r="A2719">
        <v>221</v>
      </c>
      <c r="B2719">
        <v>22102</v>
      </c>
      <c r="C2719" t="s">
        <v>849</v>
      </c>
      <c r="D2719" t="s">
        <v>1781</v>
      </c>
      <c r="E2719" t="s">
        <v>1782</v>
      </c>
      <c r="F2719" t="s">
        <v>1784</v>
      </c>
      <c r="G2719" t="s">
        <v>1785</v>
      </c>
      <c r="H2719">
        <v>2210201</v>
      </c>
      <c r="I2719" t="s">
        <v>2264</v>
      </c>
      <c r="J2719" t="s">
        <v>846</v>
      </c>
      <c r="K2719">
        <v>23.31</v>
      </c>
      <c r="L2719">
        <v>23.9283</v>
      </c>
      <c r="M2719">
        <v>0.618300000000001</v>
      </c>
      <c r="N2719">
        <v>0.0265250965250966</v>
      </c>
    </row>
    <row r="2720" spans="1:14">
      <c r="A2720">
        <v>221</v>
      </c>
      <c r="B2720">
        <v>22102</v>
      </c>
      <c r="C2720" t="s">
        <v>849</v>
      </c>
      <c r="D2720" t="s">
        <v>1781</v>
      </c>
      <c r="E2720" t="s">
        <v>1782</v>
      </c>
      <c r="F2720" t="s">
        <v>1786</v>
      </c>
      <c r="G2720" t="s">
        <v>1787</v>
      </c>
      <c r="H2720">
        <v>2210201</v>
      </c>
      <c r="I2720" t="s">
        <v>2264</v>
      </c>
      <c r="J2720" t="s">
        <v>846</v>
      </c>
      <c r="K2720">
        <v>46.67</v>
      </c>
      <c r="L2720">
        <v>56.0325</v>
      </c>
      <c r="M2720">
        <v>9.3625</v>
      </c>
      <c r="N2720">
        <v>0.200610670666381</v>
      </c>
    </row>
    <row r="2721" spans="1:14">
      <c r="A2721">
        <v>221</v>
      </c>
      <c r="B2721">
        <v>22102</v>
      </c>
      <c r="C2721" t="s">
        <v>849</v>
      </c>
      <c r="D2721" t="s">
        <v>1781</v>
      </c>
      <c r="E2721" t="s">
        <v>1782</v>
      </c>
      <c r="F2721" t="s">
        <v>1788</v>
      </c>
      <c r="G2721" t="s">
        <v>1789</v>
      </c>
      <c r="H2721">
        <v>2210201</v>
      </c>
      <c r="I2721" t="s">
        <v>2264</v>
      </c>
      <c r="J2721" t="s">
        <v>846</v>
      </c>
      <c r="K2721">
        <v>15.22</v>
      </c>
      <c r="L2721">
        <v>16.2306</v>
      </c>
      <c r="M2721">
        <v>1.0106</v>
      </c>
      <c r="N2721">
        <v>0.0663994743758212</v>
      </c>
    </row>
    <row r="2722" spans="1:14">
      <c r="A2722">
        <v>221</v>
      </c>
      <c r="B2722">
        <v>22102</v>
      </c>
      <c r="C2722" t="s">
        <v>849</v>
      </c>
      <c r="D2722" t="s">
        <v>1781</v>
      </c>
      <c r="E2722" t="s">
        <v>1782</v>
      </c>
      <c r="F2722" t="s">
        <v>1790</v>
      </c>
      <c r="G2722" t="s">
        <v>1791</v>
      </c>
      <c r="H2722">
        <v>2210201</v>
      </c>
      <c r="I2722" t="s">
        <v>2264</v>
      </c>
      <c r="J2722" t="s">
        <v>846</v>
      </c>
      <c r="K2722">
        <v>13.68</v>
      </c>
      <c r="L2722">
        <v>14.6482</v>
      </c>
      <c r="M2722">
        <v>0.9682</v>
      </c>
      <c r="N2722">
        <v>0.0707748538011696</v>
      </c>
    </row>
    <row r="2723" spans="1:14">
      <c r="A2723">
        <v>221</v>
      </c>
      <c r="B2723">
        <v>22102</v>
      </c>
      <c r="C2723" t="s">
        <v>849</v>
      </c>
      <c r="D2723" t="s">
        <v>1781</v>
      </c>
      <c r="E2723" t="s">
        <v>1782</v>
      </c>
      <c r="F2723" t="s">
        <v>1792</v>
      </c>
      <c r="G2723" t="s">
        <v>1793</v>
      </c>
      <c r="H2723">
        <v>2210201</v>
      </c>
      <c r="I2723" t="s">
        <v>2264</v>
      </c>
      <c r="J2723" t="s">
        <v>846</v>
      </c>
      <c r="K2723">
        <v>17.51</v>
      </c>
      <c r="L2723">
        <v>17.4578</v>
      </c>
      <c r="M2723">
        <v>-0.0522000000000027</v>
      </c>
      <c r="N2723">
        <v>-0.0029811536264993</v>
      </c>
    </row>
    <row r="2724" spans="1:14">
      <c r="A2724">
        <v>221</v>
      </c>
      <c r="B2724">
        <v>22102</v>
      </c>
      <c r="C2724" t="s">
        <v>849</v>
      </c>
      <c r="D2724" t="s">
        <v>1781</v>
      </c>
      <c r="E2724" t="s">
        <v>1782</v>
      </c>
      <c r="F2724" t="s">
        <v>1794</v>
      </c>
      <c r="G2724" t="s">
        <v>1795</v>
      </c>
      <c r="H2724">
        <v>2210201</v>
      </c>
      <c r="I2724" t="s">
        <v>2264</v>
      </c>
      <c r="J2724" t="s">
        <v>846</v>
      </c>
      <c r="K2724">
        <v>19.02</v>
      </c>
      <c r="L2724">
        <v>17.4418</v>
      </c>
      <c r="M2724">
        <v>-1.5782</v>
      </c>
      <c r="N2724">
        <v>-0.0829758149316508</v>
      </c>
    </row>
    <row r="2725" spans="1:14">
      <c r="A2725">
        <v>221</v>
      </c>
      <c r="B2725">
        <v>22102</v>
      </c>
      <c r="C2725" t="s">
        <v>849</v>
      </c>
      <c r="D2725" t="s">
        <v>1781</v>
      </c>
      <c r="E2725" t="s">
        <v>1782</v>
      </c>
      <c r="F2725" t="s">
        <v>1796</v>
      </c>
      <c r="G2725" t="s">
        <v>1797</v>
      </c>
      <c r="H2725">
        <v>2210201</v>
      </c>
      <c r="I2725" t="s">
        <v>2264</v>
      </c>
      <c r="J2725" t="s">
        <v>846</v>
      </c>
      <c r="K2725">
        <v>19.73</v>
      </c>
      <c r="L2725">
        <v>23.7216</v>
      </c>
      <c r="M2725">
        <v>3.9916</v>
      </c>
      <c r="N2725">
        <v>0.202311201216422</v>
      </c>
    </row>
    <row r="2726" spans="1:14">
      <c r="A2726">
        <v>221</v>
      </c>
      <c r="B2726">
        <v>22102</v>
      </c>
      <c r="C2726" t="s">
        <v>849</v>
      </c>
      <c r="D2726" t="s">
        <v>1781</v>
      </c>
      <c r="E2726" t="s">
        <v>1782</v>
      </c>
      <c r="F2726" t="s">
        <v>1798</v>
      </c>
      <c r="G2726" t="s">
        <v>1799</v>
      </c>
      <c r="H2726">
        <v>2210201</v>
      </c>
      <c r="I2726" t="s">
        <v>2264</v>
      </c>
      <c r="J2726" t="s">
        <v>846</v>
      </c>
      <c r="K2726">
        <v>12.76</v>
      </c>
      <c r="L2726">
        <v>13.765</v>
      </c>
      <c r="M2726">
        <v>1.005</v>
      </c>
      <c r="N2726">
        <v>0.0787617554858935</v>
      </c>
    </row>
    <row r="2727" spans="1:14">
      <c r="A2727">
        <v>221</v>
      </c>
      <c r="B2727">
        <v>22102</v>
      </c>
      <c r="C2727" t="s">
        <v>849</v>
      </c>
      <c r="D2727" t="s">
        <v>1781</v>
      </c>
      <c r="E2727" t="s">
        <v>1782</v>
      </c>
      <c r="F2727" t="s">
        <v>1961</v>
      </c>
      <c r="G2727" t="s">
        <v>1962</v>
      </c>
      <c r="H2727">
        <v>2210201</v>
      </c>
      <c r="I2727" t="s">
        <v>2264</v>
      </c>
      <c r="J2727" t="s">
        <v>846</v>
      </c>
      <c r="K2727">
        <v>16.58</v>
      </c>
      <c r="L2727">
        <v>23.2789</v>
      </c>
      <c r="M2727">
        <v>6.6989</v>
      </c>
      <c r="N2727">
        <v>0.404034981905911</v>
      </c>
    </row>
    <row r="2728" spans="1:14">
      <c r="A2728">
        <v>221</v>
      </c>
      <c r="B2728">
        <v>22102</v>
      </c>
      <c r="C2728" t="s">
        <v>849</v>
      </c>
      <c r="D2728" t="s">
        <v>1781</v>
      </c>
      <c r="E2728" t="s">
        <v>1782</v>
      </c>
      <c r="F2728" t="s">
        <v>1963</v>
      </c>
      <c r="G2728" t="s">
        <v>1964</v>
      </c>
      <c r="H2728">
        <v>2210201</v>
      </c>
      <c r="I2728" t="s">
        <v>2264</v>
      </c>
      <c r="J2728" t="s">
        <v>846</v>
      </c>
      <c r="K2728">
        <v>3.47</v>
      </c>
      <c r="L2728">
        <v>3.0309</v>
      </c>
      <c r="M2728">
        <v>-0.4391</v>
      </c>
      <c r="N2728">
        <v>-0.126541786743516</v>
      </c>
    </row>
    <row r="2729" spans="1:14">
      <c r="A2729">
        <v>221</v>
      </c>
      <c r="B2729">
        <v>22102</v>
      </c>
      <c r="C2729" t="s">
        <v>849</v>
      </c>
      <c r="D2729" t="s">
        <v>1781</v>
      </c>
      <c r="E2729" t="s">
        <v>1782</v>
      </c>
      <c r="F2729" t="s">
        <v>1902</v>
      </c>
      <c r="G2729" t="s">
        <v>1903</v>
      </c>
      <c r="H2729">
        <v>2210201</v>
      </c>
      <c r="I2729" t="s">
        <v>2264</v>
      </c>
      <c r="J2729" t="s">
        <v>846</v>
      </c>
      <c r="K2729">
        <v>63.8</v>
      </c>
      <c r="L2729">
        <v>75.28</v>
      </c>
      <c r="M2729">
        <v>11.48</v>
      </c>
      <c r="N2729">
        <v>0.179937304075235</v>
      </c>
    </row>
    <row r="2730" spans="1:14">
      <c r="A2730">
        <v>221</v>
      </c>
      <c r="B2730">
        <v>22102</v>
      </c>
      <c r="C2730" t="s">
        <v>849</v>
      </c>
      <c r="D2730" t="s">
        <v>1781</v>
      </c>
      <c r="E2730" t="s">
        <v>1782</v>
      </c>
      <c r="F2730" t="s">
        <v>1965</v>
      </c>
      <c r="G2730" t="s">
        <v>1966</v>
      </c>
      <c r="H2730">
        <v>2210201</v>
      </c>
      <c r="I2730" t="s">
        <v>2264</v>
      </c>
      <c r="J2730" t="s">
        <v>846</v>
      </c>
      <c r="K2730">
        <v>0</v>
      </c>
      <c r="L2730">
        <v>7.2071</v>
      </c>
      <c r="M2730">
        <v>7.2071</v>
      </c>
      <c r="N2730">
        <v>0</v>
      </c>
    </row>
    <row r="2731" spans="1:14">
      <c r="A2731">
        <v>221</v>
      </c>
      <c r="B2731">
        <v>22102</v>
      </c>
      <c r="C2731" t="s">
        <v>849</v>
      </c>
      <c r="D2731" t="s">
        <v>1781</v>
      </c>
      <c r="E2731" t="s">
        <v>1782</v>
      </c>
      <c r="F2731" t="s">
        <v>1904</v>
      </c>
      <c r="G2731" t="s">
        <v>1905</v>
      </c>
      <c r="H2731">
        <v>2210201</v>
      </c>
      <c r="I2731" t="s">
        <v>2264</v>
      </c>
      <c r="J2731" t="s">
        <v>846</v>
      </c>
      <c r="K2731">
        <v>0</v>
      </c>
      <c r="L2731">
        <v>13.18</v>
      </c>
      <c r="M2731">
        <v>13.18</v>
      </c>
      <c r="N2731">
        <v>0</v>
      </c>
    </row>
    <row r="2732" spans="1:14">
      <c r="A2732">
        <v>221</v>
      </c>
      <c r="B2732">
        <v>22102</v>
      </c>
      <c r="C2732" t="s">
        <v>1119</v>
      </c>
      <c r="D2732" t="s">
        <v>1377</v>
      </c>
      <c r="E2732" t="s">
        <v>1378</v>
      </c>
      <c r="F2732" t="s">
        <v>1379</v>
      </c>
      <c r="G2732" t="s">
        <v>1378</v>
      </c>
      <c r="H2732">
        <v>2210201</v>
      </c>
      <c r="I2732" t="s">
        <v>2264</v>
      </c>
      <c r="J2732" t="s">
        <v>846</v>
      </c>
      <c r="K2732">
        <v>54.89</v>
      </c>
      <c r="L2732">
        <v>57.4241</v>
      </c>
      <c r="M2732">
        <v>2.5341</v>
      </c>
      <c r="N2732">
        <v>0.0461668792129714</v>
      </c>
    </row>
    <row r="2733" spans="1:14">
      <c r="A2733">
        <v>221</v>
      </c>
      <c r="B2733">
        <v>22102</v>
      </c>
      <c r="C2733" t="s">
        <v>1119</v>
      </c>
      <c r="D2733" t="s">
        <v>1377</v>
      </c>
      <c r="E2733" t="s">
        <v>1378</v>
      </c>
      <c r="F2733" t="s">
        <v>1447</v>
      </c>
      <c r="G2733" t="s">
        <v>1448</v>
      </c>
      <c r="H2733">
        <v>2210201</v>
      </c>
      <c r="I2733" t="s">
        <v>2264</v>
      </c>
      <c r="J2733" t="s">
        <v>846</v>
      </c>
      <c r="K2733">
        <v>633.07</v>
      </c>
      <c r="L2733">
        <v>534.5007</v>
      </c>
      <c r="M2733">
        <v>-98.5693</v>
      </c>
      <c r="N2733">
        <v>-0.15570047546085</v>
      </c>
    </row>
    <row r="2734" spans="1:14">
      <c r="A2734">
        <v>221</v>
      </c>
      <c r="B2734">
        <v>22102</v>
      </c>
      <c r="C2734" t="s">
        <v>1119</v>
      </c>
      <c r="D2734" t="s">
        <v>1377</v>
      </c>
      <c r="E2734" t="s">
        <v>1378</v>
      </c>
      <c r="F2734" t="s">
        <v>1442</v>
      </c>
      <c r="G2734" t="s">
        <v>1443</v>
      </c>
      <c r="H2734">
        <v>2210201</v>
      </c>
      <c r="I2734" t="s">
        <v>2264</v>
      </c>
      <c r="J2734" t="s">
        <v>846</v>
      </c>
      <c r="K2734">
        <v>306.82</v>
      </c>
      <c r="L2734">
        <v>334.4564</v>
      </c>
      <c r="M2734">
        <v>27.6364</v>
      </c>
      <c r="N2734">
        <v>0.0900736588227625</v>
      </c>
    </row>
    <row r="2735" spans="1:14">
      <c r="A2735">
        <v>221</v>
      </c>
      <c r="B2735">
        <v>22102</v>
      </c>
      <c r="C2735" t="s">
        <v>1119</v>
      </c>
      <c r="D2735" t="s">
        <v>1377</v>
      </c>
      <c r="E2735" t="s">
        <v>1378</v>
      </c>
      <c r="F2735" t="s">
        <v>1445</v>
      </c>
      <c r="G2735" t="s">
        <v>1446</v>
      </c>
      <c r="H2735">
        <v>2210201</v>
      </c>
      <c r="I2735" t="s">
        <v>2264</v>
      </c>
      <c r="J2735" t="s">
        <v>846</v>
      </c>
      <c r="K2735">
        <v>193.84</v>
      </c>
      <c r="L2735">
        <v>214.1207</v>
      </c>
      <c r="M2735">
        <v>20.2807</v>
      </c>
      <c r="N2735">
        <v>0.104625980189847</v>
      </c>
    </row>
    <row r="2736" spans="1:14">
      <c r="A2736">
        <v>221</v>
      </c>
      <c r="B2736">
        <v>22102</v>
      </c>
      <c r="C2736" t="s">
        <v>1119</v>
      </c>
      <c r="D2736" t="s">
        <v>1377</v>
      </c>
      <c r="E2736" t="s">
        <v>1378</v>
      </c>
      <c r="F2736" t="s">
        <v>1413</v>
      </c>
      <c r="G2736" t="s">
        <v>1414</v>
      </c>
      <c r="H2736">
        <v>2210201</v>
      </c>
      <c r="I2736" t="s">
        <v>2264</v>
      </c>
      <c r="J2736" t="s">
        <v>846</v>
      </c>
      <c r="K2736">
        <v>386.86</v>
      </c>
      <c r="L2736">
        <v>547.4417</v>
      </c>
      <c r="M2736">
        <v>160.5817</v>
      </c>
      <c r="N2736">
        <v>0.415089955022489</v>
      </c>
    </row>
    <row r="2737" spans="1:14">
      <c r="A2737">
        <v>221</v>
      </c>
      <c r="B2737">
        <v>22102</v>
      </c>
      <c r="C2737" t="s">
        <v>1119</v>
      </c>
      <c r="D2737" t="s">
        <v>1377</v>
      </c>
      <c r="E2737" t="s">
        <v>1378</v>
      </c>
      <c r="F2737" t="s">
        <v>1415</v>
      </c>
      <c r="G2737" t="s">
        <v>1416</v>
      </c>
      <c r="H2737">
        <v>2210201</v>
      </c>
      <c r="I2737" t="s">
        <v>2264</v>
      </c>
      <c r="J2737" t="s">
        <v>846</v>
      </c>
      <c r="K2737">
        <v>165.51</v>
      </c>
      <c r="L2737">
        <v>174.186</v>
      </c>
      <c r="M2737">
        <v>8.67600000000002</v>
      </c>
      <c r="N2737">
        <v>0.0524197933659599</v>
      </c>
    </row>
    <row r="2738" spans="1:14">
      <c r="A2738">
        <v>221</v>
      </c>
      <c r="B2738">
        <v>22102</v>
      </c>
      <c r="C2738" t="s">
        <v>1119</v>
      </c>
      <c r="D2738" t="s">
        <v>1377</v>
      </c>
      <c r="E2738" t="s">
        <v>1378</v>
      </c>
      <c r="F2738" t="s">
        <v>1417</v>
      </c>
      <c r="G2738" t="s">
        <v>1418</v>
      </c>
      <c r="H2738">
        <v>2210201</v>
      </c>
      <c r="I2738" t="s">
        <v>2264</v>
      </c>
      <c r="J2738" t="s">
        <v>846</v>
      </c>
      <c r="K2738">
        <v>211.87</v>
      </c>
      <c r="L2738">
        <v>230.157</v>
      </c>
      <c r="M2738">
        <v>18.287</v>
      </c>
      <c r="N2738">
        <v>0.0863123613536603</v>
      </c>
    </row>
    <row r="2739" spans="1:14">
      <c r="A2739">
        <v>221</v>
      </c>
      <c r="B2739">
        <v>22102</v>
      </c>
      <c r="C2739" t="s">
        <v>1119</v>
      </c>
      <c r="D2739" t="s">
        <v>1377</v>
      </c>
      <c r="E2739" t="s">
        <v>1378</v>
      </c>
      <c r="F2739" t="s">
        <v>1419</v>
      </c>
      <c r="G2739" t="s">
        <v>1420</v>
      </c>
      <c r="H2739">
        <v>2210201</v>
      </c>
      <c r="I2739" t="s">
        <v>2264</v>
      </c>
      <c r="J2739" t="s">
        <v>846</v>
      </c>
      <c r="K2739">
        <v>192.95</v>
      </c>
      <c r="L2739">
        <v>281.7722</v>
      </c>
      <c r="M2739">
        <v>88.8222</v>
      </c>
      <c r="N2739">
        <v>0.460337911376004</v>
      </c>
    </row>
    <row r="2740" spans="1:14">
      <c r="A2740">
        <v>221</v>
      </c>
      <c r="B2740">
        <v>22102</v>
      </c>
      <c r="C2740" t="s">
        <v>1119</v>
      </c>
      <c r="D2740" t="s">
        <v>1377</v>
      </c>
      <c r="E2740" t="s">
        <v>1378</v>
      </c>
      <c r="F2740" t="s">
        <v>1421</v>
      </c>
      <c r="G2740" t="s">
        <v>1422</v>
      </c>
      <c r="H2740">
        <v>2210201</v>
      </c>
      <c r="I2740" t="s">
        <v>2264</v>
      </c>
      <c r="J2740" t="s">
        <v>846</v>
      </c>
      <c r="K2740">
        <v>196.17</v>
      </c>
      <c r="L2740">
        <v>203.5339</v>
      </c>
      <c r="M2740">
        <v>7.3639</v>
      </c>
      <c r="N2740">
        <v>0.0375383595860733</v>
      </c>
    </row>
    <row r="2741" spans="1:14">
      <c r="A2741">
        <v>221</v>
      </c>
      <c r="B2741">
        <v>22102</v>
      </c>
      <c r="C2741" t="s">
        <v>1119</v>
      </c>
      <c r="D2741" t="s">
        <v>1377</v>
      </c>
      <c r="E2741" t="s">
        <v>1378</v>
      </c>
      <c r="F2741" t="s">
        <v>1423</v>
      </c>
      <c r="G2741" t="s">
        <v>1424</v>
      </c>
      <c r="H2741">
        <v>2210201</v>
      </c>
      <c r="I2741" t="s">
        <v>2264</v>
      </c>
      <c r="J2741" t="s">
        <v>846</v>
      </c>
      <c r="K2741">
        <v>120.6</v>
      </c>
      <c r="L2741">
        <v>134.1598</v>
      </c>
      <c r="M2741">
        <v>13.5598</v>
      </c>
      <c r="N2741">
        <v>0.112436152570481</v>
      </c>
    </row>
    <row r="2742" spans="1:14">
      <c r="A2742">
        <v>221</v>
      </c>
      <c r="B2742">
        <v>22102</v>
      </c>
      <c r="C2742" t="s">
        <v>1119</v>
      </c>
      <c r="D2742" t="s">
        <v>1377</v>
      </c>
      <c r="E2742" t="s">
        <v>1378</v>
      </c>
      <c r="F2742" t="s">
        <v>1425</v>
      </c>
      <c r="G2742" t="s">
        <v>1426</v>
      </c>
      <c r="H2742">
        <v>2210201</v>
      </c>
      <c r="I2742" t="s">
        <v>2264</v>
      </c>
      <c r="J2742" t="s">
        <v>846</v>
      </c>
      <c r="K2742">
        <v>158.17</v>
      </c>
      <c r="L2742">
        <v>168.3023</v>
      </c>
      <c r="M2742">
        <v>10.1323</v>
      </c>
      <c r="N2742">
        <v>0.0640595561737372</v>
      </c>
    </row>
    <row r="2743" spans="1:14">
      <c r="A2743">
        <v>221</v>
      </c>
      <c r="B2743">
        <v>22102</v>
      </c>
      <c r="C2743" t="s">
        <v>1119</v>
      </c>
      <c r="D2743" t="s">
        <v>1377</v>
      </c>
      <c r="E2743" t="s">
        <v>1378</v>
      </c>
      <c r="F2743" t="s">
        <v>1427</v>
      </c>
      <c r="G2743" t="s">
        <v>1428</v>
      </c>
      <c r="H2743">
        <v>2210201</v>
      </c>
      <c r="I2743" t="s">
        <v>2264</v>
      </c>
      <c r="J2743" t="s">
        <v>846</v>
      </c>
      <c r="K2743">
        <v>222.71</v>
      </c>
      <c r="L2743">
        <v>320.7326</v>
      </c>
      <c r="M2743">
        <v>98.0226</v>
      </c>
      <c r="N2743">
        <v>0.440135602352835</v>
      </c>
    </row>
    <row r="2744" spans="1:14">
      <c r="A2744">
        <v>221</v>
      </c>
      <c r="B2744">
        <v>22102</v>
      </c>
      <c r="C2744" t="s">
        <v>1119</v>
      </c>
      <c r="D2744" t="s">
        <v>1377</v>
      </c>
      <c r="E2744" t="s">
        <v>1378</v>
      </c>
      <c r="F2744" t="s">
        <v>1455</v>
      </c>
      <c r="G2744" t="s">
        <v>1456</v>
      </c>
      <c r="H2744">
        <v>2210201</v>
      </c>
      <c r="I2744" t="s">
        <v>2264</v>
      </c>
      <c r="J2744" t="s">
        <v>846</v>
      </c>
      <c r="K2744">
        <v>57.31</v>
      </c>
      <c r="L2744">
        <v>71.6232</v>
      </c>
      <c r="M2744">
        <v>14.3132</v>
      </c>
      <c r="N2744">
        <v>0.249750479846449</v>
      </c>
    </row>
    <row r="2745" spans="1:14">
      <c r="A2745">
        <v>221</v>
      </c>
      <c r="B2745">
        <v>22102</v>
      </c>
      <c r="C2745" t="s">
        <v>1119</v>
      </c>
      <c r="D2745" t="s">
        <v>1377</v>
      </c>
      <c r="E2745" t="s">
        <v>1378</v>
      </c>
      <c r="F2745" t="s">
        <v>1466</v>
      </c>
      <c r="G2745" t="s">
        <v>1467</v>
      </c>
      <c r="H2745">
        <v>2210201</v>
      </c>
      <c r="I2745" t="s">
        <v>2264</v>
      </c>
      <c r="J2745" t="s">
        <v>846</v>
      </c>
      <c r="K2745">
        <v>40.95</v>
      </c>
      <c r="L2745">
        <v>45.2248</v>
      </c>
      <c r="M2745">
        <v>4.2748</v>
      </c>
      <c r="N2745">
        <v>0.10439072039072</v>
      </c>
    </row>
    <row r="2746" spans="1:14">
      <c r="A2746">
        <v>221</v>
      </c>
      <c r="B2746">
        <v>22102</v>
      </c>
      <c r="C2746" t="s">
        <v>1119</v>
      </c>
      <c r="D2746" t="s">
        <v>1377</v>
      </c>
      <c r="E2746" t="s">
        <v>1378</v>
      </c>
      <c r="F2746" t="s">
        <v>1468</v>
      </c>
      <c r="G2746" t="s">
        <v>1469</v>
      </c>
      <c r="H2746">
        <v>2210201</v>
      </c>
      <c r="I2746" t="s">
        <v>2264</v>
      </c>
      <c r="J2746" t="s">
        <v>846</v>
      </c>
      <c r="K2746">
        <v>10.49</v>
      </c>
      <c r="L2746">
        <v>12.9149</v>
      </c>
      <c r="M2746">
        <v>2.4249</v>
      </c>
      <c r="N2746">
        <v>0.231163012392755</v>
      </c>
    </row>
    <row r="2747" spans="1:14">
      <c r="A2747">
        <v>221</v>
      </c>
      <c r="B2747">
        <v>22102</v>
      </c>
      <c r="C2747" t="s">
        <v>1119</v>
      </c>
      <c r="D2747" t="s">
        <v>1377</v>
      </c>
      <c r="E2747" t="s">
        <v>1378</v>
      </c>
      <c r="F2747" t="s">
        <v>1381</v>
      </c>
      <c r="G2747" t="s">
        <v>1382</v>
      </c>
      <c r="H2747">
        <v>2210201</v>
      </c>
      <c r="I2747" t="s">
        <v>2264</v>
      </c>
      <c r="J2747" t="s">
        <v>846</v>
      </c>
      <c r="K2747">
        <v>13.96</v>
      </c>
      <c r="L2747">
        <v>15.0123</v>
      </c>
      <c r="M2747">
        <v>1.0523</v>
      </c>
      <c r="N2747">
        <v>0.0753796561604584</v>
      </c>
    </row>
    <row r="2748" spans="1:14">
      <c r="A2748">
        <v>221</v>
      </c>
      <c r="B2748">
        <v>22102</v>
      </c>
      <c r="C2748" t="s">
        <v>1119</v>
      </c>
      <c r="D2748" t="s">
        <v>1377</v>
      </c>
      <c r="E2748" t="s">
        <v>1378</v>
      </c>
      <c r="F2748" t="s">
        <v>1470</v>
      </c>
      <c r="G2748" t="s">
        <v>1471</v>
      </c>
      <c r="H2748">
        <v>2210201</v>
      </c>
      <c r="I2748" t="s">
        <v>2264</v>
      </c>
      <c r="J2748" t="s">
        <v>846</v>
      </c>
      <c r="K2748">
        <v>15.86</v>
      </c>
      <c r="L2748">
        <v>15.4406</v>
      </c>
      <c r="M2748">
        <v>-0.4194</v>
      </c>
      <c r="N2748">
        <v>-0.0264438839848676</v>
      </c>
    </row>
    <row r="2749" spans="1:14">
      <c r="A2749">
        <v>221</v>
      </c>
      <c r="B2749">
        <v>22102</v>
      </c>
      <c r="C2749" t="s">
        <v>1119</v>
      </c>
      <c r="D2749" t="s">
        <v>1377</v>
      </c>
      <c r="E2749" t="s">
        <v>1378</v>
      </c>
      <c r="F2749" t="s">
        <v>1384</v>
      </c>
      <c r="G2749" t="s">
        <v>1385</v>
      </c>
      <c r="H2749">
        <v>2210201</v>
      </c>
      <c r="I2749" t="s">
        <v>2264</v>
      </c>
      <c r="J2749" t="s">
        <v>846</v>
      </c>
      <c r="K2749">
        <v>6.76</v>
      </c>
      <c r="L2749">
        <v>7.7778</v>
      </c>
      <c r="M2749">
        <v>1.0178</v>
      </c>
      <c r="N2749">
        <v>0.150562130177515</v>
      </c>
    </row>
    <row r="2750" spans="1:14">
      <c r="A2750">
        <v>221</v>
      </c>
      <c r="B2750">
        <v>22102</v>
      </c>
      <c r="C2750" t="s">
        <v>1119</v>
      </c>
      <c r="D2750" t="s">
        <v>1377</v>
      </c>
      <c r="E2750" t="s">
        <v>1378</v>
      </c>
      <c r="F2750" t="s">
        <v>1472</v>
      </c>
      <c r="G2750" t="s">
        <v>1473</v>
      </c>
      <c r="H2750">
        <v>2210201</v>
      </c>
      <c r="I2750" t="s">
        <v>2264</v>
      </c>
      <c r="J2750" t="s">
        <v>846</v>
      </c>
      <c r="K2750">
        <v>13.25</v>
      </c>
      <c r="L2750">
        <v>11.1338</v>
      </c>
      <c r="M2750">
        <v>-2.1162</v>
      </c>
      <c r="N2750">
        <v>-0.15971320754717</v>
      </c>
    </row>
    <row r="2751" spans="1:14">
      <c r="A2751">
        <v>221</v>
      </c>
      <c r="B2751">
        <v>22102</v>
      </c>
      <c r="C2751" t="s">
        <v>1119</v>
      </c>
      <c r="D2751" t="s">
        <v>1377</v>
      </c>
      <c r="E2751" t="s">
        <v>1378</v>
      </c>
      <c r="F2751" t="s">
        <v>1429</v>
      </c>
      <c r="G2751" t="s">
        <v>1430</v>
      </c>
      <c r="H2751">
        <v>2210201</v>
      </c>
      <c r="I2751" t="s">
        <v>2264</v>
      </c>
      <c r="J2751" t="s">
        <v>846</v>
      </c>
      <c r="K2751">
        <v>247.35</v>
      </c>
      <c r="L2751">
        <v>318.0335</v>
      </c>
      <c r="M2751">
        <v>70.6835</v>
      </c>
      <c r="N2751">
        <v>0.285763088740651</v>
      </c>
    </row>
    <row r="2752" spans="1:14">
      <c r="A2752">
        <v>221</v>
      </c>
      <c r="B2752">
        <v>22102</v>
      </c>
      <c r="C2752" t="s">
        <v>1119</v>
      </c>
      <c r="D2752" t="s">
        <v>1377</v>
      </c>
      <c r="E2752" t="s">
        <v>1378</v>
      </c>
      <c r="F2752" t="s">
        <v>1431</v>
      </c>
      <c r="G2752" t="s">
        <v>1432</v>
      </c>
      <c r="H2752">
        <v>2210201</v>
      </c>
      <c r="I2752" t="s">
        <v>2264</v>
      </c>
      <c r="J2752" t="s">
        <v>846</v>
      </c>
      <c r="K2752">
        <v>179.58</v>
      </c>
      <c r="L2752">
        <v>191.1455</v>
      </c>
      <c r="M2752">
        <v>11.5655</v>
      </c>
      <c r="N2752">
        <v>0.0644030515647621</v>
      </c>
    </row>
    <row r="2753" spans="1:14">
      <c r="A2753">
        <v>221</v>
      </c>
      <c r="B2753">
        <v>22102</v>
      </c>
      <c r="C2753" t="s">
        <v>1119</v>
      </c>
      <c r="D2753" t="s">
        <v>1377</v>
      </c>
      <c r="E2753" t="s">
        <v>1378</v>
      </c>
      <c r="F2753" t="s">
        <v>1474</v>
      </c>
      <c r="G2753" t="s">
        <v>1475</v>
      </c>
      <c r="H2753">
        <v>2210201</v>
      </c>
      <c r="I2753" t="s">
        <v>2264</v>
      </c>
      <c r="J2753" t="s">
        <v>846</v>
      </c>
      <c r="K2753">
        <v>4.54</v>
      </c>
      <c r="L2753">
        <v>4.8237</v>
      </c>
      <c r="M2753">
        <v>0.2837</v>
      </c>
      <c r="N2753">
        <v>0.0624889867841409</v>
      </c>
    </row>
    <row r="2754" spans="1:14">
      <c r="A2754">
        <v>221</v>
      </c>
      <c r="B2754">
        <v>22102</v>
      </c>
      <c r="C2754" t="s">
        <v>1119</v>
      </c>
      <c r="D2754" t="s">
        <v>1377</v>
      </c>
      <c r="E2754" t="s">
        <v>1378</v>
      </c>
      <c r="F2754" t="s">
        <v>1450</v>
      </c>
      <c r="G2754" t="s">
        <v>1451</v>
      </c>
      <c r="H2754">
        <v>2210201</v>
      </c>
      <c r="I2754" t="s">
        <v>2264</v>
      </c>
      <c r="J2754" t="s">
        <v>846</v>
      </c>
      <c r="K2754">
        <v>449.57</v>
      </c>
      <c r="L2754">
        <v>378.2985</v>
      </c>
      <c r="M2754">
        <v>-71.2715</v>
      </c>
      <c r="N2754">
        <v>-0.158532597815691</v>
      </c>
    </row>
    <row r="2755" spans="1:14">
      <c r="A2755">
        <v>221</v>
      </c>
      <c r="B2755">
        <v>22102</v>
      </c>
      <c r="C2755" t="s">
        <v>1119</v>
      </c>
      <c r="D2755" t="s">
        <v>1377</v>
      </c>
      <c r="E2755" t="s">
        <v>1378</v>
      </c>
      <c r="F2755" t="s">
        <v>1452</v>
      </c>
      <c r="G2755" t="s">
        <v>1453</v>
      </c>
      <c r="H2755">
        <v>2210201</v>
      </c>
      <c r="I2755" t="s">
        <v>2264</v>
      </c>
      <c r="J2755" t="s">
        <v>846</v>
      </c>
      <c r="K2755">
        <v>408.65</v>
      </c>
      <c r="L2755">
        <v>348.3264</v>
      </c>
      <c r="M2755">
        <v>-60.3236</v>
      </c>
      <c r="N2755">
        <v>-0.147616786981525</v>
      </c>
    </row>
    <row r="2756" spans="1:14">
      <c r="A2756">
        <v>221</v>
      </c>
      <c r="B2756">
        <v>22102</v>
      </c>
      <c r="C2756" t="s">
        <v>1119</v>
      </c>
      <c r="D2756" t="s">
        <v>1377</v>
      </c>
      <c r="E2756" t="s">
        <v>1378</v>
      </c>
      <c r="F2756" t="s">
        <v>1434</v>
      </c>
      <c r="G2756" t="s">
        <v>1435</v>
      </c>
      <c r="H2756">
        <v>2210201</v>
      </c>
      <c r="I2756" t="s">
        <v>2264</v>
      </c>
      <c r="J2756" t="s">
        <v>846</v>
      </c>
      <c r="K2756">
        <v>5.54</v>
      </c>
      <c r="L2756">
        <v>6.255</v>
      </c>
      <c r="M2756">
        <v>0.715</v>
      </c>
      <c r="N2756">
        <v>0.129061371841155</v>
      </c>
    </row>
    <row r="2757" spans="1:14">
      <c r="A2757">
        <v>221</v>
      </c>
      <c r="B2757">
        <v>22102</v>
      </c>
      <c r="C2757" t="s">
        <v>1119</v>
      </c>
      <c r="D2757" t="s">
        <v>1377</v>
      </c>
      <c r="E2757" t="s">
        <v>1378</v>
      </c>
      <c r="F2757" t="s">
        <v>1436</v>
      </c>
      <c r="G2757" t="s">
        <v>1437</v>
      </c>
      <c r="H2757">
        <v>2210201</v>
      </c>
      <c r="I2757" t="s">
        <v>2264</v>
      </c>
      <c r="J2757" t="s">
        <v>846</v>
      </c>
      <c r="K2757">
        <v>113.65</v>
      </c>
      <c r="L2757">
        <v>149.7192</v>
      </c>
      <c r="M2757">
        <v>36.0692</v>
      </c>
      <c r="N2757">
        <v>0.317370875494941</v>
      </c>
    </row>
    <row r="2758" spans="1:14">
      <c r="A2758">
        <v>221</v>
      </c>
      <c r="B2758">
        <v>22102</v>
      </c>
      <c r="C2758" t="s">
        <v>1119</v>
      </c>
      <c r="D2758" t="s">
        <v>1458</v>
      </c>
      <c r="E2758" t="s">
        <v>1459</v>
      </c>
      <c r="F2758" t="s">
        <v>1460</v>
      </c>
      <c r="G2758" t="s">
        <v>1459</v>
      </c>
      <c r="H2758">
        <v>2210201</v>
      </c>
      <c r="I2758" t="s">
        <v>2264</v>
      </c>
      <c r="J2758" t="s">
        <v>846</v>
      </c>
      <c r="K2758">
        <v>95.46</v>
      </c>
      <c r="L2758">
        <v>103.9044</v>
      </c>
      <c r="M2758">
        <v>8.4444</v>
      </c>
      <c r="N2758">
        <v>0.0884600879949717</v>
      </c>
    </row>
    <row r="2759" spans="1:14">
      <c r="A2759">
        <v>221</v>
      </c>
      <c r="B2759">
        <v>22102</v>
      </c>
      <c r="C2759" t="s">
        <v>1119</v>
      </c>
      <c r="D2759" t="s">
        <v>1479</v>
      </c>
      <c r="E2759" t="s">
        <v>1480</v>
      </c>
      <c r="F2759" t="s">
        <v>1481</v>
      </c>
      <c r="G2759" t="s">
        <v>1480</v>
      </c>
      <c r="H2759">
        <v>2210201</v>
      </c>
      <c r="I2759" t="s">
        <v>2264</v>
      </c>
      <c r="J2759" t="s">
        <v>846</v>
      </c>
      <c r="K2759">
        <v>33.81</v>
      </c>
      <c r="L2759">
        <v>40.904</v>
      </c>
      <c r="M2759">
        <v>7.094</v>
      </c>
      <c r="N2759">
        <v>0.209819580005915</v>
      </c>
    </row>
    <row r="2760" spans="1:14">
      <c r="A2760">
        <v>221</v>
      </c>
      <c r="B2760">
        <v>22102</v>
      </c>
      <c r="C2760" t="s">
        <v>1119</v>
      </c>
      <c r="D2760" t="s">
        <v>1479</v>
      </c>
      <c r="E2760" t="s">
        <v>1480</v>
      </c>
      <c r="F2760" t="s">
        <v>1494</v>
      </c>
      <c r="G2760" t="s">
        <v>1495</v>
      </c>
      <c r="H2760">
        <v>2210201</v>
      </c>
      <c r="I2760" t="s">
        <v>2264</v>
      </c>
      <c r="J2760" t="s">
        <v>846</v>
      </c>
      <c r="K2760">
        <v>5.46</v>
      </c>
      <c r="L2760">
        <v>0</v>
      </c>
      <c r="M2760">
        <v>-5.46</v>
      </c>
      <c r="N2760">
        <v>-1</v>
      </c>
    </row>
    <row r="2761" spans="1:14">
      <c r="A2761">
        <v>221</v>
      </c>
      <c r="B2761">
        <v>22102</v>
      </c>
      <c r="C2761" t="s">
        <v>1119</v>
      </c>
      <c r="D2761" t="s">
        <v>1479</v>
      </c>
      <c r="E2761" t="s">
        <v>1480</v>
      </c>
      <c r="F2761" t="s">
        <v>1503</v>
      </c>
      <c r="G2761" t="s">
        <v>1504</v>
      </c>
      <c r="H2761">
        <v>2210201</v>
      </c>
      <c r="I2761" t="s">
        <v>2264</v>
      </c>
      <c r="J2761" t="s">
        <v>846</v>
      </c>
      <c r="K2761">
        <v>3.39</v>
      </c>
      <c r="L2761">
        <v>0</v>
      </c>
      <c r="M2761">
        <v>-3.39</v>
      </c>
      <c r="N2761">
        <v>-1</v>
      </c>
    </row>
    <row r="2762" spans="1:14">
      <c r="A2762">
        <v>221</v>
      </c>
      <c r="B2762">
        <v>22102</v>
      </c>
      <c r="C2762" t="s">
        <v>1119</v>
      </c>
      <c r="D2762" t="s">
        <v>1479</v>
      </c>
      <c r="E2762" t="s">
        <v>1480</v>
      </c>
      <c r="F2762" t="s">
        <v>1501</v>
      </c>
      <c r="G2762" t="s">
        <v>1502</v>
      </c>
      <c r="H2762">
        <v>2210201</v>
      </c>
      <c r="I2762" t="s">
        <v>2264</v>
      </c>
      <c r="J2762" t="s">
        <v>846</v>
      </c>
      <c r="K2762">
        <v>19.33</v>
      </c>
      <c r="L2762">
        <v>34.6197</v>
      </c>
      <c r="M2762">
        <v>15.2897</v>
      </c>
      <c r="N2762">
        <v>0.79098292809105</v>
      </c>
    </row>
    <row r="2763" spans="1:14">
      <c r="A2763">
        <v>221</v>
      </c>
      <c r="B2763">
        <v>22102</v>
      </c>
      <c r="C2763" t="s">
        <v>1119</v>
      </c>
      <c r="D2763" t="s">
        <v>1479</v>
      </c>
      <c r="E2763" t="s">
        <v>1480</v>
      </c>
      <c r="F2763" t="s">
        <v>1483</v>
      </c>
      <c r="G2763" t="s">
        <v>1484</v>
      </c>
      <c r="H2763">
        <v>2210201</v>
      </c>
      <c r="I2763" t="s">
        <v>2264</v>
      </c>
      <c r="J2763" t="s">
        <v>846</v>
      </c>
      <c r="K2763">
        <v>4.6</v>
      </c>
      <c r="L2763">
        <v>4.5066</v>
      </c>
      <c r="M2763">
        <v>-0.0933999999999999</v>
      </c>
      <c r="N2763">
        <v>-0.0203043478260869</v>
      </c>
    </row>
    <row r="2764" spans="1:14">
      <c r="A2764">
        <v>221</v>
      </c>
      <c r="B2764">
        <v>22102</v>
      </c>
      <c r="C2764" t="s">
        <v>1119</v>
      </c>
      <c r="D2764" t="s">
        <v>1479</v>
      </c>
      <c r="E2764" t="s">
        <v>1480</v>
      </c>
      <c r="F2764" t="s">
        <v>1490</v>
      </c>
      <c r="G2764" t="s">
        <v>1491</v>
      </c>
      <c r="H2764">
        <v>2210201</v>
      </c>
      <c r="I2764" t="s">
        <v>2264</v>
      </c>
      <c r="J2764" t="s">
        <v>846</v>
      </c>
      <c r="K2764">
        <v>33.02</v>
      </c>
      <c r="L2764">
        <v>26.8049</v>
      </c>
      <c r="M2764">
        <v>-6.2151</v>
      </c>
      <c r="N2764">
        <v>-0.188222289521502</v>
      </c>
    </row>
    <row r="2765" spans="1:14">
      <c r="A2765">
        <v>221</v>
      </c>
      <c r="B2765">
        <v>22102</v>
      </c>
      <c r="C2765" t="s">
        <v>1119</v>
      </c>
      <c r="D2765" t="s">
        <v>1485</v>
      </c>
      <c r="E2765" t="s">
        <v>1486</v>
      </c>
      <c r="F2765" t="s">
        <v>1523</v>
      </c>
      <c r="G2765" t="s">
        <v>1524</v>
      </c>
      <c r="H2765">
        <v>2210201</v>
      </c>
      <c r="I2765" t="s">
        <v>2264</v>
      </c>
      <c r="J2765" t="s">
        <v>846</v>
      </c>
      <c r="K2765">
        <v>10.54</v>
      </c>
      <c r="L2765">
        <v>13.4944</v>
      </c>
      <c r="M2765">
        <v>2.9544</v>
      </c>
      <c r="N2765">
        <v>0.280303605313093</v>
      </c>
    </row>
    <row r="2766" spans="1:14">
      <c r="A2766">
        <v>221</v>
      </c>
      <c r="B2766">
        <v>22102</v>
      </c>
      <c r="C2766" t="s">
        <v>1119</v>
      </c>
      <c r="D2766" t="s">
        <v>1485</v>
      </c>
      <c r="E2766" t="s">
        <v>1486</v>
      </c>
      <c r="F2766" t="s">
        <v>1487</v>
      </c>
      <c r="G2766" t="s">
        <v>1486</v>
      </c>
      <c r="H2766">
        <v>2210201</v>
      </c>
      <c r="I2766" t="s">
        <v>2264</v>
      </c>
      <c r="J2766" t="s">
        <v>846</v>
      </c>
      <c r="K2766">
        <v>21.47</v>
      </c>
      <c r="L2766">
        <v>20.6496</v>
      </c>
      <c r="M2766">
        <v>-0.820399999999999</v>
      </c>
      <c r="N2766">
        <v>-0.0382114578481602</v>
      </c>
    </row>
    <row r="2767" spans="1:14">
      <c r="A2767">
        <v>221</v>
      </c>
      <c r="B2767">
        <v>22102</v>
      </c>
      <c r="C2767" t="s">
        <v>1119</v>
      </c>
      <c r="D2767" t="s">
        <v>1800</v>
      </c>
      <c r="E2767" t="s">
        <v>1801</v>
      </c>
      <c r="F2767" t="s">
        <v>1802</v>
      </c>
      <c r="G2767" t="s">
        <v>1801</v>
      </c>
      <c r="H2767">
        <v>2210201</v>
      </c>
      <c r="I2767" t="s">
        <v>2264</v>
      </c>
      <c r="J2767" t="s">
        <v>846</v>
      </c>
      <c r="K2767">
        <v>25.03</v>
      </c>
      <c r="L2767">
        <v>24.4331</v>
      </c>
      <c r="M2767">
        <v>-0.596900000000002</v>
      </c>
      <c r="N2767">
        <v>-0.0238473831402318</v>
      </c>
    </row>
    <row r="2768" spans="1:14">
      <c r="A2768">
        <v>221</v>
      </c>
      <c r="B2768">
        <v>22102</v>
      </c>
      <c r="C2768" t="s">
        <v>1119</v>
      </c>
      <c r="D2768" t="s">
        <v>1476</v>
      </c>
      <c r="E2768" t="s">
        <v>1477</v>
      </c>
      <c r="F2768" t="s">
        <v>1478</v>
      </c>
      <c r="G2768" t="s">
        <v>1477</v>
      </c>
      <c r="H2768">
        <v>2210201</v>
      </c>
      <c r="I2768" t="s">
        <v>2264</v>
      </c>
      <c r="J2768" t="s">
        <v>846</v>
      </c>
      <c r="K2768">
        <v>76.93</v>
      </c>
      <c r="L2768">
        <v>76.083</v>
      </c>
      <c r="M2768">
        <v>-0.847000000000008</v>
      </c>
      <c r="N2768">
        <v>-0.0110100090991812</v>
      </c>
    </row>
    <row r="2769" spans="1:14">
      <c r="A2769">
        <v>221</v>
      </c>
      <c r="B2769">
        <v>22102</v>
      </c>
      <c r="C2769" t="s">
        <v>1119</v>
      </c>
      <c r="D2769" t="s">
        <v>1476</v>
      </c>
      <c r="E2769" t="s">
        <v>1477</v>
      </c>
      <c r="F2769" t="s">
        <v>1529</v>
      </c>
      <c r="G2769" t="s">
        <v>1530</v>
      </c>
      <c r="H2769">
        <v>2210201</v>
      </c>
      <c r="I2769" t="s">
        <v>2264</v>
      </c>
      <c r="J2769" t="s">
        <v>846</v>
      </c>
      <c r="K2769">
        <v>21.29</v>
      </c>
      <c r="L2769">
        <v>22.1058</v>
      </c>
      <c r="M2769">
        <v>0.815799999999999</v>
      </c>
      <c r="N2769">
        <v>0.0383184593705965</v>
      </c>
    </row>
    <row r="2770" spans="1:14">
      <c r="A2770">
        <v>221</v>
      </c>
      <c r="B2770">
        <v>22102</v>
      </c>
      <c r="C2770" t="s">
        <v>1119</v>
      </c>
      <c r="D2770" t="s">
        <v>1476</v>
      </c>
      <c r="E2770" t="s">
        <v>1477</v>
      </c>
      <c r="F2770" t="s">
        <v>1553</v>
      </c>
      <c r="G2770" t="s">
        <v>1554</v>
      </c>
      <c r="H2770">
        <v>2210201</v>
      </c>
      <c r="I2770" t="s">
        <v>2264</v>
      </c>
      <c r="J2770" t="s">
        <v>846</v>
      </c>
      <c r="K2770">
        <v>8.18</v>
      </c>
      <c r="L2770">
        <v>8.8307</v>
      </c>
      <c r="M2770">
        <v>0.6507</v>
      </c>
      <c r="N2770">
        <v>0.0795476772616138</v>
      </c>
    </row>
    <row r="2771" spans="1:14">
      <c r="A2771">
        <v>221</v>
      </c>
      <c r="B2771">
        <v>22102</v>
      </c>
      <c r="C2771" t="s">
        <v>1119</v>
      </c>
      <c r="D2771" t="s">
        <v>1476</v>
      </c>
      <c r="E2771" t="s">
        <v>1477</v>
      </c>
      <c r="F2771" t="s">
        <v>1545</v>
      </c>
      <c r="G2771" t="s">
        <v>1546</v>
      </c>
      <c r="H2771">
        <v>2210201</v>
      </c>
      <c r="I2771" t="s">
        <v>2264</v>
      </c>
      <c r="J2771" t="s">
        <v>846</v>
      </c>
      <c r="K2771">
        <v>34.85</v>
      </c>
      <c r="L2771">
        <v>43.1901</v>
      </c>
      <c r="M2771">
        <v>8.3401</v>
      </c>
      <c r="N2771">
        <v>0.239314203730273</v>
      </c>
    </row>
    <row r="2772" spans="1:14">
      <c r="A2772">
        <v>221</v>
      </c>
      <c r="B2772">
        <v>22102</v>
      </c>
      <c r="C2772" t="s">
        <v>1119</v>
      </c>
      <c r="D2772" t="s">
        <v>1476</v>
      </c>
      <c r="E2772" t="s">
        <v>1477</v>
      </c>
      <c r="F2772" t="s">
        <v>1574</v>
      </c>
      <c r="G2772" t="s">
        <v>1575</v>
      </c>
      <c r="H2772">
        <v>2210201</v>
      </c>
      <c r="I2772" t="s">
        <v>2264</v>
      </c>
      <c r="J2772" t="s">
        <v>846</v>
      </c>
      <c r="K2772">
        <v>0.43</v>
      </c>
      <c r="L2772">
        <v>0.4375</v>
      </c>
      <c r="M2772">
        <v>0.00750000000000001</v>
      </c>
      <c r="N2772">
        <v>0.0174418604651163</v>
      </c>
    </row>
    <row r="2773" spans="1:14">
      <c r="A2773">
        <v>221</v>
      </c>
      <c r="B2773">
        <v>22102</v>
      </c>
      <c r="C2773" t="s">
        <v>1119</v>
      </c>
      <c r="D2773" t="s">
        <v>1476</v>
      </c>
      <c r="E2773" t="s">
        <v>1477</v>
      </c>
      <c r="F2773" t="s">
        <v>1560</v>
      </c>
      <c r="G2773" t="s">
        <v>1561</v>
      </c>
      <c r="H2773">
        <v>2210201</v>
      </c>
      <c r="I2773" t="s">
        <v>2264</v>
      </c>
      <c r="J2773" t="s">
        <v>846</v>
      </c>
      <c r="K2773">
        <v>15.42</v>
      </c>
      <c r="L2773">
        <v>14.9852</v>
      </c>
      <c r="M2773">
        <v>-0.434799999999999</v>
      </c>
      <c r="N2773">
        <v>-0.0281971465629053</v>
      </c>
    </row>
    <row r="2774" spans="1:14">
      <c r="A2774">
        <v>221</v>
      </c>
      <c r="B2774">
        <v>22102</v>
      </c>
      <c r="C2774" t="s">
        <v>1119</v>
      </c>
      <c r="D2774" t="s">
        <v>1476</v>
      </c>
      <c r="E2774" t="s">
        <v>1477</v>
      </c>
      <c r="F2774" t="s">
        <v>1567</v>
      </c>
      <c r="G2774" t="s">
        <v>1568</v>
      </c>
      <c r="H2774">
        <v>2210201</v>
      </c>
      <c r="I2774" t="s">
        <v>2264</v>
      </c>
      <c r="J2774" t="s">
        <v>846</v>
      </c>
      <c r="K2774">
        <v>45.66</v>
      </c>
      <c r="L2774">
        <v>53.8457</v>
      </c>
      <c r="M2774">
        <v>8.1857</v>
      </c>
      <c r="N2774">
        <v>0.179275076653526</v>
      </c>
    </row>
    <row r="2775" spans="1:14">
      <c r="A2775">
        <v>221</v>
      </c>
      <c r="B2775">
        <v>22102</v>
      </c>
      <c r="C2775" t="s">
        <v>1119</v>
      </c>
      <c r="D2775" t="s">
        <v>1476</v>
      </c>
      <c r="E2775" t="s">
        <v>1477</v>
      </c>
      <c r="F2775" t="s">
        <v>1547</v>
      </c>
      <c r="G2775" t="s">
        <v>1548</v>
      </c>
      <c r="H2775">
        <v>2210201</v>
      </c>
      <c r="I2775" t="s">
        <v>2264</v>
      </c>
      <c r="J2775" t="s">
        <v>846</v>
      </c>
      <c r="K2775">
        <v>6.45</v>
      </c>
      <c r="L2775">
        <v>8.4147</v>
      </c>
      <c r="M2775">
        <v>1.9647</v>
      </c>
      <c r="N2775">
        <v>0.304604651162791</v>
      </c>
    </row>
    <row r="2776" spans="1:14">
      <c r="A2776">
        <v>221</v>
      </c>
      <c r="B2776">
        <v>22102</v>
      </c>
      <c r="C2776" t="s">
        <v>1119</v>
      </c>
      <c r="D2776" t="s">
        <v>1476</v>
      </c>
      <c r="E2776" t="s">
        <v>1477</v>
      </c>
      <c r="F2776" t="s">
        <v>1563</v>
      </c>
      <c r="G2776" t="s">
        <v>1564</v>
      </c>
      <c r="H2776">
        <v>2210201</v>
      </c>
      <c r="I2776" t="s">
        <v>2264</v>
      </c>
      <c r="J2776" t="s">
        <v>846</v>
      </c>
      <c r="K2776">
        <v>8.23</v>
      </c>
      <c r="L2776">
        <v>10.3988</v>
      </c>
      <c r="M2776">
        <v>2.1688</v>
      </c>
      <c r="N2776">
        <v>0.263523693803159</v>
      </c>
    </row>
    <row r="2777" spans="1:14">
      <c r="A2777">
        <v>221</v>
      </c>
      <c r="B2777">
        <v>22102</v>
      </c>
      <c r="C2777" t="s">
        <v>1119</v>
      </c>
      <c r="D2777" t="s">
        <v>1476</v>
      </c>
      <c r="E2777" t="s">
        <v>1477</v>
      </c>
      <c r="F2777" t="s">
        <v>1537</v>
      </c>
      <c r="G2777" t="s">
        <v>1538</v>
      </c>
      <c r="H2777">
        <v>2210201</v>
      </c>
      <c r="I2777" t="s">
        <v>2264</v>
      </c>
      <c r="J2777" t="s">
        <v>846</v>
      </c>
      <c r="K2777">
        <v>74.64</v>
      </c>
      <c r="L2777">
        <v>79.1763</v>
      </c>
      <c r="M2777">
        <v>4.5363</v>
      </c>
      <c r="N2777">
        <v>0.0607757234726688</v>
      </c>
    </row>
    <row r="2778" spans="1:14">
      <c r="A2778">
        <v>221</v>
      </c>
      <c r="B2778">
        <v>22102</v>
      </c>
      <c r="C2778" t="s">
        <v>1119</v>
      </c>
      <c r="D2778" t="s">
        <v>1476</v>
      </c>
      <c r="E2778" t="s">
        <v>1477</v>
      </c>
      <c r="F2778" t="s">
        <v>1608</v>
      </c>
      <c r="G2778" t="s">
        <v>1609</v>
      </c>
      <c r="H2778">
        <v>2210201</v>
      </c>
      <c r="I2778" t="s">
        <v>2264</v>
      </c>
      <c r="J2778" t="s">
        <v>846</v>
      </c>
      <c r="K2778">
        <v>9.54</v>
      </c>
      <c r="L2778">
        <v>10.5764</v>
      </c>
      <c r="M2778">
        <v>1.0364</v>
      </c>
      <c r="N2778">
        <v>0.108637316561845</v>
      </c>
    </row>
    <row r="2779" spans="1:14">
      <c r="A2779">
        <v>221</v>
      </c>
      <c r="B2779">
        <v>22102</v>
      </c>
      <c r="C2779" t="s">
        <v>1119</v>
      </c>
      <c r="D2779" t="s">
        <v>1476</v>
      </c>
      <c r="E2779" t="s">
        <v>1477</v>
      </c>
      <c r="F2779" t="s">
        <v>1540</v>
      </c>
      <c r="G2779" t="s">
        <v>1541</v>
      </c>
      <c r="H2779">
        <v>2210201</v>
      </c>
      <c r="I2779" t="s">
        <v>2264</v>
      </c>
      <c r="J2779" t="s">
        <v>846</v>
      </c>
      <c r="K2779">
        <v>165.51</v>
      </c>
      <c r="L2779">
        <v>146.86</v>
      </c>
      <c r="M2779">
        <v>-18.65</v>
      </c>
      <c r="N2779">
        <v>-0.112682013171409</v>
      </c>
    </row>
    <row r="2780" spans="1:14">
      <c r="A2780">
        <v>221</v>
      </c>
      <c r="B2780">
        <v>22102</v>
      </c>
      <c r="C2780" t="s">
        <v>1119</v>
      </c>
      <c r="D2780" t="s">
        <v>1476</v>
      </c>
      <c r="E2780" t="s">
        <v>1477</v>
      </c>
      <c r="F2780" t="s">
        <v>1565</v>
      </c>
      <c r="G2780" t="s">
        <v>1566</v>
      </c>
      <c r="H2780">
        <v>2210201</v>
      </c>
      <c r="I2780" t="s">
        <v>2264</v>
      </c>
      <c r="J2780" t="s">
        <v>846</v>
      </c>
      <c r="K2780">
        <v>0</v>
      </c>
      <c r="L2780">
        <v>5.5384</v>
      </c>
      <c r="M2780">
        <v>5.5384</v>
      </c>
      <c r="N2780">
        <v>0</v>
      </c>
    </row>
    <row r="2781" spans="1:14">
      <c r="A2781">
        <v>221</v>
      </c>
      <c r="B2781">
        <v>22102</v>
      </c>
      <c r="C2781" t="s">
        <v>1119</v>
      </c>
      <c r="D2781" t="s">
        <v>1555</v>
      </c>
      <c r="E2781" t="s">
        <v>1556</v>
      </c>
      <c r="F2781" t="s">
        <v>1557</v>
      </c>
      <c r="G2781" t="s">
        <v>1556</v>
      </c>
      <c r="H2781">
        <v>2210201</v>
      </c>
      <c r="I2781" t="s">
        <v>2264</v>
      </c>
      <c r="J2781" t="s">
        <v>846</v>
      </c>
      <c r="K2781">
        <v>3.92</v>
      </c>
      <c r="L2781">
        <v>4.1542</v>
      </c>
      <c r="M2781">
        <v>0.2342</v>
      </c>
      <c r="N2781">
        <v>0.0597448979591838</v>
      </c>
    </row>
    <row r="2782" spans="1:14">
      <c r="A2782">
        <v>221</v>
      </c>
      <c r="B2782">
        <v>22102</v>
      </c>
      <c r="C2782" t="s">
        <v>1119</v>
      </c>
      <c r="D2782" t="s">
        <v>1531</v>
      </c>
      <c r="E2782" t="s">
        <v>1532</v>
      </c>
      <c r="F2782" t="s">
        <v>1533</v>
      </c>
      <c r="G2782" t="s">
        <v>1532</v>
      </c>
      <c r="H2782">
        <v>2210201</v>
      </c>
      <c r="I2782" t="s">
        <v>2264</v>
      </c>
      <c r="J2782" t="s">
        <v>846</v>
      </c>
      <c r="K2782">
        <v>9.66</v>
      </c>
      <c r="L2782">
        <v>11.9469</v>
      </c>
      <c r="M2782">
        <v>2.2869</v>
      </c>
      <c r="N2782">
        <v>0.236739130434783</v>
      </c>
    </row>
    <row r="2783" spans="1:14">
      <c r="A2783">
        <v>221</v>
      </c>
      <c r="B2783">
        <v>22102</v>
      </c>
      <c r="C2783" t="s">
        <v>1119</v>
      </c>
      <c r="D2783" t="s">
        <v>1531</v>
      </c>
      <c r="E2783" t="s">
        <v>1532</v>
      </c>
      <c r="F2783" t="s">
        <v>1558</v>
      </c>
      <c r="G2783" t="s">
        <v>1559</v>
      </c>
      <c r="H2783">
        <v>2210201</v>
      </c>
      <c r="I2783" t="s">
        <v>2264</v>
      </c>
      <c r="J2783" t="s">
        <v>846</v>
      </c>
      <c r="K2783">
        <v>3.22</v>
      </c>
      <c r="L2783">
        <v>4.1683</v>
      </c>
      <c r="M2783">
        <v>0.9483</v>
      </c>
      <c r="N2783">
        <v>0.294503105590062</v>
      </c>
    </row>
    <row r="2784" spans="1:14">
      <c r="A2784">
        <v>221</v>
      </c>
      <c r="B2784">
        <v>22102</v>
      </c>
      <c r="C2784" t="s">
        <v>1119</v>
      </c>
      <c r="D2784" t="s">
        <v>1120</v>
      </c>
      <c r="E2784" t="s">
        <v>1121</v>
      </c>
      <c r="F2784" t="s">
        <v>1122</v>
      </c>
      <c r="G2784" t="s">
        <v>1123</v>
      </c>
      <c r="H2784">
        <v>2210201</v>
      </c>
      <c r="I2784" t="s">
        <v>2264</v>
      </c>
      <c r="J2784" t="s">
        <v>846</v>
      </c>
      <c r="K2784">
        <v>33.4</v>
      </c>
      <c r="L2784">
        <v>32.973</v>
      </c>
      <c r="M2784">
        <v>-0.427</v>
      </c>
      <c r="N2784">
        <v>-0.0127844311377245</v>
      </c>
    </row>
    <row r="2785" spans="1:14">
      <c r="A2785">
        <v>221</v>
      </c>
      <c r="B2785">
        <v>22102</v>
      </c>
      <c r="C2785" t="s">
        <v>1119</v>
      </c>
      <c r="D2785" t="s">
        <v>1577</v>
      </c>
      <c r="E2785" t="s">
        <v>1578</v>
      </c>
      <c r="F2785" t="s">
        <v>1579</v>
      </c>
      <c r="G2785" t="s">
        <v>1578</v>
      </c>
      <c r="H2785">
        <v>2210201</v>
      </c>
      <c r="I2785" t="s">
        <v>2264</v>
      </c>
      <c r="J2785" t="s">
        <v>846</v>
      </c>
      <c r="K2785">
        <v>22.92</v>
      </c>
      <c r="L2785">
        <v>19.8225</v>
      </c>
      <c r="M2785">
        <v>-3.0975</v>
      </c>
      <c r="N2785">
        <v>-0.135143979057592</v>
      </c>
    </row>
    <row r="2786" spans="1:14">
      <c r="A2786">
        <v>221</v>
      </c>
      <c r="B2786">
        <v>22102</v>
      </c>
      <c r="C2786" t="s">
        <v>1119</v>
      </c>
      <c r="D2786" t="s">
        <v>1577</v>
      </c>
      <c r="E2786" t="s">
        <v>1578</v>
      </c>
      <c r="F2786" t="s">
        <v>1585</v>
      </c>
      <c r="G2786" t="s">
        <v>1586</v>
      </c>
      <c r="H2786">
        <v>2210201</v>
      </c>
      <c r="I2786" t="s">
        <v>2264</v>
      </c>
      <c r="J2786" t="s">
        <v>846</v>
      </c>
      <c r="K2786">
        <v>8.34</v>
      </c>
      <c r="L2786">
        <v>7.0093</v>
      </c>
      <c r="M2786">
        <v>-1.3307</v>
      </c>
      <c r="N2786">
        <v>-0.159556354916067</v>
      </c>
    </row>
    <row r="2787" spans="1:14">
      <c r="A2787">
        <v>221</v>
      </c>
      <c r="B2787">
        <v>22102</v>
      </c>
      <c r="C2787" t="s">
        <v>1119</v>
      </c>
      <c r="D2787" t="s">
        <v>1577</v>
      </c>
      <c r="E2787" t="s">
        <v>1578</v>
      </c>
      <c r="F2787" t="s">
        <v>1598</v>
      </c>
      <c r="G2787" t="s">
        <v>1599</v>
      </c>
      <c r="H2787">
        <v>2210201</v>
      </c>
      <c r="I2787" t="s">
        <v>2264</v>
      </c>
      <c r="J2787" t="s">
        <v>846</v>
      </c>
      <c r="K2787">
        <v>28.38</v>
      </c>
      <c r="L2787">
        <v>31.4203</v>
      </c>
      <c r="M2787">
        <v>3.0403</v>
      </c>
      <c r="N2787">
        <v>0.107128259337562</v>
      </c>
    </row>
    <row r="2788" spans="1:14">
      <c r="A2788">
        <v>221</v>
      </c>
      <c r="B2788">
        <v>22102</v>
      </c>
      <c r="C2788" t="s">
        <v>1119</v>
      </c>
      <c r="D2788" t="s">
        <v>1577</v>
      </c>
      <c r="E2788" t="s">
        <v>1578</v>
      </c>
      <c r="F2788" t="s">
        <v>1600</v>
      </c>
      <c r="G2788" t="s">
        <v>1601</v>
      </c>
      <c r="H2788">
        <v>2210201</v>
      </c>
      <c r="I2788" t="s">
        <v>2264</v>
      </c>
      <c r="J2788" t="s">
        <v>846</v>
      </c>
      <c r="K2788">
        <v>14.95</v>
      </c>
      <c r="L2788">
        <v>14.9246</v>
      </c>
      <c r="M2788">
        <v>-0.0253999999999994</v>
      </c>
      <c r="N2788">
        <v>-0.00169899665551836</v>
      </c>
    </row>
    <row r="2789" spans="1:14">
      <c r="A2789">
        <v>221</v>
      </c>
      <c r="B2789">
        <v>22102</v>
      </c>
      <c r="C2789" t="s">
        <v>1119</v>
      </c>
      <c r="D2789" t="s">
        <v>1577</v>
      </c>
      <c r="E2789" t="s">
        <v>1578</v>
      </c>
      <c r="F2789" t="s">
        <v>1587</v>
      </c>
      <c r="G2789" t="s">
        <v>1588</v>
      </c>
      <c r="H2789">
        <v>2210201</v>
      </c>
      <c r="I2789" t="s">
        <v>2264</v>
      </c>
      <c r="J2789" t="s">
        <v>846</v>
      </c>
      <c r="K2789">
        <v>15.4</v>
      </c>
      <c r="L2789">
        <v>16.1715</v>
      </c>
      <c r="M2789">
        <v>0.771500000000001</v>
      </c>
      <c r="N2789">
        <v>0.0500974025974027</v>
      </c>
    </row>
    <row r="2790" spans="1:14">
      <c r="A2790">
        <v>221</v>
      </c>
      <c r="B2790">
        <v>22102</v>
      </c>
      <c r="C2790" t="s">
        <v>1119</v>
      </c>
      <c r="D2790" t="s">
        <v>1577</v>
      </c>
      <c r="E2790" t="s">
        <v>1578</v>
      </c>
      <c r="F2790" t="s">
        <v>1602</v>
      </c>
      <c r="G2790" t="s">
        <v>1603</v>
      </c>
      <c r="H2790">
        <v>2210201</v>
      </c>
      <c r="I2790" t="s">
        <v>2264</v>
      </c>
      <c r="J2790" t="s">
        <v>846</v>
      </c>
      <c r="K2790">
        <v>35.44</v>
      </c>
      <c r="L2790">
        <v>36.4325</v>
      </c>
      <c r="M2790">
        <v>0.9925</v>
      </c>
      <c r="N2790">
        <v>0.028005079006772</v>
      </c>
    </row>
    <row r="2791" spans="1:14">
      <c r="A2791">
        <v>221</v>
      </c>
      <c r="B2791">
        <v>22102</v>
      </c>
      <c r="C2791" t="s">
        <v>1119</v>
      </c>
      <c r="D2791" t="s">
        <v>1577</v>
      </c>
      <c r="E2791" t="s">
        <v>1578</v>
      </c>
      <c r="F2791" t="s">
        <v>1589</v>
      </c>
      <c r="G2791" t="s">
        <v>1590</v>
      </c>
      <c r="H2791">
        <v>2210201</v>
      </c>
      <c r="I2791" t="s">
        <v>2264</v>
      </c>
      <c r="J2791" t="s">
        <v>846</v>
      </c>
      <c r="K2791">
        <v>19.35</v>
      </c>
      <c r="L2791">
        <v>17.4352</v>
      </c>
      <c r="M2791">
        <v>-1.9148</v>
      </c>
      <c r="N2791">
        <v>-0.0989560723514213</v>
      </c>
    </row>
    <row r="2792" spans="1:14">
      <c r="A2792">
        <v>221</v>
      </c>
      <c r="B2792">
        <v>22102</v>
      </c>
      <c r="C2792" t="s">
        <v>1119</v>
      </c>
      <c r="D2792" t="s">
        <v>1577</v>
      </c>
      <c r="E2792" t="s">
        <v>1578</v>
      </c>
      <c r="F2792" t="s">
        <v>1591</v>
      </c>
      <c r="G2792" t="s">
        <v>1592</v>
      </c>
      <c r="H2792">
        <v>2210201</v>
      </c>
      <c r="I2792" t="s">
        <v>2264</v>
      </c>
      <c r="J2792" t="s">
        <v>846</v>
      </c>
      <c r="K2792">
        <v>1.75</v>
      </c>
      <c r="L2792">
        <v>3.5772</v>
      </c>
      <c r="M2792">
        <v>1.8272</v>
      </c>
      <c r="N2792">
        <v>1.04411428571429</v>
      </c>
    </row>
    <row r="2793" spans="1:14">
      <c r="A2793">
        <v>221</v>
      </c>
      <c r="B2793">
        <v>22102</v>
      </c>
      <c r="C2793" t="s">
        <v>841</v>
      </c>
      <c r="D2793" t="s">
        <v>1286</v>
      </c>
      <c r="E2793" t="s">
        <v>1287</v>
      </c>
      <c r="F2793" t="s">
        <v>1288</v>
      </c>
      <c r="G2793" t="s">
        <v>1287</v>
      </c>
      <c r="H2793">
        <v>2210201</v>
      </c>
      <c r="I2793" t="s">
        <v>2264</v>
      </c>
      <c r="J2793" t="s">
        <v>846</v>
      </c>
      <c r="K2793">
        <v>27.45</v>
      </c>
      <c r="L2793">
        <v>25.411</v>
      </c>
      <c r="M2793">
        <v>-2.039</v>
      </c>
      <c r="N2793">
        <v>-0.0742805100182149</v>
      </c>
    </row>
    <row r="2794" spans="1:14">
      <c r="A2794">
        <v>221</v>
      </c>
      <c r="B2794">
        <v>22102</v>
      </c>
      <c r="C2794" t="s">
        <v>841</v>
      </c>
      <c r="D2794" t="s">
        <v>1286</v>
      </c>
      <c r="E2794" t="s">
        <v>1287</v>
      </c>
      <c r="F2794" t="s">
        <v>1534</v>
      </c>
      <c r="G2794" t="s">
        <v>1535</v>
      </c>
      <c r="H2794">
        <v>2210201</v>
      </c>
      <c r="I2794" t="s">
        <v>2264</v>
      </c>
      <c r="J2794" t="s">
        <v>846</v>
      </c>
      <c r="K2794">
        <v>4.73</v>
      </c>
      <c r="L2794">
        <v>4.5073</v>
      </c>
      <c r="M2794">
        <v>-0.222700000000001</v>
      </c>
      <c r="N2794">
        <v>-0.0470824524312898</v>
      </c>
    </row>
    <row r="2795" spans="1:14">
      <c r="A2795">
        <v>221</v>
      </c>
      <c r="B2795">
        <v>22102</v>
      </c>
      <c r="C2795" t="s">
        <v>841</v>
      </c>
      <c r="D2795" t="s">
        <v>1087</v>
      </c>
      <c r="E2795" t="s">
        <v>1088</v>
      </c>
      <c r="F2795" t="s">
        <v>1089</v>
      </c>
      <c r="G2795" t="s">
        <v>1088</v>
      </c>
      <c r="H2795">
        <v>2210201</v>
      </c>
      <c r="I2795" t="s">
        <v>2264</v>
      </c>
      <c r="J2795" t="s">
        <v>846</v>
      </c>
      <c r="K2795">
        <v>471.77</v>
      </c>
      <c r="L2795">
        <v>472.458</v>
      </c>
      <c r="M2795">
        <v>0.688000000000045</v>
      </c>
      <c r="N2795">
        <v>0.0014583377493271</v>
      </c>
    </row>
    <row r="2796" spans="1:14">
      <c r="A2796">
        <v>221</v>
      </c>
      <c r="B2796">
        <v>22102</v>
      </c>
      <c r="C2796" t="s">
        <v>841</v>
      </c>
      <c r="D2796" t="s">
        <v>1090</v>
      </c>
      <c r="E2796" t="s">
        <v>1091</v>
      </c>
      <c r="F2796" t="s">
        <v>1092</v>
      </c>
      <c r="G2796" t="s">
        <v>1091</v>
      </c>
      <c r="H2796">
        <v>2210201</v>
      </c>
      <c r="I2796" t="s">
        <v>2264</v>
      </c>
      <c r="J2796" t="s">
        <v>846</v>
      </c>
      <c r="K2796">
        <v>66.07</v>
      </c>
      <c r="L2796">
        <v>65.6265</v>
      </c>
      <c r="M2796">
        <v>-0.4435</v>
      </c>
      <c r="N2796">
        <v>-0.00671257756924474</v>
      </c>
    </row>
    <row r="2797" spans="1:14">
      <c r="A2797">
        <v>221</v>
      </c>
      <c r="B2797">
        <v>22102</v>
      </c>
      <c r="C2797" t="s">
        <v>841</v>
      </c>
      <c r="D2797" t="s">
        <v>1090</v>
      </c>
      <c r="E2797" t="s">
        <v>1091</v>
      </c>
      <c r="F2797" t="s">
        <v>1095</v>
      </c>
      <c r="G2797" t="s">
        <v>1096</v>
      </c>
      <c r="H2797">
        <v>2210201</v>
      </c>
      <c r="I2797" t="s">
        <v>2264</v>
      </c>
      <c r="J2797" t="s">
        <v>846</v>
      </c>
      <c r="K2797">
        <v>74.15</v>
      </c>
      <c r="L2797">
        <v>78.154</v>
      </c>
      <c r="M2797">
        <v>4.00399999999999</v>
      </c>
      <c r="N2797">
        <v>0.053998651382333</v>
      </c>
    </row>
    <row r="2798" spans="1:14">
      <c r="A2798">
        <v>221</v>
      </c>
      <c r="B2798">
        <v>22102</v>
      </c>
      <c r="C2798" t="s">
        <v>841</v>
      </c>
      <c r="D2798" t="s">
        <v>1090</v>
      </c>
      <c r="E2798" t="s">
        <v>1091</v>
      </c>
      <c r="F2798" t="s">
        <v>1093</v>
      </c>
      <c r="G2798" t="s">
        <v>1094</v>
      </c>
      <c r="H2798">
        <v>2210201</v>
      </c>
      <c r="I2798" t="s">
        <v>2264</v>
      </c>
      <c r="J2798" t="s">
        <v>846</v>
      </c>
      <c r="K2798">
        <v>5.72</v>
      </c>
      <c r="L2798">
        <v>6.1017</v>
      </c>
      <c r="M2798">
        <v>0.3817</v>
      </c>
      <c r="N2798">
        <v>0.0667307692307693</v>
      </c>
    </row>
    <row r="2799" spans="1:14">
      <c r="A2799">
        <v>221</v>
      </c>
      <c r="B2799">
        <v>22102</v>
      </c>
      <c r="C2799" t="s">
        <v>841</v>
      </c>
      <c r="D2799" t="s">
        <v>1090</v>
      </c>
      <c r="E2799" t="s">
        <v>1091</v>
      </c>
      <c r="F2799" t="s">
        <v>1097</v>
      </c>
      <c r="G2799" t="s">
        <v>1098</v>
      </c>
      <c r="H2799">
        <v>2210201</v>
      </c>
      <c r="I2799" t="s">
        <v>2264</v>
      </c>
      <c r="J2799" t="s">
        <v>846</v>
      </c>
      <c r="K2799">
        <v>70.05</v>
      </c>
      <c r="L2799">
        <v>94.136</v>
      </c>
      <c r="M2799">
        <v>24.086</v>
      </c>
      <c r="N2799">
        <v>0.34384011420414</v>
      </c>
    </row>
    <row r="2800" spans="1:14">
      <c r="A2800">
        <v>221</v>
      </c>
      <c r="B2800">
        <v>22102</v>
      </c>
      <c r="C2800" t="s">
        <v>841</v>
      </c>
      <c r="D2800" t="s">
        <v>915</v>
      </c>
      <c r="E2800" t="s">
        <v>916</v>
      </c>
      <c r="F2800" t="s">
        <v>917</v>
      </c>
      <c r="G2800" t="s">
        <v>916</v>
      </c>
      <c r="H2800">
        <v>2210201</v>
      </c>
      <c r="I2800" t="s">
        <v>2264</v>
      </c>
      <c r="J2800" t="s">
        <v>846</v>
      </c>
      <c r="K2800">
        <v>80.53</v>
      </c>
      <c r="L2800">
        <v>86.7535</v>
      </c>
      <c r="M2800">
        <v>6.2235</v>
      </c>
      <c r="N2800">
        <v>0.0772817583509251</v>
      </c>
    </row>
    <row r="2801" spans="1:14">
      <c r="A2801">
        <v>221</v>
      </c>
      <c r="B2801">
        <v>22102</v>
      </c>
      <c r="C2801" t="s">
        <v>841</v>
      </c>
      <c r="D2801" t="s">
        <v>915</v>
      </c>
      <c r="E2801" t="s">
        <v>916</v>
      </c>
      <c r="F2801" t="s">
        <v>943</v>
      </c>
      <c r="G2801" t="s">
        <v>944</v>
      </c>
      <c r="H2801">
        <v>2210201</v>
      </c>
      <c r="I2801" t="s">
        <v>2264</v>
      </c>
      <c r="J2801" t="s">
        <v>846</v>
      </c>
      <c r="K2801">
        <v>13.22</v>
      </c>
      <c r="L2801">
        <v>18.0552</v>
      </c>
      <c r="M2801">
        <v>4.8352</v>
      </c>
      <c r="N2801">
        <v>0.365748865355522</v>
      </c>
    </row>
    <row r="2802" spans="1:14">
      <c r="A2802">
        <v>221</v>
      </c>
      <c r="B2802">
        <v>22102</v>
      </c>
      <c r="C2802" t="s">
        <v>841</v>
      </c>
      <c r="D2802" t="s">
        <v>915</v>
      </c>
      <c r="E2802" t="s">
        <v>916</v>
      </c>
      <c r="F2802" t="s">
        <v>945</v>
      </c>
      <c r="G2802" t="s">
        <v>946</v>
      </c>
      <c r="H2802">
        <v>2210201</v>
      </c>
      <c r="I2802" t="s">
        <v>2264</v>
      </c>
      <c r="J2802" t="s">
        <v>846</v>
      </c>
      <c r="K2802">
        <v>57.83</v>
      </c>
      <c r="L2802">
        <v>69.388</v>
      </c>
      <c r="M2802">
        <v>11.558</v>
      </c>
      <c r="N2802">
        <v>0.199861663496455</v>
      </c>
    </row>
    <row r="2803" spans="1:14">
      <c r="A2803">
        <v>221</v>
      </c>
      <c r="B2803">
        <v>22102</v>
      </c>
      <c r="C2803" t="s">
        <v>841</v>
      </c>
      <c r="D2803" t="s">
        <v>918</v>
      </c>
      <c r="E2803" t="s">
        <v>919</v>
      </c>
      <c r="F2803" t="s">
        <v>920</v>
      </c>
      <c r="G2803" t="s">
        <v>919</v>
      </c>
      <c r="H2803">
        <v>2210201</v>
      </c>
      <c r="I2803" t="s">
        <v>2264</v>
      </c>
      <c r="J2803" t="s">
        <v>846</v>
      </c>
      <c r="K2803">
        <v>28.54</v>
      </c>
      <c r="L2803">
        <v>29.3646</v>
      </c>
      <c r="M2803">
        <v>0.8246</v>
      </c>
      <c r="N2803">
        <v>0.0288927820602663</v>
      </c>
    </row>
    <row r="2804" spans="1:14">
      <c r="A2804">
        <v>221</v>
      </c>
      <c r="B2804">
        <v>22102</v>
      </c>
      <c r="C2804" t="s">
        <v>841</v>
      </c>
      <c r="D2804" t="s">
        <v>1126</v>
      </c>
      <c r="E2804" t="s">
        <v>1127</v>
      </c>
      <c r="F2804" t="s">
        <v>1128</v>
      </c>
      <c r="G2804" t="s">
        <v>1127</v>
      </c>
      <c r="H2804">
        <v>2210201</v>
      </c>
      <c r="I2804" t="s">
        <v>2264</v>
      </c>
      <c r="J2804" t="s">
        <v>846</v>
      </c>
      <c r="K2804">
        <v>9.67</v>
      </c>
      <c r="L2804">
        <v>10.3593</v>
      </c>
      <c r="M2804">
        <v>0.689299999999999</v>
      </c>
      <c r="N2804">
        <v>0.0712823164426059</v>
      </c>
    </row>
    <row r="2805" spans="1:14">
      <c r="A2805">
        <v>221</v>
      </c>
      <c r="B2805">
        <v>22102</v>
      </c>
      <c r="C2805" t="s">
        <v>841</v>
      </c>
      <c r="D2805" t="s">
        <v>1130</v>
      </c>
      <c r="E2805" t="s">
        <v>1131</v>
      </c>
      <c r="F2805" t="s">
        <v>1132</v>
      </c>
      <c r="G2805" t="s">
        <v>1131</v>
      </c>
      <c r="H2805">
        <v>2210201</v>
      </c>
      <c r="I2805" t="s">
        <v>2264</v>
      </c>
      <c r="J2805" t="s">
        <v>846</v>
      </c>
      <c r="K2805">
        <v>12.18</v>
      </c>
      <c r="L2805">
        <v>13.1381</v>
      </c>
      <c r="M2805">
        <v>0.9581</v>
      </c>
      <c r="N2805">
        <v>0.0786617405582923</v>
      </c>
    </row>
    <row r="2806" spans="1:14">
      <c r="A2806">
        <v>221</v>
      </c>
      <c r="B2806">
        <v>22102</v>
      </c>
      <c r="C2806" t="s">
        <v>841</v>
      </c>
      <c r="D2806" t="s">
        <v>1133</v>
      </c>
      <c r="E2806" t="s">
        <v>1134</v>
      </c>
      <c r="F2806" t="s">
        <v>1135</v>
      </c>
      <c r="G2806" t="s">
        <v>1134</v>
      </c>
      <c r="H2806">
        <v>2210201</v>
      </c>
      <c r="I2806" t="s">
        <v>2264</v>
      </c>
      <c r="J2806" t="s">
        <v>846</v>
      </c>
      <c r="K2806">
        <v>9.91</v>
      </c>
      <c r="L2806">
        <v>10.8385</v>
      </c>
      <c r="M2806">
        <v>0.9285</v>
      </c>
      <c r="N2806">
        <v>0.0936932391523713</v>
      </c>
    </row>
    <row r="2807" spans="1:14">
      <c r="A2807">
        <v>221</v>
      </c>
      <c r="B2807">
        <v>22102</v>
      </c>
      <c r="C2807" t="s">
        <v>841</v>
      </c>
      <c r="D2807" t="s">
        <v>1136</v>
      </c>
      <c r="E2807" t="s">
        <v>1137</v>
      </c>
      <c r="F2807" t="s">
        <v>1138</v>
      </c>
      <c r="G2807" t="s">
        <v>1137</v>
      </c>
      <c r="H2807">
        <v>2210201</v>
      </c>
      <c r="I2807" t="s">
        <v>2264</v>
      </c>
      <c r="J2807" t="s">
        <v>846</v>
      </c>
      <c r="K2807">
        <v>8.92</v>
      </c>
      <c r="L2807">
        <v>10.2643</v>
      </c>
      <c r="M2807">
        <v>1.3443</v>
      </c>
      <c r="N2807">
        <v>0.150706278026906</v>
      </c>
    </row>
    <row r="2808" spans="1:14">
      <c r="A2808">
        <v>221</v>
      </c>
      <c r="B2808">
        <v>22102</v>
      </c>
      <c r="C2808" t="s">
        <v>841</v>
      </c>
      <c r="D2808" t="s">
        <v>1139</v>
      </c>
      <c r="E2808" t="s">
        <v>1140</v>
      </c>
      <c r="F2808" t="s">
        <v>1141</v>
      </c>
      <c r="G2808" t="s">
        <v>1140</v>
      </c>
      <c r="H2808">
        <v>2210201</v>
      </c>
      <c r="I2808" t="s">
        <v>2264</v>
      </c>
      <c r="J2808" t="s">
        <v>846</v>
      </c>
      <c r="K2808">
        <v>8.22</v>
      </c>
      <c r="L2808">
        <v>9.0242</v>
      </c>
      <c r="M2808">
        <v>0.8042</v>
      </c>
      <c r="N2808">
        <v>0.0978345498783455</v>
      </c>
    </row>
    <row r="2809" spans="1:14">
      <c r="A2809">
        <v>221</v>
      </c>
      <c r="B2809">
        <v>22102</v>
      </c>
      <c r="C2809" t="s">
        <v>841</v>
      </c>
      <c r="D2809" t="s">
        <v>1142</v>
      </c>
      <c r="E2809" t="s">
        <v>1143</v>
      </c>
      <c r="F2809" t="s">
        <v>1144</v>
      </c>
      <c r="G2809" t="s">
        <v>1143</v>
      </c>
      <c r="H2809">
        <v>2210201</v>
      </c>
      <c r="I2809" t="s">
        <v>2264</v>
      </c>
      <c r="J2809" t="s">
        <v>846</v>
      </c>
      <c r="K2809">
        <v>5.57</v>
      </c>
      <c r="L2809">
        <v>6.6092</v>
      </c>
      <c r="M2809">
        <v>1.0392</v>
      </c>
      <c r="N2809">
        <v>0.18657091561939</v>
      </c>
    </row>
    <row r="2810" spans="1:14">
      <c r="A2810">
        <v>221</v>
      </c>
      <c r="B2810">
        <v>22102</v>
      </c>
      <c r="C2810" t="s">
        <v>841</v>
      </c>
      <c r="D2810" t="s">
        <v>1145</v>
      </c>
      <c r="E2810" t="s">
        <v>1146</v>
      </c>
      <c r="F2810" t="s">
        <v>1147</v>
      </c>
      <c r="G2810" t="s">
        <v>1146</v>
      </c>
      <c r="H2810">
        <v>2210201</v>
      </c>
      <c r="I2810" t="s">
        <v>2264</v>
      </c>
      <c r="J2810" t="s">
        <v>846</v>
      </c>
      <c r="K2810">
        <v>18.73</v>
      </c>
      <c r="L2810">
        <v>18.9852</v>
      </c>
      <c r="M2810">
        <v>0.255199999999999</v>
      </c>
      <c r="N2810">
        <v>0.0136252002135611</v>
      </c>
    </row>
    <row r="2811" spans="1:14">
      <c r="A2811">
        <v>221</v>
      </c>
      <c r="B2811">
        <v>22102</v>
      </c>
      <c r="C2811" t="s">
        <v>841</v>
      </c>
      <c r="D2811" t="s">
        <v>1148</v>
      </c>
      <c r="E2811" t="s">
        <v>1149</v>
      </c>
      <c r="F2811" t="s">
        <v>1150</v>
      </c>
      <c r="G2811" t="s">
        <v>1149</v>
      </c>
      <c r="H2811">
        <v>2210201</v>
      </c>
      <c r="I2811" t="s">
        <v>2264</v>
      </c>
      <c r="J2811" t="s">
        <v>846</v>
      </c>
      <c r="K2811">
        <v>4.9</v>
      </c>
      <c r="L2811">
        <v>5.1332</v>
      </c>
      <c r="M2811">
        <v>0.2332</v>
      </c>
      <c r="N2811">
        <v>0.0475918367346939</v>
      </c>
    </row>
    <row r="2812" spans="1:14">
      <c r="A2812">
        <v>221</v>
      </c>
      <c r="B2812">
        <v>22102</v>
      </c>
      <c r="C2812" t="s">
        <v>1031</v>
      </c>
      <c r="D2812" t="s">
        <v>1803</v>
      </c>
      <c r="E2812" t="s">
        <v>1804</v>
      </c>
      <c r="F2812" t="s">
        <v>1805</v>
      </c>
      <c r="G2812" t="s">
        <v>1804</v>
      </c>
      <c r="H2812">
        <v>2210201</v>
      </c>
      <c r="I2812" t="s">
        <v>2264</v>
      </c>
      <c r="J2812" t="s">
        <v>846</v>
      </c>
      <c r="K2812">
        <v>11.71</v>
      </c>
      <c r="L2812">
        <v>11.6463</v>
      </c>
      <c r="M2812">
        <v>-0.0637000000000008</v>
      </c>
      <c r="N2812">
        <v>-0.00543979504696847</v>
      </c>
    </row>
    <row r="2813" spans="1:14">
      <c r="A2813">
        <v>221</v>
      </c>
      <c r="B2813">
        <v>22102</v>
      </c>
      <c r="C2813" t="s">
        <v>1289</v>
      </c>
      <c r="D2813" t="s">
        <v>1806</v>
      </c>
      <c r="E2813" t="s">
        <v>1807</v>
      </c>
      <c r="F2813" t="s">
        <v>1808</v>
      </c>
      <c r="G2813" t="s">
        <v>1807</v>
      </c>
      <c r="H2813">
        <v>2210201</v>
      </c>
      <c r="I2813" t="s">
        <v>2264</v>
      </c>
      <c r="J2813" t="s">
        <v>846</v>
      </c>
      <c r="K2813">
        <v>38.25</v>
      </c>
      <c r="L2813">
        <v>45.328</v>
      </c>
      <c r="M2813">
        <v>7.078</v>
      </c>
      <c r="N2813">
        <v>0.185045751633987</v>
      </c>
    </row>
    <row r="2814" spans="1:14">
      <c r="A2814">
        <v>221</v>
      </c>
      <c r="B2814">
        <v>22102</v>
      </c>
      <c r="C2814" t="s">
        <v>1289</v>
      </c>
      <c r="D2814" t="s">
        <v>1806</v>
      </c>
      <c r="E2814" t="s">
        <v>1807</v>
      </c>
      <c r="F2814" t="s">
        <v>1967</v>
      </c>
      <c r="G2814" t="s">
        <v>1968</v>
      </c>
      <c r="H2814">
        <v>2210201</v>
      </c>
      <c r="I2814" t="s">
        <v>2264</v>
      </c>
      <c r="J2814" t="s">
        <v>846</v>
      </c>
      <c r="K2814">
        <v>17.66</v>
      </c>
      <c r="L2814">
        <v>17.7434</v>
      </c>
      <c r="M2814">
        <v>0.083400000000001</v>
      </c>
      <c r="N2814">
        <v>0.00472253680634207</v>
      </c>
    </row>
    <row r="2815" spans="1:14">
      <c r="A2815">
        <v>221</v>
      </c>
      <c r="B2815">
        <v>22102</v>
      </c>
      <c r="C2815" t="s">
        <v>1289</v>
      </c>
      <c r="D2815" t="s">
        <v>1806</v>
      </c>
      <c r="E2815" t="s">
        <v>1807</v>
      </c>
      <c r="F2815" t="s">
        <v>1969</v>
      </c>
      <c r="G2815" t="s">
        <v>1970</v>
      </c>
      <c r="H2815">
        <v>2210201</v>
      </c>
      <c r="I2815" t="s">
        <v>2264</v>
      </c>
      <c r="J2815" t="s">
        <v>846</v>
      </c>
      <c r="K2815">
        <v>12.56</v>
      </c>
      <c r="L2815">
        <v>13.1245</v>
      </c>
      <c r="M2815">
        <v>0.564499999999999</v>
      </c>
      <c r="N2815">
        <v>0.0449442675159235</v>
      </c>
    </row>
    <row r="2816" spans="1:14">
      <c r="A2816">
        <v>221</v>
      </c>
      <c r="B2816">
        <v>22102</v>
      </c>
      <c r="C2816" t="s">
        <v>849</v>
      </c>
      <c r="D2816" t="s">
        <v>1067</v>
      </c>
      <c r="E2816" t="s">
        <v>1068</v>
      </c>
      <c r="F2816" t="s">
        <v>1077</v>
      </c>
      <c r="G2816" t="s">
        <v>1078</v>
      </c>
      <c r="H2816">
        <v>2210201</v>
      </c>
      <c r="I2816" t="s">
        <v>2264</v>
      </c>
      <c r="J2816" t="s">
        <v>846</v>
      </c>
      <c r="K2816">
        <v>8.22</v>
      </c>
      <c r="L2816">
        <v>6.5241</v>
      </c>
      <c r="M2816">
        <v>-1.6959</v>
      </c>
      <c r="N2816">
        <v>-0.206313868613139</v>
      </c>
    </row>
    <row r="2817" spans="1:14">
      <c r="A2817">
        <v>221</v>
      </c>
      <c r="B2817">
        <v>22102</v>
      </c>
      <c r="C2817" t="s">
        <v>849</v>
      </c>
      <c r="D2817" t="s">
        <v>1067</v>
      </c>
      <c r="E2817" t="s">
        <v>1068</v>
      </c>
      <c r="F2817" t="s">
        <v>1069</v>
      </c>
      <c r="G2817" t="s">
        <v>1070</v>
      </c>
      <c r="H2817">
        <v>2210201</v>
      </c>
      <c r="I2817" t="s">
        <v>2264</v>
      </c>
      <c r="J2817" t="s">
        <v>846</v>
      </c>
      <c r="K2817">
        <v>6.33</v>
      </c>
      <c r="L2817">
        <v>7.5415</v>
      </c>
      <c r="M2817">
        <v>1.2115</v>
      </c>
      <c r="N2817">
        <v>0.191390205371248</v>
      </c>
    </row>
    <row r="2818" spans="1:14">
      <c r="A2818">
        <v>221</v>
      </c>
      <c r="B2818">
        <v>22102</v>
      </c>
      <c r="C2818" t="s">
        <v>849</v>
      </c>
      <c r="D2818" t="s">
        <v>1067</v>
      </c>
      <c r="E2818" t="s">
        <v>1068</v>
      </c>
      <c r="F2818" t="s">
        <v>1071</v>
      </c>
      <c r="G2818" t="s">
        <v>1068</v>
      </c>
      <c r="H2818">
        <v>2210201</v>
      </c>
      <c r="I2818" t="s">
        <v>2264</v>
      </c>
      <c r="J2818" t="s">
        <v>846</v>
      </c>
      <c r="K2818">
        <v>65.95</v>
      </c>
      <c r="L2818">
        <v>70.8455</v>
      </c>
      <c r="M2818">
        <v>4.8955</v>
      </c>
      <c r="N2818">
        <v>0.0742304776345716</v>
      </c>
    </row>
    <row r="2819" spans="1:14">
      <c r="A2819">
        <v>221</v>
      </c>
      <c r="B2819">
        <v>22102</v>
      </c>
      <c r="C2819" t="s">
        <v>849</v>
      </c>
      <c r="D2819" t="s">
        <v>1067</v>
      </c>
      <c r="E2819" t="s">
        <v>1068</v>
      </c>
      <c r="F2819" t="s">
        <v>1080</v>
      </c>
      <c r="G2819" t="s">
        <v>1081</v>
      </c>
      <c r="H2819">
        <v>2210201</v>
      </c>
      <c r="I2819" t="s">
        <v>2264</v>
      </c>
      <c r="J2819" t="s">
        <v>846</v>
      </c>
      <c r="K2819">
        <v>8.45</v>
      </c>
      <c r="L2819">
        <v>14.3001</v>
      </c>
      <c r="M2819">
        <v>5.8501</v>
      </c>
      <c r="N2819">
        <v>0.692319526627219</v>
      </c>
    </row>
    <row r="2820" spans="1:14">
      <c r="A2820">
        <v>221</v>
      </c>
      <c r="B2820">
        <v>22102</v>
      </c>
      <c r="C2820" t="s">
        <v>841</v>
      </c>
      <c r="D2820" t="s">
        <v>1072</v>
      </c>
      <c r="E2820" t="s">
        <v>1073</v>
      </c>
      <c r="F2820" t="s">
        <v>1074</v>
      </c>
      <c r="G2820" t="s">
        <v>1073</v>
      </c>
      <c r="H2820">
        <v>2210201</v>
      </c>
      <c r="I2820" t="s">
        <v>2264</v>
      </c>
      <c r="J2820" t="s">
        <v>846</v>
      </c>
      <c r="K2820">
        <v>40.08</v>
      </c>
      <c r="L2820">
        <v>42.5894</v>
      </c>
      <c r="M2820">
        <v>2.5094</v>
      </c>
      <c r="N2820">
        <v>0.0626097804391217</v>
      </c>
    </row>
    <row r="2821" spans="1:14">
      <c r="A2821">
        <v>221</v>
      </c>
      <c r="B2821">
        <v>22102</v>
      </c>
      <c r="C2821" t="s">
        <v>841</v>
      </c>
      <c r="D2821" t="s">
        <v>1072</v>
      </c>
      <c r="E2821" t="s">
        <v>1073</v>
      </c>
      <c r="F2821" t="s">
        <v>1084</v>
      </c>
      <c r="G2821" t="s">
        <v>1085</v>
      </c>
      <c r="H2821">
        <v>2210201</v>
      </c>
      <c r="I2821" t="s">
        <v>2264</v>
      </c>
      <c r="J2821" t="s">
        <v>846</v>
      </c>
      <c r="K2821">
        <v>5.03</v>
      </c>
      <c r="L2821">
        <v>5.5675</v>
      </c>
      <c r="M2821">
        <v>0.5375</v>
      </c>
      <c r="N2821">
        <v>0.106858846918489</v>
      </c>
    </row>
    <row r="2822" spans="1:14">
      <c r="A2822">
        <v>221</v>
      </c>
      <c r="B2822">
        <v>22102</v>
      </c>
      <c r="C2822" t="s">
        <v>849</v>
      </c>
      <c r="D2822" t="s">
        <v>1809</v>
      </c>
      <c r="E2822" t="s">
        <v>1810</v>
      </c>
      <c r="F2822" t="s">
        <v>1811</v>
      </c>
      <c r="G2822" t="s">
        <v>1810</v>
      </c>
      <c r="H2822">
        <v>2210201</v>
      </c>
      <c r="I2822" t="s">
        <v>2264</v>
      </c>
      <c r="J2822" t="s">
        <v>846</v>
      </c>
      <c r="K2822">
        <v>34.73</v>
      </c>
      <c r="L2822">
        <v>38.6846</v>
      </c>
      <c r="M2822">
        <v>3.95460000000001</v>
      </c>
      <c r="N2822">
        <v>0.113866973797869</v>
      </c>
    </row>
    <row r="2823" spans="1:14">
      <c r="A2823">
        <v>221</v>
      </c>
      <c r="B2823">
        <v>22102</v>
      </c>
      <c r="C2823" t="s">
        <v>849</v>
      </c>
      <c r="D2823" t="s">
        <v>1809</v>
      </c>
      <c r="E2823" t="s">
        <v>1810</v>
      </c>
      <c r="F2823" t="s">
        <v>1971</v>
      </c>
      <c r="G2823" t="s">
        <v>1972</v>
      </c>
      <c r="H2823">
        <v>2210201</v>
      </c>
      <c r="I2823" t="s">
        <v>2264</v>
      </c>
      <c r="J2823" t="s">
        <v>846</v>
      </c>
      <c r="K2823">
        <v>11.8</v>
      </c>
      <c r="L2823">
        <v>15.1496</v>
      </c>
      <c r="M2823">
        <v>3.3496</v>
      </c>
      <c r="N2823">
        <v>0.283864406779661</v>
      </c>
    </row>
    <row r="2824" spans="1:14">
      <c r="A2824">
        <v>221</v>
      </c>
      <c r="B2824">
        <v>22102</v>
      </c>
      <c r="C2824" t="s">
        <v>849</v>
      </c>
      <c r="D2824" t="s">
        <v>1809</v>
      </c>
      <c r="E2824" t="s">
        <v>1810</v>
      </c>
      <c r="F2824" t="s">
        <v>1973</v>
      </c>
      <c r="G2824" t="s">
        <v>1974</v>
      </c>
      <c r="H2824">
        <v>2210201</v>
      </c>
      <c r="I2824" t="s">
        <v>2264</v>
      </c>
      <c r="J2824" t="s">
        <v>846</v>
      </c>
      <c r="K2824">
        <v>0</v>
      </c>
      <c r="L2824">
        <v>2.5506</v>
      </c>
      <c r="M2824">
        <v>2.5506</v>
      </c>
      <c r="N2824">
        <v>0</v>
      </c>
    </row>
    <row r="2825" spans="1:14">
      <c r="A2825">
        <v>221</v>
      </c>
      <c r="B2825">
        <v>22102</v>
      </c>
      <c r="C2825" t="s">
        <v>1031</v>
      </c>
      <c r="D2825" t="s">
        <v>1263</v>
      </c>
      <c r="E2825" t="s">
        <v>1264</v>
      </c>
      <c r="F2825" t="s">
        <v>1270</v>
      </c>
      <c r="G2825" t="s">
        <v>1271</v>
      </c>
      <c r="H2825">
        <v>2210201</v>
      </c>
      <c r="I2825" t="s">
        <v>2264</v>
      </c>
      <c r="J2825" t="s">
        <v>846</v>
      </c>
      <c r="K2825">
        <v>46.85</v>
      </c>
      <c r="L2825">
        <v>43.5996</v>
      </c>
      <c r="M2825">
        <v>-3.2504</v>
      </c>
      <c r="N2825">
        <v>-0.0693788687299893</v>
      </c>
    </row>
    <row r="2826" spans="1:14">
      <c r="A2826">
        <v>221</v>
      </c>
      <c r="B2826">
        <v>22102</v>
      </c>
      <c r="C2826" t="s">
        <v>1031</v>
      </c>
      <c r="D2826" t="s">
        <v>1263</v>
      </c>
      <c r="E2826" t="s">
        <v>1264</v>
      </c>
      <c r="F2826" t="s">
        <v>1265</v>
      </c>
      <c r="G2826" t="s">
        <v>1264</v>
      </c>
      <c r="H2826">
        <v>2210201</v>
      </c>
      <c r="I2826" t="s">
        <v>2264</v>
      </c>
      <c r="J2826" t="s">
        <v>846</v>
      </c>
      <c r="K2826">
        <v>51.47</v>
      </c>
      <c r="L2826">
        <v>53.247</v>
      </c>
      <c r="M2826">
        <v>1.777</v>
      </c>
      <c r="N2826">
        <v>0.0345249659996114</v>
      </c>
    </row>
    <row r="2827" spans="1:14">
      <c r="A2827">
        <v>221</v>
      </c>
      <c r="B2827">
        <v>22102</v>
      </c>
      <c r="C2827" t="s">
        <v>1031</v>
      </c>
      <c r="D2827" t="s">
        <v>1263</v>
      </c>
      <c r="E2827" t="s">
        <v>1264</v>
      </c>
      <c r="F2827" t="s">
        <v>1266</v>
      </c>
      <c r="G2827" t="s">
        <v>1267</v>
      </c>
      <c r="H2827">
        <v>2210201</v>
      </c>
      <c r="I2827" t="s">
        <v>2264</v>
      </c>
      <c r="J2827" t="s">
        <v>846</v>
      </c>
      <c r="K2827">
        <v>34.27</v>
      </c>
      <c r="L2827">
        <v>38.7644</v>
      </c>
      <c r="M2827">
        <v>4.4944</v>
      </c>
      <c r="N2827">
        <v>0.131146775605486</v>
      </c>
    </row>
    <row r="2828" spans="1:14">
      <c r="A2828">
        <v>221</v>
      </c>
      <c r="B2828">
        <v>22102</v>
      </c>
      <c r="C2828" t="s">
        <v>1119</v>
      </c>
      <c r="D2828" t="s">
        <v>1511</v>
      </c>
      <c r="E2828" t="s">
        <v>1512</v>
      </c>
      <c r="F2828" t="s">
        <v>1513</v>
      </c>
      <c r="G2828" t="s">
        <v>1512</v>
      </c>
      <c r="H2828">
        <v>2210201</v>
      </c>
      <c r="I2828" t="s">
        <v>2264</v>
      </c>
      <c r="J2828" t="s">
        <v>846</v>
      </c>
      <c r="K2828">
        <v>19.36</v>
      </c>
      <c r="L2828">
        <v>22.0826</v>
      </c>
      <c r="M2828">
        <v>2.7226</v>
      </c>
      <c r="N2828">
        <v>0.140630165289256</v>
      </c>
    </row>
    <row r="2829" spans="1:14">
      <c r="A2829">
        <v>221</v>
      </c>
      <c r="B2829">
        <v>22102</v>
      </c>
      <c r="C2829" t="s">
        <v>849</v>
      </c>
      <c r="D2829" t="s">
        <v>921</v>
      </c>
      <c r="E2829" t="s">
        <v>922</v>
      </c>
      <c r="F2829" t="s">
        <v>923</v>
      </c>
      <c r="G2829" t="s">
        <v>924</v>
      </c>
      <c r="H2829">
        <v>2210201</v>
      </c>
      <c r="I2829" t="s">
        <v>2264</v>
      </c>
      <c r="J2829" t="s">
        <v>846</v>
      </c>
      <c r="K2829">
        <v>12.95</v>
      </c>
      <c r="L2829">
        <v>14.0225</v>
      </c>
      <c r="M2829">
        <v>1.0725</v>
      </c>
      <c r="N2829">
        <v>0.0828185328185329</v>
      </c>
    </row>
    <row r="2830" spans="1:14">
      <c r="A2830">
        <v>221</v>
      </c>
      <c r="B2830">
        <v>22102</v>
      </c>
      <c r="C2830" t="s">
        <v>849</v>
      </c>
      <c r="D2830" t="s">
        <v>921</v>
      </c>
      <c r="E2830" t="s">
        <v>922</v>
      </c>
      <c r="F2830" t="s">
        <v>931</v>
      </c>
      <c r="G2830" t="s">
        <v>932</v>
      </c>
      <c r="H2830">
        <v>2210201</v>
      </c>
      <c r="I2830" t="s">
        <v>2264</v>
      </c>
      <c r="J2830" t="s">
        <v>846</v>
      </c>
      <c r="K2830">
        <v>2.52</v>
      </c>
      <c r="L2830">
        <v>8.394</v>
      </c>
      <c r="M2830">
        <v>5.874</v>
      </c>
      <c r="N2830">
        <v>2.33095238095238</v>
      </c>
    </row>
    <row r="2831" spans="1:14">
      <c r="A2831">
        <v>221</v>
      </c>
      <c r="B2831">
        <v>22102</v>
      </c>
      <c r="C2831" t="s">
        <v>1061</v>
      </c>
      <c r="D2831" t="s">
        <v>1812</v>
      </c>
      <c r="E2831" t="s">
        <v>1813</v>
      </c>
      <c r="F2831" t="s">
        <v>1814</v>
      </c>
      <c r="G2831" t="s">
        <v>1813</v>
      </c>
      <c r="H2831">
        <v>2210201</v>
      </c>
      <c r="I2831" t="s">
        <v>2264</v>
      </c>
      <c r="J2831" t="s">
        <v>846</v>
      </c>
      <c r="K2831">
        <v>27.69</v>
      </c>
      <c r="L2831">
        <v>28.5227</v>
      </c>
      <c r="M2831">
        <v>0.832699999999999</v>
      </c>
      <c r="N2831">
        <v>0.0300722282412423</v>
      </c>
    </row>
    <row r="2832" spans="1:14">
      <c r="A2832">
        <v>221</v>
      </c>
      <c r="B2832">
        <v>22102</v>
      </c>
      <c r="C2832" t="s">
        <v>841</v>
      </c>
      <c r="D2832" t="s">
        <v>1039</v>
      </c>
      <c r="E2832" t="s">
        <v>1040</v>
      </c>
      <c r="F2832" t="s">
        <v>1041</v>
      </c>
      <c r="G2832" t="s">
        <v>1040</v>
      </c>
      <c r="H2832">
        <v>2210201</v>
      </c>
      <c r="I2832" t="s">
        <v>2264</v>
      </c>
      <c r="J2832" t="s">
        <v>846</v>
      </c>
      <c r="K2832">
        <v>22.73</v>
      </c>
      <c r="L2832">
        <v>23.4484</v>
      </c>
      <c r="M2832">
        <v>0.718399999999999</v>
      </c>
      <c r="N2832">
        <v>0.0316058073031236</v>
      </c>
    </row>
    <row r="2833" spans="1:14">
      <c r="A2833">
        <v>221</v>
      </c>
      <c r="B2833">
        <v>22102</v>
      </c>
      <c r="C2833" t="s">
        <v>841</v>
      </c>
      <c r="D2833" t="s">
        <v>1039</v>
      </c>
      <c r="E2833" t="s">
        <v>1040</v>
      </c>
      <c r="F2833" t="s">
        <v>1042</v>
      </c>
      <c r="G2833" t="s">
        <v>1043</v>
      </c>
      <c r="H2833">
        <v>2210201</v>
      </c>
      <c r="I2833" t="s">
        <v>2264</v>
      </c>
      <c r="J2833" t="s">
        <v>846</v>
      </c>
      <c r="K2833">
        <v>8.69</v>
      </c>
      <c r="L2833">
        <v>9.5606</v>
      </c>
      <c r="M2833">
        <v>0.870600000000001</v>
      </c>
      <c r="N2833">
        <v>0.100184119677791</v>
      </c>
    </row>
    <row r="2834" spans="1:14">
      <c r="A2834">
        <v>221</v>
      </c>
      <c r="B2834">
        <v>22102</v>
      </c>
      <c r="C2834" t="s">
        <v>1815</v>
      </c>
      <c r="D2834" t="s">
        <v>1816</v>
      </c>
      <c r="E2834" t="s">
        <v>1817</v>
      </c>
      <c r="F2834" t="s">
        <v>1818</v>
      </c>
      <c r="G2834" t="s">
        <v>1817</v>
      </c>
      <c r="H2834">
        <v>2210201</v>
      </c>
      <c r="I2834" t="s">
        <v>2264</v>
      </c>
      <c r="J2834" t="s">
        <v>846</v>
      </c>
      <c r="K2834">
        <v>16.12</v>
      </c>
      <c r="L2834">
        <v>15.5346</v>
      </c>
      <c r="M2834">
        <v>-0.585400000000002</v>
      </c>
      <c r="N2834">
        <v>-0.0363151364764269</v>
      </c>
    </row>
    <row r="2835" spans="1:14">
      <c r="A2835">
        <v>221</v>
      </c>
      <c r="B2835">
        <v>22102</v>
      </c>
      <c r="C2835" t="s">
        <v>792</v>
      </c>
      <c r="D2835" t="s">
        <v>1014</v>
      </c>
      <c r="E2835" t="s">
        <v>1015</v>
      </c>
      <c r="F2835" t="s">
        <v>1016</v>
      </c>
      <c r="G2835" t="s">
        <v>1017</v>
      </c>
      <c r="H2835">
        <v>2210201</v>
      </c>
      <c r="I2835" t="s">
        <v>2264</v>
      </c>
      <c r="J2835" t="s">
        <v>846</v>
      </c>
      <c r="K2835">
        <v>0</v>
      </c>
      <c r="L2835">
        <v>471.21</v>
      </c>
      <c r="M2835">
        <v>471.21</v>
      </c>
      <c r="N2835">
        <v>0</v>
      </c>
    </row>
    <row r="2836" spans="1:14">
      <c r="A2836">
        <v>221</v>
      </c>
      <c r="B2836">
        <v>22102</v>
      </c>
      <c r="C2836" t="s">
        <v>1776</v>
      </c>
      <c r="D2836" t="s">
        <v>2260</v>
      </c>
      <c r="E2836" t="s">
        <v>2261</v>
      </c>
      <c r="F2836" t="s">
        <v>2262</v>
      </c>
      <c r="G2836" t="s">
        <v>2263</v>
      </c>
      <c r="H2836">
        <v>2210203</v>
      </c>
      <c r="I2836" t="s">
        <v>2265</v>
      </c>
      <c r="J2836" t="s">
        <v>846</v>
      </c>
      <c r="K2836">
        <v>600</v>
      </c>
      <c r="L2836">
        <v>600</v>
      </c>
      <c r="M2836">
        <v>0</v>
      </c>
      <c r="N2836">
        <v>0</v>
      </c>
    </row>
    <row r="2837" spans="1:14">
      <c r="A2837">
        <v>221</v>
      </c>
      <c r="B2837">
        <v>22103</v>
      </c>
      <c r="C2837" t="s">
        <v>849</v>
      </c>
      <c r="D2837" t="s">
        <v>1730</v>
      </c>
      <c r="E2837" t="s">
        <v>1731</v>
      </c>
      <c r="F2837" t="s">
        <v>1876</v>
      </c>
      <c r="G2837" t="s">
        <v>1877</v>
      </c>
      <c r="H2837">
        <v>2210301</v>
      </c>
      <c r="I2837" t="s">
        <v>2266</v>
      </c>
      <c r="J2837" t="s">
        <v>938</v>
      </c>
      <c r="K2837">
        <v>677.19</v>
      </c>
      <c r="L2837">
        <v>597.3969</v>
      </c>
      <c r="M2837">
        <v>-79.7931000000001</v>
      </c>
      <c r="N2837">
        <v>-0.1178297080583</v>
      </c>
    </row>
    <row r="2838" spans="1:14">
      <c r="A2838">
        <v>221</v>
      </c>
      <c r="B2838">
        <v>22103</v>
      </c>
      <c r="C2838" t="s">
        <v>849</v>
      </c>
      <c r="D2838" t="s">
        <v>1730</v>
      </c>
      <c r="E2838" t="s">
        <v>1731</v>
      </c>
      <c r="F2838" t="s">
        <v>1878</v>
      </c>
      <c r="G2838" t="s">
        <v>1879</v>
      </c>
      <c r="H2838">
        <v>2210301</v>
      </c>
      <c r="I2838" t="s">
        <v>2266</v>
      </c>
      <c r="J2838" t="s">
        <v>938</v>
      </c>
      <c r="K2838">
        <v>548.11</v>
      </c>
      <c r="L2838">
        <v>478.3565</v>
      </c>
      <c r="M2838">
        <v>-69.7535</v>
      </c>
      <c r="N2838">
        <v>-0.127261863494554</v>
      </c>
    </row>
    <row r="2839" spans="1:14">
      <c r="A2839">
        <v>221</v>
      </c>
      <c r="B2839">
        <v>22103</v>
      </c>
      <c r="C2839" t="s">
        <v>1776</v>
      </c>
      <c r="D2839" t="s">
        <v>1777</v>
      </c>
      <c r="E2839" t="s">
        <v>1778</v>
      </c>
      <c r="F2839" t="s">
        <v>1779</v>
      </c>
      <c r="G2839" t="s">
        <v>1778</v>
      </c>
      <c r="H2839">
        <v>2210302</v>
      </c>
      <c r="I2839" t="s">
        <v>2267</v>
      </c>
      <c r="J2839" t="s">
        <v>938</v>
      </c>
      <c r="K2839">
        <v>0</v>
      </c>
      <c r="L2839">
        <v>2.88</v>
      </c>
      <c r="M2839">
        <v>2.88</v>
      </c>
      <c r="N2839">
        <v>0</v>
      </c>
    </row>
    <row r="2840" spans="1:14">
      <c r="A2840">
        <v>221</v>
      </c>
      <c r="B2840">
        <v>22103</v>
      </c>
      <c r="C2840" t="s">
        <v>1776</v>
      </c>
      <c r="D2840" t="s">
        <v>1777</v>
      </c>
      <c r="E2840" t="s">
        <v>1778</v>
      </c>
      <c r="F2840" t="s">
        <v>1779</v>
      </c>
      <c r="G2840" t="s">
        <v>1778</v>
      </c>
      <c r="H2840">
        <v>2210302</v>
      </c>
      <c r="I2840" t="s">
        <v>2267</v>
      </c>
      <c r="J2840" t="s">
        <v>1780</v>
      </c>
      <c r="K2840">
        <v>3136.43</v>
      </c>
      <c r="L2840">
        <v>2869.0324</v>
      </c>
      <c r="M2840">
        <v>-267.3976</v>
      </c>
      <c r="N2840">
        <v>-0.0852554018422218</v>
      </c>
    </row>
    <row r="2841" spans="1:14">
      <c r="A2841">
        <v>221</v>
      </c>
      <c r="B2841">
        <v>22103</v>
      </c>
      <c r="C2841" t="s">
        <v>1776</v>
      </c>
      <c r="D2841" t="s">
        <v>1730</v>
      </c>
      <c r="E2841" t="s">
        <v>1731</v>
      </c>
      <c r="F2841" t="s">
        <v>1939</v>
      </c>
      <c r="G2841" t="s">
        <v>1940</v>
      </c>
      <c r="H2841">
        <v>2210399</v>
      </c>
      <c r="I2841" t="s">
        <v>2268</v>
      </c>
      <c r="J2841" t="s">
        <v>846</v>
      </c>
      <c r="K2841">
        <v>0</v>
      </c>
      <c r="L2841">
        <v>61.0564</v>
      </c>
      <c r="M2841">
        <v>61.0564</v>
      </c>
      <c r="N2841">
        <v>0</v>
      </c>
    </row>
    <row r="2842" spans="1:14">
      <c r="A2842">
        <v>221</v>
      </c>
      <c r="B2842">
        <v>22103</v>
      </c>
      <c r="C2842" t="s">
        <v>1776</v>
      </c>
      <c r="D2842" t="s">
        <v>1730</v>
      </c>
      <c r="E2842" t="s">
        <v>1731</v>
      </c>
      <c r="F2842" t="s">
        <v>1939</v>
      </c>
      <c r="G2842" t="s">
        <v>1940</v>
      </c>
      <c r="H2842">
        <v>2210399</v>
      </c>
      <c r="I2842" t="s">
        <v>2268</v>
      </c>
      <c r="J2842" t="s">
        <v>1780</v>
      </c>
      <c r="K2842">
        <v>97.8</v>
      </c>
      <c r="L2842">
        <v>77.85</v>
      </c>
      <c r="M2842">
        <v>-19.95</v>
      </c>
      <c r="N2842">
        <v>-0.20398773006135</v>
      </c>
    </row>
    <row r="2843" spans="1:14">
      <c r="A2843">
        <v>221</v>
      </c>
      <c r="B2843">
        <v>22103</v>
      </c>
      <c r="C2843" t="s">
        <v>792</v>
      </c>
      <c r="D2843" t="s">
        <v>1014</v>
      </c>
      <c r="E2843" t="s">
        <v>1015</v>
      </c>
      <c r="F2843" t="s">
        <v>1016</v>
      </c>
      <c r="G2843" t="s">
        <v>1017</v>
      </c>
      <c r="H2843">
        <v>2210399</v>
      </c>
      <c r="I2843" t="s">
        <v>2268</v>
      </c>
      <c r="J2843" t="s">
        <v>846</v>
      </c>
      <c r="K2843">
        <v>110</v>
      </c>
      <c r="L2843">
        <v>0</v>
      </c>
      <c r="M2843">
        <v>-110</v>
      </c>
      <c r="N2843">
        <v>-1</v>
      </c>
    </row>
    <row r="2844" spans="1:14">
      <c r="A2844">
        <v>222</v>
      </c>
      <c r="B2844">
        <v>22201</v>
      </c>
      <c r="C2844" t="s">
        <v>849</v>
      </c>
      <c r="D2844" t="s">
        <v>1759</v>
      </c>
      <c r="E2844" t="s">
        <v>1760</v>
      </c>
      <c r="F2844" t="s">
        <v>1761</v>
      </c>
      <c r="G2844" t="s">
        <v>1760</v>
      </c>
      <c r="H2844">
        <v>2220101</v>
      </c>
      <c r="I2844" t="s">
        <v>2269</v>
      </c>
      <c r="J2844" t="s">
        <v>846</v>
      </c>
      <c r="K2844">
        <v>215.36</v>
      </c>
      <c r="L2844">
        <v>244.1599</v>
      </c>
      <c r="M2844">
        <v>28.7999</v>
      </c>
      <c r="N2844">
        <v>0.133729104754829</v>
      </c>
    </row>
    <row r="2845" spans="1:14">
      <c r="A2845">
        <v>222</v>
      </c>
      <c r="B2845">
        <v>22201</v>
      </c>
      <c r="C2845" t="s">
        <v>849</v>
      </c>
      <c r="D2845" t="s">
        <v>1759</v>
      </c>
      <c r="E2845" t="s">
        <v>1760</v>
      </c>
      <c r="F2845" t="s">
        <v>1762</v>
      </c>
      <c r="G2845" t="s">
        <v>1763</v>
      </c>
      <c r="H2845">
        <v>2220101</v>
      </c>
      <c r="I2845" t="s">
        <v>2269</v>
      </c>
      <c r="J2845" t="s">
        <v>846</v>
      </c>
      <c r="K2845">
        <v>128.93</v>
      </c>
      <c r="L2845">
        <v>149.6252</v>
      </c>
      <c r="M2845">
        <v>20.6952</v>
      </c>
      <c r="N2845">
        <v>0.160515008143954</v>
      </c>
    </row>
    <row r="2846" spans="1:14">
      <c r="A2846">
        <v>222</v>
      </c>
      <c r="B2846">
        <v>22201</v>
      </c>
      <c r="C2846" t="s">
        <v>849</v>
      </c>
      <c r="D2846" t="s">
        <v>1759</v>
      </c>
      <c r="E2846" t="s">
        <v>1760</v>
      </c>
      <c r="F2846" t="s">
        <v>1761</v>
      </c>
      <c r="G2846" t="s">
        <v>1760</v>
      </c>
      <c r="H2846">
        <v>2220102</v>
      </c>
      <c r="I2846" t="s">
        <v>2270</v>
      </c>
      <c r="J2846" t="s">
        <v>846</v>
      </c>
      <c r="K2846">
        <v>98.61</v>
      </c>
      <c r="L2846">
        <v>78.5</v>
      </c>
      <c r="M2846">
        <v>-20.11</v>
      </c>
      <c r="N2846">
        <v>-0.203934692221884</v>
      </c>
    </row>
    <row r="2847" spans="1:14">
      <c r="A2847">
        <v>222</v>
      </c>
      <c r="B2847">
        <v>22201</v>
      </c>
      <c r="C2847" t="s">
        <v>849</v>
      </c>
      <c r="D2847" t="s">
        <v>1759</v>
      </c>
      <c r="E2847" t="s">
        <v>1760</v>
      </c>
      <c r="F2847" t="s">
        <v>1761</v>
      </c>
      <c r="G2847" t="s">
        <v>1760</v>
      </c>
      <c r="H2847">
        <v>2220102</v>
      </c>
      <c r="I2847" t="s">
        <v>2270</v>
      </c>
      <c r="J2847" t="s">
        <v>938</v>
      </c>
      <c r="K2847">
        <v>1.6</v>
      </c>
      <c r="L2847">
        <v>0</v>
      </c>
      <c r="M2847">
        <v>-1.6</v>
      </c>
      <c r="N2847">
        <v>-1</v>
      </c>
    </row>
    <row r="2848" spans="1:14">
      <c r="A2848">
        <v>222</v>
      </c>
      <c r="B2848">
        <v>22201</v>
      </c>
      <c r="C2848" t="s">
        <v>849</v>
      </c>
      <c r="D2848" t="s">
        <v>1759</v>
      </c>
      <c r="E2848" t="s">
        <v>1760</v>
      </c>
      <c r="F2848" t="s">
        <v>1762</v>
      </c>
      <c r="G2848" t="s">
        <v>1763</v>
      </c>
      <c r="H2848">
        <v>2220106</v>
      </c>
      <c r="I2848" t="s">
        <v>2271</v>
      </c>
      <c r="J2848" t="s">
        <v>846</v>
      </c>
      <c r="K2848">
        <v>88</v>
      </c>
      <c r="L2848">
        <v>66</v>
      </c>
      <c r="M2848">
        <v>-22</v>
      </c>
      <c r="N2848">
        <v>-0.25</v>
      </c>
    </row>
    <row r="2849" spans="1:14">
      <c r="A2849">
        <v>222</v>
      </c>
      <c r="B2849">
        <v>22201</v>
      </c>
      <c r="C2849" t="s">
        <v>849</v>
      </c>
      <c r="D2849" t="s">
        <v>1759</v>
      </c>
      <c r="E2849" t="s">
        <v>1760</v>
      </c>
      <c r="F2849" t="s">
        <v>1762</v>
      </c>
      <c r="G2849" t="s">
        <v>1763</v>
      </c>
      <c r="H2849">
        <v>2220150</v>
      </c>
      <c r="I2849" t="s">
        <v>2272</v>
      </c>
      <c r="J2849" t="s">
        <v>938</v>
      </c>
      <c r="K2849">
        <v>23</v>
      </c>
      <c r="L2849">
        <v>0</v>
      </c>
      <c r="M2849">
        <v>-23</v>
      </c>
      <c r="N2849">
        <v>-1</v>
      </c>
    </row>
    <row r="2850" spans="1:14">
      <c r="A2850">
        <v>222</v>
      </c>
      <c r="B2850">
        <v>22201</v>
      </c>
      <c r="C2850" t="s">
        <v>849</v>
      </c>
      <c r="D2850" t="s">
        <v>1759</v>
      </c>
      <c r="E2850" t="s">
        <v>1760</v>
      </c>
      <c r="F2850" t="s">
        <v>1761</v>
      </c>
      <c r="G2850" t="s">
        <v>1760</v>
      </c>
      <c r="H2850">
        <v>2220199</v>
      </c>
      <c r="I2850" t="s">
        <v>2273</v>
      </c>
      <c r="J2850" t="s">
        <v>938</v>
      </c>
      <c r="K2850">
        <v>0</v>
      </c>
      <c r="L2850">
        <v>1.6</v>
      </c>
      <c r="M2850">
        <v>1.6</v>
      </c>
      <c r="N2850">
        <v>0</v>
      </c>
    </row>
    <row r="2851" spans="1:14">
      <c r="A2851">
        <v>222</v>
      </c>
      <c r="B2851">
        <v>22201</v>
      </c>
      <c r="C2851" t="s">
        <v>849</v>
      </c>
      <c r="D2851" t="s">
        <v>1759</v>
      </c>
      <c r="E2851" t="s">
        <v>1760</v>
      </c>
      <c r="F2851" t="s">
        <v>1762</v>
      </c>
      <c r="G2851" t="s">
        <v>1763</v>
      </c>
      <c r="H2851">
        <v>2220199</v>
      </c>
      <c r="I2851" t="s">
        <v>2273</v>
      </c>
      <c r="J2851" t="s">
        <v>938</v>
      </c>
      <c r="K2851">
        <v>0</v>
      </c>
      <c r="L2851">
        <v>23</v>
      </c>
      <c r="M2851">
        <v>23</v>
      </c>
      <c r="N2851">
        <v>0</v>
      </c>
    </row>
    <row r="2852" spans="1:14">
      <c r="A2852">
        <v>222</v>
      </c>
      <c r="B2852">
        <v>22201</v>
      </c>
      <c r="C2852" t="s">
        <v>849</v>
      </c>
      <c r="D2852" t="s">
        <v>1759</v>
      </c>
      <c r="E2852" t="s">
        <v>1760</v>
      </c>
      <c r="F2852" t="s">
        <v>2274</v>
      </c>
      <c r="G2852" t="s">
        <v>2275</v>
      </c>
      <c r="H2852">
        <v>2220199</v>
      </c>
      <c r="I2852" t="s">
        <v>2273</v>
      </c>
      <c r="J2852" t="s">
        <v>846</v>
      </c>
      <c r="K2852">
        <v>1500</v>
      </c>
      <c r="L2852">
        <v>1500</v>
      </c>
      <c r="M2852">
        <v>0</v>
      </c>
      <c r="N2852">
        <v>0</v>
      </c>
    </row>
    <row r="2853" spans="1:14">
      <c r="A2853">
        <v>222</v>
      </c>
      <c r="B2853">
        <v>22201</v>
      </c>
      <c r="C2853" t="s">
        <v>792</v>
      </c>
      <c r="D2853" t="s">
        <v>1014</v>
      </c>
      <c r="E2853" t="s">
        <v>1015</v>
      </c>
      <c r="F2853" t="s">
        <v>1016</v>
      </c>
      <c r="G2853" t="s">
        <v>1017</v>
      </c>
      <c r="H2853">
        <v>2220199</v>
      </c>
      <c r="I2853" t="s">
        <v>2273</v>
      </c>
      <c r="J2853" t="s">
        <v>846</v>
      </c>
      <c r="K2853">
        <v>120</v>
      </c>
      <c r="L2853">
        <v>205</v>
      </c>
      <c r="M2853">
        <v>85</v>
      </c>
      <c r="N2853">
        <v>0.708333333333333</v>
      </c>
    </row>
    <row r="2854" spans="1:14">
      <c r="A2854">
        <v>222</v>
      </c>
      <c r="B2854">
        <v>22201</v>
      </c>
      <c r="C2854" t="s">
        <v>1289</v>
      </c>
      <c r="D2854" t="s">
        <v>1290</v>
      </c>
      <c r="E2854" t="s">
        <v>1291</v>
      </c>
      <c r="F2854" t="s">
        <v>1292</v>
      </c>
      <c r="G2854" t="s">
        <v>1291</v>
      </c>
      <c r="H2854">
        <v>2220199</v>
      </c>
      <c r="I2854" t="s">
        <v>2273</v>
      </c>
      <c r="J2854" t="s">
        <v>846</v>
      </c>
      <c r="K2854">
        <v>2</v>
      </c>
      <c r="L2854">
        <v>0</v>
      </c>
      <c r="M2854">
        <v>-2</v>
      </c>
      <c r="N2854">
        <v>-1</v>
      </c>
    </row>
    <row r="2855" spans="1:14">
      <c r="A2855">
        <v>222</v>
      </c>
      <c r="B2855">
        <v>22202</v>
      </c>
      <c r="C2855" t="s">
        <v>849</v>
      </c>
      <c r="D2855" t="s">
        <v>1759</v>
      </c>
      <c r="E2855" t="s">
        <v>1760</v>
      </c>
      <c r="F2855" t="s">
        <v>1761</v>
      </c>
      <c r="G2855" t="s">
        <v>1760</v>
      </c>
      <c r="H2855">
        <v>2220202</v>
      </c>
      <c r="I2855" t="s">
        <v>2276</v>
      </c>
      <c r="J2855" t="s">
        <v>846</v>
      </c>
      <c r="K2855">
        <v>1.5</v>
      </c>
      <c r="L2855">
        <v>0</v>
      </c>
      <c r="M2855">
        <v>-1.5</v>
      </c>
      <c r="N2855">
        <v>-1</v>
      </c>
    </row>
    <row r="2856" spans="1:14">
      <c r="A2856">
        <v>222</v>
      </c>
      <c r="B2856">
        <v>22205</v>
      </c>
      <c r="C2856" t="s">
        <v>849</v>
      </c>
      <c r="D2856" t="s">
        <v>1773</v>
      </c>
      <c r="E2856" t="s">
        <v>1774</v>
      </c>
      <c r="F2856" t="s">
        <v>1775</v>
      </c>
      <c r="G2856" t="s">
        <v>1774</v>
      </c>
      <c r="H2856">
        <v>2220504</v>
      </c>
      <c r="I2856" t="s">
        <v>2277</v>
      </c>
      <c r="J2856" t="s">
        <v>846</v>
      </c>
      <c r="K2856">
        <v>3</v>
      </c>
      <c r="L2856">
        <v>3</v>
      </c>
      <c r="M2856">
        <v>0</v>
      </c>
      <c r="N2856">
        <v>0</v>
      </c>
    </row>
    <row r="2857" spans="1:14">
      <c r="A2857">
        <v>224</v>
      </c>
      <c r="B2857">
        <v>22401</v>
      </c>
      <c r="C2857" t="s">
        <v>849</v>
      </c>
      <c r="D2857" t="s">
        <v>1809</v>
      </c>
      <c r="E2857" t="s">
        <v>1810</v>
      </c>
      <c r="F2857" t="s">
        <v>1811</v>
      </c>
      <c r="G2857" t="s">
        <v>1810</v>
      </c>
      <c r="H2857">
        <v>2240101</v>
      </c>
      <c r="I2857" t="s">
        <v>2278</v>
      </c>
      <c r="J2857" t="s">
        <v>846</v>
      </c>
      <c r="K2857">
        <v>0</v>
      </c>
      <c r="L2857">
        <v>351.1363</v>
      </c>
      <c r="M2857">
        <v>351.1363</v>
      </c>
      <c r="N2857">
        <v>0</v>
      </c>
    </row>
    <row r="2858" spans="1:14">
      <c r="A2858">
        <v>224</v>
      </c>
      <c r="B2858">
        <v>22401</v>
      </c>
      <c r="C2858" t="s">
        <v>849</v>
      </c>
      <c r="D2858" t="s">
        <v>1809</v>
      </c>
      <c r="E2858" t="s">
        <v>1810</v>
      </c>
      <c r="F2858" t="s">
        <v>1971</v>
      </c>
      <c r="G2858" t="s">
        <v>1972</v>
      </c>
      <c r="H2858">
        <v>2240101</v>
      </c>
      <c r="I2858" t="s">
        <v>2278</v>
      </c>
      <c r="J2858" t="s">
        <v>846</v>
      </c>
      <c r="K2858">
        <v>0</v>
      </c>
      <c r="L2858">
        <v>151.9964</v>
      </c>
      <c r="M2858">
        <v>151.9964</v>
      </c>
      <c r="N2858">
        <v>0</v>
      </c>
    </row>
    <row r="2859" spans="1:14">
      <c r="A2859">
        <v>224</v>
      </c>
      <c r="B2859">
        <v>22401</v>
      </c>
      <c r="C2859" t="s">
        <v>849</v>
      </c>
      <c r="D2859" t="s">
        <v>1809</v>
      </c>
      <c r="E2859" t="s">
        <v>1810</v>
      </c>
      <c r="F2859" t="s">
        <v>1811</v>
      </c>
      <c r="G2859" t="s">
        <v>1810</v>
      </c>
      <c r="H2859">
        <v>2240106</v>
      </c>
      <c r="I2859" t="s">
        <v>2279</v>
      </c>
      <c r="J2859" t="s">
        <v>846</v>
      </c>
      <c r="K2859">
        <v>0</v>
      </c>
      <c r="L2859">
        <v>641</v>
      </c>
      <c r="M2859">
        <v>641</v>
      </c>
      <c r="N2859">
        <v>0</v>
      </c>
    </row>
    <row r="2860" spans="1:14">
      <c r="A2860">
        <v>224</v>
      </c>
      <c r="B2860">
        <v>22401</v>
      </c>
      <c r="C2860" t="s">
        <v>849</v>
      </c>
      <c r="D2860" t="s">
        <v>1809</v>
      </c>
      <c r="E2860" t="s">
        <v>1810</v>
      </c>
      <c r="F2860" t="s">
        <v>1811</v>
      </c>
      <c r="G2860" t="s">
        <v>1810</v>
      </c>
      <c r="H2860">
        <v>2240106</v>
      </c>
      <c r="I2860" t="s">
        <v>2279</v>
      </c>
      <c r="J2860" t="s">
        <v>974</v>
      </c>
      <c r="K2860">
        <v>0</v>
      </c>
      <c r="L2860">
        <v>30</v>
      </c>
      <c r="M2860">
        <v>30</v>
      </c>
      <c r="N2860">
        <v>0</v>
      </c>
    </row>
    <row r="2861" spans="1:14">
      <c r="A2861">
        <v>224</v>
      </c>
      <c r="B2861">
        <v>22401</v>
      </c>
      <c r="C2861" t="s">
        <v>849</v>
      </c>
      <c r="D2861" t="s">
        <v>1809</v>
      </c>
      <c r="E2861" t="s">
        <v>1810</v>
      </c>
      <c r="F2861" t="s">
        <v>1971</v>
      </c>
      <c r="G2861" t="s">
        <v>1972</v>
      </c>
      <c r="H2861">
        <v>2240106</v>
      </c>
      <c r="I2861" t="s">
        <v>2279</v>
      </c>
      <c r="J2861" t="s">
        <v>846</v>
      </c>
      <c r="K2861">
        <v>0</v>
      </c>
      <c r="L2861">
        <v>41</v>
      </c>
      <c r="M2861">
        <v>41</v>
      </c>
      <c r="N2861">
        <v>0</v>
      </c>
    </row>
    <row r="2862" spans="1:14">
      <c r="A2862">
        <v>224</v>
      </c>
      <c r="B2862">
        <v>22401</v>
      </c>
      <c r="C2862" t="s">
        <v>849</v>
      </c>
      <c r="D2862" t="s">
        <v>1809</v>
      </c>
      <c r="E2862" t="s">
        <v>1810</v>
      </c>
      <c r="F2862" t="s">
        <v>1971</v>
      </c>
      <c r="G2862" t="s">
        <v>1972</v>
      </c>
      <c r="H2862">
        <v>2240106</v>
      </c>
      <c r="I2862" t="s">
        <v>2279</v>
      </c>
      <c r="J2862" t="s">
        <v>974</v>
      </c>
      <c r="K2862">
        <v>0</v>
      </c>
      <c r="L2862">
        <v>55</v>
      </c>
      <c r="M2862">
        <v>55</v>
      </c>
      <c r="N2862">
        <v>0</v>
      </c>
    </row>
    <row r="2863" spans="1:14">
      <c r="A2863">
        <v>224</v>
      </c>
      <c r="B2863">
        <v>22401</v>
      </c>
      <c r="C2863" t="s">
        <v>849</v>
      </c>
      <c r="D2863" t="s">
        <v>1809</v>
      </c>
      <c r="E2863" t="s">
        <v>1810</v>
      </c>
      <c r="F2863" t="s">
        <v>1973</v>
      </c>
      <c r="G2863" t="s">
        <v>1974</v>
      </c>
      <c r="H2863">
        <v>2240106</v>
      </c>
      <c r="I2863" t="s">
        <v>2279</v>
      </c>
      <c r="J2863" t="s">
        <v>846</v>
      </c>
      <c r="K2863">
        <v>0</v>
      </c>
      <c r="L2863">
        <v>20</v>
      </c>
      <c r="M2863">
        <v>20</v>
      </c>
      <c r="N2863">
        <v>0</v>
      </c>
    </row>
    <row r="2864" spans="1:14">
      <c r="A2864">
        <v>224</v>
      </c>
      <c r="B2864">
        <v>22401</v>
      </c>
      <c r="C2864" t="s">
        <v>849</v>
      </c>
      <c r="D2864" t="s">
        <v>1809</v>
      </c>
      <c r="E2864" t="s">
        <v>1810</v>
      </c>
      <c r="F2864" t="s">
        <v>1973</v>
      </c>
      <c r="G2864" t="s">
        <v>1974</v>
      </c>
      <c r="H2864">
        <v>2240150</v>
      </c>
      <c r="I2864" t="s">
        <v>2280</v>
      </c>
      <c r="J2864" t="s">
        <v>846</v>
      </c>
      <c r="K2864">
        <v>0</v>
      </c>
      <c r="L2864">
        <v>26.729</v>
      </c>
      <c r="M2864">
        <v>26.729</v>
      </c>
      <c r="N2864">
        <v>0</v>
      </c>
    </row>
    <row r="2865" spans="1:14">
      <c r="A2865">
        <v>224</v>
      </c>
      <c r="B2865">
        <v>22402</v>
      </c>
      <c r="C2865" t="s">
        <v>841</v>
      </c>
      <c r="D2865" t="s">
        <v>1308</v>
      </c>
      <c r="E2865" t="s">
        <v>1309</v>
      </c>
      <c r="F2865" t="s">
        <v>1310</v>
      </c>
      <c r="G2865" t="s">
        <v>1309</v>
      </c>
      <c r="H2865">
        <v>2240204</v>
      </c>
      <c r="I2865" t="s">
        <v>2281</v>
      </c>
      <c r="J2865" t="s">
        <v>846</v>
      </c>
      <c r="K2865">
        <v>0</v>
      </c>
      <c r="L2865">
        <v>4585.31</v>
      </c>
      <c r="M2865">
        <v>4585.31</v>
      </c>
      <c r="N2865">
        <v>0</v>
      </c>
    </row>
    <row r="2866" spans="1:14">
      <c r="A2866">
        <v>224</v>
      </c>
      <c r="B2866">
        <v>22402</v>
      </c>
      <c r="C2866" t="s">
        <v>841</v>
      </c>
      <c r="D2866" t="s">
        <v>1308</v>
      </c>
      <c r="E2866" t="s">
        <v>1309</v>
      </c>
      <c r="F2866" t="s">
        <v>1310</v>
      </c>
      <c r="G2866" t="s">
        <v>1309</v>
      </c>
      <c r="H2866">
        <v>2240299</v>
      </c>
      <c r="I2866" t="s">
        <v>2282</v>
      </c>
      <c r="J2866" t="s">
        <v>846</v>
      </c>
      <c r="K2866">
        <v>0</v>
      </c>
      <c r="L2866">
        <v>88.86</v>
      </c>
      <c r="M2866">
        <v>88.86</v>
      </c>
      <c r="N2866">
        <v>0</v>
      </c>
    </row>
    <row r="2867" spans="1:14">
      <c r="A2867">
        <v>224</v>
      </c>
      <c r="B2867">
        <v>22405</v>
      </c>
      <c r="C2867" t="s">
        <v>1119</v>
      </c>
      <c r="D2867" t="s">
        <v>1800</v>
      </c>
      <c r="E2867" t="s">
        <v>1801</v>
      </c>
      <c r="F2867" t="s">
        <v>1802</v>
      </c>
      <c r="G2867" t="s">
        <v>1801</v>
      </c>
      <c r="H2867">
        <v>2240501</v>
      </c>
      <c r="I2867" t="s">
        <v>2283</v>
      </c>
      <c r="J2867" t="s">
        <v>846</v>
      </c>
      <c r="K2867">
        <v>0</v>
      </c>
      <c r="L2867">
        <v>209.5496</v>
      </c>
      <c r="M2867">
        <v>209.5496</v>
      </c>
      <c r="N2867">
        <v>0</v>
      </c>
    </row>
    <row r="2868" spans="1:14">
      <c r="A2868">
        <v>224</v>
      </c>
      <c r="B2868">
        <v>22405</v>
      </c>
      <c r="C2868" t="s">
        <v>1119</v>
      </c>
      <c r="D2868" t="s">
        <v>1800</v>
      </c>
      <c r="E2868" t="s">
        <v>1801</v>
      </c>
      <c r="F2868" t="s">
        <v>1802</v>
      </c>
      <c r="G2868" t="s">
        <v>1801</v>
      </c>
      <c r="H2868">
        <v>2240502</v>
      </c>
      <c r="I2868" t="s">
        <v>2284</v>
      </c>
      <c r="J2868" t="s">
        <v>846</v>
      </c>
      <c r="K2868">
        <v>0</v>
      </c>
      <c r="L2868">
        <v>17.7</v>
      </c>
      <c r="M2868">
        <v>17.7</v>
      </c>
      <c r="N2868">
        <v>0</v>
      </c>
    </row>
    <row r="2869" spans="1:14">
      <c r="A2869">
        <v>224</v>
      </c>
      <c r="B2869">
        <v>22405</v>
      </c>
      <c r="C2869" t="s">
        <v>1119</v>
      </c>
      <c r="D2869" t="s">
        <v>1800</v>
      </c>
      <c r="E2869" t="s">
        <v>1801</v>
      </c>
      <c r="F2869" t="s">
        <v>1802</v>
      </c>
      <c r="G2869" t="s">
        <v>1801</v>
      </c>
      <c r="H2869">
        <v>2240504</v>
      </c>
      <c r="I2869" t="s">
        <v>2285</v>
      </c>
      <c r="J2869" t="s">
        <v>846</v>
      </c>
      <c r="K2869">
        <v>0</v>
      </c>
      <c r="L2869">
        <v>24.73</v>
      </c>
      <c r="M2869">
        <v>24.73</v>
      </c>
      <c r="N2869">
        <v>0</v>
      </c>
    </row>
    <row r="2870" spans="1:14">
      <c r="A2870">
        <v>224</v>
      </c>
      <c r="B2870">
        <v>22405</v>
      </c>
      <c r="C2870" t="s">
        <v>1119</v>
      </c>
      <c r="D2870" t="s">
        <v>1800</v>
      </c>
      <c r="E2870" t="s">
        <v>1801</v>
      </c>
      <c r="F2870" t="s">
        <v>1802</v>
      </c>
      <c r="G2870" t="s">
        <v>1801</v>
      </c>
      <c r="H2870">
        <v>2240506</v>
      </c>
      <c r="I2870" t="s">
        <v>2286</v>
      </c>
      <c r="J2870" t="s">
        <v>846</v>
      </c>
      <c r="K2870">
        <v>0</v>
      </c>
      <c r="L2870">
        <v>7.56</v>
      </c>
      <c r="M2870">
        <v>7.56</v>
      </c>
      <c r="N2870">
        <v>0</v>
      </c>
    </row>
    <row r="2871" spans="1:14">
      <c r="A2871">
        <v>224</v>
      </c>
      <c r="B2871">
        <v>22405</v>
      </c>
      <c r="C2871" t="s">
        <v>1119</v>
      </c>
      <c r="D2871" t="s">
        <v>1800</v>
      </c>
      <c r="E2871" t="s">
        <v>1801</v>
      </c>
      <c r="F2871" t="s">
        <v>1802</v>
      </c>
      <c r="G2871" t="s">
        <v>1801</v>
      </c>
      <c r="H2871">
        <v>2240507</v>
      </c>
      <c r="I2871" t="s">
        <v>2287</v>
      </c>
      <c r="J2871" t="s">
        <v>846</v>
      </c>
      <c r="K2871">
        <v>0</v>
      </c>
      <c r="L2871">
        <v>2</v>
      </c>
      <c r="M2871">
        <v>2</v>
      </c>
      <c r="N2871">
        <v>0</v>
      </c>
    </row>
    <row r="2872" spans="1:14">
      <c r="A2872">
        <v>224</v>
      </c>
      <c r="B2872">
        <v>22405</v>
      </c>
      <c r="C2872" t="s">
        <v>1119</v>
      </c>
      <c r="D2872" t="s">
        <v>1800</v>
      </c>
      <c r="E2872" t="s">
        <v>1801</v>
      </c>
      <c r="F2872" t="s">
        <v>1802</v>
      </c>
      <c r="G2872" t="s">
        <v>1801</v>
      </c>
      <c r="H2872">
        <v>2240508</v>
      </c>
      <c r="I2872" t="s">
        <v>2288</v>
      </c>
      <c r="J2872" t="s">
        <v>846</v>
      </c>
      <c r="K2872">
        <v>0</v>
      </c>
      <c r="L2872">
        <v>11.02</v>
      </c>
      <c r="M2872">
        <v>11.02</v>
      </c>
      <c r="N2872">
        <v>0</v>
      </c>
    </row>
    <row r="2873" spans="1:14">
      <c r="A2873">
        <v>224</v>
      </c>
      <c r="B2873">
        <v>22405</v>
      </c>
      <c r="C2873" t="s">
        <v>1119</v>
      </c>
      <c r="D2873" t="s">
        <v>1800</v>
      </c>
      <c r="E2873" t="s">
        <v>1801</v>
      </c>
      <c r="F2873" t="s">
        <v>1802</v>
      </c>
      <c r="G2873" t="s">
        <v>1801</v>
      </c>
      <c r="H2873">
        <v>2240509</v>
      </c>
      <c r="I2873" t="s">
        <v>2289</v>
      </c>
      <c r="J2873" t="s">
        <v>846</v>
      </c>
      <c r="K2873">
        <v>0</v>
      </c>
      <c r="L2873">
        <v>26.74</v>
      </c>
      <c r="M2873">
        <v>26.74</v>
      </c>
      <c r="N2873">
        <v>0</v>
      </c>
    </row>
    <row r="2874" spans="1:14">
      <c r="A2874">
        <v>224</v>
      </c>
      <c r="B2874">
        <v>22405</v>
      </c>
      <c r="C2874" t="s">
        <v>1119</v>
      </c>
      <c r="D2874" t="s">
        <v>1800</v>
      </c>
      <c r="E2874" t="s">
        <v>1801</v>
      </c>
      <c r="F2874" t="s">
        <v>1802</v>
      </c>
      <c r="G2874" t="s">
        <v>1801</v>
      </c>
      <c r="H2874">
        <v>2240510</v>
      </c>
      <c r="I2874" t="s">
        <v>2290</v>
      </c>
      <c r="J2874" t="s">
        <v>846</v>
      </c>
      <c r="K2874">
        <v>0</v>
      </c>
      <c r="L2874">
        <v>7.75</v>
      </c>
      <c r="M2874">
        <v>7.75</v>
      </c>
      <c r="N2874">
        <v>0</v>
      </c>
    </row>
    <row r="2875" spans="1:14">
      <c r="A2875">
        <v>224</v>
      </c>
      <c r="B2875">
        <v>22405</v>
      </c>
      <c r="C2875" t="s">
        <v>1119</v>
      </c>
      <c r="D2875" t="s">
        <v>1800</v>
      </c>
      <c r="E2875" t="s">
        <v>1801</v>
      </c>
      <c r="F2875" t="s">
        <v>1802</v>
      </c>
      <c r="G2875" t="s">
        <v>1801</v>
      </c>
      <c r="H2875">
        <v>2240599</v>
      </c>
      <c r="I2875" t="s">
        <v>2291</v>
      </c>
      <c r="J2875" t="s">
        <v>846</v>
      </c>
      <c r="K2875">
        <v>0</v>
      </c>
      <c r="L2875">
        <v>35.5</v>
      </c>
      <c r="M2875">
        <v>35.5</v>
      </c>
      <c r="N2875">
        <v>0</v>
      </c>
    </row>
    <row r="2876" spans="1:14">
      <c r="A2876">
        <v>224</v>
      </c>
      <c r="B2876">
        <v>22407</v>
      </c>
      <c r="C2876" t="s">
        <v>1031</v>
      </c>
      <c r="D2876" t="s">
        <v>1641</v>
      </c>
      <c r="E2876" t="s">
        <v>1642</v>
      </c>
      <c r="F2876" t="s">
        <v>1643</v>
      </c>
      <c r="G2876" t="s">
        <v>1642</v>
      </c>
      <c r="H2876">
        <v>2240702</v>
      </c>
      <c r="I2876" t="s">
        <v>2292</v>
      </c>
      <c r="J2876" t="s">
        <v>846</v>
      </c>
      <c r="K2876">
        <v>0</v>
      </c>
      <c r="L2876">
        <v>500</v>
      </c>
      <c r="M2876">
        <v>500</v>
      </c>
      <c r="N2876">
        <v>0</v>
      </c>
    </row>
    <row r="2877" spans="1:14">
      <c r="A2877">
        <v>227</v>
      </c>
      <c r="B2877">
        <v>227</v>
      </c>
      <c r="C2877" t="s">
        <v>792</v>
      </c>
      <c r="D2877" t="s">
        <v>1014</v>
      </c>
      <c r="E2877" t="s">
        <v>1015</v>
      </c>
      <c r="F2877" t="s">
        <v>2293</v>
      </c>
      <c r="G2877" t="s">
        <v>2294</v>
      </c>
      <c r="H2877">
        <v>227</v>
      </c>
      <c r="I2877" t="s">
        <v>2295</v>
      </c>
      <c r="J2877" t="s">
        <v>846</v>
      </c>
      <c r="K2877">
        <v>13000</v>
      </c>
      <c r="L2877">
        <v>13500</v>
      </c>
      <c r="M2877">
        <v>500</v>
      </c>
      <c r="N2877">
        <v>0.0384615384615385</v>
      </c>
    </row>
    <row r="2878" spans="1:14">
      <c r="A2878">
        <v>229</v>
      </c>
      <c r="B2878">
        <v>22902</v>
      </c>
      <c r="C2878" t="s">
        <v>792</v>
      </c>
      <c r="D2878" t="s">
        <v>1014</v>
      </c>
      <c r="E2878" t="s">
        <v>1015</v>
      </c>
      <c r="F2878" t="s">
        <v>1016</v>
      </c>
      <c r="G2878" t="s">
        <v>1017</v>
      </c>
      <c r="H2878">
        <v>22902</v>
      </c>
      <c r="I2878" t="s">
        <v>2296</v>
      </c>
      <c r="J2878" t="s">
        <v>846</v>
      </c>
      <c r="K2878">
        <v>3479.8</v>
      </c>
      <c r="L2878">
        <v>2931.07</v>
      </c>
      <c r="M2878">
        <v>-548.73</v>
      </c>
      <c r="N2878">
        <v>-0.157690097132019</v>
      </c>
    </row>
    <row r="2879" spans="1:14">
      <c r="A2879">
        <v>229</v>
      </c>
      <c r="B2879">
        <v>22999</v>
      </c>
      <c r="C2879" t="s">
        <v>841</v>
      </c>
      <c r="D2879" t="s">
        <v>905</v>
      </c>
      <c r="E2879" t="s">
        <v>906</v>
      </c>
      <c r="F2879" t="s">
        <v>907</v>
      </c>
      <c r="G2879" t="s">
        <v>906</v>
      </c>
      <c r="H2879">
        <v>2299901</v>
      </c>
      <c r="I2879" t="s">
        <v>2297</v>
      </c>
      <c r="J2879" t="s">
        <v>846</v>
      </c>
      <c r="K2879">
        <v>86.24</v>
      </c>
      <c r="L2879">
        <v>85</v>
      </c>
      <c r="M2879">
        <v>-1.23999999999999</v>
      </c>
      <c r="N2879">
        <v>-0.0143784786641929</v>
      </c>
    </row>
    <row r="2880" spans="1:14">
      <c r="A2880">
        <v>229</v>
      </c>
      <c r="B2880">
        <v>22999</v>
      </c>
      <c r="C2880" t="s">
        <v>841</v>
      </c>
      <c r="D2880" t="s">
        <v>905</v>
      </c>
      <c r="E2880" t="s">
        <v>906</v>
      </c>
      <c r="F2880" t="s">
        <v>907</v>
      </c>
      <c r="G2880" t="s">
        <v>906</v>
      </c>
      <c r="H2880">
        <v>2299901</v>
      </c>
      <c r="I2880" t="s">
        <v>2297</v>
      </c>
      <c r="J2880" t="s">
        <v>928</v>
      </c>
      <c r="K2880">
        <v>7493.2</v>
      </c>
      <c r="L2880">
        <v>5161.37</v>
      </c>
      <c r="M2880">
        <v>-2331.83</v>
      </c>
      <c r="N2880">
        <v>-0.311192814818769</v>
      </c>
    </row>
    <row r="2881" spans="1:14">
      <c r="A2881">
        <v>229</v>
      </c>
      <c r="B2881">
        <v>22999</v>
      </c>
      <c r="C2881" t="s">
        <v>841</v>
      </c>
      <c r="D2881" t="s">
        <v>905</v>
      </c>
      <c r="E2881" t="s">
        <v>906</v>
      </c>
      <c r="F2881" t="s">
        <v>907</v>
      </c>
      <c r="G2881" t="s">
        <v>906</v>
      </c>
      <c r="H2881">
        <v>2299901</v>
      </c>
      <c r="I2881" t="s">
        <v>2297</v>
      </c>
      <c r="J2881" t="s">
        <v>938</v>
      </c>
      <c r="K2881">
        <v>601.78</v>
      </c>
      <c r="L2881">
        <v>437.88</v>
      </c>
      <c r="M2881">
        <v>-163.9</v>
      </c>
      <c r="N2881">
        <v>-0.272358669281133</v>
      </c>
    </row>
    <row r="2882" spans="1:14">
      <c r="A2882">
        <v>229</v>
      </c>
      <c r="B2882">
        <v>22999</v>
      </c>
      <c r="C2882" t="s">
        <v>792</v>
      </c>
      <c r="D2882" t="s">
        <v>1014</v>
      </c>
      <c r="E2882" t="s">
        <v>1015</v>
      </c>
      <c r="F2882" t="s">
        <v>2298</v>
      </c>
      <c r="G2882" t="s">
        <v>2299</v>
      </c>
      <c r="H2882">
        <v>2299901</v>
      </c>
      <c r="I2882" t="s">
        <v>2297</v>
      </c>
      <c r="J2882" t="s">
        <v>846</v>
      </c>
      <c r="K2882">
        <v>5000</v>
      </c>
      <c r="L2882">
        <v>4000</v>
      </c>
      <c r="M2882">
        <v>-1000</v>
      </c>
      <c r="N2882">
        <v>-0.2</v>
      </c>
    </row>
    <row r="2883" spans="1:14">
      <c r="A2883">
        <v>229</v>
      </c>
      <c r="B2883">
        <v>22999</v>
      </c>
      <c r="C2883" t="s">
        <v>792</v>
      </c>
      <c r="D2883" t="s">
        <v>1014</v>
      </c>
      <c r="E2883" t="s">
        <v>1015</v>
      </c>
      <c r="F2883" t="s">
        <v>1016</v>
      </c>
      <c r="G2883" t="s">
        <v>1017</v>
      </c>
      <c r="H2883">
        <v>2299901</v>
      </c>
      <c r="I2883" t="s">
        <v>2297</v>
      </c>
      <c r="J2883" t="s">
        <v>846</v>
      </c>
      <c r="K2883">
        <v>9446.55</v>
      </c>
      <c r="L2883">
        <v>3133.58</v>
      </c>
      <c r="M2883">
        <v>-6312.97</v>
      </c>
      <c r="N2883">
        <v>-0.668283129819881</v>
      </c>
    </row>
    <row r="2884" spans="1:14">
      <c r="A2884">
        <v>229</v>
      </c>
      <c r="B2884">
        <v>22999</v>
      </c>
      <c r="C2884" t="s">
        <v>792</v>
      </c>
      <c r="D2884" t="s">
        <v>1014</v>
      </c>
      <c r="E2884" t="s">
        <v>1015</v>
      </c>
      <c r="F2884" t="s">
        <v>1016</v>
      </c>
      <c r="G2884" t="s">
        <v>1017</v>
      </c>
      <c r="H2884">
        <v>2299901</v>
      </c>
      <c r="I2884" t="s">
        <v>2297</v>
      </c>
      <c r="J2884" t="s">
        <v>928</v>
      </c>
      <c r="K2884">
        <v>40</v>
      </c>
      <c r="L2884">
        <v>0</v>
      </c>
      <c r="M2884">
        <v>-40</v>
      </c>
      <c r="N2884">
        <v>-1</v>
      </c>
    </row>
    <row r="2885" spans="1:14">
      <c r="A2885">
        <v>229</v>
      </c>
      <c r="B2885">
        <v>22999</v>
      </c>
      <c r="C2885" t="s">
        <v>792</v>
      </c>
      <c r="D2885" t="s">
        <v>1014</v>
      </c>
      <c r="E2885" t="s">
        <v>1015</v>
      </c>
      <c r="F2885" t="s">
        <v>1016</v>
      </c>
      <c r="G2885" t="s">
        <v>1017</v>
      </c>
      <c r="H2885">
        <v>2299901</v>
      </c>
      <c r="I2885" t="s">
        <v>2297</v>
      </c>
      <c r="J2885" t="s">
        <v>974</v>
      </c>
      <c r="K2885">
        <v>1200</v>
      </c>
      <c r="L2885">
        <v>1000</v>
      </c>
      <c r="M2885">
        <v>-200</v>
      </c>
      <c r="N2885">
        <v>-0.166666666666667</v>
      </c>
    </row>
    <row r="2886" spans="1:14">
      <c r="A2886">
        <v>229</v>
      </c>
      <c r="B2886">
        <v>22999</v>
      </c>
      <c r="C2886" t="s">
        <v>792</v>
      </c>
      <c r="D2886" t="s">
        <v>1014</v>
      </c>
      <c r="E2886" t="s">
        <v>1015</v>
      </c>
      <c r="F2886" t="s">
        <v>1016</v>
      </c>
      <c r="G2886" t="s">
        <v>1017</v>
      </c>
      <c r="H2886">
        <v>2299901</v>
      </c>
      <c r="I2886" t="s">
        <v>2297</v>
      </c>
      <c r="J2886" t="s">
        <v>938</v>
      </c>
      <c r="K2886">
        <v>900</v>
      </c>
      <c r="L2886">
        <v>900</v>
      </c>
      <c r="M2886">
        <v>0</v>
      </c>
      <c r="N2886">
        <v>0</v>
      </c>
    </row>
    <row r="2887" spans="1:14">
      <c r="A2887">
        <v>229</v>
      </c>
      <c r="B2887">
        <v>22999</v>
      </c>
      <c r="C2887" t="s">
        <v>1289</v>
      </c>
      <c r="D2887" t="s">
        <v>1290</v>
      </c>
      <c r="E2887" t="s">
        <v>1291</v>
      </c>
      <c r="F2887" t="s">
        <v>1292</v>
      </c>
      <c r="G2887" t="s">
        <v>1291</v>
      </c>
      <c r="H2887">
        <v>2299901</v>
      </c>
      <c r="I2887" t="s">
        <v>2297</v>
      </c>
      <c r="J2887" t="s">
        <v>846</v>
      </c>
      <c r="K2887">
        <v>3480</v>
      </c>
      <c r="L2887">
        <v>550</v>
      </c>
      <c r="M2887">
        <v>-2930</v>
      </c>
      <c r="N2887">
        <v>-0.841954022988506</v>
      </c>
    </row>
  </sheetData>
  <autoFilter ref="A3:Z2887">
    <extLst/>
  </autoFilter>
  <mergeCells count="14">
    <mergeCell ref="A1:A3"/>
    <mergeCell ref="B1:B3"/>
    <mergeCell ref="C1:C3"/>
    <mergeCell ref="D1:D3"/>
    <mergeCell ref="E1:E3"/>
    <mergeCell ref="F1:F3"/>
    <mergeCell ref="G1:G3"/>
    <mergeCell ref="H1:H3"/>
    <mergeCell ref="I1:I3"/>
    <mergeCell ref="J1:J3"/>
    <mergeCell ref="K1:K3"/>
    <mergeCell ref="L1:L3"/>
    <mergeCell ref="M1:M3"/>
    <mergeCell ref="N1:N3"/>
  </mergeCells>
  <pageMargins left="0.699305555555556" right="0.699305555555556"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724"/>
  <sheetViews>
    <sheetView workbookViewId="0">
      <selection activeCell="E2" sqref="E2:R19"/>
    </sheetView>
  </sheetViews>
  <sheetFormatPr defaultColWidth="9" defaultRowHeight="14.4" outlineLevelCol="3"/>
  <cols>
    <col min="1" max="2" width="13.75" customWidth="1"/>
    <col min="3" max="3" width="27.6296296296296" customWidth="1"/>
    <col min="4" max="4" width="13.75" customWidth="1"/>
  </cols>
  <sheetData>
    <row r="1" spans="1:1">
      <c r="A1" t="s">
        <v>153</v>
      </c>
    </row>
    <row r="2" spans="1:4">
      <c r="A2" t="s">
        <v>787</v>
      </c>
      <c r="B2" t="s">
        <v>826</v>
      </c>
      <c r="C2" t="s">
        <v>2300</v>
      </c>
      <c r="D2" t="s">
        <v>2301</v>
      </c>
    </row>
    <row r="3" spans="1:4">
      <c r="A3">
        <v>1</v>
      </c>
      <c r="B3">
        <v>201</v>
      </c>
      <c r="C3" t="s">
        <v>2302</v>
      </c>
      <c r="D3">
        <f>SUMIF(本公支2!A:A,本公支1!B3,本公支2!E:E)</f>
        <v>106541.61670275</v>
      </c>
    </row>
    <row r="4" spans="1:4">
      <c r="A4">
        <v>168</v>
      </c>
      <c r="B4">
        <v>202</v>
      </c>
      <c r="C4" t="s">
        <v>2303</v>
      </c>
      <c r="D4">
        <f>SUMIF(本公支2!A:A,本公支1!B4,本公支2!E:E)</f>
        <v>0</v>
      </c>
    </row>
    <row r="5" spans="1:4">
      <c r="A5">
        <v>169</v>
      </c>
      <c r="B5">
        <v>203</v>
      </c>
      <c r="C5" t="s">
        <v>2304</v>
      </c>
      <c r="D5">
        <f>SUMIF(本公支2!A:A,本公支1!B5,本公支2!E:E)</f>
        <v>1211.4904</v>
      </c>
    </row>
    <row r="6" spans="1:4">
      <c r="A6">
        <v>174</v>
      </c>
      <c r="B6">
        <v>204</v>
      </c>
      <c r="C6" t="s">
        <v>2305</v>
      </c>
      <c r="D6">
        <f>SUMIF(本公支2!A:A,本公支1!B6,本公支2!E:E)</f>
        <v>108162.47752</v>
      </c>
    </row>
    <row r="7" spans="1:4">
      <c r="A7">
        <v>226</v>
      </c>
      <c r="B7">
        <v>205</v>
      </c>
      <c r="C7" t="s">
        <v>2306</v>
      </c>
      <c r="D7">
        <f>SUMIF(本公支2!A:A,本公支1!B7,本公支2!E:E)</f>
        <v>226732.28634</v>
      </c>
    </row>
    <row r="8" spans="1:4">
      <c r="A8">
        <v>254</v>
      </c>
      <c r="B8">
        <v>206</v>
      </c>
      <c r="C8" t="s">
        <v>2307</v>
      </c>
      <c r="D8">
        <f>SUMIF(本公支2!A:A,本公支1!B8,本公支2!E:E)</f>
        <v>9333.585044</v>
      </c>
    </row>
    <row r="9" spans="1:4">
      <c r="A9">
        <v>285</v>
      </c>
      <c r="B9">
        <v>207</v>
      </c>
      <c r="C9" t="s">
        <v>2308</v>
      </c>
      <c r="D9">
        <f>SUMIF(本公支2!A:A,本公支1!B9,本公支2!E:E)</f>
        <v>29196.807677</v>
      </c>
    </row>
    <row r="10" spans="1:4">
      <c r="A10">
        <v>319</v>
      </c>
      <c r="B10">
        <v>208</v>
      </c>
      <c r="C10" t="s">
        <v>2309</v>
      </c>
      <c r="D10">
        <f>SUMIF(本公支2!A:A,本公支1!B10,本公支2!E:E)</f>
        <v>244217.75904</v>
      </c>
    </row>
    <row r="11" spans="1:4">
      <c r="A11">
        <v>406</v>
      </c>
      <c r="B11">
        <v>210</v>
      </c>
      <c r="C11" t="s">
        <v>2310</v>
      </c>
      <c r="D11">
        <f>SUMIF(本公支2!A:A,本公支1!B11,本公支2!E:E)</f>
        <v>96773.547672</v>
      </c>
    </row>
    <row r="12" spans="1:4">
      <c r="A12">
        <v>453</v>
      </c>
      <c r="B12">
        <v>211</v>
      </c>
      <c r="C12" t="s">
        <v>2311</v>
      </c>
      <c r="D12">
        <f>SUMIF(本公支2!A:A,本公支1!B12,本公支2!E:E)</f>
        <v>34564.200679</v>
      </c>
    </row>
    <row r="13" spans="1:4">
      <c r="A13">
        <v>473</v>
      </c>
      <c r="B13">
        <v>212</v>
      </c>
      <c r="C13" t="s">
        <v>2312</v>
      </c>
      <c r="D13">
        <f>SUMIF(本公支2!A:A,本公支1!B13,本公支2!E:E)</f>
        <v>477643.834437</v>
      </c>
    </row>
    <row r="14" spans="1:4">
      <c r="A14">
        <v>489</v>
      </c>
      <c r="B14">
        <v>213</v>
      </c>
      <c r="C14" t="s">
        <v>2313</v>
      </c>
      <c r="D14">
        <f>SUMIF(本公支2!A:A,本公支1!B14,本公支2!E:E)</f>
        <v>82582.824843</v>
      </c>
    </row>
    <row r="15" spans="1:4">
      <c r="A15">
        <v>562</v>
      </c>
      <c r="B15">
        <v>214</v>
      </c>
      <c r="C15" t="s">
        <v>2314</v>
      </c>
      <c r="D15">
        <f>SUMIF(本公支2!A:A,本公支1!B15,本公支2!E:E)</f>
        <v>43848.089415</v>
      </c>
    </row>
    <row r="16" spans="1:4">
      <c r="A16">
        <v>585</v>
      </c>
      <c r="B16">
        <v>215</v>
      </c>
      <c r="C16" t="s">
        <v>2315</v>
      </c>
      <c r="D16">
        <f>SUMIF(本公支2!A:A,本公支1!B16,本公支2!E:E)</f>
        <v>71757.758050656</v>
      </c>
    </row>
    <row r="17" spans="1:4">
      <c r="A17">
        <v>610</v>
      </c>
      <c r="B17">
        <v>216</v>
      </c>
      <c r="C17" t="s">
        <v>2316</v>
      </c>
      <c r="D17">
        <f>SUMIF(本公支2!A:A,本公支1!B17,本公支2!E:E)</f>
        <v>30248.442304</v>
      </c>
    </row>
    <row r="18" spans="1:4">
      <c r="A18">
        <v>625</v>
      </c>
      <c r="B18">
        <v>217</v>
      </c>
      <c r="C18" t="s">
        <v>2317</v>
      </c>
      <c r="D18">
        <f>SUMIF(本公支2!A:A,本公支1!B18,本公支2!E:E)</f>
        <v>3108.243637</v>
      </c>
    </row>
    <row r="19" spans="1:4">
      <c r="A19">
        <v>635</v>
      </c>
      <c r="B19">
        <v>219</v>
      </c>
      <c r="C19" t="s">
        <v>2318</v>
      </c>
      <c r="D19">
        <f>SUMIF(本公支2!A:A,本公支1!B19,本公支2!E:E)</f>
        <v>0</v>
      </c>
    </row>
    <row r="20" spans="1:4">
      <c r="A20">
        <v>636</v>
      </c>
      <c r="B20">
        <v>220</v>
      </c>
      <c r="C20" t="s">
        <v>2319</v>
      </c>
      <c r="D20">
        <f>SUMIF(本公支2!A:A,本公支1!B20,本公支2!E:E)</f>
        <v>16172.566719</v>
      </c>
    </row>
    <row r="21" spans="1:4">
      <c r="A21">
        <v>665</v>
      </c>
      <c r="B21">
        <v>221</v>
      </c>
      <c r="C21" t="s">
        <v>2320</v>
      </c>
      <c r="D21">
        <f>SUMIF(本公支2!A:A,本公支1!B21,本公支2!E:E)</f>
        <v>75340.850741</v>
      </c>
    </row>
    <row r="22" spans="1:4">
      <c r="A22">
        <v>678</v>
      </c>
      <c r="B22">
        <v>222</v>
      </c>
      <c r="C22" t="s">
        <v>2321</v>
      </c>
      <c r="D22">
        <f>SUMIF(本公支2!A:A,本公支1!B22,本公支2!E:E)</f>
        <v>2999.916</v>
      </c>
    </row>
    <row r="23" spans="1:4">
      <c r="A23">
        <v>694</v>
      </c>
      <c r="B23">
        <v>224</v>
      </c>
      <c r="D23">
        <f>SUMIF(本公支2!A:A,本公支1!B23,本公支2!E:E)</f>
        <v>0</v>
      </c>
    </row>
    <row r="24" spans="1:4">
      <c r="A24">
        <v>714</v>
      </c>
      <c r="B24">
        <v>227</v>
      </c>
      <c r="C24" t="s">
        <v>656</v>
      </c>
      <c r="D24">
        <f>SUMIF(本公支2!A:A,本公支1!B24,本公支2!E:E)</f>
        <v>12920</v>
      </c>
    </row>
    <row r="25" spans="1:4">
      <c r="A25">
        <v>715</v>
      </c>
      <c r="B25">
        <v>229</v>
      </c>
      <c r="C25" t="s">
        <v>2322</v>
      </c>
      <c r="D25">
        <f>SUMIF(本公支2!A:A,本公支1!B25,本公支2!E:E)</f>
        <v>30541.6721772483</v>
      </c>
    </row>
    <row r="26" spans="1:4">
      <c r="A26">
        <v>719</v>
      </c>
      <c r="B26">
        <v>232</v>
      </c>
      <c r="C26" t="s">
        <v>2323</v>
      </c>
      <c r="D26">
        <f>SUMIF(本公支2!A:A,本公支1!B26,本公支2!E:E)</f>
        <v>43183.1039</v>
      </c>
    </row>
    <row r="27" spans="1:4">
      <c r="A27">
        <v>721</v>
      </c>
      <c r="B27">
        <v>233</v>
      </c>
      <c r="C27" t="s">
        <v>2324</v>
      </c>
      <c r="D27">
        <f>SUMIF(本公支2!A:A,本公支1!B27,本公支2!E:E)</f>
        <v>251.9205</v>
      </c>
    </row>
    <row r="28" spans="1:4">
      <c r="A28">
        <v>2</v>
      </c>
      <c r="B28">
        <v>20101</v>
      </c>
      <c r="C28" t="s">
        <v>2325</v>
      </c>
      <c r="D28">
        <f>SUMIF(本公支2!B:B,本公支1!B28,本公支2!E:E)</f>
        <v>2724.144592</v>
      </c>
    </row>
    <row r="29" spans="1:4">
      <c r="A29">
        <v>13</v>
      </c>
      <c r="B29">
        <v>20102</v>
      </c>
      <c r="C29" t="s">
        <v>2326</v>
      </c>
      <c r="D29">
        <f>SUMIF(本公支2!B:B,本公支1!B29,本公支2!E:E)</f>
        <v>2162.31734</v>
      </c>
    </row>
    <row r="30" spans="1:4">
      <c r="A30">
        <v>22</v>
      </c>
      <c r="B30">
        <v>20103</v>
      </c>
      <c r="C30" t="s">
        <v>2327</v>
      </c>
      <c r="D30">
        <f>SUMIF(本公支2!B:B,本公支1!B30,本公支2!E:E)</f>
        <v>15527.709015</v>
      </c>
    </row>
    <row r="31" spans="1:4">
      <c r="A31">
        <v>34</v>
      </c>
      <c r="B31">
        <v>20104</v>
      </c>
      <c r="C31" t="s">
        <v>2328</v>
      </c>
      <c r="D31">
        <f>SUMIF(本公支2!B:B,本公支1!B31,本公支2!E:E)</f>
        <v>3069.365</v>
      </c>
    </row>
    <row r="32" spans="1:4">
      <c r="A32">
        <v>46</v>
      </c>
      <c r="B32">
        <v>20105</v>
      </c>
      <c r="C32" t="s">
        <v>2329</v>
      </c>
      <c r="D32">
        <f>SUMIF(本公支2!B:B,本公支1!B32,本公支2!E:E)</f>
        <v>1620.234792</v>
      </c>
    </row>
    <row r="33" spans="1:4">
      <c r="A33">
        <v>57</v>
      </c>
      <c r="B33">
        <v>20106</v>
      </c>
      <c r="C33" t="s">
        <v>2330</v>
      </c>
      <c r="D33">
        <f>SUMIF(本公支2!B:B,本公支1!B33,本公支2!E:E)</f>
        <v>4719.968833</v>
      </c>
    </row>
    <row r="34" spans="1:4">
      <c r="A34">
        <v>68</v>
      </c>
      <c r="B34">
        <v>20107</v>
      </c>
      <c r="C34" t="s">
        <v>2331</v>
      </c>
      <c r="D34">
        <f>SUMIF(本公支2!B:B,本公支1!B34,本公支2!E:E)</f>
        <v>7691.544</v>
      </c>
    </row>
    <row r="35" spans="1:4">
      <c r="A35">
        <v>70</v>
      </c>
      <c r="B35">
        <v>20108</v>
      </c>
      <c r="C35" t="s">
        <v>2332</v>
      </c>
      <c r="D35">
        <f>SUMIF(本公支2!B:B,本公支1!B35,本公支2!E:E)</f>
        <v>2051.7632</v>
      </c>
    </row>
    <row r="36" spans="1:4">
      <c r="A36">
        <v>75</v>
      </c>
      <c r="B36">
        <v>20110</v>
      </c>
      <c r="C36" t="s">
        <v>2333</v>
      </c>
      <c r="D36">
        <f>SUMIF(本公支2!B:B,本公支1!B36,本公支2!E:E)</f>
        <v>6948.511135</v>
      </c>
    </row>
    <row r="37" spans="1:4">
      <c r="A37">
        <v>81</v>
      </c>
      <c r="B37">
        <v>20111</v>
      </c>
      <c r="C37" t="s">
        <v>2334</v>
      </c>
      <c r="D37">
        <f>SUMIF(本公支2!B:B,本公支1!B37,本公支2!E:E)</f>
        <v>2185.602407</v>
      </c>
    </row>
    <row r="38" spans="1:4">
      <c r="A38">
        <v>90</v>
      </c>
      <c r="B38">
        <v>20113</v>
      </c>
      <c r="C38" t="s">
        <v>2335</v>
      </c>
      <c r="D38">
        <f>SUMIF(本公支2!B:B,本公支1!B38,本公支2!E:E)</f>
        <v>3150.895134</v>
      </c>
    </row>
    <row r="39" spans="1:4">
      <c r="A39">
        <v>96</v>
      </c>
      <c r="B39">
        <v>20115</v>
      </c>
      <c r="C39" t="s">
        <v>2336</v>
      </c>
      <c r="D39">
        <f>SUMIF(本公支2!B:B,本公支1!B39,本公支2!E:E)</f>
        <v>6440.9301</v>
      </c>
    </row>
    <row r="40" spans="1:4">
      <c r="A40">
        <v>104</v>
      </c>
      <c r="B40">
        <v>20117</v>
      </c>
      <c r="C40" t="s">
        <v>2337</v>
      </c>
      <c r="D40">
        <f>SUMIF(本公支2!B:B,本公支1!B40,本公支2!E:E)</f>
        <v>2971.705138</v>
      </c>
    </row>
    <row r="41" spans="1:4">
      <c r="A41">
        <v>113</v>
      </c>
      <c r="B41">
        <v>20123</v>
      </c>
      <c r="C41" t="s">
        <v>2338</v>
      </c>
      <c r="D41">
        <f>SUMIF(本公支2!B:B,本公支1!B41,本公支2!E:E)</f>
        <v>692.2373</v>
      </c>
    </row>
    <row r="42" spans="1:4">
      <c r="A42">
        <v>118</v>
      </c>
      <c r="B42">
        <v>20124</v>
      </c>
      <c r="C42" t="s">
        <v>2339</v>
      </c>
      <c r="D42">
        <f>SUMIF(本公支2!B:B,本公支1!B42,本公支2!E:E)</f>
        <v>34</v>
      </c>
    </row>
    <row r="43" spans="1:4">
      <c r="A43">
        <v>121</v>
      </c>
      <c r="B43">
        <v>20125</v>
      </c>
      <c r="C43" t="s">
        <v>2340</v>
      </c>
      <c r="D43">
        <f>SUMIF(本公支2!B:B,本公支1!B43,本公支2!E:E)</f>
        <v>376.6122</v>
      </c>
    </row>
    <row r="44" spans="1:4">
      <c r="A44">
        <v>125</v>
      </c>
      <c r="B44">
        <v>20126</v>
      </c>
      <c r="C44" t="s">
        <v>2341</v>
      </c>
      <c r="D44">
        <f>SUMIF(本公支2!B:B,本公支1!B44,本公支2!E:E)</f>
        <v>460.452</v>
      </c>
    </row>
    <row r="45" spans="1:4">
      <c r="A45">
        <v>129</v>
      </c>
      <c r="B45">
        <v>20128</v>
      </c>
      <c r="C45" t="s">
        <v>2342</v>
      </c>
      <c r="D45">
        <f>SUMIF(本公支2!B:B,本公支1!B45,本公支2!E:E)</f>
        <v>1200.8088</v>
      </c>
    </row>
    <row r="46" spans="1:4">
      <c r="A46">
        <v>132</v>
      </c>
      <c r="B46">
        <v>20129</v>
      </c>
      <c r="C46" t="s">
        <v>2343</v>
      </c>
      <c r="D46">
        <f>SUMIF(本公支2!B:B,本公支1!B46,本公支2!E:E)</f>
        <v>2075.398802</v>
      </c>
    </row>
    <row r="47" spans="1:4">
      <c r="A47">
        <v>137</v>
      </c>
      <c r="B47">
        <v>20131</v>
      </c>
      <c r="C47" t="s">
        <v>2344</v>
      </c>
      <c r="D47">
        <f>SUMIF(本公支2!B:B,本公支1!B47,本公支2!E:E)</f>
        <v>2589.8819</v>
      </c>
    </row>
    <row r="48" spans="1:4">
      <c r="A48">
        <v>143</v>
      </c>
      <c r="B48">
        <v>20132</v>
      </c>
      <c r="C48" t="s">
        <v>2345</v>
      </c>
      <c r="D48">
        <f>SUMIF(本公支2!B:B,本公支1!B48,本公支2!E:E)</f>
        <v>4176.9333</v>
      </c>
    </row>
    <row r="49" spans="1:4">
      <c r="A49">
        <v>148</v>
      </c>
      <c r="B49">
        <v>20133</v>
      </c>
      <c r="C49" t="s">
        <v>2346</v>
      </c>
      <c r="D49">
        <f>SUMIF(本公支2!B:B,本公支1!B49,本公支2!E:E)</f>
        <v>3365.9342</v>
      </c>
    </row>
    <row r="50" spans="1:4">
      <c r="A50">
        <v>153</v>
      </c>
      <c r="B50">
        <v>20134</v>
      </c>
      <c r="C50" t="s">
        <v>2347</v>
      </c>
      <c r="D50">
        <f>SUMIF(本公支2!B:B,本公支1!B50,本公支2!E:E)</f>
        <v>787.6552</v>
      </c>
    </row>
    <row r="51" spans="1:4">
      <c r="A51">
        <v>158</v>
      </c>
      <c r="B51">
        <v>20135</v>
      </c>
      <c r="C51" t="s">
        <v>2348</v>
      </c>
      <c r="D51">
        <f>SUMIF(本公支2!B:B,本公支1!B51,本公支2!E:E)</f>
        <v>0</v>
      </c>
    </row>
    <row r="52" spans="1:4">
      <c r="A52">
        <v>160</v>
      </c>
      <c r="B52">
        <v>20136</v>
      </c>
      <c r="C52" t="s">
        <v>2349</v>
      </c>
      <c r="D52">
        <f>SUMIF(本公支2!B:B,本公支1!B52,本公支2!E:E)</f>
        <v>4166.6807</v>
      </c>
    </row>
    <row r="53" spans="1:4">
      <c r="A53">
        <v>165</v>
      </c>
      <c r="B53">
        <v>20199</v>
      </c>
      <c r="C53" t="s">
        <v>2350</v>
      </c>
      <c r="D53">
        <f>SUMIF(本公支2!B:B,本公支1!B53,本公支2!E:E)</f>
        <v>25350.33161475</v>
      </c>
    </row>
    <row r="54" spans="1:4">
      <c r="A54">
        <v>170</v>
      </c>
      <c r="B54">
        <v>20306</v>
      </c>
      <c r="C54" t="s">
        <v>2351</v>
      </c>
      <c r="D54">
        <f>SUMIF(本公支2!B:B,本公支1!B54,本公支2!E:E)</f>
        <v>1211.4904</v>
      </c>
    </row>
    <row r="55" spans="1:4">
      <c r="A55">
        <v>175</v>
      </c>
      <c r="B55">
        <v>20401</v>
      </c>
      <c r="C55" t="s">
        <v>2352</v>
      </c>
      <c r="D55">
        <f>SUMIF(本公支2!B:B,本公支1!B55,本公支2!E:E)</f>
        <v>7612.9455</v>
      </c>
    </row>
    <row r="56" spans="1:4">
      <c r="A56">
        <v>180</v>
      </c>
      <c r="B56">
        <v>20402</v>
      </c>
      <c r="C56" t="s">
        <v>2353</v>
      </c>
      <c r="D56">
        <f>SUMIF(本公支2!B:B,本公支1!B56,本公支2!E:E)</f>
        <v>83616.652414</v>
      </c>
    </row>
    <row r="57" spans="1:4">
      <c r="A57">
        <v>199</v>
      </c>
      <c r="B57">
        <v>20403</v>
      </c>
      <c r="C57" t="s">
        <v>2354</v>
      </c>
      <c r="D57">
        <f>SUMIF(本公支2!B:B,本公支1!B57,本公支2!E:E)</f>
        <v>200</v>
      </c>
    </row>
    <row r="58" spans="1:4">
      <c r="A58">
        <v>201</v>
      </c>
      <c r="B58">
        <v>20404</v>
      </c>
      <c r="C58" t="s">
        <v>2355</v>
      </c>
      <c r="D58">
        <f>SUMIF(本公支2!B:B,本公支1!B58,本公支2!E:E)</f>
        <v>4753.9359</v>
      </c>
    </row>
    <row r="59" spans="1:4">
      <c r="A59">
        <v>212</v>
      </c>
      <c r="B59">
        <v>20405</v>
      </c>
      <c r="C59" t="s">
        <v>2356</v>
      </c>
      <c r="D59">
        <f>SUMIF(本公支2!B:B,本公支1!B59,本公支2!E:E)</f>
        <v>6082.3759</v>
      </c>
    </row>
    <row r="60" spans="1:4">
      <c r="A60">
        <v>217</v>
      </c>
      <c r="B60">
        <v>20406</v>
      </c>
      <c r="C60" t="s">
        <v>2357</v>
      </c>
      <c r="D60">
        <f>SUMIF(本公支2!B:B,本公支1!B60,本公支2!E:E)</f>
        <v>2167.1404</v>
      </c>
    </row>
    <row r="61" spans="1:4">
      <c r="A61">
        <v>225</v>
      </c>
      <c r="B61">
        <v>20499</v>
      </c>
      <c r="C61" t="s">
        <v>2358</v>
      </c>
      <c r="D61">
        <f>SUMIF(本公支2!B:B,本公支1!B61,本公支2!E:E)</f>
        <v>3729.427406</v>
      </c>
    </row>
    <row r="62" spans="1:4">
      <c r="A62">
        <v>227</v>
      </c>
      <c r="B62">
        <v>20501</v>
      </c>
      <c r="C62" t="s">
        <v>2359</v>
      </c>
      <c r="D62">
        <f>SUMIF(本公支2!B:B,本公支1!B62,本公支2!E:E)</f>
        <v>11075.675193</v>
      </c>
    </row>
    <row r="63" spans="1:4">
      <c r="A63">
        <v>230</v>
      </c>
      <c r="B63">
        <v>20502</v>
      </c>
      <c r="C63" t="s">
        <v>2360</v>
      </c>
      <c r="D63">
        <f>SUMIF(本公支2!B:B,本公支1!B63,本公支2!E:E)</f>
        <v>78273.641325</v>
      </c>
    </row>
    <row r="64" spans="1:4">
      <c r="A64">
        <v>237</v>
      </c>
      <c r="B64">
        <v>20503</v>
      </c>
      <c r="C64" t="s">
        <v>2361</v>
      </c>
      <c r="D64">
        <f>SUMIF(本公支2!B:B,本公支1!B64,本公支2!E:E)</f>
        <v>83311.621292</v>
      </c>
    </row>
    <row r="65" spans="1:4">
      <c r="A65">
        <v>244</v>
      </c>
      <c r="B65">
        <v>20507</v>
      </c>
      <c r="C65" t="s">
        <v>2362</v>
      </c>
      <c r="D65">
        <f>SUMIF(本公支2!B:B,本公支1!B65,本公支2!E:E)</f>
        <v>879.40743</v>
      </c>
    </row>
    <row r="66" spans="1:4">
      <c r="A66">
        <v>247</v>
      </c>
      <c r="B66">
        <v>20508</v>
      </c>
      <c r="C66" t="s">
        <v>2363</v>
      </c>
      <c r="D66">
        <f>SUMIF(本公支2!B:B,本公支1!B66,本公支2!E:E)</f>
        <v>1280.243</v>
      </c>
    </row>
    <row r="67" spans="1:4">
      <c r="A67">
        <v>249</v>
      </c>
      <c r="B67">
        <v>20509</v>
      </c>
      <c r="C67" t="s">
        <v>2364</v>
      </c>
      <c r="D67">
        <f>SUMIF(本公支2!B:B,本公支1!B67,本公支2!E:E)</f>
        <v>45034.67</v>
      </c>
    </row>
    <row r="68" spans="1:4">
      <c r="A68">
        <v>253</v>
      </c>
      <c r="B68">
        <v>20599</v>
      </c>
      <c r="C68" t="s">
        <v>2365</v>
      </c>
      <c r="D68">
        <f>SUMIF(本公支2!B:B,本公支1!B68,本公支2!E:E)</f>
        <v>6877.0281</v>
      </c>
    </row>
    <row r="69" spans="1:4">
      <c r="A69">
        <v>255</v>
      </c>
      <c r="B69">
        <v>20601</v>
      </c>
      <c r="C69" t="s">
        <v>2366</v>
      </c>
      <c r="D69">
        <f>SUMIF(本公支2!B:B,本公支1!B69,本公支2!E:E)</f>
        <v>900.3963</v>
      </c>
    </row>
    <row r="70" spans="1:4">
      <c r="A70">
        <v>259</v>
      </c>
      <c r="B70">
        <v>20603</v>
      </c>
      <c r="C70" t="s">
        <v>2367</v>
      </c>
      <c r="D70">
        <f>SUMIF(本公支2!B:B,本公支1!B70,本公支2!E:E)</f>
        <v>556.243834</v>
      </c>
    </row>
    <row r="71" spans="1:4">
      <c r="A71">
        <v>263</v>
      </c>
      <c r="B71">
        <v>20604</v>
      </c>
      <c r="C71" t="s">
        <v>2368</v>
      </c>
      <c r="D71">
        <f>SUMIF(本公支2!B:B,本公支1!B71,本公支2!E:E)</f>
        <v>5509.72361</v>
      </c>
    </row>
    <row r="72" spans="1:4">
      <c r="A72">
        <v>268</v>
      </c>
      <c r="B72">
        <v>20605</v>
      </c>
      <c r="C72" t="s">
        <v>2369</v>
      </c>
      <c r="D72">
        <f>SUMIF(本公支2!B:B,本公支1!B72,本公支2!E:E)</f>
        <v>438.2359</v>
      </c>
    </row>
    <row r="73" spans="1:4">
      <c r="A73">
        <v>272</v>
      </c>
      <c r="B73">
        <v>20606</v>
      </c>
      <c r="C73" t="s">
        <v>2370</v>
      </c>
      <c r="D73">
        <f>SUMIF(本公支2!B:B,本公支1!B73,本公支2!E:E)</f>
        <v>625.3896</v>
      </c>
    </row>
    <row r="74" spans="1:4">
      <c r="A74">
        <v>276</v>
      </c>
      <c r="B74">
        <v>20607</v>
      </c>
      <c r="C74" t="s">
        <v>2371</v>
      </c>
      <c r="D74">
        <f>SUMIF(本公支2!B:B,本公支1!B74,本公支2!E:E)</f>
        <v>1044.2807</v>
      </c>
    </row>
    <row r="75" spans="1:4">
      <c r="A75">
        <v>283</v>
      </c>
      <c r="B75">
        <v>20699</v>
      </c>
      <c r="C75" t="s">
        <v>2372</v>
      </c>
      <c r="D75">
        <f>SUMIF(本公支2!B:B,本公支1!B75,本公支2!E:E)</f>
        <v>259.3151</v>
      </c>
    </row>
    <row r="76" spans="1:4">
      <c r="A76">
        <v>286</v>
      </c>
      <c r="B76">
        <v>20701</v>
      </c>
      <c r="C76" t="s">
        <v>2373</v>
      </c>
      <c r="D76">
        <f>SUMIF(本公支2!B:B,本公支1!B76,本公支2!E:E)</f>
        <v>6917.770166</v>
      </c>
    </row>
    <row r="77" spans="1:4">
      <c r="A77">
        <v>296</v>
      </c>
      <c r="B77">
        <v>20702</v>
      </c>
      <c r="C77" t="s">
        <v>2374</v>
      </c>
      <c r="D77">
        <f>SUMIF(本公支2!B:B,本公支1!B77,本公支2!E:E)</f>
        <v>5215.292389</v>
      </c>
    </row>
    <row r="78" spans="1:4">
      <c r="A78">
        <v>301</v>
      </c>
      <c r="B78">
        <v>20703</v>
      </c>
      <c r="C78" t="s">
        <v>2375</v>
      </c>
      <c r="D78">
        <f>SUMIF(本公支2!B:B,本公支1!B78,本公支2!E:E)</f>
        <v>8376.809369</v>
      </c>
    </row>
    <row r="79" spans="1:4">
      <c r="A79">
        <v>310</v>
      </c>
      <c r="B79">
        <v>20704</v>
      </c>
      <c r="C79" t="s">
        <v>2376</v>
      </c>
      <c r="D79">
        <f>SUMIF(本公支2!B:B,本公支1!B79,本公支2!E:E)</f>
        <v>2799.168738</v>
      </c>
    </row>
    <row r="80" spans="1:4">
      <c r="A80">
        <v>315</v>
      </c>
      <c r="B80">
        <v>20799</v>
      </c>
      <c r="C80" t="s">
        <v>2377</v>
      </c>
      <c r="D80">
        <f>SUMIF(本公支2!B:B,本公支1!B80,本公支2!E:E)</f>
        <v>5887.767015</v>
      </c>
    </row>
    <row r="81" spans="1:4">
      <c r="A81">
        <v>320</v>
      </c>
      <c r="B81">
        <v>20801</v>
      </c>
      <c r="C81" t="s">
        <v>2378</v>
      </c>
      <c r="D81">
        <f>SUMIF(本公支2!B:B,本公支1!B81,本公支2!E:E)</f>
        <v>10330.8445</v>
      </c>
    </row>
    <row r="82" spans="1:4">
      <c r="A82">
        <v>332</v>
      </c>
      <c r="B82">
        <v>20802</v>
      </c>
      <c r="C82" t="s">
        <v>2379</v>
      </c>
      <c r="D82">
        <f>SUMIF(本公支2!B:B,本公支1!B82,本公支2!E:E)</f>
        <v>4614.372305</v>
      </c>
    </row>
    <row r="83" spans="1:4">
      <c r="A83">
        <v>342</v>
      </c>
      <c r="B83">
        <v>20804</v>
      </c>
      <c r="C83" t="s">
        <v>2380</v>
      </c>
      <c r="D83">
        <f>SUMIF(本公支2!B:B,本公支1!B83,本公支2!E:E)</f>
        <v>0</v>
      </c>
    </row>
    <row r="84" spans="1:4">
      <c r="A84">
        <v>344</v>
      </c>
      <c r="B84">
        <v>20805</v>
      </c>
      <c r="C84" t="s">
        <v>2381</v>
      </c>
      <c r="D84">
        <f>SUMIF(本公支2!B:B,本公支1!B84,本公支2!E:E)</f>
        <v>89568.708965</v>
      </c>
    </row>
    <row r="85" spans="1:4">
      <c r="A85">
        <v>351</v>
      </c>
      <c r="B85">
        <v>20806</v>
      </c>
      <c r="C85" t="s">
        <v>2382</v>
      </c>
      <c r="D85">
        <f>SUMIF(本公支2!B:B,本公支1!B85,本公支2!E:E)</f>
        <v>39209.182138</v>
      </c>
    </row>
    <row r="86" spans="1:4">
      <c r="A86">
        <v>354</v>
      </c>
      <c r="B86">
        <v>20807</v>
      </c>
      <c r="C86" t="s">
        <v>2383</v>
      </c>
      <c r="D86">
        <f>SUMIF(本公支2!B:B,本公支1!B86,本公支2!E:E)</f>
        <v>24023.4</v>
      </c>
    </row>
    <row r="87" spans="1:4">
      <c r="A87">
        <v>364</v>
      </c>
      <c r="B87">
        <v>20808</v>
      </c>
      <c r="C87" t="s">
        <v>2384</v>
      </c>
      <c r="D87">
        <f>SUMIF(本公支2!B:B,本公支1!B87,本公支2!E:E)</f>
        <v>531.473834</v>
      </c>
    </row>
    <row r="88" spans="1:4">
      <c r="A88">
        <v>369</v>
      </c>
      <c r="B88">
        <v>20809</v>
      </c>
      <c r="C88" t="s">
        <v>2385</v>
      </c>
      <c r="D88">
        <f>SUMIF(本公支2!B:B,本公支1!B88,本公支2!E:E)</f>
        <v>5827.3941</v>
      </c>
    </row>
    <row r="89" spans="1:4">
      <c r="A89">
        <v>375</v>
      </c>
      <c r="B89">
        <v>20810</v>
      </c>
      <c r="C89" t="s">
        <v>2386</v>
      </c>
      <c r="D89">
        <f>SUMIF(本公支2!B:B,本公支1!B89,本公支2!E:E)</f>
        <v>4722.152788</v>
      </c>
    </row>
    <row r="90" spans="1:4">
      <c r="A90">
        <v>380</v>
      </c>
      <c r="B90">
        <v>20811</v>
      </c>
      <c r="C90" t="s">
        <v>2387</v>
      </c>
      <c r="D90">
        <f>SUMIF(本公支2!B:B,本公支1!B90,本公支2!E:E)</f>
        <v>5765.399432</v>
      </c>
    </row>
    <row r="91" spans="1:4">
      <c r="A91">
        <v>387</v>
      </c>
      <c r="B91">
        <v>20815</v>
      </c>
      <c r="C91" t="s">
        <v>2388</v>
      </c>
      <c r="D91">
        <f>SUMIF(本公支2!B:B,本公支1!B91,本公支2!E:E)</f>
        <v>500</v>
      </c>
    </row>
    <row r="92" spans="1:4">
      <c r="A92">
        <v>389</v>
      </c>
      <c r="B92">
        <v>20816</v>
      </c>
      <c r="C92" t="s">
        <v>2389</v>
      </c>
      <c r="D92">
        <f>SUMIF(本公支2!B:B,本公支1!B92,本公支2!E:E)</f>
        <v>312.5565</v>
      </c>
    </row>
    <row r="93" spans="1:4">
      <c r="A93">
        <v>393</v>
      </c>
      <c r="B93">
        <v>20819</v>
      </c>
      <c r="C93" t="s">
        <v>2390</v>
      </c>
      <c r="D93">
        <f>SUMIF(本公支2!B:B,本公支1!B93,本公支2!E:E)</f>
        <v>0</v>
      </c>
    </row>
    <row r="94" spans="1:4">
      <c r="A94">
        <v>395</v>
      </c>
      <c r="B94">
        <v>20820</v>
      </c>
      <c r="C94" t="s">
        <v>2391</v>
      </c>
      <c r="D94">
        <f>SUMIF(本公支2!B:B,本公支1!B94,本公支2!E:E)</f>
        <v>561.78</v>
      </c>
    </row>
    <row r="95" spans="1:4">
      <c r="A95">
        <v>398</v>
      </c>
      <c r="B95">
        <v>20821</v>
      </c>
      <c r="C95" t="s">
        <v>2392</v>
      </c>
      <c r="D95">
        <f>SUMIF(本公支2!B:B,本公支1!B95,本公支2!E:E)</f>
        <v>0</v>
      </c>
    </row>
    <row r="96" spans="1:4">
      <c r="A96">
        <v>400</v>
      </c>
      <c r="B96">
        <v>20825</v>
      </c>
      <c r="C96" t="s">
        <v>2393</v>
      </c>
      <c r="D96">
        <f>SUMIF(本公支2!B:B,本公支1!B96,本公支2!E:E)</f>
        <v>12.24</v>
      </c>
    </row>
    <row r="97" spans="1:4">
      <c r="A97">
        <v>402</v>
      </c>
      <c r="B97">
        <v>20826</v>
      </c>
      <c r="C97" t="s">
        <v>2394</v>
      </c>
      <c r="D97">
        <f>SUMIF(本公支2!B:B,本公支1!B97,本公支2!E:E)</f>
        <v>52220.419593</v>
      </c>
    </row>
    <row r="98" spans="1:4">
      <c r="A98">
        <v>405</v>
      </c>
      <c r="B98">
        <v>20899</v>
      </c>
      <c r="C98" t="s">
        <v>2395</v>
      </c>
      <c r="D98">
        <f>SUMIF(本公支2!B:B,本公支1!B98,本公支2!E:E)</f>
        <v>6017.834885</v>
      </c>
    </row>
    <row r="99" spans="1:4">
      <c r="A99">
        <v>407</v>
      </c>
      <c r="B99">
        <v>21001</v>
      </c>
      <c r="C99" t="s">
        <v>2396</v>
      </c>
      <c r="D99">
        <f>SUMIF(本公支2!B:B,本公支1!B99,本公支2!E:E)</f>
        <v>3127.614043</v>
      </c>
    </row>
    <row r="100" spans="1:4">
      <c r="A100">
        <v>411</v>
      </c>
      <c r="B100">
        <v>21002</v>
      </c>
      <c r="C100" t="s">
        <v>2397</v>
      </c>
      <c r="D100">
        <f>SUMIF(本公支2!B:B,本公支1!B100,本公支2!E:E)</f>
        <v>13124.28678</v>
      </c>
    </row>
    <row r="101" spans="1:4">
      <c r="A101">
        <v>417</v>
      </c>
      <c r="B101">
        <v>21003</v>
      </c>
      <c r="C101" t="s">
        <v>2398</v>
      </c>
      <c r="D101">
        <f>SUMIF(本公支2!B:B,本公支1!B101,本公支2!E:E)</f>
        <v>100</v>
      </c>
    </row>
    <row r="102" spans="1:4">
      <c r="A102">
        <v>420</v>
      </c>
      <c r="B102">
        <v>21004</v>
      </c>
      <c r="C102" t="s">
        <v>2399</v>
      </c>
      <c r="D102">
        <f>SUMIF(本公支2!B:B,本公支1!B102,本公支2!E:E)</f>
        <v>12006.026892</v>
      </c>
    </row>
    <row r="103" spans="1:4">
      <c r="A103">
        <v>427</v>
      </c>
      <c r="B103">
        <v>21006</v>
      </c>
      <c r="C103" t="s">
        <v>2400</v>
      </c>
      <c r="D103">
        <f>SUMIF(本公支2!B:B,本公支1!B103,本公支2!E:E)</f>
        <v>429</v>
      </c>
    </row>
    <row r="104" spans="1:4">
      <c r="A104">
        <v>430</v>
      </c>
      <c r="B104">
        <v>21007</v>
      </c>
      <c r="C104" t="s">
        <v>2401</v>
      </c>
      <c r="D104">
        <f>SUMIF(本公支2!B:B,本公支1!B104,本公支2!E:E)</f>
        <v>7664.079072</v>
      </c>
    </row>
    <row r="105" spans="1:4">
      <c r="A105">
        <v>434</v>
      </c>
      <c r="B105">
        <v>21010</v>
      </c>
      <c r="C105" t="s">
        <v>2402</v>
      </c>
      <c r="D105">
        <f>SUMIF(本公支2!B:B,本公支1!B105,本公支2!E:E)</f>
        <v>4840.7323</v>
      </c>
    </row>
    <row r="106" spans="1:4">
      <c r="A106">
        <v>443</v>
      </c>
      <c r="B106">
        <v>21011</v>
      </c>
      <c r="C106" t="s">
        <v>2403</v>
      </c>
      <c r="D106">
        <f>SUMIF(本公支2!B:B,本公支1!B106,本公支2!E:E)</f>
        <v>19479.991257</v>
      </c>
    </row>
    <row r="107" spans="1:4">
      <c r="A107">
        <v>448</v>
      </c>
      <c r="B107">
        <v>21012</v>
      </c>
      <c r="C107" t="s">
        <v>2404</v>
      </c>
      <c r="D107">
        <f>SUMIF(本公支2!B:B,本公支1!B107,本公支2!E:E)</f>
        <v>30706.54</v>
      </c>
    </row>
    <row r="108" spans="1:4">
      <c r="A108">
        <v>450</v>
      </c>
      <c r="B108">
        <v>21014</v>
      </c>
      <c r="C108" t="s">
        <v>2405</v>
      </c>
      <c r="D108">
        <f>SUMIF(本公支2!B:B,本公支1!B108,本公支2!E:E)</f>
        <v>100</v>
      </c>
    </row>
    <row r="109" spans="1:4">
      <c r="A109">
        <v>452</v>
      </c>
      <c r="B109">
        <v>21099</v>
      </c>
      <c r="C109" t="s">
        <v>2406</v>
      </c>
      <c r="D109">
        <f>SUMIF(本公支2!B:B,本公支1!B109,本公支2!E:E)</f>
        <v>5195.277328</v>
      </c>
    </row>
    <row r="110" spans="1:4">
      <c r="A110">
        <v>454</v>
      </c>
      <c r="B110">
        <v>21101</v>
      </c>
      <c r="C110" t="s">
        <v>2407</v>
      </c>
      <c r="D110">
        <f>SUMIF(本公支2!B:B,本公支1!B110,本公支2!E:E)</f>
        <v>2081.058355</v>
      </c>
    </row>
    <row r="111" spans="1:4">
      <c r="A111">
        <v>460</v>
      </c>
      <c r="B111">
        <v>21102</v>
      </c>
      <c r="C111" t="s">
        <v>2408</v>
      </c>
      <c r="D111">
        <f>SUMIF(本公支2!B:B,本公支1!B111,本公支2!E:E)</f>
        <v>343.98</v>
      </c>
    </row>
    <row r="112" spans="1:4">
      <c r="A112">
        <v>463</v>
      </c>
      <c r="B112">
        <v>21103</v>
      </c>
      <c r="C112" t="s">
        <v>2409</v>
      </c>
      <c r="D112">
        <f>SUMIF(本公支2!B:B,本公支1!B112,本公支2!E:E)</f>
        <v>2721.465738</v>
      </c>
    </row>
    <row r="113" spans="1:4">
      <c r="A113">
        <v>467</v>
      </c>
      <c r="B113">
        <v>21110</v>
      </c>
      <c r="C113" t="s">
        <v>2410</v>
      </c>
      <c r="D113">
        <f>SUMIF(本公支2!B:B,本公支1!B113,本公支2!E:E)</f>
        <v>7086.67</v>
      </c>
    </row>
    <row r="114" spans="1:4">
      <c r="A114">
        <v>468</v>
      </c>
      <c r="B114">
        <v>21111</v>
      </c>
      <c r="C114" t="s">
        <v>2411</v>
      </c>
      <c r="D114">
        <f>SUMIF(本公支2!B:B,本公支1!B114,本公支2!E:E)</f>
        <v>343.006586</v>
      </c>
    </row>
    <row r="115" spans="1:4">
      <c r="A115">
        <v>472</v>
      </c>
      <c r="B115">
        <v>21199</v>
      </c>
      <c r="C115" t="s">
        <v>2412</v>
      </c>
      <c r="D115">
        <f>SUMIF(本公支2!B:B,本公支1!B115,本公支2!E:E)</f>
        <v>21935.78</v>
      </c>
    </row>
    <row r="116" spans="1:4">
      <c r="A116">
        <v>474</v>
      </c>
      <c r="B116">
        <v>21201</v>
      </c>
      <c r="C116" t="s">
        <v>2413</v>
      </c>
      <c r="D116">
        <f>SUMIF(本公支2!B:B,本公支1!B116,本公支2!E:E)</f>
        <v>10036.972861</v>
      </c>
    </row>
    <row r="117" spans="1:4">
      <c r="A117">
        <v>479</v>
      </c>
      <c r="B117">
        <v>21202</v>
      </c>
      <c r="C117" t="s">
        <v>2414</v>
      </c>
      <c r="D117">
        <f>SUMIF(本公支2!B:B,本公支1!B117,本公支2!E:E)</f>
        <v>4891.101392</v>
      </c>
    </row>
    <row r="118" spans="1:4">
      <c r="A118">
        <v>481</v>
      </c>
      <c r="B118">
        <v>21203</v>
      </c>
      <c r="C118" t="s">
        <v>2415</v>
      </c>
      <c r="D118">
        <f>SUMIF(本公支2!B:B,本公支1!B118,本公支2!E:E)</f>
        <v>406724.9134</v>
      </c>
    </row>
    <row r="119" spans="1:4">
      <c r="A119">
        <v>483</v>
      </c>
      <c r="B119">
        <v>21205</v>
      </c>
      <c r="C119" t="s">
        <v>2416</v>
      </c>
      <c r="D119">
        <f>SUMIF(本公支2!B:B,本公支1!B119,本公支2!E:E)</f>
        <v>32747.152469</v>
      </c>
    </row>
    <row r="120" spans="1:4">
      <c r="A120">
        <v>485</v>
      </c>
      <c r="B120">
        <v>21206</v>
      </c>
      <c r="C120" t="s">
        <v>2417</v>
      </c>
      <c r="D120">
        <f>SUMIF(本公支2!B:B,本公支1!B120,本公支2!E:E)</f>
        <v>2690.9988</v>
      </c>
    </row>
    <row r="121" spans="1:4">
      <c r="A121">
        <v>487</v>
      </c>
      <c r="B121">
        <v>21299</v>
      </c>
      <c r="C121" t="s">
        <v>2418</v>
      </c>
      <c r="D121">
        <f>SUMIF(本公支2!B:B,本公支1!B121,本公支2!E:E)</f>
        <v>20552.695515</v>
      </c>
    </row>
    <row r="122" spans="1:4">
      <c r="A122">
        <v>490</v>
      </c>
      <c r="B122">
        <v>21301</v>
      </c>
      <c r="C122" t="s">
        <v>2419</v>
      </c>
      <c r="D122">
        <f>SUMIF(本公支2!B:B,本公支1!B122,本公支2!E:E)</f>
        <v>13235.222323</v>
      </c>
    </row>
    <row r="123" spans="1:4">
      <c r="A123">
        <v>508</v>
      </c>
      <c r="B123">
        <v>21302</v>
      </c>
      <c r="C123" t="s">
        <v>2420</v>
      </c>
      <c r="D123">
        <f>SUMIF(本公支2!B:B,本公支1!B123,本公支2!E:E)</f>
        <v>5920.982795</v>
      </c>
    </row>
    <row r="124" spans="1:4">
      <c r="A124">
        <v>525</v>
      </c>
      <c r="B124">
        <v>21303</v>
      </c>
      <c r="C124" t="s">
        <v>2421</v>
      </c>
      <c r="D124">
        <f>SUMIF(本公支2!B:B,本公支1!B124,本公支2!E:E)</f>
        <v>60462.649773</v>
      </c>
    </row>
    <row r="125" spans="1:4">
      <c r="A125">
        <v>541</v>
      </c>
      <c r="B125">
        <v>21305</v>
      </c>
      <c r="C125" t="s">
        <v>2422</v>
      </c>
      <c r="D125">
        <f>SUMIF(本公支2!B:B,本公支1!B125,本公支2!E:E)</f>
        <v>1662.506746</v>
      </c>
    </row>
    <row r="126" spans="1:4">
      <c r="A126">
        <v>548</v>
      </c>
      <c r="B126">
        <v>21306</v>
      </c>
      <c r="C126" t="s">
        <v>2423</v>
      </c>
      <c r="D126">
        <f>SUMIF(本公支2!B:B,本公支1!B126,本公支2!E:E)</f>
        <v>455</v>
      </c>
    </row>
    <row r="127" spans="1:4">
      <c r="A127">
        <v>552</v>
      </c>
      <c r="B127">
        <v>21307</v>
      </c>
      <c r="C127" t="s">
        <v>2424</v>
      </c>
      <c r="D127">
        <f>SUMIF(本公支2!B:B,本公支1!B127,本公支2!E:E)</f>
        <v>76</v>
      </c>
    </row>
    <row r="128" spans="1:4">
      <c r="A128">
        <v>555</v>
      </c>
      <c r="B128">
        <v>21308</v>
      </c>
      <c r="C128" t="s">
        <v>2425</v>
      </c>
      <c r="D128">
        <f>SUMIF(本公支2!B:B,本公支1!B128,本公支2!E:E)</f>
        <v>56.1862059999999</v>
      </c>
    </row>
    <row r="129" spans="1:4">
      <c r="A129">
        <v>560</v>
      </c>
      <c r="B129">
        <v>21399</v>
      </c>
      <c r="C129" t="s">
        <v>2426</v>
      </c>
      <c r="D129">
        <f>SUMIF(本公支2!B:B,本公支1!B129,本公支2!E:E)</f>
        <v>714.277</v>
      </c>
    </row>
    <row r="130" spans="1:4">
      <c r="A130">
        <v>563</v>
      </c>
      <c r="B130">
        <v>21401</v>
      </c>
      <c r="C130" t="s">
        <v>2427</v>
      </c>
      <c r="D130">
        <f>SUMIF(本公支2!B:B,本公支1!B130,本公支2!E:E)</f>
        <v>4500.107028</v>
      </c>
    </row>
    <row r="131" spans="1:4">
      <c r="A131">
        <v>572</v>
      </c>
      <c r="B131">
        <v>21402</v>
      </c>
      <c r="C131" t="s">
        <v>2428</v>
      </c>
      <c r="D131">
        <f>SUMIF(本公支2!B:B,本公支1!B131,本公支2!E:E)</f>
        <v>22800</v>
      </c>
    </row>
    <row r="132" spans="1:4">
      <c r="A132">
        <v>574</v>
      </c>
      <c r="B132">
        <v>21403</v>
      </c>
      <c r="C132" t="s">
        <v>2429</v>
      </c>
      <c r="D132">
        <f>SUMIF(本公支2!B:B,本公支1!B132,本公支2!E:E)</f>
        <v>0</v>
      </c>
    </row>
    <row r="133" spans="1:4">
      <c r="A133">
        <v>576</v>
      </c>
      <c r="B133">
        <v>21404</v>
      </c>
      <c r="C133" t="s">
        <v>2430</v>
      </c>
      <c r="D133">
        <f>SUMIF(本公支2!B:B,本公支1!B133,本公支2!E:E)</f>
        <v>8833.982387</v>
      </c>
    </row>
    <row r="134" spans="1:4">
      <c r="A134">
        <v>581</v>
      </c>
      <c r="B134">
        <v>21405</v>
      </c>
      <c r="C134" t="s">
        <v>2431</v>
      </c>
      <c r="D134">
        <f>SUMIF(本公支2!B:B,本公支1!B134,本公支2!E:E)</f>
        <v>0</v>
      </c>
    </row>
    <row r="135" spans="1:4">
      <c r="A135">
        <v>583</v>
      </c>
      <c r="B135">
        <v>21499</v>
      </c>
      <c r="C135" t="s">
        <v>2432</v>
      </c>
      <c r="D135">
        <f>SUMIF(本公支2!B:B,本公支1!B135,本公支2!E:E)</f>
        <v>7714</v>
      </c>
    </row>
    <row r="136" spans="1:4">
      <c r="A136">
        <v>586</v>
      </c>
      <c r="B136">
        <v>21502</v>
      </c>
      <c r="C136" t="s">
        <v>2433</v>
      </c>
      <c r="D136">
        <f>SUMIF(本公支2!B:B,本公支1!B136,本公支2!E:E)</f>
        <v>42943.961047656</v>
      </c>
    </row>
    <row r="137" spans="1:4">
      <c r="A137">
        <v>590</v>
      </c>
      <c r="B137">
        <v>21505</v>
      </c>
      <c r="C137" t="s">
        <v>2434</v>
      </c>
      <c r="D137">
        <f>SUMIF(本公支2!B:B,本公支1!B137,本公支2!E:E)</f>
        <v>180.184379</v>
      </c>
    </row>
    <row r="138" spans="1:4">
      <c r="A138">
        <v>594</v>
      </c>
      <c r="B138">
        <v>21506</v>
      </c>
      <c r="C138" t="s">
        <v>2435</v>
      </c>
      <c r="D138">
        <f>SUMIF(本公支2!B:B,本公支1!B138,本公支2!E:E)</f>
        <v>1288.382598</v>
      </c>
    </row>
    <row r="139" spans="1:4">
      <c r="A139">
        <v>599</v>
      </c>
      <c r="B139">
        <v>21507</v>
      </c>
      <c r="C139" t="s">
        <v>2436</v>
      </c>
      <c r="D139">
        <f>SUMIF(本公支2!B:B,本公支1!B139,本公支2!E:E)</f>
        <v>1414.365276</v>
      </c>
    </row>
    <row r="140" spans="1:4">
      <c r="A140">
        <v>604</v>
      </c>
      <c r="B140">
        <v>21508</v>
      </c>
      <c r="C140" t="s">
        <v>2437</v>
      </c>
      <c r="D140">
        <f>SUMIF(本公支2!B:B,本公支1!B140,本公支2!E:E)</f>
        <v>4742.37475</v>
      </c>
    </row>
    <row r="141" spans="1:4">
      <c r="A141">
        <v>608</v>
      </c>
      <c r="B141">
        <v>21599</v>
      </c>
      <c r="C141" t="s">
        <v>2438</v>
      </c>
      <c r="D141">
        <f>SUMIF(本公支2!B:B,本公支1!B141,本公支2!E:E)</f>
        <v>21188.49</v>
      </c>
    </row>
    <row r="142" spans="1:4">
      <c r="A142">
        <v>611</v>
      </c>
      <c r="B142">
        <v>21602</v>
      </c>
      <c r="C142" t="s">
        <v>2439</v>
      </c>
      <c r="D142">
        <f>SUMIF(本公支2!B:B,本公支1!B142,本公支2!E:E)</f>
        <v>23900.585568</v>
      </c>
    </row>
    <row r="143" spans="1:4">
      <c r="A143">
        <v>615</v>
      </c>
      <c r="B143">
        <v>21605</v>
      </c>
      <c r="C143" t="s">
        <v>2440</v>
      </c>
      <c r="D143">
        <f>SUMIF(本公支2!B:B,本公支1!B143,本公支2!E:E)</f>
        <v>4348.9044</v>
      </c>
    </row>
    <row r="144" spans="1:4">
      <c r="A144">
        <v>621</v>
      </c>
      <c r="B144">
        <v>21606</v>
      </c>
      <c r="C144" t="s">
        <v>2441</v>
      </c>
      <c r="D144">
        <f>SUMIF(本公支2!B:B,本公支1!B144,本公支2!E:E)</f>
        <v>1988.160336</v>
      </c>
    </row>
    <row r="145" spans="1:4">
      <c r="A145">
        <v>623</v>
      </c>
      <c r="B145">
        <v>21699</v>
      </c>
      <c r="C145" t="s">
        <v>2442</v>
      </c>
      <c r="D145">
        <f>SUMIF(本公支2!B:B,本公支1!B145,本公支2!E:E)</f>
        <v>10.792</v>
      </c>
    </row>
    <row r="146" spans="1:4">
      <c r="A146">
        <v>626</v>
      </c>
      <c r="B146">
        <v>21701</v>
      </c>
      <c r="C146" t="s">
        <v>2443</v>
      </c>
      <c r="D146">
        <f>SUMIF(本公支2!B:B,本公支1!B146,本公支2!E:E)</f>
        <v>267.068637</v>
      </c>
    </row>
    <row r="147" spans="1:4">
      <c r="A147">
        <v>630</v>
      </c>
      <c r="B147">
        <v>21703</v>
      </c>
      <c r="C147" t="s">
        <v>2444</v>
      </c>
      <c r="D147">
        <f>SUMIF(本公支2!B:B,本公支1!B147,本公支2!E:E)</f>
        <v>2840.63</v>
      </c>
    </row>
    <row r="148" spans="1:4">
      <c r="A148">
        <v>633</v>
      </c>
      <c r="B148">
        <v>21799</v>
      </c>
      <c r="C148" t="s">
        <v>2445</v>
      </c>
      <c r="D148">
        <f>SUMIF(本公支2!B:B,本公支1!B148,本公支2!E:E)</f>
        <v>0.545000000000002</v>
      </c>
    </row>
    <row r="149" spans="1:4">
      <c r="A149">
        <v>637</v>
      </c>
      <c r="B149">
        <v>22001</v>
      </c>
      <c r="C149" t="s">
        <v>2446</v>
      </c>
      <c r="D149">
        <f>SUMIF(本公支2!B:B,本公支1!B149,本公支2!E:E)</f>
        <v>14383.303523</v>
      </c>
    </row>
    <row r="150" spans="1:4">
      <c r="A150">
        <v>649</v>
      </c>
      <c r="B150">
        <v>22004</v>
      </c>
      <c r="C150" t="s">
        <v>2447</v>
      </c>
      <c r="D150">
        <f>SUMIF(本公支2!B:B,本公支1!B150,本公支2!E:E)</f>
        <v>415.8168</v>
      </c>
    </row>
    <row r="151" spans="1:4">
      <c r="A151">
        <v>658</v>
      </c>
      <c r="B151">
        <v>22005</v>
      </c>
      <c r="C151" t="s">
        <v>2448</v>
      </c>
      <c r="D151">
        <f>SUMIF(本公支2!B:B,本公支1!B151,本公支2!E:E)</f>
        <v>1122.996396</v>
      </c>
    </row>
    <row r="152" spans="1:4">
      <c r="A152">
        <v>663</v>
      </c>
      <c r="B152">
        <v>22099</v>
      </c>
      <c r="C152" t="s">
        <v>2449</v>
      </c>
      <c r="D152">
        <f>SUMIF(本公支2!B:B,本公支1!B152,本公支2!E:E)</f>
        <v>200.45</v>
      </c>
    </row>
    <row r="153" spans="1:4">
      <c r="A153">
        <v>666</v>
      </c>
      <c r="B153">
        <v>22101</v>
      </c>
      <c r="C153" t="s">
        <v>2450</v>
      </c>
      <c r="D153">
        <f>SUMIF(本公支2!B:B,本公支1!B153,本公支2!E:E)</f>
        <v>54127.476</v>
      </c>
    </row>
    <row r="154" spans="1:4">
      <c r="A154">
        <v>671</v>
      </c>
      <c r="B154">
        <v>22102</v>
      </c>
      <c r="C154" t="s">
        <v>2451</v>
      </c>
      <c r="D154">
        <f>SUMIF(本公支2!B:B,本公支1!B154,本公支2!E:E)</f>
        <v>17642.377015</v>
      </c>
    </row>
    <row r="155" spans="1:4">
      <c r="A155">
        <v>674</v>
      </c>
      <c r="B155">
        <v>22103</v>
      </c>
      <c r="C155" t="s">
        <v>2452</v>
      </c>
      <c r="D155">
        <f>SUMIF(本公支2!B:B,本公支1!B155,本公支2!E:E)</f>
        <v>3570.997726</v>
      </c>
    </row>
    <row r="156" spans="1:4">
      <c r="A156">
        <v>679</v>
      </c>
      <c r="B156">
        <v>22201</v>
      </c>
      <c r="C156" t="s">
        <v>2453</v>
      </c>
      <c r="D156">
        <f>SUMIF(本公支2!B:B,本公支1!B156,本公支2!E:E)</f>
        <v>2675.416</v>
      </c>
    </row>
    <row r="157" spans="1:4">
      <c r="A157">
        <v>685</v>
      </c>
      <c r="B157">
        <v>22202</v>
      </c>
      <c r="C157" t="s">
        <v>2454</v>
      </c>
      <c r="D157">
        <f>SUMIF(本公支2!B:B,本公支1!B157,本公支2!E:E)</f>
        <v>321.5</v>
      </c>
    </row>
    <row r="158" spans="1:4">
      <c r="A158">
        <v>689</v>
      </c>
      <c r="B158">
        <v>22204</v>
      </c>
      <c r="C158" t="s">
        <v>2455</v>
      </c>
      <c r="D158">
        <f>SUMIF(本公支2!B:B,本公支1!B158,本公支2!E:E)</f>
        <v>0</v>
      </c>
    </row>
    <row r="159" spans="1:4">
      <c r="A159">
        <v>691</v>
      </c>
      <c r="B159">
        <v>22205</v>
      </c>
      <c r="C159" t="s">
        <v>2456</v>
      </c>
      <c r="D159">
        <f>SUMIF(本公支2!B:B,本公支1!B159,本公支2!E:E)</f>
        <v>3</v>
      </c>
    </row>
    <row r="160" spans="1:4">
      <c r="A160">
        <v>695</v>
      </c>
      <c r="B160">
        <v>22401</v>
      </c>
      <c r="D160">
        <f>SUMIF(本公支2!B:B,本公支1!B160,本公支2!E:E)</f>
        <v>0</v>
      </c>
    </row>
    <row r="161" spans="1:4">
      <c r="A161">
        <v>699</v>
      </c>
      <c r="B161">
        <v>22402</v>
      </c>
      <c r="D161">
        <f>SUMIF(本公支2!B:B,本公支1!B161,本公支2!E:E)</f>
        <v>0</v>
      </c>
    </row>
    <row r="162" spans="1:4">
      <c r="A162">
        <v>702</v>
      </c>
      <c r="B162">
        <v>22405</v>
      </c>
      <c r="D162">
        <f>SUMIF(本公支2!B:B,本公支1!B162,本公支2!E:E)</f>
        <v>0</v>
      </c>
    </row>
    <row r="163" spans="1:4">
      <c r="A163">
        <v>712</v>
      </c>
      <c r="B163">
        <v>22407</v>
      </c>
      <c r="D163">
        <f>SUMIF(本公支2!B:B,本公支1!B163,本公支2!E:E)</f>
        <v>0</v>
      </c>
    </row>
    <row r="164" spans="1:4">
      <c r="A164">
        <v>716</v>
      </c>
      <c r="B164">
        <v>22902</v>
      </c>
      <c r="D164">
        <f>SUMIF(本公支2!B:B,本公支1!B164,本公支2!E:E)</f>
        <v>3279.8</v>
      </c>
    </row>
    <row r="165" spans="1:4">
      <c r="A165">
        <v>717</v>
      </c>
      <c r="B165">
        <v>22999</v>
      </c>
      <c r="C165" t="s">
        <v>2457</v>
      </c>
      <c r="D165">
        <f>SUMIF(本公支2!B:B,本公支1!B165,本公支2!E:E)</f>
        <v>27261.8721772483</v>
      </c>
    </row>
    <row r="166" spans="1:4">
      <c r="A166">
        <v>720</v>
      </c>
      <c r="B166">
        <v>23203</v>
      </c>
      <c r="C166" t="s">
        <v>2458</v>
      </c>
      <c r="D166">
        <f>SUMIF(本公支2!B:B,本公支1!B166,本公支2!E:E)</f>
        <v>43183.1039</v>
      </c>
    </row>
    <row r="167" spans="1:4">
      <c r="A167">
        <v>722</v>
      </c>
      <c r="B167">
        <v>23303</v>
      </c>
      <c r="C167" t="s">
        <v>2459</v>
      </c>
      <c r="D167">
        <f>SUMIF(本公支2!B:B,本公支1!B167,本公支2!E:E)</f>
        <v>251.9205</v>
      </c>
    </row>
    <row r="168" spans="1:4">
      <c r="A168">
        <v>3</v>
      </c>
      <c r="B168">
        <v>2010101</v>
      </c>
      <c r="C168" t="s">
        <v>2460</v>
      </c>
      <c r="D168">
        <f>SUMIF(本公支2!C:C,本公支1!B168,本公支2!E:E)</f>
        <v>1442.4208</v>
      </c>
    </row>
    <row r="169" spans="1:4">
      <c r="A169">
        <v>4</v>
      </c>
      <c r="B169">
        <v>2010102</v>
      </c>
      <c r="C169" t="s">
        <v>2461</v>
      </c>
      <c r="D169">
        <f>SUMIF(本公支2!C:C,本公支1!B169,本公支2!E:E)</f>
        <v>913.42</v>
      </c>
    </row>
    <row r="170" spans="1:4">
      <c r="A170">
        <v>5</v>
      </c>
      <c r="B170">
        <v>2010103</v>
      </c>
      <c r="C170" t="s">
        <v>2462</v>
      </c>
      <c r="D170">
        <f>SUMIF(本公支2!C:C,本公支1!B170,本公支2!E:E)</f>
        <v>197.873392</v>
      </c>
    </row>
    <row r="171" spans="1:4">
      <c r="A171">
        <v>6</v>
      </c>
      <c r="B171">
        <v>2010104</v>
      </c>
      <c r="C171" t="s">
        <v>861</v>
      </c>
      <c r="D171">
        <f>SUMIF(本公支2!C:C,本公支1!B171,本公支2!E:E)</f>
        <v>115.73</v>
      </c>
    </row>
    <row r="172" spans="1:4">
      <c r="A172">
        <v>7</v>
      </c>
      <c r="B172">
        <v>2010105</v>
      </c>
      <c r="C172" t="s">
        <v>862</v>
      </c>
      <c r="D172">
        <f>SUMIF(本公支2!C:C,本公支1!B172,本公支2!E:E)</f>
        <v>0</v>
      </c>
    </row>
    <row r="173" spans="1:4">
      <c r="A173">
        <v>8</v>
      </c>
      <c r="B173">
        <v>2010106</v>
      </c>
      <c r="C173" t="s">
        <v>863</v>
      </c>
      <c r="D173">
        <f>SUMIF(本公支2!C:C,本公支1!B173,本公支2!E:E)</f>
        <v>0</v>
      </c>
    </row>
    <row r="174" spans="1:4">
      <c r="A174">
        <v>9</v>
      </c>
      <c r="B174">
        <v>2010107</v>
      </c>
      <c r="C174" t="s">
        <v>864</v>
      </c>
      <c r="D174">
        <f>SUMIF(本公支2!C:C,本公支1!B174,本公支2!E:E)</f>
        <v>0</v>
      </c>
    </row>
    <row r="175" spans="1:4">
      <c r="A175">
        <v>10</v>
      </c>
      <c r="B175">
        <v>2010108</v>
      </c>
      <c r="C175" t="s">
        <v>865</v>
      </c>
      <c r="D175">
        <f>SUMIF(本公支2!C:C,本公支1!B175,本公支2!E:E)</f>
        <v>0</v>
      </c>
    </row>
    <row r="176" spans="1:4">
      <c r="A176">
        <v>11</v>
      </c>
      <c r="B176">
        <v>2010109</v>
      </c>
      <c r="C176" t="s">
        <v>866</v>
      </c>
      <c r="D176">
        <f>SUMIF(本公支2!C:C,本公支1!B176,本公支2!E:E)</f>
        <v>0</v>
      </c>
    </row>
    <row r="177" spans="1:4">
      <c r="A177">
        <v>12</v>
      </c>
      <c r="B177">
        <v>2010199</v>
      </c>
      <c r="C177" t="s">
        <v>2463</v>
      </c>
      <c r="D177">
        <f>SUMIF(本公支2!C:C,本公支1!B177,本公支2!E:E)</f>
        <v>54.7004</v>
      </c>
    </row>
    <row r="178" spans="1:4">
      <c r="A178">
        <v>14</v>
      </c>
      <c r="B178">
        <v>2010201</v>
      </c>
      <c r="C178" t="s">
        <v>2460</v>
      </c>
      <c r="D178">
        <f>SUMIF(本公支2!C:C,本公支1!B178,本公支2!E:E)</f>
        <v>1221.8471</v>
      </c>
    </row>
    <row r="179" spans="1:4">
      <c r="A179">
        <v>15</v>
      </c>
      <c r="B179">
        <v>2010202</v>
      </c>
      <c r="C179" t="s">
        <v>2461</v>
      </c>
      <c r="D179">
        <f>SUMIF(本公支2!C:C,本公支1!B179,本公支2!E:E)</f>
        <v>473</v>
      </c>
    </row>
    <row r="180" spans="1:4">
      <c r="A180">
        <v>16</v>
      </c>
      <c r="B180">
        <v>2010203</v>
      </c>
      <c r="C180" t="s">
        <v>2462</v>
      </c>
      <c r="D180">
        <f>SUMIF(本公支2!C:C,本公支1!B180,本公支2!E:E)</f>
        <v>200.47024</v>
      </c>
    </row>
    <row r="181" spans="1:4">
      <c r="A181">
        <v>17</v>
      </c>
      <c r="B181">
        <v>2010204</v>
      </c>
      <c r="C181" t="s">
        <v>875</v>
      </c>
      <c r="D181">
        <f>SUMIF(本公支2!C:C,本公支1!B181,本公支2!E:E)</f>
        <v>102</v>
      </c>
    </row>
    <row r="182" spans="1:4">
      <c r="A182">
        <v>18</v>
      </c>
      <c r="B182">
        <v>2010205</v>
      </c>
      <c r="C182" t="s">
        <v>876</v>
      </c>
      <c r="D182">
        <f>SUMIF(本公支2!C:C,本公支1!B182,本公支2!E:E)</f>
        <v>90</v>
      </c>
    </row>
    <row r="183" spans="1:4">
      <c r="A183">
        <v>19</v>
      </c>
      <c r="B183">
        <v>2010206</v>
      </c>
      <c r="C183" t="s">
        <v>2464</v>
      </c>
      <c r="D183">
        <f>SUMIF(本公支2!C:C,本公支1!B183,本公支2!E:E)</f>
        <v>75</v>
      </c>
    </row>
    <row r="184" spans="1:4">
      <c r="A184">
        <v>20</v>
      </c>
      <c r="B184">
        <v>2010250</v>
      </c>
      <c r="C184" t="s">
        <v>2465</v>
      </c>
      <c r="D184">
        <f>SUMIF(本公支2!C:C,本公支1!B184,本公支2!E:E)</f>
        <v>0</v>
      </c>
    </row>
    <row r="185" spans="1:4">
      <c r="A185">
        <v>21</v>
      </c>
      <c r="B185">
        <v>2010299</v>
      </c>
      <c r="C185" t="s">
        <v>2466</v>
      </c>
      <c r="D185">
        <f>SUMIF(本公支2!C:C,本公支1!B185,本公支2!E:E)</f>
        <v>0</v>
      </c>
    </row>
    <row r="186" spans="1:4">
      <c r="A186">
        <v>23</v>
      </c>
      <c r="B186">
        <v>2010301</v>
      </c>
      <c r="C186" t="s">
        <v>2460</v>
      </c>
      <c r="D186">
        <f>SUMIF(本公支2!C:C,本公支1!B186,本公支2!E:E)</f>
        <v>4865.1907</v>
      </c>
    </row>
    <row r="187" spans="1:4">
      <c r="A187">
        <v>24</v>
      </c>
      <c r="B187">
        <v>2010302</v>
      </c>
      <c r="C187" t="s">
        <v>2461</v>
      </c>
      <c r="D187">
        <f>SUMIF(本公支2!C:C,本公支1!B187,本公支2!E:E)</f>
        <v>3726.711397</v>
      </c>
    </row>
    <row r="188" spans="1:4">
      <c r="A188">
        <v>25</v>
      </c>
      <c r="B188">
        <v>2010303</v>
      </c>
      <c r="C188" t="s">
        <v>2462</v>
      </c>
      <c r="D188">
        <f>SUMIF(本公支2!C:C,本公支1!B188,本公支2!E:E)</f>
        <v>3227.929404</v>
      </c>
    </row>
    <row r="189" spans="1:4">
      <c r="A189">
        <v>26</v>
      </c>
      <c r="B189">
        <v>2010304</v>
      </c>
      <c r="C189" t="s">
        <v>2467</v>
      </c>
      <c r="D189">
        <f>SUMIF(本公支2!C:C,本公支1!B189,本公支2!E:E)</f>
        <v>0</v>
      </c>
    </row>
    <row r="190" spans="1:4">
      <c r="A190">
        <v>27</v>
      </c>
      <c r="B190">
        <v>2010305</v>
      </c>
      <c r="C190" t="s">
        <v>941</v>
      </c>
      <c r="D190">
        <f>SUMIF(本公支2!C:C,本公支1!B190,本公支2!E:E)</f>
        <v>80.2</v>
      </c>
    </row>
    <row r="191" spans="1:4">
      <c r="A191">
        <v>28</v>
      </c>
      <c r="B191">
        <v>2010306</v>
      </c>
      <c r="C191" t="s">
        <v>942</v>
      </c>
      <c r="D191">
        <f>SUMIF(本公支2!C:C,本公支1!B191,本公支2!E:E)</f>
        <v>2539.0357</v>
      </c>
    </row>
    <row r="192" spans="1:4">
      <c r="A192">
        <v>29</v>
      </c>
      <c r="B192">
        <v>2010307</v>
      </c>
      <c r="C192" t="s">
        <v>1368</v>
      </c>
      <c r="D192">
        <f>SUMIF(本公支2!C:C,本公支1!B192,本公支2!E:E)</f>
        <v>112</v>
      </c>
    </row>
    <row r="193" spans="1:4">
      <c r="A193">
        <v>30</v>
      </c>
      <c r="B193">
        <v>2010308</v>
      </c>
      <c r="C193" t="s">
        <v>948</v>
      </c>
      <c r="D193">
        <f>SUMIF(本公支2!C:C,本公支1!B193,本公支2!E:E)</f>
        <v>90</v>
      </c>
    </row>
    <row r="194" spans="1:4">
      <c r="A194">
        <v>31</v>
      </c>
      <c r="B194">
        <v>2010309</v>
      </c>
      <c r="C194" t="s">
        <v>2468</v>
      </c>
      <c r="D194">
        <f>SUMIF(本公支2!C:C,本公支1!B194,本公支2!E:E)</f>
        <v>0</v>
      </c>
    </row>
    <row r="195" spans="1:4">
      <c r="A195">
        <v>32</v>
      </c>
      <c r="B195">
        <v>2010350</v>
      </c>
      <c r="C195" t="s">
        <v>2465</v>
      </c>
      <c r="D195">
        <f>SUMIF(本公支2!C:C,本公支1!B195,本公支2!E:E)</f>
        <v>795.004002</v>
      </c>
    </row>
    <row r="196" spans="1:4">
      <c r="A196">
        <v>33</v>
      </c>
      <c r="B196">
        <v>2010399</v>
      </c>
      <c r="C196" t="s">
        <v>2469</v>
      </c>
      <c r="D196">
        <f>SUMIF(本公支2!C:C,本公支1!B196,本公支2!E:E)</f>
        <v>91.637812</v>
      </c>
    </row>
    <row r="197" spans="1:4">
      <c r="A197">
        <v>35</v>
      </c>
      <c r="B197">
        <v>2010401</v>
      </c>
      <c r="C197" t="s">
        <v>2460</v>
      </c>
      <c r="D197">
        <f>SUMIF(本公支2!C:C,本公支1!B197,本公支2!E:E)</f>
        <v>2107.757</v>
      </c>
    </row>
    <row r="198" spans="1:4">
      <c r="A198">
        <v>36</v>
      </c>
      <c r="B198">
        <v>2010402</v>
      </c>
      <c r="C198" t="s">
        <v>2461</v>
      </c>
      <c r="D198">
        <f>SUMIF(本公支2!C:C,本公支1!B198,本公支2!E:E)</f>
        <v>170.7</v>
      </c>
    </row>
    <row r="199" spans="1:4">
      <c r="A199">
        <v>37</v>
      </c>
      <c r="B199">
        <v>2010403</v>
      </c>
      <c r="C199" t="s">
        <v>2462</v>
      </c>
      <c r="D199">
        <f>SUMIF(本公支2!C:C,本公支1!B199,本公支2!E:E)</f>
        <v>0</v>
      </c>
    </row>
    <row r="200" spans="1:4">
      <c r="A200">
        <v>38</v>
      </c>
      <c r="B200">
        <v>2010404</v>
      </c>
      <c r="C200" t="s">
        <v>2470</v>
      </c>
      <c r="D200">
        <f>SUMIF(本公支2!C:C,本公支1!B200,本公支2!E:E)</f>
        <v>49.588</v>
      </c>
    </row>
    <row r="201" spans="1:4">
      <c r="A201">
        <v>39</v>
      </c>
      <c r="B201">
        <v>2010405</v>
      </c>
      <c r="C201" t="s">
        <v>2471</v>
      </c>
      <c r="D201">
        <f>SUMIF(本公支2!C:C,本公支1!B201,本公支2!E:E)</f>
        <v>0</v>
      </c>
    </row>
    <row r="202" spans="1:4">
      <c r="A202">
        <v>40</v>
      </c>
      <c r="B202">
        <v>2010406</v>
      </c>
      <c r="C202" t="s">
        <v>2472</v>
      </c>
      <c r="D202">
        <f>SUMIF(本公支2!C:C,本公支1!B202,本公支2!E:E)</f>
        <v>0</v>
      </c>
    </row>
    <row r="203" spans="1:4">
      <c r="A203">
        <v>41</v>
      </c>
      <c r="B203">
        <v>2010407</v>
      </c>
      <c r="C203" t="s">
        <v>2473</v>
      </c>
      <c r="D203">
        <f>SUMIF(本公支2!C:C,本公支1!B203,本公支2!E:E)</f>
        <v>0</v>
      </c>
    </row>
    <row r="204" spans="1:4">
      <c r="A204">
        <v>42</v>
      </c>
      <c r="B204">
        <v>2010408</v>
      </c>
      <c r="C204" t="s">
        <v>973</v>
      </c>
      <c r="D204">
        <f>SUMIF(本公支2!C:C,本公支1!B204,本公支2!E:E)</f>
        <v>276.96</v>
      </c>
    </row>
    <row r="205" spans="1:4">
      <c r="A205">
        <v>43</v>
      </c>
      <c r="B205">
        <v>2010409</v>
      </c>
      <c r="C205" t="s">
        <v>2474</v>
      </c>
      <c r="D205">
        <f>SUMIF(本公支2!C:C,本公支1!B205,本公支2!E:E)</f>
        <v>0</v>
      </c>
    </row>
    <row r="206" spans="1:4">
      <c r="A206">
        <v>44</v>
      </c>
      <c r="B206">
        <v>2010450</v>
      </c>
      <c r="C206" t="s">
        <v>2465</v>
      </c>
      <c r="D206">
        <f>SUMIF(本公支2!C:C,本公支1!B206,本公支2!E:E)</f>
        <v>0</v>
      </c>
    </row>
    <row r="207" spans="1:4">
      <c r="A207">
        <v>45</v>
      </c>
      <c r="B207">
        <v>2010499</v>
      </c>
      <c r="C207" t="s">
        <v>975</v>
      </c>
      <c r="D207">
        <f>SUMIF(本公支2!C:C,本公支1!B207,本公支2!E:E)</f>
        <v>464.36</v>
      </c>
    </row>
    <row r="208" spans="1:4">
      <c r="A208">
        <v>47</v>
      </c>
      <c r="B208">
        <v>2010501</v>
      </c>
      <c r="C208" t="s">
        <v>2460</v>
      </c>
      <c r="D208">
        <f>SUMIF(本公支2!C:C,本公支1!B208,本公支2!E:E)</f>
        <v>702.3198</v>
      </c>
    </row>
    <row r="209" spans="1:4">
      <c r="A209">
        <v>48</v>
      </c>
      <c r="B209">
        <v>2010502</v>
      </c>
      <c r="C209" t="s">
        <v>2461</v>
      </c>
      <c r="D209">
        <f>SUMIF(本公支2!C:C,本公支1!B209,本公支2!E:E)</f>
        <v>0</v>
      </c>
    </row>
    <row r="210" spans="1:4">
      <c r="A210">
        <v>49</v>
      </c>
      <c r="B210">
        <v>2010503</v>
      </c>
      <c r="C210" t="s">
        <v>2462</v>
      </c>
      <c r="D210">
        <f>SUMIF(本公支2!C:C,本公支1!B210,本公支2!E:E)</f>
        <v>0</v>
      </c>
    </row>
    <row r="211" spans="1:4">
      <c r="A211">
        <v>50</v>
      </c>
      <c r="B211">
        <v>2010504</v>
      </c>
      <c r="C211" t="s">
        <v>2475</v>
      </c>
      <c r="D211">
        <f>SUMIF(本公支2!C:C,本公支1!B211,本公支2!E:E)</f>
        <v>0</v>
      </c>
    </row>
    <row r="212" spans="1:4">
      <c r="A212">
        <v>51</v>
      </c>
      <c r="B212">
        <v>2010505</v>
      </c>
      <c r="C212" t="s">
        <v>984</v>
      </c>
      <c r="D212">
        <f>SUMIF(本公支2!C:C,本公支1!B212,本公支2!E:E)</f>
        <v>166.295</v>
      </c>
    </row>
    <row r="213" spans="1:4">
      <c r="A213">
        <v>52</v>
      </c>
      <c r="B213">
        <v>2010506</v>
      </c>
      <c r="C213" t="s">
        <v>2476</v>
      </c>
      <c r="D213">
        <f>SUMIF(本公支2!C:C,本公支1!B213,本公支2!E:E)</f>
        <v>0</v>
      </c>
    </row>
    <row r="214" spans="1:4">
      <c r="A214">
        <v>53</v>
      </c>
      <c r="B214">
        <v>2010507</v>
      </c>
      <c r="C214" t="s">
        <v>985</v>
      </c>
      <c r="D214">
        <f>SUMIF(本公支2!C:C,本公支1!B214,本公支2!E:E)</f>
        <v>126.436</v>
      </c>
    </row>
    <row r="215" spans="1:4">
      <c r="A215">
        <v>54</v>
      </c>
      <c r="B215">
        <v>2010508</v>
      </c>
      <c r="C215" t="s">
        <v>988</v>
      </c>
      <c r="D215">
        <f>SUMIF(本公支2!C:C,本公支1!B215,本公支2!E:E)</f>
        <v>40.83</v>
      </c>
    </row>
    <row r="216" spans="1:4">
      <c r="A216">
        <v>55</v>
      </c>
      <c r="B216">
        <v>2010550</v>
      </c>
      <c r="C216" t="s">
        <v>2465</v>
      </c>
      <c r="D216">
        <f>SUMIF(本公支2!C:C,本公支1!B216,本公支2!E:E)</f>
        <v>58.203992</v>
      </c>
    </row>
    <row r="217" spans="1:4">
      <c r="A217">
        <v>56</v>
      </c>
      <c r="B217">
        <v>2010599</v>
      </c>
      <c r="C217" t="s">
        <v>2477</v>
      </c>
      <c r="D217">
        <f>SUMIF(本公支2!C:C,本公支1!B217,本公支2!E:E)</f>
        <v>526.15</v>
      </c>
    </row>
    <row r="218" spans="1:4">
      <c r="A218">
        <v>58</v>
      </c>
      <c r="B218">
        <v>2010601</v>
      </c>
      <c r="C218" t="s">
        <v>2460</v>
      </c>
      <c r="D218">
        <f>SUMIF(本公支2!C:C,本公支1!B218,本公支2!E:E)</f>
        <v>2578.916908</v>
      </c>
    </row>
    <row r="219" spans="1:4">
      <c r="A219">
        <v>59</v>
      </c>
      <c r="B219">
        <v>2010602</v>
      </c>
      <c r="C219" t="s">
        <v>2461</v>
      </c>
      <c r="D219">
        <f>SUMIF(本公支2!C:C,本公支1!B219,本公支2!E:E)</f>
        <v>780.11</v>
      </c>
    </row>
    <row r="220" spans="1:4">
      <c r="A220">
        <v>60</v>
      </c>
      <c r="B220">
        <v>2010603</v>
      </c>
      <c r="C220" t="s">
        <v>2462</v>
      </c>
      <c r="D220">
        <f>SUMIF(本公支2!C:C,本公支1!B220,本公支2!E:E)</f>
        <v>0</v>
      </c>
    </row>
    <row r="221" spans="1:4">
      <c r="A221">
        <v>61</v>
      </c>
      <c r="B221">
        <v>2010604</v>
      </c>
      <c r="C221" t="s">
        <v>2478</v>
      </c>
      <c r="D221">
        <f>SUMIF(本公支2!C:C,本公支1!B221,本公支2!E:E)</f>
        <v>0</v>
      </c>
    </row>
    <row r="222" spans="1:4">
      <c r="A222">
        <v>62</v>
      </c>
      <c r="B222">
        <v>2010605</v>
      </c>
      <c r="C222" t="s">
        <v>1007</v>
      </c>
      <c r="D222">
        <f>SUMIF(本公支2!C:C,本公支1!B222,本公支2!E:E)</f>
        <v>906</v>
      </c>
    </row>
    <row r="223" spans="1:4">
      <c r="A223">
        <v>63</v>
      </c>
      <c r="B223">
        <v>2010606</v>
      </c>
      <c r="C223" t="s">
        <v>2479</v>
      </c>
      <c r="D223">
        <f>SUMIF(本公支2!C:C,本公支1!B223,本公支2!E:E)</f>
        <v>0</v>
      </c>
    </row>
    <row r="224" spans="1:4">
      <c r="A224">
        <v>64</v>
      </c>
      <c r="B224">
        <v>2010607</v>
      </c>
      <c r="C224" t="s">
        <v>2480</v>
      </c>
      <c r="D224">
        <f>SUMIF(本公支2!C:C,本公支1!B224,本公支2!E:E)</f>
        <v>0</v>
      </c>
    </row>
    <row r="225" spans="1:4">
      <c r="A225">
        <v>65</v>
      </c>
      <c r="B225">
        <v>2010608</v>
      </c>
      <c r="C225" t="s">
        <v>2481</v>
      </c>
      <c r="D225">
        <f>SUMIF(本公支2!C:C,本公支1!B225,本公支2!E:E)</f>
        <v>0</v>
      </c>
    </row>
    <row r="226" spans="1:4">
      <c r="A226">
        <v>66</v>
      </c>
      <c r="B226">
        <v>2010650</v>
      </c>
      <c r="C226" t="s">
        <v>2465</v>
      </c>
      <c r="D226">
        <f>SUMIF(本公支2!C:C,本公支1!B226,本公支2!E:E)</f>
        <v>354.512025</v>
      </c>
    </row>
    <row r="227" spans="1:4">
      <c r="A227">
        <v>67</v>
      </c>
      <c r="B227">
        <v>2010699</v>
      </c>
      <c r="C227" t="s">
        <v>1013</v>
      </c>
      <c r="D227">
        <f>SUMIF(本公支2!C:C,本公支1!B227,本公支2!E:E)</f>
        <v>100.4299</v>
      </c>
    </row>
    <row r="228" spans="1:4">
      <c r="A228">
        <v>69</v>
      </c>
      <c r="B228">
        <v>2010799</v>
      </c>
      <c r="C228" t="s">
        <v>1018</v>
      </c>
      <c r="D228">
        <f>SUMIF(本公支2!C:C,本公支1!B228,本公支2!E:E)</f>
        <v>6891.544</v>
      </c>
    </row>
    <row r="229" spans="1:4">
      <c r="A229">
        <v>71</v>
      </c>
      <c r="B229">
        <v>2010801</v>
      </c>
      <c r="C229" t="s">
        <v>2460</v>
      </c>
      <c r="D229">
        <f>SUMIF(本公支2!C:C,本公支1!B229,本公支2!E:E)</f>
        <v>965.3981</v>
      </c>
    </row>
    <row r="230" spans="1:4">
      <c r="A230">
        <v>72</v>
      </c>
      <c r="B230">
        <v>2010804</v>
      </c>
      <c r="C230" t="s">
        <v>1025</v>
      </c>
      <c r="D230">
        <f>SUMIF(本公支2!C:C,本公支1!B230,本公支2!E:E)</f>
        <v>984.0251</v>
      </c>
    </row>
    <row r="231" spans="1:4">
      <c r="A231">
        <v>73</v>
      </c>
      <c r="B231">
        <v>2010850</v>
      </c>
      <c r="C231" t="s">
        <v>2465</v>
      </c>
      <c r="D231">
        <f>SUMIF(本公支2!C:C,本公支1!B231,本公支2!E:E)</f>
        <v>0.84</v>
      </c>
    </row>
    <row r="232" spans="1:4">
      <c r="A232">
        <v>74</v>
      </c>
      <c r="B232">
        <v>2010899</v>
      </c>
      <c r="C232" t="s">
        <v>1028</v>
      </c>
      <c r="D232">
        <f>SUMIF(本公支2!C:C,本公支1!B232,本公支2!E:E)</f>
        <v>101.5</v>
      </c>
    </row>
    <row r="233" spans="1:4">
      <c r="A233">
        <v>76</v>
      </c>
      <c r="B233">
        <v>2011001</v>
      </c>
      <c r="C233" t="s">
        <v>2460</v>
      </c>
      <c r="D233">
        <f>SUMIF(本公支2!C:C,本公支1!B233,本公支2!E:E)</f>
        <v>631.0827</v>
      </c>
    </row>
    <row r="234" spans="1:4">
      <c r="A234">
        <v>77</v>
      </c>
      <c r="B234">
        <v>2011002</v>
      </c>
      <c r="C234" t="s">
        <v>2461</v>
      </c>
      <c r="D234">
        <f>SUMIF(本公支2!C:C,本公支1!B234,本公支2!E:E)</f>
        <v>4208.670635</v>
      </c>
    </row>
    <row r="235" spans="1:4">
      <c r="A235">
        <v>78</v>
      </c>
      <c r="B235">
        <v>2011006</v>
      </c>
      <c r="C235" t="s">
        <v>1993</v>
      </c>
      <c r="D235">
        <f>SUMIF(本公支2!C:C,本公支1!B235,本公支2!E:E)</f>
        <v>1356.59</v>
      </c>
    </row>
    <row r="236" spans="1:4">
      <c r="A236">
        <v>79</v>
      </c>
      <c r="B236">
        <v>2011050</v>
      </c>
      <c r="C236" t="s">
        <v>2465</v>
      </c>
      <c r="D236">
        <f>SUMIF(本公支2!C:C,本公支1!B236,本公支2!E:E)</f>
        <v>28.441</v>
      </c>
    </row>
    <row r="237" spans="1:4">
      <c r="A237">
        <v>80</v>
      </c>
      <c r="B237">
        <v>2011099</v>
      </c>
      <c r="C237" t="s">
        <v>1046</v>
      </c>
      <c r="D237">
        <f>SUMIF(本公支2!C:C,本公支1!B237,本公支2!E:E)</f>
        <v>723.7268</v>
      </c>
    </row>
    <row r="238" spans="1:4">
      <c r="A238">
        <v>82</v>
      </c>
      <c r="B238">
        <v>2011101</v>
      </c>
      <c r="C238" t="s">
        <v>2460</v>
      </c>
      <c r="D238">
        <f>SUMIF(本公支2!C:C,本公支1!B238,本公支2!E:E)</f>
        <v>1162.0982</v>
      </c>
    </row>
    <row r="239" spans="1:4">
      <c r="A239">
        <v>83</v>
      </c>
      <c r="B239">
        <v>2011102</v>
      </c>
      <c r="C239" t="s">
        <v>2461</v>
      </c>
      <c r="D239">
        <f>SUMIF(本公支2!C:C,本公支1!B239,本公支2!E:E)</f>
        <v>577.76</v>
      </c>
    </row>
    <row r="240" spans="1:4">
      <c r="A240">
        <v>84</v>
      </c>
      <c r="B240">
        <v>2011103</v>
      </c>
      <c r="C240" t="s">
        <v>2462</v>
      </c>
      <c r="D240">
        <f>SUMIF(本公支2!C:C,本公支1!B240,本公支2!E:E)</f>
        <v>0</v>
      </c>
    </row>
    <row r="241" spans="1:4">
      <c r="A241">
        <v>85</v>
      </c>
      <c r="B241">
        <v>2011104</v>
      </c>
      <c r="C241" t="s">
        <v>2482</v>
      </c>
      <c r="D241">
        <f>SUMIF(本公支2!C:C,本公支1!B241,本公支2!E:E)</f>
        <v>0</v>
      </c>
    </row>
    <row r="242" spans="1:4">
      <c r="A242">
        <v>86</v>
      </c>
      <c r="B242">
        <v>2011105</v>
      </c>
      <c r="C242" t="s">
        <v>2483</v>
      </c>
      <c r="D242">
        <f>SUMIF(本公支2!C:C,本公支1!B242,本公支2!E:E)</f>
        <v>0</v>
      </c>
    </row>
    <row r="243" spans="1:4">
      <c r="A243">
        <v>87</v>
      </c>
      <c r="B243">
        <v>2011106</v>
      </c>
      <c r="C243" t="s">
        <v>2484</v>
      </c>
      <c r="D243">
        <f>SUMIF(本公支2!C:C,本公支1!B243,本公支2!E:E)</f>
        <v>0</v>
      </c>
    </row>
    <row r="244" spans="1:4">
      <c r="A244">
        <v>88</v>
      </c>
      <c r="B244">
        <v>2011150</v>
      </c>
      <c r="C244" t="s">
        <v>2465</v>
      </c>
      <c r="D244">
        <f>SUMIF(本公支2!C:C,本公支1!B244,本公支2!E:E)</f>
        <v>162.544207</v>
      </c>
    </row>
    <row r="245" spans="1:4">
      <c r="A245">
        <v>89</v>
      </c>
      <c r="B245">
        <v>2011199</v>
      </c>
      <c r="C245" t="s">
        <v>1060</v>
      </c>
      <c r="D245">
        <f>SUMIF(本公支2!C:C,本公支1!B245,本公支2!E:E)</f>
        <v>283.2</v>
      </c>
    </row>
    <row r="246" spans="1:4">
      <c r="A246">
        <v>91</v>
      </c>
      <c r="B246">
        <v>2011301</v>
      </c>
      <c r="C246" t="s">
        <v>2460</v>
      </c>
      <c r="D246">
        <f>SUMIF(本公支2!C:C,本公支1!B246,本公支2!E:E)</f>
        <v>1480.376</v>
      </c>
    </row>
    <row r="247" spans="1:4">
      <c r="A247">
        <v>92</v>
      </c>
      <c r="B247">
        <v>2011302</v>
      </c>
      <c r="C247" t="s">
        <v>2461</v>
      </c>
      <c r="D247">
        <f>SUMIF(本公支2!C:C,本公支1!B247,本公支2!E:E)</f>
        <v>382.07</v>
      </c>
    </row>
    <row r="248" spans="1:4">
      <c r="A248">
        <v>93</v>
      </c>
      <c r="B248">
        <v>2011308</v>
      </c>
      <c r="C248" t="s">
        <v>1076</v>
      </c>
      <c r="D248">
        <f>SUMIF(本公支2!C:C,本公支1!B248,本公支2!E:E)</f>
        <v>899.84</v>
      </c>
    </row>
    <row r="249" spans="1:4">
      <c r="A249">
        <v>94</v>
      </c>
      <c r="B249">
        <v>2011350</v>
      </c>
      <c r="C249" t="s">
        <v>2465</v>
      </c>
      <c r="D249">
        <f>SUMIF(本公支2!C:C,本公支1!B249,本公支2!E:E)</f>
        <v>168.145056</v>
      </c>
    </row>
    <row r="250" spans="1:4">
      <c r="A250">
        <v>95</v>
      </c>
      <c r="B250">
        <v>2011399</v>
      </c>
      <c r="C250" t="s">
        <v>1086</v>
      </c>
      <c r="D250">
        <f>SUMIF(本公支2!C:C,本公支1!B250,本公支2!E:E)</f>
        <v>220.464078</v>
      </c>
    </row>
    <row r="251" spans="1:4">
      <c r="A251">
        <v>97</v>
      </c>
      <c r="B251">
        <v>2011501</v>
      </c>
      <c r="C251" t="s">
        <v>2460</v>
      </c>
      <c r="D251">
        <f>SUMIF(本公支2!C:C,本公支1!B251,本公支2!E:E)</f>
        <v>5512.6201</v>
      </c>
    </row>
    <row r="252" spans="1:4">
      <c r="A252">
        <v>98</v>
      </c>
      <c r="B252">
        <v>2011502</v>
      </c>
      <c r="C252" t="s">
        <v>2461</v>
      </c>
      <c r="D252">
        <f>SUMIF(本公支2!C:C,本公支1!B252,本公支2!E:E)</f>
        <v>614.77</v>
      </c>
    </row>
    <row r="253" spans="1:4">
      <c r="A253">
        <v>99</v>
      </c>
      <c r="B253">
        <v>2011504</v>
      </c>
      <c r="C253" t="s">
        <v>2485</v>
      </c>
      <c r="D253">
        <f>SUMIF(本公支2!C:C,本公支1!B253,本公支2!E:E)</f>
        <v>160.47</v>
      </c>
    </row>
    <row r="254" spans="1:4">
      <c r="A254">
        <v>100</v>
      </c>
      <c r="B254">
        <v>2011505</v>
      </c>
      <c r="C254" t="s">
        <v>2486</v>
      </c>
      <c r="D254">
        <f>SUMIF(本公支2!C:C,本公支1!B254,本公支2!E:E)</f>
        <v>52.33</v>
      </c>
    </row>
    <row r="255" spans="1:4">
      <c r="A255">
        <v>101</v>
      </c>
      <c r="B255">
        <v>2011506</v>
      </c>
      <c r="C255" t="s">
        <v>1273</v>
      </c>
      <c r="D255">
        <f>SUMIF(本公支2!C:C,本公支1!B255,本公支2!E:E)</f>
        <v>17.47</v>
      </c>
    </row>
    <row r="256" spans="1:4">
      <c r="A256">
        <v>102</v>
      </c>
      <c r="B256">
        <v>2011507</v>
      </c>
      <c r="C256" t="s">
        <v>2480</v>
      </c>
      <c r="D256">
        <f>SUMIF(本公支2!C:C,本公支1!B256,本公支2!E:E)</f>
        <v>53.39</v>
      </c>
    </row>
    <row r="257" spans="1:4">
      <c r="A257">
        <v>103</v>
      </c>
      <c r="B257">
        <v>2011599</v>
      </c>
      <c r="C257" t="s">
        <v>2487</v>
      </c>
      <c r="D257">
        <f>SUMIF(本公支2!C:C,本公支1!B257,本公支2!E:E)</f>
        <v>0</v>
      </c>
    </row>
    <row r="258" spans="1:4">
      <c r="A258">
        <v>105</v>
      </c>
      <c r="B258">
        <v>2011701</v>
      </c>
      <c r="C258" t="s">
        <v>2460</v>
      </c>
      <c r="D258">
        <f>SUMIF(本公支2!C:C,本公支1!B258,本公支2!E:E)</f>
        <v>747.9271</v>
      </c>
    </row>
    <row r="259" spans="1:4">
      <c r="A259">
        <v>106</v>
      </c>
      <c r="B259">
        <v>2011702</v>
      </c>
      <c r="C259" t="s">
        <v>2461</v>
      </c>
      <c r="D259">
        <f>SUMIF(本公支2!C:C,本公支1!B259,本公支2!E:E)</f>
        <v>118.19</v>
      </c>
    </row>
    <row r="260" spans="1:4">
      <c r="A260">
        <v>107</v>
      </c>
      <c r="B260">
        <v>2011706</v>
      </c>
      <c r="C260" t="s">
        <v>2488</v>
      </c>
      <c r="D260">
        <f>SUMIF(本公支2!C:C,本公支1!B260,本公支2!E:E)</f>
        <v>262</v>
      </c>
    </row>
    <row r="261" spans="1:4">
      <c r="A261">
        <v>108</v>
      </c>
      <c r="B261">
        <v>2011707</v>
      </c>
      <c r="C261" t="s">
        <v>2489</v>
      </c>
      <c r="D261">
        <f>SUMIF(本公支2!C:C,本公支1!B261,本公支2!E:E)</f>
        <v>102</v>
      </c>
    </row>
    <row r="262" spans="1:4">
      <c r="A262">
        <v>109</v>
      </c>
      <c r="B262">
        <v>2011709</v>
      </c>
      <c r="C262" t="s">
        <v>2490</v>
      </c>
      <c r="D262">
        <f>SUMIF(本公支2!C:C,本公支1!B262,本公支2!E:E)</f>
        <v>32.15</v>
      </c>
    </row>
    <row r="263" spans="1:4">
      <c r="A263">
        <v>110</v>
      </c>
      <c r="B263">
        <v>2011710</v>
      </c>
      <c r="C263" t="s">
        <v>2480</v>
      </c>
      <c r="D263">
        <f>SUMIF(本公支2!C:C,本公支1!B263,本公支2!E:E)</f>
        <v>0</v>
      </c>
    </row>
    <row r="264" spans="1:4">
      <c r="A264">
        <v>111</v>
      </c>
      <c r="B264">
        <v>2011750</v>
      </c>
      <c r="C264" t="s">
        <v>2465</v>
      </c>
      <c r="D264">
        <f>SUMIF(本公支2!C:C,本公支1!B264,本公支2!E:E)</f>
        <v>1534.838038</v>
      </c>
    </row>
    <row r="265" spans="1:4">
      <c r="A265">
        <v>112</v>
      </c>
      <c r="B265">
        <v>2011799</v>
      </c>
      <c r="C265" t="s">
        <v>2491</v>
      </c>
      <c r="D265">
        <f>SUMIF(本公支2!C:C,本公支1!B265,本公支2!E:E)</f>
        <v>174.6</v>
      </c>
    </row>
    <row r="266" spans="1:4">
      <c r="A266">
        <v>114</v>
      </c>
      <c r="B266">
        <v>2012301</v>
      </c>
      <c r="C266" t="s">
        <v>2460</v>
      </c>
      <c r="D266">
        <f>SUMIF(本公支2!C:C,本公支1!B266,本公支2!E:E)</f>
        <v>342.9873</v>
      </c>
    </row>
    <row r="267" spans="1:4">
      <c r="A267">
        <v>115</v>
      </c>
      <c r="B267">
        <v>2012302</v>
      </c>
      <c r="C267" t="s">
        <v>2461</v>
      </c>
      <c r="D267">
        <f>SUMIF(本公支2!C:C,本公支1!B267,本公支2!E:E)</f>
        <v>3</v>
      </c>
    </row>
    <row r="268" spans="1:4">
      <c r="A268">
        <v>116</v>
      </c>
      <c r="B268">
        <v>2012304</v>
      </c>
      <c r="C268" t="s">
        <v>1106</v>
      </c>
      <c r="D268">
        <f>SUMIF(本公支2!C:C,本公支1!B268,本公支2!E:E)</f>
        <v>168.4</v>
      </c>
    </row>
    <row r="269" spans="1:4">
      <c r="A269">
        <v>117</v>
      </c>
      <c r="B269">
        <v>2012399</v>
      </c>
      <c r="C269" t="s">
        <v>1107</v>
      </c>
      <c r="D269">
        <f>SUMIF(本公支2!C:C,本公支1!B269,本公支2!E:E)</f>
        <v>177.85</v>
      </c>
    </row>
    <row r="270" spans="1:4">
      <c r="A270">
        <v>119</v>
      </c>
      <c r="B270">
        <v>2012404</v>
      </c>
      <c r="C270" t="s">
        <v>2492</v>
      </c>
      <c r="D270">
        <f>SUMIF(本公支2!C:C,本公支1!B270,本公支2!E:E)</f>
        <v>34</v>
      </c>
    </row>
    <row r="271" spans="1:4">
      <c r="A271">
        <v>120</v>
      </c>
      <c r="B271">
        <v>2012499</v>
      </c>
      <c r="C271" t="s">
        <v>2493</v>
      </c>
      <c r="D271">
        <f>SUMIF(本公支2!C:C,本公支1!B271,本公支2!E:E)</f>
        <v>0</v>
      </c>
    </row>
    <row r="272" spans="1:4">
      <c r="A272">
        <v>122</v>
      </c>
      <c r="B272">
        <v>2012501</v>
      </c>
      <c r="C272" t="s">
        <v>2460</v>
      </c>
      <c r="D272">
        <f>SUMIF(本公支2!C:C,本公支1!B272,本公支2!E:E)</f>
        <v>154.1662</v>
      </c>
    </row>
    <row r="273" spans="1:4">
      <c r="A273">
        <v>123</v>
      </c>
      <c r="B273">
        <v>2012505</v>
      </c>
      <c r="C273" t="s">
        <v>1118</v>
      </c>
      <c r="D273">
        <f>SUMIF(本公支2!C:C,本公支1!B273,本公支2!E:E)</f>
        <v>106.75</v>
      </c>
    </row>
    <row r="274" spans="1:4">
      <c r="A274">
        <v>124</v>
      </c>
      <c r="B274">
        <v>2012506</v>
      </c>
      <c r="C274" t="s">
        <v>2494</v>
      </c>
      <c r="D274">
        <f>SUMIF(本公支2!C:C,本公支1!B274,本公支2!E:E)</f>
        <v>115.696</v>
      </c>
    </row>
    <row r="275" spans="1:4">
      <c r="A275">
        <v>126</v>
      </c>
      <c r="B275">
        <v>2012601</v>
      </c>
      <c r="C275" t="s">
        <v>2460</v>
      </c>
      <c r="D275">
        <f>SUMIF(本公支2!C:C,本公支1!B275,本公支2!E:E)</f>
        <v>366.232</v>
      </c>
    </row>
    <row r="276" spans="1:4">
      <c r="A276">
        <v>127</v>
      </c>
      <c r="B276">
        <v>2012604</v>
      </c>
      <c r="C276" t="s">
        <v>1125</v>
      </c>
      <c r="D276">
        <f>SUMIF(本公支2!C:C,本公支1!B276,本公支2!E:E)</f>
        <v>94.22</v>
      </c>
    </row>
    <row r="277" spans="1:4">
      <c r="A277">
        <v>128</v>
      </c>
      <c r="B277">
        <v>2012699</v>
      </c>
      <c r="C277" t="s">
        <v>2495</v>
      </c>
      <c r="D277">
        <f>SUMIF(本公支2!C:C,本公支1!B277,本公支2!E:E)</f>
        <v>0</v>
      </c>
    </row>
    <row r="278" spans="1:4">
      <c r="A278">
        <v>130</v>
      </c>
      <c r="B278">
        <v>2012801</v>
      </c>
      <c r="C278" t="s">
        <v>2460</v>
      </c>
      <c r="D278">
        <f>SUMIF(本公支2!C:C,本公支1!B278,本公支2!E:E)</f>
        <v>884.4088</v>
      </c>
    </row>
    <row r="279" spans="1:4">
      <c r="A279">
        <v>131</v>
      </c>
      <c r="B279">
        <v>2012804</v>
      </c>
      <c r="C279" t="s">
        <v>2464</v>
      </c>
      <c r="D279">
        <f>SUMIF(本公支2!C:C,本公支1!B279,本公支2!E:E)</f>
        <v>316.4</v>
      </c>
    </row>
    <row r="280" spans="1:4">
      <c r="A280">
        <v>133</v>
      </c>
      <c r="B280">
        <v>2012901</v>
      </c>
      <c r="C280" t="s">
        <v>2460</v>
      </c>
      <c r="D280">
        <f>SUMIF(本公支2!C:C,本公支1!B280,本公支2!E:E)</f>
        <v>538.0117</v>
      </c>
    </row>
    <row r="281" spans="1:4">
      <c r="A281">
        <v>134</v>
      </c>
      <c r="B281">
        <v>2012902</v>
      </c>
      <c r="C281" t="s">
        <v>2461</v>
      </c>
      <c r="D281">
        <f>SUMIF(本公支2!C:C,本公支1!B281,本公支2!E:E)</f>
        <v>378.04</v>
      </c>
    </row>
    <row r="282" spans="1:4">
      <c r="A282">
        <v>135</v>
      </c>
      <c r="B282">
        <v>2012950</v>
      </c>
      <c r="C282" t="s">
        <v>2465</v>
      </c>
      <c r="D282">
        <f>SUMIF(本公支2!C:C,本公支1!B282,本公支2!E:E)</f>
        <v>707.837102</v>
      </c>
    </row>
    <row r="283" spans="1:4">
      <c r="A283">
        <v>136</v>
      </c>
      <c r="B283">
        <v>2012999</v>
      </c>
      <c r="C283" t="s">
        <v>1178</v>
      </c>
      <c r="D283">
        <f>SUMIF(本公支2!C:C,本公支1!B283,本公支2!E:E)</f>
        <v>451.51</v>
      </c>
    </row>
    <row r="284" spans="1:4">
      <c r="A284">
        <v>138</v>
      </c>
      <c r="B284">
        <v>2013101</v>
      </c>
      <c r="C284" t="s">
        <v>2460</v>
      </c>
      <c r="D284">
        <f>SUMIF(本公支2!C:C,本公支1!B284,本公支2!E:E)</f>
        <v>1665.7419</v>
      </c>
    </row>
    <row r="285" spans="1:4">
      <c r="A285">
        <v>139</v>
      </c>
      <c r="B285">
        <v>2013102</v>
      </c>
      <c r="C285" t="s">
        <v>2461</v>
      </c>
      <c r="D285">
        <f>SUMIF(本公支2!C:C,本公支1!B285,本公支2!E:E)</f>
        <v>61.55</v>
      </c>
    </row>
    <row r="286" spans="1:4">
      <c r="A286">
        <v>140</v>
      </c>
      <c r="B286">
        <v>2013103</v>
      </c>
      <c r="C286" t="s">
        <v>2462</v>
      </c>
      <c r="D286">
        <f>SUMIF(本公支2!C:C,本公支1!B286,本公支2!E:E)</f>
        <v>0</v>
      </c>
    </row>
    <row r="287" spans="1:4">
      <c r="A287">
        <v>141</v>
      </c>
      <c r="B287">
        <v>2013105</v>
      </c>
      <c r="C287" t="s">
        <v>2496</v>
      </c>
      <c r="D287">
        <f>SUMIF(本公支2!C:C,本公支1!B287,本公支2!E:E)</f>
        <v>835.59</v>
      </c>
    </row>
    <row r="288" spans="1:4">
      <c r="A288">
        <v>142</v>
      </c>
      <c r="B288">
        <v>2013199</v>
      </c>
      <c r="C288" t="s">
        <v>2497</v>
      </c>
      <c r="D288">
        <f>SUMIF(本公支2!C:C,本公支1!B288,本公支2!E:E)</f>
        <v>27</v>
      </c>
    </row>
    <row r="289" spans="1:4">
      <c r="A289">
        <v>144</v>
      </c>
      <c r="B289">
        <v>2013201</v>
      </c>
      <c r="C289" t="s">
        <v>2460</v>
      </c>
      <c r="D289">
        <f>SUMIF(本公支2!C:C,本公支1!B289,本公支2!E:E)</f>
        <v>895.187</v>
      </c>
    </row>
    <row r="290" spans="1:4">
      <c r="A290">
        <v>145</v>
      </c>
      <c r="B290">
        <v>2013202</v>
      </c>
      <c r="C290" t="s">
        <v>2461</v>
      </c>
      <c r="D290">
        <f>SUMIF(本公支2!C:C,本公支1!B290,本公支2!E:E)</f>
        <v>2963.8</v>
      </c>
    </row>
    <row r="291" spans="1:4">
      <c r="A291">
        <v>146</v>
      </c>
      <c r="B291">
        <v>2013250</v>
      </c>
      <c r="C291" t="s">
        <v>2465</v>
      </c>
      <c r="D291">
        <f>SUMIF(本公支2!C:C,本公支1!B291,本公支2!E:E)</f>
        <v>42.2059</v>
      </c>
    </row>
    <row r="292" spans="1:4">
      <c r="A292">
        <v>147</v>
      </c>
      <c r="B292">
        <v>2013299</v>
      </c>
      <c r="C292" t="s">
        <v>1203</v>
      </c>
      <c r="D292">
        <f>SUMIF(本公支2!C:C,本公支1!B292,本公支2!E:E)</f>
        <v>275.7404</v>
      </c>
    </row>
    <row r="293" spans="1:4">
      <c r="A293">
        <v>149</v>
      </c>
      <c r="B293">
        <v>2013301</v>
      </c>
      <c r="C293" t="s">
        <v>2460</v>
      </c>
      <c r="D293">
        <f>SUMIF(本公支2!C:C,本公支1!B293,本公支2!E:E)</f>
        <v>880.9076</v>
      </c>
    </row>
    <row r="294" spans="1:4">
      <c r="A294">
        <v>150</v>
      </c>
      <c r="B294">
        <v>2013302</v>
      </c>
      <c r="C294" t="s">
        <v>2461</v>
      </c>
      <c r="D294">
        <f>SUMIF(本公支2!C:C,本公支1!B294,本公支2!E:E)</f>
        <v>800.46</v>
      </c>
    </row>
    <row r="295" spans="1:4">
      <c r="A295">
        <v>151</v>
      </c>
      <c r="B295">
        <v>2013350</v>
      </c>
      <c r="C295" t="s">
        <v>2465</v>
      </c>
      <c r="D295">
        <f>SUMIF(本公支2!C:C,本公支1!B295,本公支2!E:E)</f>
        <v>207.8166</v>
      </c>
    </row>
    <row r="296" spans="1:4">
      <c r="A296">
        <v>152</v>
      </c>
      <c r="B296">
        <v>2013399</v>
      </c>
      <c r="C296" t="s">
        <v>1221</v>
      </c>
      <c r="D296">
        <f>SUMIF(本公支2!C:C,本公支1!B296,本公支2!E:E)</f>
        <v>1476.75</v>
      </c>
    </row>
    <row r="297" spans="1:4">
      <c r="A297">
        <v>154</v>
      </c>
      <c r="B297">
        <v>2013401</v>
      </c>
      <c r="C297" t="s">
        <v>2460</v>
      </c>
      <c r="D297">
        <f>SUMIF(本公支2!C:C,本公支1!B297,本公支2!E:E)</f>
        <v>405.3622</v>
      </c>
    </row>
    <row r="298" spans="1:4">
      <c r="A298">
        <v>155</v>
      </c>
      <c r="B298">
        <v>2013402</v>
      </c>
      <c r="C298" t="s">
        <v>2461</v>
      </c>
      <c r="D298">
        <f>SUMIF(本公支2!C:C,本公支1!B298,本公支2!E:E)</f>
        <v>305.3</v>
      </c>
    </row>
    <row r="299" spans="1:4">
      <c r="A299">
        <v>156</v>
      </c>
      <c r="B299">
        <v>2013450</v>
      </c>
      <c r="C299" t="s">
        <v>2465</v>
      </c>
      <c r="D299">
        <f>SUMIF(本公支2!C:C,本公支1!B299,本公支2!E:E)</f>
        <v>48.993</v>
      </c>
    </row>
    <row r="300" spans="1:4">
      <c r="A300">
        <v>157</v>
      </c>
      <c r="B300">
        <v>2013499</v>
      </c>
      <c r="C300" t="s">
        <v>1234</v>
      </c>
      <c r="D300">
        <f>SUMIF(本公支2!C:C,本公支1!B300,本公支2!E:E)</f>
        <v>28</v>
      </c>
    </row>
    <row r="301" spans="1:4">
      <c r="A301">
        <v>159</v>
      </c>
      <c r="B301">
        <v>2013599</v>
      </c>
      <c r="C301" t="s">
        <v>2498</v>
      </c>
      <c r="D301">
        <f>SUMIF(本公支2!C:C,本公支1!B301,本公支2!E:E)</f>
        <v>0</v>
      </c>
    </row>
    <row r="302" spans="1:4">
      <c r="A302">
        <v>161</v>
      </c>
      <c r="B302">
        <v>2013601</v>
      </c>
      <c r="C302" t="s">
        <v>2460</v>
      </c>
      <c r="D302">
        <f>SUMIF(本公支2!C:C,本公支1!B302,本公支2!E:E)</f>
        <v>1704.461764</v>
      </c>
    </row>
    <row r="303" spans="1:4">
      <c r="A303">
        <v>162</v>
      </c>
      <c r="B303">
        <v>2013602</v>
      </c>
      <c r="C303" t="s">
        <v>2461</v>
      </c>
      <c r="D303">
        <f>SUMIF(本公支2!C:C,本公支1!B303,本公支2!E:E)</f>
        <v>1542.16</v>
      </c>
    </row>
    <row r="304" spans="1:4">
      <c r="A304">
        <v>163</v>
      </c>
      <c r="B304">
        <v>2013650</v>
      </c>
      <c r="C304" t="s">
        <v>2465</v>
      </c>
      <c r="D304">
        <f>SUMIF(本公支2!C:C,本公支1!B304,本公支2!E:E)</f>
        <v>52.928936</v>
      </c>
    </row>
    <row r="305" spans="1:4">
      <c r="A305">
        <v>164</v>
      </c>
      <c r="B305">
        <v>2013699</v>
      </c>
      <c r="C305" t="s">
        <v>1260</v>
      </c>
      <c r="D305">
        <f>SUMIF(本公支2!C:C,本公支1!B305,本公支2!E:E)</f>
        <v>867.13</v>
      </c>
    </row>
    <row r="306" spans="1:4">
      <c r="A306">
        <v>166</v>
      </c>
      <c r="B306">
        <v>2019901</v>
      </c>
      <c r="C306" t="s">
        <v>1284</v>
      </c>
      <c r="D306">
        <f>SUMIF(本公支2!C:C,本公支1!B306,本公支2!E:E)</f>
        <v>20</v>
      </c>
    </row>
    <row r="307" spans="1:4">
      <c r="A307">
        <v>167</v>
      </c>
      <c r="B307">
        <v>2019999</v>
      </c>
      <c r="C307" t="s">
        <v>2499</v>
      </c>
      <c r="D307">
        <f>SUMIF(本公支2!C:C,本公支1!B307,本公支2!E:E)</f>
        <v>25330.33161475</v>
      </c>
    </row>
    <row r="308" spans="1:4">
      <c r="A308">
        <v>171</v>
      </c>
      <c r="B308">
        <v>2030606</v>
      </c>
      <c r="C308" t="s">
        <v>1296</v>
      </c>
      <c r="D308">
        <f>SUMIF(本公支2!C:C,本公支1!B308,本公支2!E:E)</f>
        <v>271</v>
      </c>
    </row>
    <row r="309" spans="1:4">
      <c r="A309">
        <v>172</v>
      </c>
      <c r="B309">
        <v>2030607</v>
      </c>
      <c r="C309" t="s">
        <v>1300</v>
      </c>
      <c r="D309">
        <f>SUMIF(本公支2!C:C,本公支1!B309,本公支2!E:E)</f>
        <v>940.4904</v>
      </c>
    </row>
    <row r="310" spans="1:4">
      <c r="A310">
        <v>173</v>
      </c>
      <c r="B310">
        <v>2030699</v>
      </c>
      <c r="C310" t="s">
        <v>2500</v>
      </c>
      <c r="D310">
        <f>SUMIF(本公支2!C:C,本公支1!B310,本公支2!E:E)</f>
        <v>0</v>
      </c>
    </row>
    <row r="311" spans="1:4">
      <c r="A311">
        <v>176</v>
      </c>
      <c r="B311">
        <v>2040101</v>
      </c>
      <c r="C311" t="s">
        <v>2501</v>
      </c>
      <c r="D311">
        <f>SUMIF(本公支2!C:C,本公支1!B311,本公支2!E:E)</f>
        <v>709.7</v>
      </c>
    </row>
    <row r="312" spans="1:4">
      <c r="A312">
        <v>177</v>
      </c>
      <c r="B312">
        <v>2040102</v>
      </c>
      <c r="C312" t="s">
        <v>2502</v>
      </c>
      <c r="D312">
        <f>SUMIF(本公支2!C:C,本公支1!B312,本公支2!E:E)</f>
        <v>151.54</v>
      </c>
    </row>
    <row r="313" spans="1:4">
      <c r="A313">
        <v>178</v>
      </c>
      <c r="B313">
        <v>2040103</v>
      </c>
      <c r="C313" t="s">
        <v>2503</v>
      </c>
      <c r="D313">
        <f>SUMIF(本公支2!C:C,本公支1!B313,本公支2!E:E)</f>
        <v>6751.7055</v>
      </c>
    </row>
    <row r="314" spans="1:4">
      <c r="A314">
        <v>179</v>
      </c>
      <c r="B314">
        <v>2040199</v>
      </c>
      <c r="C314" t="s">
        <v>2504</v>
      </c>
      <c r="D314">
        <f>SUMIF(本公支2!C:C,本公支1!B314,本公支2!E:E)</f>
        <v>0</v>
      </c>
    </row>
    <row r="315" spans="1:4">
      <c r="A315">
        <v>181</v>
      </c>
      <c r="B315">
        <v>2040201</v>
      </c>
      <c r="C315" t="s">
        <v>2460</v>
      </c>
      <c r="D315">
        <f>SUMIF(本公支2!C:C,本公支1!B315,本公支2!E:E)</f>
        <v>48298.2041</v>
      </c>
    </row>
    <row r="316" spans="1:4">
      <c r="A316">
        <v>182</v>
      </c>
      <c r="B316">
        <v>2040202</v>
      </c>
      <c r="C316" t="s">
        <v>2461</v>
      </c>
      <c r="D316">
        <f>SUMIF(本公支2!C:C,本公支1!B316,本公支2!E:E)</f>
        <v>1960.56</v>
      </c>
    </row>
    <row r="317" spans="1:4">
      <c r="A317">
        <v>183</v>
      </c>
      <c r="B317">
        <v>2040203</v>
      </c>
      <c r="C317" t="s">
        <v>2462</v>
      </c>
      <c r="D317">
        <f>SUMIF(本公支2!C:C,本公支1!B317,本公支2!E:E)</f>
        <v>2407.64</v>
      </c>
    </row>
    <row r="318" spans="1:4">
      <c r="A318">
        <v>184</v>
      </c>
      <c r="B318">
        <v>2040204</v>
      </c>
      <c r="C318" t="s">
        <v>2505</v>
      </c>
      <c r="D318">
        <f>SUMIF(本公支2!C:C,本公支1!B318,本公支2!E:E)</f>
        <v>3769.6861</v>
      </c>
    </row>
    <row r="319" spans="1:4">
      <c r="A319">
        <v>185</v>
      </c>
      <c r="B319">
        <v>2040205</v>
      </c>
      <c r="C319" t="s">
        <v>2506</v>
      </c>
      <c r="D319">
        <f>SUMIF(本公支2!C:C,本公支1!B319,本公支2!E:E)</f>
        <v>225</v>
      </c>
    </row>
    <row r="320" spans="1:4">
      <c r="A320">
        <v>186</v>
      </c>
      <c r="B320">
        <v>2040206</v>
      </c>
      <c r="C320" t="s">
        <v>2507</v>
      </c>
      <c r="D320">
        <f>SUMIF(本公支2!C:C,本公支1!B320,本公支2!E:E)</f>
        <v>7864</v>
      </c>
    </row>
    <row r="321" spans="1:4">
      <c r="A321">
        <v>187</v>
      </c>
      <c r="B321">
        <v>2040208</v>
      </c>
      <c r="C321" t="s">
        <v>2508</v>
      </c>
      <c r="D321">
        <f>SUMIF(本公支2!C:C,本公支1!B321,本公支2!E:E)</f>
        <v>805.0257</v>
      </c>
    </row>
    <row r="322" spans="1:4">
      <c r="A322">
        <v>188</v>
      </c>
      <c r="B322">
        <v>2040210</v>
      </c>
      <c r="C322" t="s">
        <v>2509</v>
      </c>
      <c r="D322">
        <f>SUMIF(本公支2!C:C,本公支1!B322,本公支2!E:E)</f>
        <v>36</v>
      </c>
    </row>
    <row r="323" spans="1:4">
      <c r="A323">
        <v>189</v>
      </c>
      <c r="B323">
        <v>2040211</v>
      </c>
      <c r="C323" t="s">
        <v>2510</v>
      </c>
      <c r="D323">
        <f>SUMIF(本公支2!C:C,本公支1!B323,本公支2!E:E)</f>
        <v>579.5</v>
      </c>
    </row>
    <row r="324" spans="1:4">
      <c r="A324">
        <v>190</v>
      </c>
      <c r="B324">
        <v>2040212</v>
      </c>
      <c r="C324" t="s">
        <v>2511</v>
      </c>
      <c r="D324">
        <f>SUMIF(本公支2!C:C,本公支1!B324,本公支2!E:E)</f>
        <v>1375.928</v>
      </c>
    </row>
    <row r="325" spans="1:4">
      <c r="A325">
        <v>191</v>
      </c>
      <c r="B325">
        <v>2040213</v>
      </c>
      <c r="C325" t="s">
        <v>2512</v>
      </c>
      <c r="D325">
        <f>SUMIF(本公支2!C:C,本公支1!B325,本公支2!E:E)</f>
        <v>30</v>
      </c>
    </row>
    <row r="326" spans="1:4">
      <c r="A326">
        <v>192</v>
      </c>
      <c r="B326">
        <v>2040214</v>
      </c>
      <c r="C326" t="s">
        <v>2513</v>
      </c>
      <c r="D326">
        <f>SUMIF(本公支2!C:C,本公支1!B326,本公支2!E:E)</f>
        <v>1140.5</v>
      </c>
    </row>
    <row r="327" spans="1:4">
      <c r="A327">
        <v>193</v>
      </c>
      <c r="B327">
        <v>2040215</v>
      </c>
      <c r="C327" t="s">
        <v>2514</v>
      </c>
      <c r="D327">
        <f>SUMIF(本公支2!C:C,本公支1!B327,本公支2!E:E)</f>
        <v>600</v>
      </c>
    </row>
    <row r="328" spans="1:4">
      <c r="A328">
        <v>194</v>
      </c>
      <c r="B328">
        <v>2040216</v>
      </c>
      <c r="C328" t="s">
        <v>2515</v>
      </c>
      <c r="D328">
        <f>SUMIF(本公支2!C:C,本公支1!B328,本公支2!E:E)</f>
        <v>331.125</v>
      </c>
    </row>
    <row r="329" spans="1:4">
      <c r="A329">
        <v>195</v>
      </c>
      <c r="B329">
        <v>2040217</v>
      </c>
      <c r="C329" t="s">
        <v>2516</v>
      </c>
      <c r="D329">
        <f>SUMIF(本公支2!C:C,本公支1!B329,本公支2!E:E)</f>
        <v>3375.4</v>
      </c>
    </row>
    <row r="330" spans="1:4">
      <c r="A330">
        <v>196</v>
      </c>
      <c r="B330">
        <v>2040219</v>
      </c>
      <c r="C330" t="s">
        <v>2480</v>
      </c>
      <c r="D330">
        <f>SUMIF(本公支2!C:C,本公支1!B330,本公支2!E:E)</f>
        <v>0</v>
      </c>
    </row>
    <row r="331" spans="1:4">
      <c r="A331">
        <v>197</v>
      </c>
      <c r="B331">
        <v>2040250</v>
      </c>
      <c r="C331" t="s">
        <v>2465</v>
      </c>
      <c r="D331">
        <f>SUMIF(本公支2!C:C,本公支1!B331,本公支2!E:E)</f>
        <v>237.413764</v>
      </c>
    </row>
    <row r="332" spans="1:4">
      <c r="A332">
        <v>198</v>
      </c>
      <c r="B332">
        <v>2040299</v>
      </c>
      <c r="C332" t="s">
        <v>1333</v>
      </c>
      <c r="D332">
        <f>SUMIF(本公支2!C:C,本公支1!B332,本公支2!E:E)</f>
        <v>10580.66975</v>
      </c>
    </row>
    <row r="333" spans="1:4">
      <c r="A333">
        <v>200</v>
      </c>
      <c r="B333">
        <v>2040399</v>
      </c>
      <c r="C333" t="s">
        <v>2517</v>
      </c>
      <c r="D333">
        <f>SUMIF(本公支2!C:C,本公支1!B333,本公支2!E:E)</f>
        <v>200</v>
      </c>
    </row>
    <row r="334" spans="1:4">
      <c r="A334">
        <v>202</v>
      </c>
      <c r="B334">
        <v>2040401</v>
      </c>
      <c r="C334" t="s">
        <v>2460</v>
      </c>
      <c r="D334">
        <f>SUMIF(本公支2!C:C,本公支1!B334,本公支2!E:E)</f>
        <v>3119.0419</v>
      </c>
    </row>
    <row r="335" spans="1:4">
      <c r="A335">
        <v>203</v>
      </c>
      <c r="B335">
        <v>2040402</v>
      </c>
      <c r="C335" t="s">
        <v>2461</v>
      </c>
      <c r="D335">
        <f>SUMIF(本公支2!C:C,本公支1!B335,本公支2!E:E)</f>
        <v>1208.558</v>
      </c>
    </row>
    <row r="336" spans="1:4">
      <c r="A336">
        <v>204</v>
      </c>
      <c r="B336">
        <v>2040403</v>
      </c>
      <c r="C336" t="s">
        <v>2462</v>
      </c>
      <c r="D336">
        <f>SUMIF(本公支2!C:C,本公支1!B336,本公支2!E:E)</f>
        <v>33.506</v>
      </c>
    </row>
    <row r="337" spans="1:4">
      <c r="A337">
        <v>205</v>
      </c>
      <c r="B337">
        <v>2040404</v>
      </c>
      <c r="C337" t="s">
        <v>2518</v>
      </c>
      <c r="D337">
        <f>SUMIF(本公支2!C:C,本公支1!B337,本公支2!E:E)</f>
        <v>0</v>
      </c>
    </row>
    <row r="338" spans="1:4">
      <c r="A338">
        <v>206</v>
      </c>
      <c r="B338">
        <v>2040405</v>
      </c>
      <c r="C338" t="s">
        <v>2519</v>
      </c>
      <c r="D338">
        <f>SUMIF(本公支2!C:C,本公支1!B338,本公支2!E:E)</f>
        <v>0</v>
      </c>
    </row>
    <row r="339" spans="1:4">
      <c r="A339">
        <v>207</v>
      </c>
      <c r="B339">
        <v>2040406</v>
      </c>
      <c r="C339" t="s">
        <v>2520</v>
      </c>
      <c r="D339">
        <f>SUMIF(本公支2!C:C,本公支1!B339,本公支2!E:E)</f>
        <v>0</v>
      </c>
    </row>
    <row r="340" spans="1:4">
      <c r="A340">
        <v>208</v>
      </c>
      <c r="B340">
        <v>2040407</v>
      </c>
      <c r="C340" t="s">
        <v>2521</v>
      </c>
      <c r="D340">
        <f>SUMIF(本公支2!C:C,本公支1!B340,本公支2!E:E)</f>
        <v>0</v>
      </c>
    </row>
    <row r="341" spans="1:4">
      <c r="A341">
        <v>209</v>
      </c>
      <c r="B341">
        <v>2040408</v>
      </c>
      <c r="C341" t="s">
        <v>2522</v>
      </c>
      <c r="D341">
        <f>SUMIF(本公支2!C:C,本公支1!B341,本公支2!E:E)</f>
        <v>0</v>
      </c>
    </row>
    <row r="342" spans="1:4">
      <c r="A342">
        <v>210</v>
      </c>
      <c r="B342">
        <v>2040409</v>
      </c>
      <c r="C342" t="s">
        <v>2523</v>
      </c>
      <c r="D342">
        <f>SUMIF(本公支2!C:C,本公支1!B342,本公支2!E:E)</f>
        <v>0</v>
      </c>
    </row>
    <row r="343" spans="1:4">
      <c r="A343">
        <v>211</v>
      </c>
      <c r="B343">
        <v>2040499</v>
      </c>
      <c r="C343" t="s">
        <v>1343</v>
      </c>
      <c r="D343">
        <f>SUMIF(本公支2!C:C,本公支1!B343,本公支2!E:E)</f>
        <v>392.83</v>
      </c>
    </row>
    <row r="344" spans="1:4">
      <c r="A344">
        <v>213</v>
      </c>
      <c r="B344">
        <v>2040501</v>
      </c>
      <c r="C344" t="s">
        <v>2460</v>
      </c>
      <c r="D344">
        <f>SUMIF(本公支2!C:C,本公支1!B344,本公支2!E:E)</f>
        <v>3697.6859</v>
      </c>
    </row>
    <row r="345" spans="1:4">
      <c r="A345">
        <v>214</v>
      </c>
      <c r="B345">
        <v>2040502</v>
      </c>
      <c r="C345" t="s">
        <v>2461</v>
      </c>
      <c r="D345">
        <f>SUMIF(本公支2!C:C,本公支1!B345,本公支2!E:E)</f>
        <v>26.92</v>
      </c>
    </row>
    <row r="346" spans="1:4">
      <c r="A346">
        <v>215</v>
      </c>
      <c r="B346">
        <v>2040506</v>
      </c>
      <c r="C346" t="s">
        <v>1351</v>
      </c>
      <c r="D346">
        <f>SUMIF(本公支2!C:C,本公支1!B346,本公支2!E:E)</f>
        <v>200</v>
      </c>
    </row>
    <row r="347" spans="1:4">
      <c r="A347">
        <v>216</v>
      </c>
      <c r="B347">
        <v>2040599</v>
      </c>
      <c r="C347" t="s">
        <v>1352</v>
      </c>
      <c r="D347">
        <f>SUMIF(本公支2!C:C,本公支1!B347,本公支2!E:E)</f>
        <v>2157.77</v>
      </c>
    </row>
    <row r="348" spans="1:4">
      <c r="A348">
        <v>218</v>
      </c>
      <c r="B348">
        <v>2040601</v>
      </c>
      <c r="C348" t="s">
        <v>2460</v>
      </c>
      <c r="D348">
        <f>SUMIF(本公支2!C:C,本公支1!B348,本公支2!E:E)</f>
        <v>1257.9404</v>
      </c>
    </row>
    <row r="349" spans="1:4">
      <c r="A349">
        <v>219</v>
      </c>
      <c r="B349">
        <v>2040602</v>
      </c>
      <c r="C349" t="s">
        <v>2461</v>
      </c>
      <c r="D349">
        <f>SUMIF(本公支2!C:C,本公支1!B349,本公支2!E:E)</f>
        <v>0</v>
      </c>
    </row>
    <row r="350" spans="1:4">
      <c r="A350">
        <v>220</v>
      </c>
      <c r="B350">
        <v>2040604</v>
      </c>
      <c r="C350" t="s">
        <v>1362</v>
      </c>
      <c r="D350">
        <f>SUMIF(本公支2!C:C,本公支1!B350,本公支2!E:E)</f>
        <v>49.5</v>
      </c>
    </row>
    <row r="351" spans="1:4">
      <c r="A351">
        <v>221</v>
      </c>
      <c r="B351">
        <v>2040605</v>
      </c>
      <c r="C351" t="s">
        <v>1363</v>
      </c>
      <c r="D351">
        <f>SUMIF(本公支2!C:C,本公支1!B351,本公支2!E:E)</f>
        <v>138.5</v>
      </c>
    </row>
    <row r="352" spans="1:4">
      <c r="A352">
        <v>222</v>
      </c>
      <c r="B352">
        <v>2040607</v>
      </c>
      <c r="C352" t="s">
        <v>1365</v>
      </c>
      <c r="D352">
        <f>SUMIF(本公支2!C:C,本公支1!B352,本公支2!E:E)</f>
        <v>41</v>
      </c>
    </row>
    <row r="353" spans="1:4">
      <c r="A353">
        <v>223</v>
      </c>
      <c r="B353">
        <v>2040610</v>
      </c>
      <c r="C353" t="s">
        <v>1367</v>
      </c>
      <c r="D353">
        <f>SUMIF(本公支2!C:C,本公支1!B353,本公支2!E:E)</f>
        <v>13</v>
      </c>
    </row>
    <row r="354" spans="1:4">
      <c r="A354">
        <v>224</v>
      </c>
      <c r="B354">
        <v>2040699</v>
      </c>
      <c r="C354" t="s">
        <v>1371</v>
      </c>
      <c r="D354">
        <f>SUMIF(本公支2!C:C,本公支1!B354,本公支2!E:E)</f>
        <v>667.2</v>
      </c>
    </row>
    <row r="355" spans="1:4">
      <c r="A355">
        <v>228</v>
      </c>
      <c r="B355">
        <v>2050101</v>
      </c>
      <c r="C355" t="s">
        <v>2460</v>
      </c>
      <c r="D355">
        <f>SUMIF(本公支2!C:C,本公支1!B355,本公支2!E:E)</f>
        <v>793.4848</v>
      </c>
    </row>
    <row r="356" spans="1:4">
      <c r="A356">
        <v>229</v>
      </c>
      <c r="B356">
        <v>2050199</v>
      </c>
      <c r="C356" t="s">
        <v>1383</v>
      </c>
      <c r="D356">
        <f>SUMIF(本公支2!C:C,本公支1!B356,本公支2!E:E)</f>
        <v>10282.190393</v>
      </c>
    </row>
    <row r="357" spans="1:4">
      <c r="A357">
        <v>231</v>
      </c>
      <c r="B357">
        <v>2050201</v>
      </c>
      <c r="C357" t="s">
        <v>2524</v>
      </c>
      <c r="D357">
        <f>SUMIF(本公支2!C:C,本公支1!B357,本公支2!E:E)</f>
        <v>68.395</v>
      </c>
    </row>
    <row r="358" spans="1:4">
      <c r="A358">
        <v>232</v>
      </c>
      <c r="B358">
        <v>2050202</v>
      </c>
      <c r="C358" t="s">
        <v>2525</v>
      </c>
      <c r="D358">
        <f>SUMIF(本公支2!C:C,本公支1!B358,本公支2!E:E)</f>
        <v>1821.615</v>
      </c>
    </row>
    <row r="359" spans="1:4">
      <c r="A359">
        <v>233</v>
      </c>
      <c r="B359">
        <v>2050203</v>
      </c>
      <c r="C359" t="s">
        <v>2526</v>
      </c>
      <c r="D359">
        <f>SUMIF(本公支2!C:C,本公支1!B359,本公支2!E:E)</f>
        <v>4817.75</v>
      </c>
    </row>
    <row r="360" spans="1:4">
      <c r="A360">
        <v>234</v>
      </c>
      <c r="B360">
        <v>2050204</v>
      </c>
      <c r="C360" t="s">
        <v>1412</v>
      </c>
      <c r="D360">
        <f>SUMIF(本公支2!C:C,本公支1!B360,本公支2!E:E)</f>
        <v>34197.91355</v>
      </c>
    </row>
    <row r="361" spans="1:4">
      <c r="A361">
        <v>235</v>
      </c>
      <c r="B361">
        <v>2050205</v>
      </c>
      <c r="C361" t="s">
        <v>2527</v>
      </c>
      <c r="D361">
        <f>SUMIF(本公支2!C:C,本公支1!B361,本公支2!E:E)</f>
        <v>3631.55</v>
      </c>
    </row>
    <row r="362" spans="1:4">
      <c r="A362">
        <v>236</v>
      </c>
      <c r="B362">
        <v>2050299</v>
      </c>
      <c r="C362" t="s">
        <v>1433</v>
      </c>
      <c r="D362">
        <f>SUMIF(本公支2!C:C,本公支1!B362,本公支2!E:E)</f>
        <v>33736.417775</v>
      </c>
    </row>
    <row r="363" spans="1:4">
      <c r="A363">
        <v>238</v>
      </c>
      <c r="B363">
        <v>2050301</v>
      </c>
      <c r="C363" t="s">
        <v>2528</v>
      </c>
      <c r="D363">
        <f>SUMIF(本公支2!C:C,本公支1!B363,本公支2!E:E)</f>
        <v>0</v>
      </c>
    </row>
    <row r="364" spans="1:4">
      <c r="A364">
        <v>239</v>
      </c>
      <c r="B364">
        <v>2050302</v>
      </c>
      <c r="C364" t="s">
        <v>1438</v>
      </c>
      <c r="D364">
        <f>SUMIF(本公支2!C:C,本公支1!B364,本公支2!E:E)</f>
        <v>4311.823459</v>
      </c>
    </row>
    <row r="365" spans="1:4">
      <c r="A365">
        <v>240</v>
      </c>
      <c r="B365">
        <v>2050303</v>
      </c>
      <c r="C365" t="s">
        <v>1441</v>
      </c>
      <c r="D365">
        <f>SUMIF(本公支2!C:C,本公支1!B365,本公支2!E:E)</f>
        <v>2922.246127</v>
      </c>
    </row>
    <row r="366" spans="1:4">
      <c r="A366">
        <v>241</v>
      </c>
      <c r="B366">
        <v>2050304</v>
      </c>
      <c r="C366" t="s">
        <v>1444</v>
      </c>
      <c r="D366">
        <f>SUMIF(本公支2!C:C,本公支1!B366,本公支2!E:E)</f>
        <v>16754.596186</v>
      </c>
    </row>
    <row r="367" spans="1:4">
      <c r="A367">
        <v>242</v>
      </c>
      <c r="B367">
        <v>2050305</v>
      </c>
      <c r="C367" t="s">
        <v>1449</v>
      </c>
      <c r="D367">
        <f>SUMIF(本公支2!C:C,本公支1!B367,本公支2!E:E)</f>
        <v>50532.13752</v>
      </c>
    </row>
    <row r="368" spans="1:4">
      <c r="A368">
        <v>243</v>
      </c>
      <c r="B368">
        <v>2050399</v>
      </c>
      <c r="C368" t="s">
        <v>1454</v>
      </c>
      <c r="D368">
        <f>SUMIF(本公支2!C:C,本公支1!B368,本公支2!E:E)</f>
        <v>8790.818</v>
      </c>
    </row>
    <row r="369" spans="1:4">
      <c r="A369">
        <v>245</v>
      </c>
      <c r="B369">
        <v>2050701</v>
      </c>
      <c r="C369" t="s">
        <v>1457</v>
      </c>
      <c r="D369">
        <f>SUMIF(本公支2!C:C,本公支1!B369,本公支2!E:E)</f>
        <v>879.40743</v>
      </c>
    </row>
    <row r="370" spans="1:4">
      <c r="A370">
        <v>246</v>
      </c>
      <c r="B370">
        <v>2050799</v>
      </c>
      <c r="C370" t="s">
        <v>2529</v>
      </c>
      <c r="D370">
        <f>SUMIF(本公支2!C:C,本公支1!B370,本公支2!E:E)</f>
        <v>0</v>
      </c>
    </row>
    <row r="371" spans="1:4">
      <c r="A371">
        <v>248</v>
      </c>
      <c r="B371">
        <v>2050802</v>
      </c>
      <c r="C371" t="s">
        <v>1461</v>
      </c>
      <c r="D371">
        <f>SUMIF(本公支2!C:C,本公支1!B371,本公支2!E:E)</f>
        <v>1280.243</v>
      </c>
    </row>
    <row r="372" spans="1:4">
      <c r="A372">
        <v>250</v>
      </c>
      <c r="B372">
        <v>2050903</v>
      </c>
      <c r="C372" t="s">
        <v>2530</v>
      </c>
      <c r="D372">
        <f>SUMIF(本公支2!C:C,本公支1!B372,本公支2!E:E)</f>
        <v>21310.47</v>
      </c>
    </row>
    <row r="373" spans="1:4">
      <c r="A373">
        <v>251</v>
      </c>
      <c r="B373">
        <v>2050905</v>
      </c>
      <c r="C373" t="s">
        <v>2531</v>
      </c>
      <c r="D373">
        <f>SUMIF(本公支2!C:C,本公支1!B373,本公支2!E:E)</f>
        <v>20058.2</v>
      </c>
    </row>
    <row r="374" spans="1:4">
      <c r="A374">
        <v>252</v>
      </c>
      <c r="B374">
        <v>2050999</v>
      </c>
      <c r="C374" t="s">
        <v>1464</v>
      </c>
      <c r="D374">
        <f>SUMIF(本公支2!C:C,本公支1!B374,本公支2!E:E)</f>
        <v>3666</v>
      </c>
    </row>
    <row r="375" spans="1:4">
      <c r="A375">
        <v>256</v>
      </c>
      <c r="B375">
        <v>2060101</v>
      </c>
      <c r="C375" t="s">
        <v>2460</v>
      </c>
      <c r="D375">
        <f>SUMIF(本公支2!C:C,本公支1!B375,本公支2!E:E)</f>
        <v>697.1963</v>
      </c>
    </row>
    <row r="376" spans="1:4">
      <c r="A376">
        <v>257</v>
      </c>
      <c r="B376">
        <v>2060102</v>
      </c>
      <c r="C376" t="s">
        <v>2461</v>
      </c>
      <c r="D376">
        <f>SUMIF(本公支2!C:C,本公支1!B376,本公支2!E:E)</f>
        <v>61.2</v>
      </c>
    </row>
    <row r="377" spans="1:4">
      <c r="A377">
        <v>258</v>
      </c>
      <c r="B377">
        <v>2060199</v>
      </c>
      <c r="C377" t="s">
        <v>1489</v>
      </c>
      <c r="D377">
        <f>SUMIF(本公支2!C:C,本公支1!B377,本公支2!E:E)</f>
        <v>142</v>
      </c>
    </row>
    <row r="378" spans="1:4">
      <c r="A378">
        <v>260</v>
      </c>
      <c r="B378">
        <v>2060301</v>
      </c>
      <c r="C378" t="s">
        <v>2532</v>
      </c>
      <c r="D378">
        <f>SUMIF(本公支2!C:C,本公支1!B378,本公支2!E:E)</f>
        <v>326.96659</v>
      </c>
    </row>
    <row r="379" spans="1:4">
      <c r="A379">
        <v>261</v>
      </c>
      <c r="B379">
        <v>2060302</v>
      </c>
      <c r="C379" t="s">
        <v>2533</v>
      </c>
      <c r="D379">
        <f>SUMIF(本公支2!C:C,本公支1!B379,本公支2!E:E)</f>
        <v>60</v>
      </c>
    </row>
    <row r="380" spans="1:4">
      <c r="A380">
        <v>262</v>
      </c>
      <c r="B380">
        <v>2060399</v>
      </c>
      <c r="C380" t="s">
        <v>1493</v>
      </c>
      <c r="D380">
        <f>SUMIF(本公支2!C:C,本公支1!B380,本公支2!E:E)</f>
        <v>169.277244</v>
      </c>
    </row>
    <row r="381" spans="1:4">
      <c r="A381">
        <v>264</v>
      </c>
      <c r="B381">
        <v>2060401</v>
      </c>
      <c r="C381" t="s">
        <v>2532</v>
      </c>
      <c r="D381">
        <f>SUMIF(本公支2!C:C,本公支1!B381,本公支2!E:E)</f>
        <v>51.71361</v>
      </c>
    </row>
    <row r="382" spans="1:4">
      <c r="A382">
        <v>265</v>
      </c>
      <c r="B382">
        <v>2060402</v>
      </c>
      <c r="C382" t="s">
        <v>1499</v>
      </c>
      <c r="D382">
        <f>SUMIF(本公支2!C:C,本公支1!B382,本公支2!E:E)</f>
        <v>5018.91</v>
      </c>
    </row>
    <row r="383" spans="1:4">
      <c r="A383">
        <v>266</v>
      </c>
      <c r="B383">
        <v>2060403</v>
      </c>
      <c r="C383" t="s">
        <v>2534</v>
      </c>
      <c r="D383">
        <f>SUMIF(本公支2!C:C,本公支1!B383,本公支2!E:E)</f>
        <v>0</v>
      </c>
    </row>
    <row r="384" spans="1:4">
      <c r="A384">
        <v>267</v>
      </c>
      <c r="B384">
        <v>2060499</v>
      </c>
      <c r="C384" t="s">
        <v>1500</v>
      </c>
      <c r="D384">
        <f>SUMIF(本公支2!C:C,本公支1!B384,本公支2!E:E)</f>
        <v>439.1</v>
      </c>
    </row>
    <row r="385" spans="1:4">
      <c r="A385">
        <v>269</v>
      </c>
      <c r="B385">
        <v>2060501</v>
      </c>
      <c r="C385" t="s">
        <v>2532</v>
      </c>
      <c r="D385">
        <f>SUMIF(本公支2!C:C,本公支1!B385,本公支2!E:E)</f>
        <v>227.4957</v>
      </c>
    </row>
    <row r="386" spans="1:4">
      <c r="A386">
        <v>270</v>
      </c>
      <c r="B386">
        <v>2060502</v>
      </c>
      <c r="C386" t="s">
        <v>1506</v>
      </c>
      <c r="D386">
        <f>SUMIF(本公支2!C:C,本公支1!B386,本公支2!E:E)</f>
        <v>90.7402</v>
      </c>
    </row>
    <row r="387" spans="1:4">
      <c r="A387">
        <v>271</v>
      </c>
      <c r="B387">
        <v>2060503</v>
      </c>
      <c r="C387" t="s">
        <v>2535</v>
      </c>
      <c r="D387">
        <f>SUMIF(本公支2!C:C,本公支1!B387,本公支2!E:E)</f>
        <v>120</v>
      </c>
    </row>
    <row r="388" spans="1:4">
      <c r="A388">
        <v>273</v>
      </c>
      <c r="B388">
        <v>2060601</v>
      </c>
      <c r="C388" t="s">
        <v>1510</v>
      </c>
      <c r="D388">
        <f>SUMIF(本公支2!C:C,本公支1!B388,本公支2!E:E)</f>
        <v>386.8896</v>
      </c>
    </row>
    <row r="389" spans="1:4">
      <c r="A389">
        <v>274</v>
      </c>
      <c r="B389">
        <v>2060602</v>
      </c>
      <c r="C389" t="s">
        <v>1517</v>
      </c>
      <c r="D389">
        <f>SUMIF(本公支2!C:C,本公支1!B389,本公支2!E:E)</f>
        <v>109.54</v>
      </c>
    </row>
    <row r="390" spans="1:4">
      <c r="A390">
        <v>275</v>
      </c>
      <c r="B390">
        <v>2060699</v>
      </c>
      <c r="C390" t="s">
        <v>1518</v>
      </c>
      <c r="D390">
        <f>SUMIF(本公支2!C:C,本公支1!B390,本公支2!E:E)</f>
        <v>128.96</v>
      </c>
    </row>
    <row r="391" spans="1:4">
      <c r="A391">
        <v>277</v>
      </c>
      <c r="B391">
        <v>2060701</v>
      </c>
      <c r="C391" t="s">
        <v>2532</v>
      </c>
      <c r="D391">
        <f>SUMIF(本公支2!C:C,本公支1!B391,本公支2!E:E)</f>
        <v>18.8</v>
      </c>
    </row>
    <row r="392" spans="1:4">
      <c r="A392">
        <v>278</v>
      </c>
      <c r="B392">
        <v>2060702</v>
      </c>
      <c r="C392" t="s">
        <v>1520</v>
      </c>
      <c r="D392">
        <f>SUMIF(本公支2!C:C,本公支1!B392,本公支2!E:E)</f>
        <v>416</v>
      </c>
    </row>
    <row r="393" spans="1:4">
      <c r="A393">
        <v>279</v>
      </c>
      <c r="B393">
        <v>2060703</v>
      </c>
      <c r="C393" t="s">
        <v>1521</v>
      </c>
      <c r="D393">
        <f>SUMIF(本公支2!C:C,本公支1!B393,本公支2!E:E)</f>
        <v>86</v>
      </c>
    </row>
    <row r="394" spans="1:4">
      <c r="A394">
        <v>280</v>
      </c>
      <c r="B394">
        <v>2060704</v>
      </c>
      <c r="C394" t="s">
        <v>1522</v>
      </c>
      <c r="D394">
        <f>SUMIF(本公支2!C:C,本公支1!B394,本公支2!E:E)</f>
        <v>123.5</v>
      </c>
    </row>
    <row r="395" spans="1:4">
      <c r="A395">
        <v>281</v>
      </c>
      <c r="B395">
        <v>2060705</v>
      </c>
      <c r="C395" t="s">
        <v>1525</v>
      </c>
      <c r="D395">
        <f>SUMIF(本公支2!C:C,本公支1!B395,本公支2!E:E)</f>
        <v>399.9807</v>
      </c>
    </row>
    <row r="396" spans="1:4">
      <c r="A396">
        <v>282</v>
      </c>
      <c r="B396">
        <v>2060799</v>
      </c>
      <c r="C396" t="s">
        <v>1526</v>
      </c>
      <c r="D396">
        <f>SUMIF(本公支2!C:C,本公支1!B396,本公支2!E:E)</f>
        <v>0</v>
      </c>
    </row>
    <row r="397" spans="1:4">
      <c r="A397">
        <v>284</v>
      </c>
      <c r="B397">
        <v>2069999</v>
      </c>
      <c r="C397" t="s">
        <v>1527</v>
      </c>
      <c r="D397">
        <f>SUMIF(本公支2!C:C,本公支1!B397,本公支2!E:E)</f>
        <v>259.3151</v>
      </c>
    </row>
    <row r="398" spans="1:4">
      <c r="A398">
        <v>287</v>
      </c>
      <c r="B398">
        <v>2070101</v>
      </c>
      <c r="C398" t="s">
        <v>2460</v>
      </c>
      <c r="D398">
        <f>SUMIF(本公支2!C:C,本公支1!B398,本公支2!E:E)</f>
        <v>1258.710343</v>
      </c>
    </row>
    <row r="399" spans="1:4">
      <c r="A399">
        <v>288</v>
      </c>
      <c r="B399">
        <v>2070102</v>
      </c>
      <c r="C399" t="s">
        <v>2461</v>
      </c>
      <c r="D399">
        <f>SUMIF(本公支2!C:C,本公支1!B399,本公支2!E:E)</f>
        <v>0</v>
      </c>
    </row>
    <row r="400" spans="1:4">
      <c r="A400">
        <v>289</v>
      </c>
      <c r="B400">
        <v>2070104</v>
      </c>
      <c r="C400" t="s">
        <v>1539</v>
      </c>
      <c r="D400">
        <f>SUMIF(本公支2!C:C,本公支1!B400,本公支2!E:E)</f>
        <v>1189.50698</v>
      </c>
    </row>
    <row r="401" spans="1:4">
      <c r="A401">
        <v>290</v>
      </c>
      <c r="B401">
        <v>2070107</v>
      </c>
      <c r="C401" t="s">
        <v>1542</v>
      </c>
      <c r="D401">
        <f>SUMIF(本公支2!C:C,本公支1!B401,本公支2!E:E)</f>
        <v>1792.9396</v>
      </c>
    </row>
    <row r="402" spans="1:4">
      <c r="A402">
        <v>291</v>
      </c>
      <c r="B402">
        <v>2070108</v>
      </c>
      <c r="C402" t="s">
        <v>1543</v>
      </c>
      <c r="D402">
        <f>SUMIF(本公支2!C:C,本公支1!B402,本公支2!E:E)</f>
        <v>162.73</v>
      </c>
    </row>
    <row r="403" spans="1:4">
      <c r="A403">
        <v>292</v>
      </c>
      <c r="B403">
        <v>2070109</v>
      </c>
      <c r="C403" t="s">
        <v>1544</v>
      </c>
      <c r="D403">
        <f>SUMIF(本公支2!C:C,本公支1!B403,本公支2!E:E)</f>
        <v>657.2663</v>
      </c>
    </row>
    <row r="404" spans="1:4">
      <c r="A404">
        <v>293</v>
      </c>
      <c r="B404">
        <v>2070111</v>
      </c>
      <c r="C404" t="s">
        <v>1549</v>
      </c>
      <c r="D404">
        <f>SUMIF(本公支2!C:C,本公支1!B404,本公支2!E:E)</f>
        <v>158.5</v>
      </c>
    </row>
    <row r="405" spans="1:4">
      <c r="A405">
        <v>294</v>
      </c>
      <c r="B405">
        <v>2070112</v>
      </c>
      <c r="C405" t="s">
        <v>2536</v>
      </c>
      <c r="D405">
        <f>SUMIF(本公支2!C:C,本公支1!B405,本公支2!E:E)</f>
        <v>125.621872</v>
      </c>
    </row>
    <row r="406" spans="1:4">
      <c r="A406">
        <v>295</v>
      </c>
      <c r="B406">
        <v>2070199</v>
      </c>
      <c r="C406" t="s">
        <v>2537</v>
      </c>
      <c r="D406">
        <f>SUMIF(本公支2!C:C,本公支1!B406,本公支2!E:E)</f>
        <v>1572.495071</v>
      </c>
    </row>
    <row r="407" spans="1:4">
      <c r="A407">
        <v>297</v>
      </c>
      <c r="B407">
        <v>2070204</v>
      </c>
      <c r="C407" t="s">
        <v>1562</v>
      </c>
      <c r="D407">
        <f>SUMIF(本公支2!C:C,本公支1!B407,本公支2!E:E)</f>
        <v>2503.9716</v>
      </c>
    </row>
    <row r="408" spans="1:4">
      <c r="A408">
        <v>298</v>
      </c>
      <c r="B408">
        <v>2070205</v>
      </c>
      <c r="C408" t="s">
        <v>1569</v>
      </c>
      <c r="D408">
        <f>SUMIF(本公支2!C:C,本公支1!B408,本公支2!E:E)</f>
        <v>2707.229989</v>
      </c>
    </row>
    <row r="409" spans="1:4">
      <c r="A409">
        <v>299</v>
      </c>
      <c r="B409">
        <v>2070206</v>
      </c>
      <c r="C409" t="s">
        <v>2538</v>
      </c>
      <c r="D409">
        <f>SUMIF(本公支2!C:C,本公支1!B409,本公支2!E:E)</f>
        <v>0</v>
      </c>
    </row>
    <row r="410" spans="1:4">
      <c r="A410">
        <v>300</v>
      </c>
      <c r="B410">
        <v>2070299</v>
      </c>
      <c r="C410" t="s">
        <v>1576</v>
      </c>
      <c r="D410">
        <f>SUMIF(本公支2!C:C,本公支1!B410,本公支2!E:E)</f>
        <v>4.0908</v>
      </c>
    </row>
    <row r="411" spans="1:4">
      <c r="A411">
        <v>302</v>
      </c>
      <c r="B411">
        <v>2070301</v>
      </c>
      <c r="C411" t="s">
        <v>2460</v>
      </c>
      <c r="D411">
        <f>SUMIF(本公支2!C:C,本公支1!B411,本公支2!E:E)</f>
        <v>222.4408</v>
      </c>
    </row>
    <row r="412" spans="1:4">
      <c r="A412">
        <v>303</v>
      </c>
      <c r="B412">
        <v>2070302</v>
      </c>
      <c r="C412" t="s">
        <v>2461</v>
      </c>
      <c r="D412">
        <f>SUMIF(本公支2!C:C,本公支1!B412,本公支2!E:E)</f>
        <v>0</v>
      </c>
    </row>
    <row r="413" spans="1:4">
      <c r="A413">
        <v>304</v>
      </c>
      <c r="B413">
        <v>2070305</v>
      </c>
      <c r="C413" t="s">
        <v>1582</v>
      </c>
      <c r="D413">
        <f>SUMIF(本公支2!C:C,本公支1!B413,本公支2!E:E)</f>
        <v>4397.55</v>
      </c>
    </row>
    <row r="414" spans="1:4">
      <c r="A414">
        <v>305</v>
      </c>
      <c r="B414">
        <v>2070306</v>
      </c>
      <c r="C414" t="s">
        <v>1583</v>
      </c>
      <c r="D414">
        <f>SUMIF(本公支2!C:C,本公支1!B414,本公支2!E:E)</f>
        <v>5</v>
      </c>
    </row>
    <row r="415" spans="1:4">
      <c r="A415">
        <v>306</v>
      </c>
      <c r="B415">
        <v>2070307</v>
      </c>
      <c r="C415" t="s">
        <v>1584</v>
      </c>
      <c r="D415">
        <f>SUMIF(本公支2!C:C,本公支1!B415,本公支2!E:E)</f>
        <v>1688.283202</v>
      </c>
    </row>
    <row r="416" spans="1:4">
      <c r="A416">
        <v>307</v>
      </c>
      <c r="B416">
        <v>2070308</v>
      </c>
      <c r="C416" t="s">
        <v>1595</v>
      </c>
      <c r="D416">
        <f>SUMIF(本公支2!C:C,本公支1!B416,本公支2!E:E)</f>
        <v>1597.747346</v>
      </c>
    </row>
    <row r="417" spans="1:4">
      <c r="A417">
        <v>308</v>
      </c>
      <c r="B417">
        <v>2070309</v>
      </c>
      <c r="C417" t="s">
        <v>1604</v>
      </c>
      <c r="D417">
        <f>SUMIF(本公支2!C:C,本公支1!B417,本公支2!E:E)</f>
        <v>2.7</v>
      </c>
    </row>
    <row r="418" spans="1:4">
      <c r="A418">
        <v>309</v>
      </c>
      <c r="B418">
        <v>2070399</v>
      </c>
      <c r="C418" t="s">
        <v>1605</v>
      </c>
      <c r="D418">
        <f>SUMIF(本公支2!C:C,本公支1!B418,本公支2!E:E)</f>
        <v>463.088021</v>
      </c>
    </row>
    <row r="419" spans="1:4">
      <c r="A419">
        <v>311</v>
      </c>
      <c r="B419">
        <v>2070402</v>
      </c>
      <c r="C419" t="s">
        <v>2461</v>
      </c>
      <c r="D419">
        <f>SUMIF(本公支2!C:C,本公支1!B419,本公支2!E:E)</f>
        <v>15</v>
      </c>
    </row>
    <row r="420" spans="1:4">
      <c r="A420">
        <v>312</v>
      </c>
      <c r="B420">
        <v>2070406</v>
      </c>
      <c r="C420" t="s">
        <v>1610</v>
      </c>
      <c r="D420">
        <f>SUMIF(本公支2!C:C,本公支1!B420,本公支2!E:E)</f>
        <v>120.5</v>
      </c>
    </row>
    <row r="421" spans="1:4">
      <c r="A421">
        <v>313</v>
      </c>
      <c r="B421">
        <v>2070408</v>
      </c>
      <c r="C421" t="s">
        <v>2539</v>
      </c>
      <c r="D421">
        <f>SUMIF(本公支2!C:C,本公支1!B421,本公支2!E:E)</f>
        <v>0</v>
      </c>
    </row>
    <row r="422" spans="1:4">
      <c r="A422">
        <v>314</v>
      </c>
      <c r="B422">
        <v>2070499</v>
      </c>
      <c r="C422" t="s">
        <v>2540</v>
      </c>
      <c r="D422">
        <f>SUMIF(本公支2!C:C,本公支1!B422,本公支2!E:E)</f>
        <v>2662.336738</v>
      </c>
    </row>
    <row r="423" spans="1:4">
      <c r="A423">
        <v>316</v>
      </c>
      <c r="B423">
        <v>2079902</v>
      </c>
      <c r="C423" t="s">
        <v>2541</v>
      </c>
      <c r="D423">
        <f>SUMIF(本公支2!C:C,本公支1!B423,本公支2!E:E)</f>
        <v>100</v>
      </c>
    </row>
    <row r="424" spans="1:4">
      <c r="A424">
        <v>317</v>
      </c>
      <c r="B424">
        <v>2079903</v>
      </c>
      <c r="C424" t="s">
        <v>1617</v>
      </c>
      <c r="D424">
        <f>SUMIF(本公支2!C:C,本公支1!B424,本公支2!E:E)</f>
        <v>1786</v>
      </c>
    </row>
    <row r="425" spans="1:4">
      <c r="A425">
        <v>318</v>
      </c>
      <c r="B425">
        <v>2079999</v>
      </c>
      <c r="C425" t="s">
        <v>2542</v>
      </c>
      <c r="D425">
        <f>SUMIF(本公支2!C:C,本公支1!B425,本公支2!E:E)</f>
        <v>4001.767015</v>
      </c>
    </row>
    <row r="426" spans="1:4">
      <c r="A426">
        <v>321</v>
      </c>
      <c r="B426">
        <v>2080101</v>
      </c>
      <c r="C426" t="s">
        <v>2460</v>
      </c>
      <c r="D426">
        <f>SUMIF(本公支2!C:C,本公支1!B426,本公支2!E:E)</f>
        <v>2977.2171</v>
      </c>
    </row>
    <row r="427" spans="1:4">
      <c r="A427">
        <v>322</v>
      </c>
      <c r="B427">
        <v>2080102</v>
      </c>
      <c r="C427" t="s">
        <v>2461</v>
      </c>
      <c r="D427">
        <f>SUMIF(本公支2!C:C,本公支1!B427,本公支2!E:E)</f>
        <v>362.4177</v>
      </c>
    </row>
    <row r="428" spans="1:4">
      <c r="A428">
        <v>323</v>
      </c>
      <c r="B428">
        <v>2080104</v>
      </c>
      <c r="C428" t="s">
        <v>1629</v>
      </c>
      <c r="D428">
        <f>SUMIF(本公支2!C:C,本公支1!B428,本公支2!E:E)</f>
        <v>58.11</v>
      </c>
    </row>
    <row r="429" spans="1:4">
      <c r="A429">
        <v>324</v>
      </c>
      <c r="B429">
        <v>2080105</v>
      </c>
      <c r="C429" t="s">
        <v>1630</v>
      </c>
      <c r="D429">
        <f>SUMIF(本公支2!C:C,本公支1!B429,本公支2!E:E)</f>
        <v>283.2874</v>
      </c>
    </row>
    <row r="430" spans="1:4">
      <c r="A430">
        <v>325</v>
      </c>
      <c r="B430">
        <v>2080107</v>
      </c>
      <c r="C430" t="s">
        <v>2543</v>
      </c>
      <c r="D430">
        <f>SUMIF(本公支2!C:C,本公支1!B430,本公支2!E:E)</f>
        <v>60.8817</v>
      </c>
    </row>
    <row r="431" spans="1:4">
      <c r="A431">
        <v>326</v>
      </c>
      <c r="B431">
        <v>2080108</v>
      </c>
      <c r="C431" t="s">
        <v>2480</v>
      </c>
      <c r="D431">
        <f>SUMIF(本公支2!C:C,本公支1!B431,本公支2!E:E)</f>
        <v>0</v>
      </c>
    </row>
    <row r="432" spans="1:4">
      <c r="A432">
        <v>327</v>
      </c>
      <c r="B432">
        <v>2080109</v>
      </c>
      <c r="C432" t="s">
        <v>1631</v>
      </c>
      <c r="D432">
        <f>SUMIF(本公支2!C:C,本公支1!B432,本公支2!E:E)</f>
        <v>3614.0189</v>
      </c>
    </row>
    <row r="433" spans="1:4">
      <c r="A433">
        <v>328</v>
      </c>
      <c r="B433">
        <v>2080110</v>
      </c>
      <c r="C433" t="s">
        <v>1634</v>
      </c>
      <c r="D433">
        <f>SUMIF(本公支2!C:C,本公支1!B433,本公支2!E:E)</f>
        <v>217.4567</v>
      </c>
    </row>
    <row r="434" spans="1:4">
      <c r="A434">
        <v>329</v>
      </c>
      <c r="B434">
        <v>2080111</v>
      </c>
      <c r="C434" t="s">
        <v>1637</v>
      </c>
      <c r="D434">
        <f>SUMIF(本公支2!C:C,本公支1!B434,本公支2!E:E)</f>
        <v>271.729</v>
      </c>
    </row>
    <row r="435" spans="1:4">
      <c r="A435">
        <v>330</v>
      </c>
      <c r="B435">
        <v>2080112</v>
      </c>
      <c r="C435" t="s">
        <v>2544</v>
      </c>
      <c r="D435">
        <f>SUMIF(本公支2!C:C,本公支1!B435,本公支2!E:E)</f>
        <v>35.126</v>
      </c>
    </row>
    <row r="436" spans="1:4">
      <c r="A436">
        <v>331</v>
      </c>
      <c r="B436">
        <v>2080199</v>
      </c>
      <c r="C436" t="s">
        <v>1640</v>
      </c>
      <c r="D436">
        <f>SUMIF(本公支2!C:C,本公支1!B436,本公支2!E:E)</f>
        <v>2450.6</v>
      </c>
    </row>
    <row r="437" spans="1:4">
      <c r="A437">
        <v>333</v>
      </c>
      <c r="B437">
        <v>2080201</v>
      </c>
      <c r="C437" t="s">
        <v>2460</v>
      </c>
      <c r="D437">
        <f>SUMIF(本公支2!C:C,本公支1!B437,本公支2!E:E)</f>
        <v>1321.0886</v>
      </c>
    </row>
    <row r="438" spans="1:4">
      <c r="A438">
        <v>334</v>
      </c>
      <c r="B438">
        <v>2080202</v>
      </c>
      <c r="C438" t="s">
        <v>2461</v>
      </c>
      <c r="D438">
        <f>SUMIF(本公支2!C:C,本公支1!B438,本公支2!E:E)</f>
        <v>414.3635</v>
      </c>
    </row>
    <row r="439" spans="1:4">
      <c r="A439">
        <v>335</v>
      </c>
      <c r="B439">
        <v>2080204</v>
      </c>
      <c r="C439" t="s">
        <v>2019</v>
      </c>
      <c r="D439">
        <f>SUMIF(本公支2!C:C,本公支1!B439,本公支2!E:E)</f>
        <v>452.2</v>
      </c>
    </row>
    <row r="440" spans="1:4">
      <c r="A440">
        <v>336</v>
      </c>
      <c r="B440">
        <v>2080205</v>
      </c>
      <c r="C440" t="s">
        <v>2545</v>
      </c>
      <c r="D440">
        <f>SUMIF(本公支2!C:C,本公支1!B440,本公支2!E:E)</f>
        <v>805.7</v>
      </c>
    </row>
    <row r="441" spans="1:4">
      <c r="A441">
        <v>337</v>
      </c>
      <c r="B441">
        <v>2080206</v>
      </c>
      <c r="C441" t="s">
        <v>1656</v>
      </c>
      <c r="D441">
        <f>SUMIF(本公支2!C:C,本公支1!B441,本公支2!E:E)</f>
        <v>35</v>
      </c>
    </row>
    <row r="442" spans="1:4">
      <c r="A442">
        <v>338</v>
      </c>
      <c r="B442">
        <v>2080207</v>
      </c>
      <c r="C442" t="s">
        <v>1657</v>
      </c>
      <c r="D442">
        <f>SUMIF(本公支2!C:C,本公支1!B442,本公支2!E:E)</f>
        <v>41</v>
      </c>
    </row>
    <row r="443" spans="1:4">
      <c r="A443">
        <v>339</v>
      </c>
      <c r="B443">
        <v>2080208</v>
      </c>
      <c r="C443" t="s">
        <v>1658</v>
      </c>
      <c r="D443">
        <f>SUMIF(本公支2!C:C,本公支1!B443,本公支2!E:E)</f>
        <v>503.91</v>
      </c>
    </row>
    <row r="444" spans="1:4">
      <c r="A444">
        <v>340</v>
      </c>
      <c r="B444">
        <v>2080209</v>
      </c>
      <c r="C444" t="s">
        <v>2020</v>
      </c>
      <c r="D444">
        <f>SUMIF(本公支2!C:C,本公支1!B444,本公支2!E:E)</f>
        <v>713.535</v>
      </c>
    </row>
    <row r="445" spans="1:4">
      <c r="A445">
        <v>341</v>
      </c>
      <c r="B445">
        <v>2080299</v>
      </c>
      <c r="C445" t="s">
        <v>1659</v>
      </c>
      <c r="D445">
        <f>SUMIF(本公支2!C:C,本公支1!B445,本公支2!E:E)</f>
        <v>327.575205</v>
      </c>
    </row>
    <row r="446" spans="1:4">
      <c r="A446">
        <v>343</v>
      </c>
      <c r="B446">
        <v>2080402</v>
      </c>
      <c r="C446" t="s">
        <v>2546</v>
      </c>
      <c r="D446">
        <f>SUMIF(本公支2!C:C,本公支1!B446,本公支2!E:E)</f>
        <v>0</v>
      </c>
    </row>
    <row r="447" spans="1:4">
      <c r="A447">
        <v>345</v>
      </c>
      <c r="B447">
        <v>2080501</v>
      </c>
      <c r="C447" t="s">
        <v>1662</v>
      </c>
      <c r="D447">
        <f>SUMIF(本公支2!C:C,本公支1!B447,本公支2!E:E)</f>
        <v>5747.715826</v>
      </c>
    </row>
    <row r="448" spans="1:4">
      <c r="A448">
        <v>346</v>
      </c>
      <c r="B448">
        <v>2080502</v>
      </c>
      <c r="C448" t="s">
        <v>1819</v>
      </c>
      <c r="D448">
        <f>SUMIF(本公支2!C:C,本公支1!B448,本公支2!E:E)</f>
        <v>6042.921272</v>
      </c>
    </row>
    <row r="449" spans="1:4">
      <c r="A449">
        <v>347</v>
      </c>
      <c r="B449">
        <v>2080505</v>
      </c>
      <c r="C449" t="s">
        <v>1912</v>
      </c>
      <c r="D449">
        <f>SUMIF(本公支2!C:C,本公支1!B449,本公支2!E:E)</f>
        <v>28462.836485</v>
      </c>
    </row>
    <row r="450" spans="1:4">
      <c r="A450">
        <v>348</v>
      </c>
      <c r="B450">
        <v>2080506</v>
      </c>
      <c r="C450" t="s">
        <v>1975</v>
      </c>
      <c r="D450">
        <f>SUMIF(本公支2!C:C,本公支1!B450,本公支2!E:E)</f>
        <v>2040.800362</v>
      </c>
    </row>
    <row r="451" spans="1:4">
      <c r="A451">
        <v>349</v>
      </c>
      <c r="B451">
        <v>2080507</v>
      </c>
      <c r="C451" t="s">
        <v>1976</v>
      </c>
      <c r="D451">
        <f>SUMIF(本公支2!C:C,本公支1!B451,本公支2!E:E)</f>
        <v>46978.362545</v>
      </c>
    </row>
    <row r="452" spans="1:4">
      <c r="A452">
        <v>350</v>
      </c>
      <c r="B452">
        <v>2080599</v>
      </c>
      <c r="C452" t="s">
        <v>1978</v>
      </c>
      <c r="D452">
        <f>SUMIF(本公支2!C:C,本公支1!B452,本公支2!E:E)</f>
        <v>296.072475</v>
      </c>
    </row>
    <row r="453" spans="1:4">
      <c r="A453">
        <v>352</v>
      </c>
      <c r="B453">
        <v>2080601</v>
      </c>
      <c r="C453" t="s">
        <v>2547</v>
      </c>
      <c r="D453">
        <f>SUMIF(本公支2!C:C,本公支1!B453,本公支2!E:E)</f>
        <v>34800</v>
      </c>
    </row>
    <row r="454" spans="1:4">
      <c r="A454">
        <v>353</v>
      </c>
      <c r="B454">
        <v>2080699</v>
      </c>
      <c r="C454" t="s">
        <v>1985</v>
      </c>
      <c r="D454">
        <f>SUMIF(本公支2!C:C,本公支1!B454,本公支2!E:E)</f>
        <v>4409.182138</v>
      </c>
    </row>
    <row r="455" spans="1:4">
      <c r="A455">
        <v>355</v>
      </c>
      <c r="B455">
        <v>2080701</v>
      </c>
      <c r="C455" t="s">
        <v>2548</v>
      </c>
      <c r="D455">
        <f>SUMIF(本公支2!C:C,本公支1!B455,本公支2!E:E)</f>
        <v>0</v>
      </c>
    </row>
    <row r="456" spans="1:4">
      <c r="A456">
        <v>356</v>
      </c>
      <c r="B456">
        <v>2080702</v>
      </c>
      <c r="C456" t="s">
        <v>2549</v>
      </c>
      <c r="D456">
        <f>SUMIF(本公支2!C:C,本公支1!B456,本公支2!E:E)</f>
        <v>0</v>
      </c>
    </row>
    <row r="457" spans="1:4">
      <c r="A457">
        <v>357</v>
      </c>
      <c r="B457">
        <v>2080704</v>
      </c>
      <c r="C457" t="s">
        <v>2550</v>
      </c>
      <c r="D457">
        <f>SUMIF(本公支2!C:C,本公支1!B457,本公支2!E:E)</f>
        <v>0</v>
      </c>
    </row>
    <row r="458" spans="1:4">
      <c r="A458">
        <v>358</v>
      </c>
      <c r="B458">
        <v>2080705</v>
      </c>
      <c r="C458" t="s">
        <v>1986</v>
      </c>
      <c r="D458">
        <f>SUMIF(本公支2!C:C,本公支1!B458,本公支2!E:E)</f>
        <v>0</v>
      </c>
    </row>
    <row r="459" spans="1:4">
      <c r="A459">
        <v>359</v>
      </c>
      <c r="B459">
        <v>2080709</v>
      </c>
      <c r="C459" t="s">
        <v>2551</v>
      </c>
      <c r="D459">
        <f>SUMIF(本公支2!C:C,本公支1!B459,本公支2!E:E)</f>
        <v>0</v>
      </c>
    </row>
    <row r="460" spans="1:4">
      <c r="A460">
        <v>360</v>
      </c>
      <c r="B460">
        <v>2080711</v>
      </c>
      <c r="C460" t="s">
        <v>2552</v>
      </c>
      <c r="D460">
        <f>SUMIF(本公支2!C:C,本公支1!B460,本公支2!E:E)</f>
        <v>0</v>
      </c>
    </row>
    <row r="461" spans="1:4">
      <c r="A461">
        <v>361</v>
      </c>
      <c r="B461">
        <v>2080712</v>
      </c>
      <c r="C461" t="s">
        <v>2553</v>
      </c>
      <c r="D461">
        <f>SUMIF(本公支2!C:C,本公支1!B461,本公支2!E:E)</f>
        <v>50</v>
      </c>
    </row>
    <row r="462" spans="1:4">
      <c r="A462">
        <v>362</v>
      </c>
      <c r="B462">
        <v>2080713</v>
      </c>
      <c r="C462" t="s">
        <v>2554</v>
      </c>
      <c r="D462">
        <f>SUMIF(本公支2!C:C,本公支1!B462,本公支2!E:E)</f>
        <v>0</v>
      </c>
    </row>
    <row r="463" spans="1:4">
      <c r="A463">
        <v>363</v>
      </c>
      <c r="B463">
        <v>2080799</v>
      </c>
      <c r="C463" t="s">
        <v>1987</v>
      </c>
      <c r="D463">
        <f>SUMIF(本公支2!C:C,本公支1!B463,本公支2!E:E)</f>
        <v>23973.4</v>
      </c>
    </row>
    <row r="464" spans="1:4">
      <c r="A464">
        <v>365</v>
      </c>
      <c r="B464">
        <v>2080801</v>
      </c>
      <c r="C464" t="s">
        <v>1988</v>
      </c>
      <c r="D464">
        <f>SUMIF(本公支2!C:C,本公支1!B464,本公支2!E:E)</f>
        <v>260</v>
      </c>
    </row>
    <row r="465" spans="1:4">
      <c r="A465">
        <v>366</v>
      </c>
      <c r="B465">
        <v>2080802</v>
      </c>
      <c r="C465" t="s">
        <v>1989</v>
      </c>
      <c r="D465">
        <f>SUMIF(本公支2!C:C,本公支1!B465,本公支2!E:E)</f>
        <v>16.2</v>
      </c>
    </row>
    <row r="466" spans="1:4">
      <c r="A466">
        <v>367</v>
      </c>
      <c r="B466">
        <v>2080804</v>
      </c>
      <c r="C466" t="s">
        <v>2555</v>
      </c>
      <c r="D466">
        <f>SUMIF(本公支2!C:C,本公支1!B466,本公支2!E:E)</f>
        <v>255</v>
      </c>
    </row>
    <row r="467" spans="1:4">
      <c r="A467">
        <v>368</v>
      </c>
      <c r="B467">
        <v>2080899</v>
      </c>
      <c r="C467" t="s">
        <v>2556</v>
      </c>
      <c r="D467">
        <f>SUMIF(本公支2!C:C,本公支1!B467,本公支2!E:E)</f>
        <v>0.273834</v>
      </c>
    </row>
    <row r="468" spans="1:4">
      <c r="A468">
        <v>370</v>
      </c>
      <c r="B468">
        <v>2080901</v>
      </c>
      <c r="C468" t="s">
        <v>1990</v>
      </c>
      <c r="D468">
        <f>SUMIF(本公支2!C:C,本公支1!B468,本公支2!E:E)</f>
        <v>412.1363</v>
      </c>
    </row>
    <row r="469" spans="1:4">
      <c r="A469">
        <v>371</v>
      </c>
      <c r="B469">
        <v>2080902</v>
      </c>
      <c r="C469" t="s">
        <v>1991</v>
      </c>
      <c r="D469">
        <f>SUMIF(本公支2!C:C,本公支1!B469,本公支2!E:E)</f>
        <v>4936.3708</v>
      </c>
    </row>
    <row r="470" spans="1:4">
      <c r="A470">
        <v>372</v>
      </c>
      <c r="B470">
        <v>2080903</v>
      </c>
      <c r="C470" t="s">
        <v>1992</v>
      </c>
      <c r="D470">
        <f>SUMIF(本公支2!C:C,本公支1!B470,本公支2!E:E)</f>
        <v>456.187</v>
      </c>
    </row>
    <row r="471" spans="1:4">
      <c r="A471">
        <v>373</v>
      </c>
      <c r="B471">
        <v>2080904</v>
      </c>
      <c r="C471" t="s">
        <v>2557</v>
      </c>
      <c r="D471">
        <f>SUMIF(本公支2!C:C,本公支1!B471,本公支2!E:E)</f>
        <v>22.7</v>
      </c>
    </row>
    <row r="472" spans="1:4">
      <c r="A472">
        <v>374</v>
      </c>
      <c r="B472">
        <v>2080999</v>
      </c>
      <c r="C472" t="s">
        <v>2558</v>
      </c>
      <c r="D472">
        <f>SUMIF(本公支2!C:C,本公支1!B472,本公支2!E:E)</f>
        <v>0</v>
      </c>
    </row>
    <row r="473" spans="1:4">
      <c r="A473">
        <v>376</v>
      </c>
      <c r="B473">
        <v>2081001</v>
      </c>
      <c r="C473" t="s">
        <v>1994</v>
      </c>
      <c r="D473">
        <f>SUMIF(本公支2!C:C,本公支1!B473,本公支2!E:E)</f>
        <v>1283.298</v>
      </c>
    </row>
    <row r="474" spans="1:4">
      <c r="A474">
        <v>377</v>
      </c>
      <c r="B474">
        <v>2081002</v>
      </c>
      <c r="C474" t="s">
        <v>1995</v>
      </c>
      <c r="D474">
        <f>SUMIF(本公支2!C:C,本公支1!B474,本公支2!E:E)</f>
        <v>1952.407388</v>
      </c>
    </row>
    <row r="475" spans="1:4">
      <c r="A475">
        <v>378</v>
      </c>
      <c r="B475">
        <v>2081004</v>
      </c>
      <c r="C475" t="s">
        <v>1996</v>
      </c>
      <c r="D475">
        <f>SUMIF(本公支2!C:C,本公支1!B475,本公支2!E:E)</f>
        <v>80.9</v>
      </c>
    </row>
    <row r="476" spans="1:4">
      <c r="A476">
        <v>379</v>
      </c>
      <c r="B476">
        <v>2081005</v>
      </c>
      <c r="C476" t="s">
        <v>1999</v>
      </c>
      <c r="D476">
        <f>SUMIF(本公支2!C:C,本公支1!B476,本公支2!E:E)</f>
        <v>1405.5474</v>
      </c>
    </row>
    <row r="477" spans="1:4">
      <c r="A477">
        <v>381</v>
      </c>
      <c r="B477">
        <v>2081101</v>
      </c>
      <c r="C477" t="s">
        <v>2460</v>
      </c>
      <c r="D477">
        <f>SUMIF(本公支2!C:C,本公支1!B477,本公支2!E:E)</f>
        <v>262.342</v>
      </c>
    </row>
    <row r="478" spans="1:4">
      <c r="A478">
        <v>382</v>
      </c>
      <c r="B478">
        <v>2081104</v>
      </c>
      <c r="C478" t="s">
        <v>2003</v>
      </c>
      <c r="D478">
        <f>SUMIF(本公支2!C:C,本公支1!B478,本公支2!E:E)</f>
        <v>1256.044</v>
      </c>
    </row>
    <row r="479" spans="1:4">
      <c r="A479">
        <v>383</v>
      </c>
      <c r="B479">
        <v>2081105</v>
      </c>
      <c r="C479" t="s">
        <v>2004</v>
      </c>
      <c r="D479">
        <f>SUMIF(本公支2!C:C,本公支1!B479,本公支2!E:E)</f>
        <v>7.5</v>
      </c>
    </row>
    <row r="480" spans="1:4">
      <c r="A480">
        <v>384</v>
      </c>
      <c r="B480">
        <v>2081106</v>
      </c>
      <c r="C480" t="s">
        <v>2005</v>
      </c>
      <c r="D480">
        <f>SUMIF(本公支2!C:C,本公支1!B480,本公支2!E:E)</f>
        <v>244.4</v>
      </c>
    </row>
    <row r="481" spans="1:4">
      <c r="A481">
        <v>385</v>
      </c>
      <c r="B481">
        <v>2081107</v>
      </c>
      <c r="C481" t="s">
        <v>2559</v>
      </c>
      <c r="D481">
        <f>SUMIF(本公支2!C:C,本公支1!B481,本公支2!E:E)</f>
        <v>0</v>
      </c>
    </row>
    <row r="482" spans="1:4">
      <c r="A482">
        <v>386</v>
      </c>
      <c r="B482">
        <v>2081199</v>
      </c>
      <c r="C482" t="s">
        <v>2006</v>
      </c>
      <c r="D482">
        <f>SUMIF(本公支2!C:C,本公支1!B482,本公支2!E:E)</f>
        <v>3995.113432</v>
      </c>
    </row>
    <row r="483" spans="1:4">
      <c r="A483">
        <v>388</v>
      </c>
      <c r="B483">
        <v>2081502</v>
      </c>
      <c r="C483" t="s">
        <v>2292</v>
      </c>
      <c r="D483">
        <f>SUMIF(本公支2!C:C,本公支1!B483,本公支2!E:E)</f>
        <v>500</v>
      </c>
    </row>
    <row r="484" spans="1:4">
      <c r="A484">
        <v>390</v>
      </c>
      <c r="B484">
        <v>2081601</v>
      </c>
      <c r="C484" t="s">
        <v>2460</v>
      </c>
      <c r="D484">
        <f>SUMIF(本公支2!C:C,本公支1!B484,本公支2!E:E)</f>
        <v>124.3665</v>
      </c>
    </row>
    <row r="485" spans="1:4">
      <c r="A485">
        <v>391</v>
      </c>
      <c r="B485">
        <v>2081602</v>
      </c>
      <c r="C485" t="s">
        <v>2461</v>
      </c>
      <c r="D485">
        <f>SUMIF(本公支2!C:C,本公支1!B485,本公支2!E:E)</f>
        <v>127.39</v>
      </c>
    </row>
    <row r="486" spans="1:4">
      <c r="A486">
        <v>392</v>
      </c>
      <c r="B486">
        <v>2081699</v>
      </c>
      <c r="C486" t="s">
        <v>2013</v>
      </c>
      <c r="D486">
        <f>SUMIF(本公支2!C:C,本公支1!B486,本公支2!E:E)</f>
        <v>60.8</v>
      </c>
    </row>
    <row r="487" spans="1:4">
      <c r="A487">
        <v>394</v>
      </c>
      <c r="B487">
        <v>2081901</v>
      </c>
      <c r="C487" t="s">
        <v>2560</v>
      </c>
      <c r="D487">
        <f>SUMIF(本公支2!C:C,本公支1!B487,本公支2!E:E)</f>
        <v>0</v>
      </c>
    </row>
    <row r="488" spans="1:4">
      <c r="A488">
        <v>396</v>
      </c>
      <c r="B488">
        <v>2082001</v>
      </c>
      <c r="C488" t="s">
        <v>2561</v>
      </c>
      <c r="D488">
        <f>SUMIF(本公支2!C:C,本公支1!B488,本公支2!E:E)</f>
        <v>0</v>
      </c>
    </row>
    <row r="489" spans="1:4">
      <c r="A489">
        <v>397</v>
      </c>
      <c r="B489">
        <v>2082002</v>
      </c>
      <c r="C489" t="s">
        <v>2014</v>
      </c>
      <c r="D489">
        <f>SUMIF(本公支2!C:C,本公支1!B489,本公支2!E:E)</f>
        <v>561.78</v>
      </c>
    </row>
    <row r="490" spans="1:4">
      <c r="A490">
        <v>399</v>
      </c>
      <c r="B490">
        <v>2082101</v>
      </c>
      <c r="C490" t="s">
        <v>2562</v>
      </c>
      <c r="D490">
        <f>SUMIF(本公支2!C:C,本公支1!B490,本公支2!E:E)</f>
        <v>0</v>
      </c>
    </row>
    <row r="491" spans="1:4">
      <c r="A491">
        <v>401</v>
      </c>
      <c r="B491">
        <v>2082502</v>
      </c>
      <c r="C491" t="s">
        <v>2015</v>
      </c>
      <c r="D491">
        <f>SUMIF(本公支2!C:C,本公支1!B491,本公支2!E:E)</f>
        <v>12.24</v>
      </c>
    </row>
    <row r="492" spans="1:4">
      <c r="A492">
        <v>403</v>
      </c>
      <c r="B492">
        <v>2082601</v>
      </c>
      <c r="C492" t="s">
        <v>2016</v>
      </c>
      <c r="D492">
        <f>SUMIF(本公支2!C:C,本公支1!B492,本公支2!E:E)</f>
        <v>52220.419593</v>
      </c>
    </row>
    <row r="493" spans="1:4">
      <c r="A493">
        <v>404</v>
      </c>
      <c r="B493">
        <v>2082699</v>
      </c>
      <c r="C493" t="s">
        <v>2018</v>
      </c>
      <c r="D493">
        <f>SUMIF(本公支2!C:C,本公支1!B493,本公支2!E:E)</f>
        <v>0</v>
      </c>
    </row>
    <row r="494" spans="1:4">
      <c r="A494">
        <v>408</v>
      </c>
      <c r="B494">
        <v>2100101</v>
      </c>
      <c r="C494" t="s">
        <v>2460</v>
      </c>
      <c r="D494">
        <f>SUMIF(本公支2!C:C,本公支1!B494,本公支2!E:E)</f>
        <v>1905.4797</v>
      </c>
    </row>
    <row r="495" spans="1:4">
      <c r="A495">
        <v>409</v>
      </c>
      <c r="B495">
        <v>2100102</v>
      </c>
      <c r="C495" t="s">
        <v>2461</v>
      </c>
      <c r="D495">
        <f>SUMIF(本公支2!C:C,本公支1!B495,本公支2!E:E)</f>
        <v>293.9</v>
      </c>
    </row>
    <row r="496" spans="1:4">
      <c r="A496">
        <v>410</v>
      </c>
      <c r="B496">
        <v>2100199</v>
      </c>
      <c r="C496" t="s">
        <v>2563</v>
      </c>
      <c r="D496">
        <f>SUMIF(本公支2!C:C,本公支1!B496,本公支2!E:E)</f>
        <v>928.234343</v>
      </c>
    </row>
    <row r="497" spans="1:4">
      <c r="A497">
        <v>412</v>
      </c>
      <c r="B497">
        <v>2100201</v>
      </c>
      <c r="C497" t="s">
        <v>2025</v>
      </c>
      <c r="D497">
        <f>SUMIF(本公支2!C:C,本公支1!B497,本公支2!E:E)</f>
        <v>292.021968</v>
      </c>
    </row>
    <row r="498" spans="1:4">
      <c r="A498">
        <v>413</v>
      </c>
      <c r="B498">
        <v>2100202</v>
      </c>
      <c r="C498" t="s">
        <v>2564</v>
      </c>
      <c r="D498">
        <f>SUMIF(本公支2!C:C,本公支1!B498,本公支2!E:E)</f>
        <v>10037.08234</v>
      </c>
    </row>
    <row r="499" spans="1:4">
      <c r="A499">
        <v>414</v>
      </c>
      <c r="B499">
        <v>2100206</v>
      </c>
      <c r="C499" t="s">
        <v>2037</v>
      </c>
      <c r="D499">
        <f>SUMIF(本公支2!C:C,本公支1!B499,本公支2!E:E)</f>
        <v>160.982472</v>
      </c>
    </row>
    <row r="500" spans="1:4">
      <c r="A500">
        <v>415</v>
      </c>
      <c r="B500">
        <v>2100211</v>
      </c>
      <c r="C500" t="s">
        <v>2038</v>
      </c>
      <c r="D500">
        <f>SUMIF(本公支2!C:C,本公支1!B500,本公支2!E:E)</f>
        <v>60</v>
      </c>
    </row>
    <row r="501" spans="1:4">
      <c r="A501">
        <v>416</v>
      </c>
      <c r="B501">
        <v>2100299</v>
      </c>
      <c r="C501" t="s">
        <v>2565</v>
      </c>
      <c r="D501">
        <f>SUMIF(本公支2!C:C,本公支1!B501,本公支2!E:E)</f>
        <v>2574.2</v>
      </c>
    </row>
    <row r="502" spans="1:4">
      <c r="A502">
        <v>418</v>
      </c>
      <c r="B502">
        <v>2100302</v>
      </c>
      <c r="C502" t="s">
        <v>2566</v>
      </c>
      <c r="D502">
        <f>SUMIF(本公支2!C:C,本公支1!B502,本公支2!E:E)</f>
        <v>0</v>
      </c>
    </row>
    <row r="503" spans="1:4">
      <c r="A503">
        <v>419</v>
      </c>
      <c r="B503">
        <v>2100399</v>
      </c>
      <c r="C503" t="s">
        <v>2567</v>
      </c>
      <c r="D503">
        <f>SUMIF(本公支2!C:C,本公支1!B503,本公支2!E:E)</f>
        <v>100</v>
      </c>
    </row>
    <row r="504" spans="1:4">
      <c r="A504">
        <v>421</v>
      </c>
      <c r="B504">
        <v>2100401</v>
      </c>
      <c r="C504" t="s">
        <v>2039</v>
      </c>
      <c r="D504">
        <f>SUMIF(本公支2!C:C,本公支1!B504,本公支2!E:E)</f>
        <v>2996.299892</v>
      </c>
    </row>
    <row r="505" spans="1:4">
      <c r="A505">
        <v>422</v>
      </c>
      <c r="B505">
        <v>2100402</v>
      </c>
      <c r="C505" t="s">
        <v>2040</v>
      </c>
      <c r="D505">
        <f>SUMIF(本公支2!C:C,本公支1!B505,本公支2!E:E)</f>
        <v>177.987</v>
      </c>
    </row>
    <row r="506" spans="1:4">
      <c r="A506">
        <v>423</v>
      </c>
      <c r="B506">
        <v>2100408</v>
      </c>
      <c r="C506" t="s">
        <v>2041</v>
      </c>
      <c r="D506">
        <f>SUMIF(本公支2!C:C,本公支1!B506,本公支2!E:E)</f>
        <v>210.5</v>
      </c>
    </row>
    <row r="507" spans="1:4">
      <c r="A507">
        <v>424</v>
      </c>
      <c r="B507">
        <v>2100409</v>
      </c>
      <c r="C507" t="s">
        <v>2042</v>
      </c>
      <c r="D507">
        <f>SUMIF(本公支2!C:C,本公支1!B507,本公支2!E:E)</f>
        <v>8024.93</v>
      </c>
    </row>
    <row r="508" spans="1:4">
      <c r="A508">
        <v>425</v>
      </c>
      <c r="B508">
        <v>2100410</v>
      </c>
      <c r="C508" t="s">
        <v>2043</v>
      </c>
      <c r="D508">
        <f>SUMIF(本公支2!C:C,本公支1!B508,本公支2!E:E)</f>
        <v>18</v>
      </c>
    </row>
    <row r="509" spans="1:4">
      <c r="A509">
        <v>426</v>
      </c>
      <c r="B509">
        <v>2100499</v>
      </c>
      <c r="C509" t="s">
        <v>2044</v>
      </c>
      <c r="D509">
        <f>SUMIF(本公支2!C:C,本公支1!B509,本公支2!E:E)</f>
        <v>578.31</v>
      </c>
    </row>
    <row r="510" spans="1:4">
      <c r="A510">
        <v>428</v>
      </c>
      <c r="B510">
        <v>2100601</v>
      </c>
      <c r="C510" t="s">
        <v>2568</v>
      </c>
      <c r="D510">
        <f>SUMIF(本公支2!C:C,本公支1!B510,本公支2!E:E)</f>
        <v>429</v>
      </c>
    </row>
    <row r="511" spans="1:4">
      <c r="A511">
        <v>429</v>
      </c>
      <c r="B511">
        <v>2100699</v>
      </c>
      <c r="C511" t="s">
        <v>2569</v>
      </c>
      <c r="D511">
        <f>SUMIF(本公支2!C:C,本公支1!B511,本公支2!E:E)</f>
        <v>0</v>
      </c>
    </row>
    <row r="512" spans="1:4">
      <c r="A512">
        <v>431</v>
      </c>
      <c r="B512">
        <v>2100716</v>
      </c>
      <c r="C512" t="s">
        <v>2046</v>
      </c>
      <c r="D512">
        <f>SUMIF(本公支2!C:C,本公支1!B512,本公支2!E:E)</f>
        <v>40.229072</v>
      </c>
    </row>
    <row r="513" spans="1:4">
      <c r="A513">
        <v>432</v>
      </c>
      <c r="B513">
        <v>2100717</v>
      </c>
      <c r="C513" t="s">
        <v>2570</v>
      </c>
      <c r="D513">
        <f>SUMIF(本公支2!C:C,本公支1!B513,本公支2!E:E)</f>
        <v>6</v>
      </c>
    </row>
    <row r="514" spans="1:4">
      <c r="A514">
        <v>433</v>
      </c>
      <c r="B514">
        <v>2100799</v>
      </c>
      <c r="C514" t="s">
        <v>2047</v>
      </c>
      <c r="D514">
        <f>SUMIF(本公支2!C:C,本公支1!B514,本公支2!E:E)</f>
        <v>7617.85</v>
      </c>
    </row>
    <row r="515" spans="1:4">
      <c r="A515">
        <v>435</v>
      </c>
      <c r="B515">
        <v>2101001</v>
      </c>
      <c r="C515" t="s">
        <v>2460</v>
      </c>
      <c r="D515">
        <f>SUMIF(本公支2!C:C,本公支1!B515,本公支2!E:E)</f>
        <v>973.1273</v>
      </c>
    </row>
    <row r="516" spans="1:4">
      <c r="A516">
        <v>436</v>
      </c>
      <c r="B516">
        <v>2101002</v>
      </c>
      <c r="C516" t="s">
        <v>2461</v>
      </c>
      <c r="D516">
        <f>SUMIF(本公支2!C:C,本公支1!B516,本公支2!E:E)</f>
        <v>18</v>
      </c>
    </row>
    <row r="517" spans="1:4">
      <c r="A517">
        <v>437</v>
      </c>
      <c r="B517">
        <v>2101012</v>
      </c>
      <c r="C517" t="s">
        <v>1277</v>
      </c>
      <c r="D517">
        <f>SUMIF(本公支2!C:C,本公支1!B517,本公支2!E:E)</f>
        <v>73.81</v>
      </c>
    </row>
    <row r="518" spans="1:4">
      <c r="A518">
        <v>438</v>
      </c>
      <c r="B518">
        <v>2101014</v>
      </c>
      <c r="C518" t="s">
        <v>1279</v>
      </c>
      <c r="D518">
        <f>SUMIF(本公支2!C:C,本公支1!B518,本公支2!E:E)</f>
        <v>25.87</v>
      </c>
    </row>
    <row r="519" spans="1:4">
      <c r="A519">
        <v>439</v>
      </c>
      <c r="B519">
        <v>2101015</v>
      </c>
      <c r="C519" t="s">
        <v>1278</v>
      </c>
      <c r="D519">
        <f>SUMIF(本公支2!C:C,本公支1!B519,本公支2!E:E)</f>
        <v>6.4</v>
      </c>
    </row>
    <row r="520" spans="1:4">
      <c r="A520">
        <v>440</v>
      </c>
      <c r="B520">
        <v>2101016</v>
      </c>
      <c r="C520" t="s">
        <v>2571</v>
      </c>
      <c r="D520">
        <f>SUMIF(本公支2!C:C,本公支1!B520,本公支2!E:E)</f>
        <v>588.84</v>
      </c>
    </row>
    <row r="521" spans="1:4">
      <c r="A521">
        <v>441</v>
      </c>
      <c r="B521">
        <v>2101050</v>
      </c>
      <c r="C521" t="s">
        <v>2465</v>
      </c>
      <c r="D521">
        <f>SUMIF(本公支2!C:C,本公支1!B521,本公支2!E:E)</f>
        <v>751.16</v>
      </c>
    </row>
    <row r="522" spans="1:4">
      <c r="A522">
        <v>442</v>
      </c>
      <c r="B522">
        <v>2101099</v>
      </c>
      <c r="C522" t="s">
        <v>2572</v>
      </c>
      <c r="D522">
        <f>SUMIF(本公支2!C:C,本公支1!B522,本公支2!E:E)</f>
        <v>2403.525</v>
      </c>
    </row>
    <row r="523" spans="1:4">
      <c r="A523">
        <v>444</v>
      </c>
      <c r="B523">
        <v>2101101</v>
      </c>
      <c r="C523" t="s">
        <v>2048</v>
      </c>
      <c r="D523">
        <f>SUMIF(本公支2!C:C,本公支1!B523,本公支2!E:E)</f>
        <v>7400.157394</v>
      </c>
    </row>
    <row r="524" spans="1:4">
      <c r="A524">
        <v>445</v>
      </c>
      <c r="B524">
        <v>2101102</v>
      </c>
      <c r="C524" t="s">
        <v>2049</v>
      </c>
      <c r="D524">
        <f>SUMIF(本公支2!C:C,本公支1!B524,本公支2!E:E)</f>
        <v>4154.340337</v>
      </c>
    </row>
    <row r="525" spans="1:4">
      <c r="A525">
        <v>446</v>
      </c>
      <c r="B525">
        <v>2101103</v>
      </c>
      <c r="C525" t="s">
        <v>2050</v>
      </c>
      <c r="D525">
        <f>SUMIF(本公支2!C:C,本公支1!B525,本公支2!E:E)</f>
        <v>7922.116726</v>
      </c>
    </row>
    <row r="526" spans="1:4">
      <c r="A526">
        <v>447</v>
      </c>
      <c r="B526">
        <v>2101199</v>
      </c>
      <c r="C526" t="s">
        <v>2573</v>
      </c>
      <c r="D526">
        <f>SUMIF(本公支2!C:C,本公支1!B526,本公支2!E:E)</f>
        <v>3.3768</v>
      </c>
    </row>
    <row r="527" spans="1:4">
      <c r="A527">
        <v>449</v>
      </c>
      <c r="B527">
        <v>2101202</v>
      </c>
      <c r="C527" t="s">
        <v>2051</v>
      </c>
      <c r="D527">
        <f>SUMIF(本公支2!C:C,本公支1!B527,本公支2!E:E)</f>
        <v>30706.54</v>
      </c>
    </row>
    <row r="528" spans="1:4">
      <c r="A528">
        <v>451</v>
      </c>
      <c r="B528">
        <v>2101401</v>
      </c>
      <c r="C528" t="s">
        <v>2052</v>
      </c>
      <c r="D528">
        <f>SUMIF(本公支2!C:C,本公支1!B528,本公支2!E:E)</f>
        <v>100</v>
      </c>
    </row>
    <row r="529" spans="1:4">
      <c r="A529">
        <v>455</v>
      </c>
      <c r="B529">
        <v>2110101</v>
      </c>
      <c r="C529" t="s">
        <v>2460</v>
      </c>
      <c r="D529">
        <f>SUMIF(本公支2!C:C,本公支1!B529,本公支2!E:E)</f>
        <v>1736.7104</v>
      </c>
    </row>
    <row r="530" spans="1:4">
      <c r="A530">
        <v>456</v>
      </c>
      <c r="B530">
        <v>2110102</v>
      </c>
      <c r="C530" t="s">
        <v>2461</v>
      </c>
      <c r="D530">
        <f>SUMIF(本公支2!C:C,本公支1!B530,本公支2!E:E)</f>
        <v>167.6</v>
      </c>
    </row>
    <row r="531" spans="1:4">
      <c r="A531">
        <v>457</v>
      </c>
      <c r="B531">
        <v>2110104</v>
      </c>
      <c r="C531" t="s">
        <v>2574</v>
      </c>
      <c r="D531">
        <f>SUMIF(本公支2!C:C,本公支1!B531,本公支2!E:E)</f>
        <v>15</v>
      </c>
    </row>
    <row r="532" spans="1:4">
      <c r="A532">
        <v>458</v>
      </c>
      <c r="B532">
        <v>2110105</v>
      </c>
      <c r="C532" t="s">
        <v>2058</v>
      </c>
      <c r="D532">
        <f>SUMIF(本公支2!C:C,本公支1!B532,本公支2!E:E)</f>
        <v>0</v>
      </c>
    </row>
    <row r="533" spans="1:4">
      <c r="A533">
        <v>459</v>
      </c>
      <c r="B533">
        <v>2110199</v>
      </c>
      <c r="C533" t="s">
        <v>2059</v>
      </c>
      <c r="D533">
        <f>SUMIF(本公支2!C:C,本公支1!B533,本公支2!E:E)</f>
        <v>161.747955</v>
      </c>
    </row>
    <row r="534" spans="1:4">
      <c r="A534">
        <v>461</v>
      </c>
      <c r="B534">
        <v>2110203</v>
      </c>
      <c r="C534" t="s">
        <v>2062</v>
      </c>
      <c r="D534">
        <f>SUMIF(本公支2!C:C,本公支1!B534,本公支2!E:E)</f>
        <v>10.9</v>
      </c>
    </row>
    <row r="535" spans="1:4">
      <c r="A535">
        <v>462</v>
      </c>
      <c r="B535">
        <v>2110299</v>
      </c>
      <c r="C535" t="s">
        <v>2063</v>
      </c>
      <c r="D535">
        <f>SUMIF(本公支2!C:C,本公支1!B535,本公支2!E:E)</f>
        <v>333.08</v>
      </c>
    </row>
    <row r="536" spans="1:4">
      <c r="A536">
        <v>464</v>
      </c>
      <c r="B536">
        <v>2110301</v>
      </c>
      <c r="C536" t="s">
        <v>2064</v>
      </c>
      <c r="D536">
        <f>SUMIF(本公支2!C:C,本公支1!B536,本公支2!E:E)</f>
        <v>80</v>
      </c>
    </row>
    <row r="537" spans="1:4">
      <c r="A537">
        <v>465</v>
      </c>
      <c r="B537">
        <v>2110305</v>
      </c>
      <c r="C537" t="s">
        <v>2065</v>
      </c>
      <c r="D537">
        <f>SUMIF(本公支2!C:C,本公支1!B537,本公支2!E:E)</f>
        <v>261.88</v>
      </c>
    </row>
    <row r="538" spans="1:4">
      <c r="A538">
        <v>466</v>
      </c>
      <c r="B538">
        <v>2110399</v>
      </c>
      <c r="C538" t="s">
        <v>2066</v>
      </c>
      <c r="D538">
        <f>SUMIF(本公支2!C:C,本公支1!B538,本公支2!E:E)</f>
        <v>2379.585738</v>
      </c>
    </row>
    <row r="539" spans="1:4">
      <c r="A539">
        <v>469</v>
      </c>
      <c r="B539">
        <v>2111101</v>
      </c>
      <c r="C539" t="s">
        <v>2575</v>
      </c>
      <c r="D539">
        <f>SUMIF(本公支2!C:C,本公支1!B539,本公支2!E:E)</f>
        <v>290.876586</v>
      </c>
    </row>
    <row r="540" spans="1:4">
      <c r="A540">
        <v>470</v>
      </c>
      <c r="B540">
        <v>2111102</v>
      </c>
      <c r="C540" t="s">
        <v>2576</v>
      </c>
      <c r="D540">
        <f>SUMIF(本公支2!C:C,本公支1!B540,本公支2!E:E)</f>
        <v>47.13</v>
      </c>
    </row>
    <row r="541" spans="1:4">
      <c r="A541">
        <v>471</v>
      </c>
      <c r="B541">
        <v>2111104</v>
      </c>
      <c r="C541" t="s">
        <v>2577</v>
      </c>
      <c r="D541">
        <f>SUMIF(本公支2!C:C,本公支1!B541,本公支2!E:E)</f>
        <v>5</v>
      </c>
    </row>
    <row r="542" spans="1:4">
      <c r="A542">
        <v>475</v>
      </c>
      <c r="B542">
        <v>2120101</v>
      </c>
      <c r="C542" t="s">
        <v>2460</v>
      </c>
      <c r="D542">
        <f>SUMIF(本公支2!C:C,本公支1!B542,本公支2!E:E)</f>
        <v>4414.69675</v>
      </c>
    </row>
    <row r="543" spans="1:4">
      <c r="A543">
        <v>476</v>
      </c>
      <c r="B543">
        <v>2120102</v>
      </c>
      <c r="C543" t="s">
        <v>2461</v>
      </c>
      <c r="D543">
        <f>SUMIF(本公支2!C:C,本公支1!B543,本公支2!E:E)</f>
        <v>652.28</v>
      </c>
    </row>
    <row r="544" spans="1:4">
      <c r="A544">
        <v>477</v>
      </c>
      <c r="B544">
        <v>2120104</v>
      </c>
      <c r="C544" t="s">
        <v>2079</v>
      </c>
      <c r="D544">
        <f>SUMIF(本公支2!C:C,本公支1!B544,本公支2!E:E)</f>
        <v>2773.78</v>
      </c>
    </row>
    <row r="545" spans="1:4">
      <c r="A545">
        <v>478</v>
      </c>
      <c r="B545">
        <v>2120199</v>
      </c>
      <c r="C545" t="s">
        <v>2080</v>
      </c>
      <c r="D545">
        <f>SUMIF(本公支2!C:C,本公支1!B545,本公支2!E:E)</f>
        <v>2196.216111</v>
      </c>
    </row>
    <row r="546" spans="1:4">
      <c r="A546">
        <v>480</v>
      </c>
      <c r="B546">
        <v>2120201</v>
      </c>
      <c r="C546" t="s">
        <v>2578</v>
      </c>
      <c r="D546">
        <f>SUMIF(本公支2!C:C,本公支1!B546,本公支2!E:E)</f>
        <v>4891.101392</v>
      </c>
    </row>
    <row r="547" spans="1:4">
      <c r="A547">
        <v>482</v>
      </c>
      <c r="B547">
        <v>2120399</v>
      </c>
      <c r="C547" t="s">
        <v>2088</v>
      </c>
      <c r="D547">
        <f>SUMIF(本公支2!C:C,本公支1!B547,本公支2!E:E)</f>
        <v>406724.9134</v>
      </c>
    </row>
    <row r="548" spans="1:4">
      <c r="A548">
        <v>484</v>
      </c>
      <c r="B548">
        <v>2120501</v>
      </c>
      <c r="C548" t="s">
        <v>2579</v>
      </c>
      <c r="D548">
        <f>SUMIF(本公支2!C:C,本公支1!B548,本公支2!E:E)</f>
        <v>32747.152469</v>
      </c>
    </row>
    <row r="549" spans="1:4">
      <c r="A549">
        <v>486</v>
      </c>
      <c r="B549">
        <v>2120601</v>
      </c>
      <c r="C549" t="s">
        <v>2580</v>
      </c>
      <c r="D549">
        <f>SUMIF(本公支2!C:C,本公支1!B549,本公支2!E:E)</f>
        <v>2690.9988</v>
      </c>
    </row>
    <row r="550" spans="1:4">
      <c r="A550">
        <v>488</v>
      </c>
      <c r="B550">
        <v>2129999</v>
      </c>
      <c r="C550" t="s">
        <v>2581</v>
      </c>
      <c r="D550">
        <f>SUMIF(本公支2!C:C,本公支1!B550,本公支2!E:E)</f>
        <v>20552.695515</v>
      </c>
    </row>
    <row r="551" spans="1:4">
      <c r="A551">
        <v>491</v>
      </c>
      <c r="B551">
        <v>2130101</v>
      </c>
      <c r="C551" t="s">
        <v>2460</v>
      </c>
      <c r="D551">
        <f>SUMIF(本公支2!C:C,本公支1!B551,本公支2!E:E)</f>
        <v>3460.755</v>
      </c>
    </row>
    <row r="552" spans="1:4">
      <c r="A552">
        <v>492</v>
      </c>
      <c r="B552">
        <v>2130102</v>
      </c>
      <c r="C552" t="s">
        <v>2461</v>
      </c>
      <c r="D552">
        <f>SUMIF(本公支2!C:C,本公支1!B552,本公支2!E:E)</f>
        <v>102.623</v>
      </c>
    </row>
    <row r="553" spans="1:4">
      <c r="A553">
        <v>493</v>
      </c>
      <c r="B553">
        <v>2130104</v>
      </c>
      <c r="C553" t="s">
        <v>2465</v>
      </c>
      <c r="D553">
        <f>SUMIF(本公支2!C:C,本公支1!B553,本公支2!E:E)</f>
        <v>1448.16335</v>
      </c>
    </row>
    <row r="554" spans="1:4">
      <c r="A554">
        <v>494</v>
      </c>
      <c r="B554">
        <v>2130106</v>
      </c>
      <c r="C554" t="s">
        <v>2135</v>
      </c>
      <c r="D554">
        <f>SUMIF(本公支2!C:C,本公支1!B554,本公支2!E:E)</f>
        <v>178</v>
      </c>
    </row>
    <row r="555" spans="1:4">
      <c r="A555">
        <v>495</v>
      </c>
      <c r="B555">
        <v>2130108</v>
      </c>
      <c r="C555" t="s">
        <v>2136</v>
      </c>
      <c r="D555">
        <f>SUMIF(本公支2!C:C,本公支1!B555,本公支2!E:E)</f>
        <v>139.5094</v>
      </c>
    </row>
    <row r="556" spans="1:4">
      <c r="A556">
        <v>496</v>
      </c>
      <c r="B556">
        <v>2130109</v>
      </c>
      <c r="C556" t="s">
        <v>2137</v>
      </c>
      <c r="D556">
        <f>SUMIF(本公支2!C:C,本公支1!B556,本公支2!E:E)</f>
        <v>303</v>
      </c>
    </row>
    <row r="557" spans="1:4">
      <c r="A557">
        <v>497</v>
      </c>
      <c r="B557">
        <v>2130110</v>
      </c>
      <c r="C557" t="s">
        <v>2138</v>
      </c>
      <c r="D557">
        <f>SUMIF(本公支2!C:C,本公支1!B557,本公支2!E:E)</f>
        <v>58.8796</v>
      </c>
    </row>
    <row r="558" spans="1:4">
      <c r="A558">
        <v>498</v>
      </c>
      <c r="B558">
        <v>2130111</v>
      </c>
      <c r="C558" t="s">
        <v>2582</v>
      </c>
      <c r="D558">
        <f>SUMIF(本公支2!C:C,本公支1!B558,本公支2!E:E)</f>
        <v>19</v>
      </c>
    </row>
    <row r="559" spans="1:4">
      <c r="A559">
        <v>499</v>
      </c>
      <c r="B559">
        <v>2130112</v>
      </c>
      <c r="C559" t="s">
        <v>2583</v>
      </c>
      <c r="D559">
        <f>SUMIF(本公支2!C:C,本公支1!B559,本公支2!E:E)</f>
        <v>0</v>
      </c>
    </row>
    <row r="560" spans="1:4">
      <c r="A560">
        <v>500</v>
      </c>
      <c r="B560">
        <v>2130119</v>
      </c>
      <c r="C560" t="s">
        <v>2584</v>
      </c>
      <c r="D560">
        <f>SUMIF(本公支2!C:C,本公支1!B560,本公支2!E:E)</f>
        <v>50</v>
      </c>
    </row>
    <row r="561" spans="1:4">
      <c r="A561">
        <v>501</v>
      </c>
      <c r="B561">
        <v>2130122</v>
      </c>
      <c r="C561" t="s">
        <v>2585</v>
      </c>
      <c r="D561">
        <f>SUMIF(本公支2!C:C,本公支1!B561,本公支2!E:E)</f>
        <v>3</v>
      </c>
    </row>
    <row r="562" spans="1:4">
      <c r="A562">
        <v>502</v>
      </c>
      <c r="B562">
        <v>2130124</v>
      </c>
      <c r="C562" t="s">
        <v>2586</v>
      </c>
      <c r="D562">
        <f>SUMIF(本公支2!C:C,本公支1!B562,本公支2!E:E)</f>
        <v>452</v>
      </c>
    </row>
    <row r="563" spans="1:4">
      <c r="A563">
        <v>503</v>
      </c>
      <c r="B563">
        <v>2130125</v>
      </c>
      <c r="C563" t="s">
        <v>2587</v>
      </c>
      <c r="D563">
        <f>SUMIF(本公支2!C:C,本公支1!B563,本公支2!E:E)</f>
        <v>150</v>
      </c>
    </row>
    <row r="564" spans="1:4">
      <c r="A564">
        <v>504</v>
      </c>
      <c r="B564">
        <v>2130126</v>
      </c>
      <c r="C564" t="s">
        <v>2143</v>
      </c>
      <c r="D564">
        <f>SUMIF(本公支2!C:C,本公支1!B564,本公支2!E:E)</f>
        <v>0</v>
      </c>
    </row>
    <row r="565" spans="1:4">
      <c r="A565">
        <v>505</v>
      </c>
      <c r="B565">
        <v>2130135</v>
      </c>
      <c r="C565" t="s">
        <v>2588</v>
      </c>
      <c r="D565">
        <f>SUMIF(本公支2!C:C,本公支1!B565,本公支2!E:E)</f>
        <v>21.7</v>
      </c>
    </row>
    <row r="566" spans="1:4">
      <c r="A566">
        <v>506</v>
      </c>
      <c r="B566">
        <v>2130148</v>
      </c>
      <c r="C566" t="s">
        <v>2589</v>
      </c>
      <c r="D566">
        <f>SUMIF(本公支2!C:C,本公支1!B566,本公支2!E:E)</f>
        <v>734.45</v>
      </c>
    </row>
    <row r="567" spans="1:4">
      <c r="A567">
        <v>507</v>
      </c>
      <c r="B567">
        <v>2130199</v>
      </c>
      <c r="C567" t="s">
        <v>2144</v>
      </c>
      <c r="D567">
        <f>SUMIF(本公支2!C:C,本公支1!B567,本公支2!E:E)</f>
        <v>6114.141973</v>
      </c>
    </row>
    <row r="568" spans="1:4">
      <c r="A568">
        <v>509</v>
      </c>
      <c r="B568">
        <v>2130201</v>
      </c>
      <c r="C568" t="s">
        <v>2460</v>
      </c>
      <c r="D568">
        <f>SUMIF(本公支2!C:C,本公支1!B568,本公支2!E:E)</f>
        <v>594.287099</v>
      </c>
    </row>
    <row r="569" spans="1:4">
      <c r="A569">
        <v>510</v>
      </c>
      <c r="B569">
        <v>2130202</v>
      </c>
      <c r="C569" t="s">
        <v>2461</v>
      </c>
      <c r="D569">
        <f>SUMIF(本公支2!C:C,本公支1!B569,本公支2!E:E)</f>
        <v>21.75</v>
      </c>
    </row>
    <row r="570" spans="1:4">
      <c r="A570">
        <v>511</v>
      </c>
      <c r="B570">
        <v>2130204</v>
      </c>
      <c r="C570" t="s">
        <v>2590</v>
      </c>
      <c r="D570">
        <f>SUMIF(本公支2!C:C,本公支1!B570,本公支2!E:E)</f>
        <v>770.100596</v>
      </c>
    </row>
    <row r="571" spans="1:4">
      <c r="A571">
        <v>512</v>
      </c>
      <c r="B571">
        <v>2130205</v>
      </c>
      <c r="C571" t="s">
        <v>2155</v>
      </c>
      <c r="D571">
        <f>SUMIF(本公支2!C:C,本公支1!B571,本公支2!E:E)</f>
        <v>195</v>
      </c>
    </row>
    <row r="572" spans="1:4">
      <c r="A572">
        <v>513</v>
      </c>
      <c r="B572">
        <v>2130206</v>
      </c>
      <c r="C572" t="s">
        <v>2591</v>
      </c>
      <c r="D572">
        <f>SUMIF(本公支2!C:C,本公支1!B572,本公支2!E:E)</f>
        <v>51.77</v>
      </c>
    </row>
    <row r="573" spans="1:4">
      <c r="A573">
        <v>514</v>
      </c>
      <c r="B573">
        <v>2130207</v>
      </c>
      <c r="C573" t="s">
        <v>2157</v>
      </c>
      <c r="D573">
        <f>SUMIF(本公支2!C:C,本公支1!B573,本公支2!E:E)</f>
        <v>0</v>
      </c>
    </row>
    <row r="574" spans="1:4">
      <c r="A574">
        <v>515</v>
      </c>
      <c r="B574">
        <v>2130209</v>
      </c>
      <c r="C574" t="s">
        <v>2592</v>
      </c>
      <c r="D574">
        <f>SUMIF(本公支2!C:C,本公支1!B574,本公支2!E:E)</f>
        <v>22.57</v>
      </c>
    </row>
    <row r="575" spans="1:4">
      <c r="A575">
        <v>516</v>
      </c>
      <c r="B575">
        <v>2130211</v>
      </c>
      <c r="C575" t="s">
        <v>2158</v>
      </c>
      <c r="D575">
        <f>SUMIF(本公支2!C:C,本公支1!B575,本公支2!E:E)</f>
        <v>19</v>
      </c>
    </row>
    <row r="576" spans="1:4">
      <c r="A576">
        <v>517</v>
      </c>
      <c r="B576">
        <v>2130212</v>
      </c>
      <c r="C576" t="s">
        <v>2159</v>
      </c>
      <c r="D576">
        <f>SUMIF(本公支2!C:C,本公支1!B576,本公支2!E:E)</f>
        <v>9</v>
      </c>
    </row>
    <row r="577" spans="1:4">
      <c r="A577">
        <v>518</v>
      </c>
      <c r="B577">
        <v>2130213</v>
      </c>
      <c r="C577" t="s">
        <v>2593</v>
      </c>
      <c r="D577">
        <f>SUMIF(本公支2!C:C,本公支1!B577,本公支2!E:E)</f>
        <v>157.934</v>
      </c>
    </row>
    <row r="578" spans="1:4">
      <c r="A578">
        <v>519</v>
      </c>
      <c r="B578">
        <v>2130221</v>
      </c>
      <c r="C578" t="s">
        <v>2594</v>
      </c>
      <c r="D578">
        <f>SUMIF(本公支2!C:C,本公支1!B578,本公支2!E:E)</f>
        <v>0</v>
      </c>
    </row>
    <row r="579" spans="1:4">
      <c r="A579">
        <v>520</v>
      </c>
      <c r="B579">
        <v>2130223</v>
      </c>
      <c r="C579" t="s">
        <v>2595</v>
      </c>
      <c r="D579">
        <f>SUMIF(本公支2!C:C,本公支1!B579,本公支2!E:E)</f>
        <v>30</v>
      </c>
    </row>
    <row r="580" spans="1:4">
      <c r="A580">
        <v>521</v>
      </c>
      <c r="B580">
        <v>2130226</v>
      </c>
      <c r="C580" t="s">
        <v>2596</v>
      </c>
      <c r="D580">
        <f>SUMIF(本公支2!C:C,本公支1!B580,本公支2!E:E)</f>
        <v>0</v>
      </c>
    </row>
    <row r="581" spans="1:4">
      <c r="A581">
        <v>522</v>
      </c>
      <c r="B581">
        <v>2130232</v>
      </c>
      <c r="C581" t="s">
        <v>2597</v>
      </c>
      <c r="D581">
        <f>SUMIF(本公支2!C:C,本公支1!B581,本公支2!E:E)</f>
        <v>0</v>
      </c>
    </row>
    <row r="582" spans="1:4">
      <c r="A582">
        <v>523</v>
      </c>
      <c r="B582">
        <v>2130234</v>
      </c>
      <c r="C582" t="s">
        <v>2598</v>
      </c>
      <c r="D582">
        <f>SUMIF(本公支2!C:C,本公支1!B582,本公支2!E:E)</f>
        <v>2291</v>
      </c>
    </row>
    <row r="583" spans="1:4">
      <c r="A583">
        <v>524</v>
      </c>
      <c r="B583">
        <v>2130299</v>
      </c>
      <c r="C583" t="s">
        <v>2599</v>
      </c>
      <c r="D583">
        <f>SUMIF(本公支2!C:C,本公支1!B583,本公支2!E:E)</f>
        <v>1758.5711</v>
      </c>
    </row>
    <row r="584" spans="1:4">
      <c r="A584">
        <v>526</v>
      </c>
      <c r="B584">
        <v>2130301</v>
      </c>
      <c r="C584" t="s">
        <v>2460</v>
      </c>
      <c r="D584">
        <f>SUMIF(本公支2!C:C,本公支1!B584,本公支2!E:E)</f>
        <v>1805.421498</v>
      </c>
    </row>
    <row r="585" spans="1:4">
      <c r="A585">
        <v>527</v>
      </c>
      <c r="B585">
        <v>2130302</v>
      </c>
      <c r="C585" t="s">
        <v>2461</v>
      </c>
      <c r="D585">
        <f>SUMIF(本公支2!C:C,本公支1!B585,本公支2!E:E)</f>
        <v>26.9667</v>
      </c>
    </row>
    <row r="586" spans="1:4">
      <c r="A586">
        <v>528</v>
      </c>
      <c r="B586">
        <v>2130304</v>
      </c>
      <c r="C586" t="s">
        <v>2167</v>
      </c>
      <c r="D586">
        <f>SUMIF(本公支2!C:C,本公支1!B586,本公支2!E:E)</f>
        <v>28.8</v>
      </c>
    </row>
    <row r="587" spans="1:4">
      <c r="A587">
        <v>529</v>
      </c>
      <c r="B587">
        <v>2130305</v>
      </c>
      <c r="C587" t="s">
        <v>2168</v>
      </c>
      <c r="D587">
        <f>SUMIF(本公支2!C:C,本公支1!B587,本公支2!E:E)</f>
        <v>51401</v>
      </c>
    </row>
    <row r="588" spans="1:4">
      <c r="A588">
        <v>530</v>
      </c>
      <c r="B588">
        <v>2130306</v>
      </c>
      <c r="C588" t="s">
        <v>2169</v>
      </c>
      <c r="D588">
        <f>SUMIF(本公支2!C:C,本公支1!B588,本公支2!E:E)</f>
        <v>2603.3537</v>
      </c>
    </row>
    <row r="589" spans="1:4">
      <c r="A589">
        <v>531</v>
      </c>
      <c r="B589">
        <v>2130308</v>
      </c>
      <c r="C589" t="s">
        <v>2172</v>
      </c>
      <c r="D589">
        <f>SUMIF(本公支2!C:C,本公支1!B589,本公支2!E:E)</f>
        <v>500</v>
      </c>
    </row>
    <row r="590" spans="1:4">
      <c r="A590">
        <v>532</v>
      </c>
      <c r="B590">
        <v>2130309</v>
      </c>
      <c r="C590" t="s">
        <v>2173</v>
      </c>
      <c r="D590">
        <f>SUMIF(本公支2!C:C,本公支1!B590,本公支2!E:E)</f>
        <v>0</v>
      </c>
    </row>
    <row r="591" spans="1:4">
      <c r="A591">
        <v>533</v>
      </c>
      <c r="B591">
        <v>2130310</v>
      </c>
      <c r="C591" t="s">
        <v>2174</v>
      </c>
      <c r="D591">
        <f>SUMIF(本公支2!C:C,本公支1!B591,本公支2!E:E)</f>
        <v>5.721925</v>
      </c>
    </row>
    <row r="592" spans="1:4">
      <c r="A592">
        <v>534</v>
      </c>
      <c r="B592">
        <v>2130311</v>
      </c>
      <c r="C592" t="s">
        <v>2175</v>
      </c>
      <c r="D592">
        <f>SUMIF(本公支2!C:C,本公支1!B592,本公支2!E:E)</f>
        <v>62</v>
      </c>
    </row>
    <row r="593" spans="1:4">
      <c r="A593">
        <v>535</v>
      </c>
      <c r="B593">
        <v>2130314</v>
      </c>
      <c r="C593" t="s">
        <v>2176</v>
      </c>
      <c r="D593">
        <f>SUMIF(本公支2!C:C,本公支1!B593,本公支2!E:E)</f>
        <v>243.77</v>
      </c>
    </row>
    <row r="594" spans="1:4">
      <c r="A594">
        <v>536</v>
      </c>
      <c r="B594">
        <v>2130316</v>
      </c>
      <c r="C594" t="s">
        <v>2177</v>
      </c>
      <c r="D594">
        <f>SUMIF(本公支2!C:C,本公支1!B594,本公支2!E:E)</f>
        <v>0</v>
      </c>
    </row>
    <row r="595" spans="1:4">
      <c r="A595">
        <v>537</v>
      </c>
      <c r="B595">
        <v>2130319</v>
      </c>
      <c r="C595" t="s">
        <v>2178</v>
      </c>
      <c r="D595">
        <f>SUMIF(本公支2!C:C,本公支1!B595,本公支2!E:E)</f>
        <v>650</v>
      </c>
    </row>
    <row r="596" spans="1:4">
      <c r="A596">
        <v>538</v>
      </c>
      <c r="B596">
        <v>2130322</v>
      </c>
      <c r="C596" t="s">
        <v>2179</v>
      </c>
      <c r="D596">
        <f>SUMIF(本公支2!C:C,本公支1!B596,本公支2!E:E)</f>
        <v>15</v>
      </c>
    </row>
    <row r="597" spans="1:4">
      <c r="A597">
        <v>539</v>
      </c>
      <c r="B597">
        <v>2130334</v>
      </c>
      <c r="C597" t="s">
        <v>2180</v>
      </c>
      <c r="D597">
        <f>SUMIF(本公支2!C:C,本公支1!B597,本公支2!E:E)</f>
        <v>53.331</v>
      </c>
    </row>
    <row r="598" spans="1:4">
      <c r="A598">
        <v>540</v>
      </c>
      <c r="B598">
        <v>2130399</v>
      </c>
      <c r="C598" t="s">
        <v>2181</v>
      </c>
      <c r="D598">
        <f>SUMIF(本公支2!C:C,本公支1!B598,本公支2!E:E)</f>
        <v>3067.28495</v>
      </c>
    </row>
    <row r="599" spans="1:4">
      <c r="A599">
        <v>542</v>
      </c>
      <c r="B599">
        <v>2130501</v>
      </c>
      <c r="C599" t="s">
        <v>2460</v>
      </c>
      <c r="D599">
        <f>SUMIF(本公支2!C:C,本公支1!B599,本公支2!E:E)</f>
        <v>279.2429</v>
      </c>
    </row>
    <row r="600" spans="1:4">
      <c r="A600">
        <v>543</v>
      </c>
      <c r="B600">
        <v>2130502</v>
      </c>
      <c r="C600" t="s">
        <v>2461</v>
      </c>
      <c r="D600">
        <f>SUMIF(本公支2!C:C,本公支1!B600,本公支2!E:E)</f>
        <v>48.05</v>
      </c>
    </row>
    <row r="601" spans="1:4">
      <c r="A601">
        <v>544</v>
      </c>
      <c r="B601">
        <v>2130504</v>
      </c>
      <c r="C601" t="s">
        <v>2600</v>
      </c>
      <c r="D601">
        <f>SUMIF(本公支2!C:C,本公支1!B601,本公支2!E:E)</f>
        <v>149.939</v>
      </c>
    </row>
    <row r="602" spans="1:4">
      <c r="A602">
        <v>545</v>
      </c>
      <c r="B602">
        <v>2130505</v>
      </c>
      <c r="C602" t="s">
        <v>2601</v>
      </c>
      <c r="D602">
        <f>SUMIF(本公支2!C:C,本公支1!B602,本公支2!E:E)</f>
        <v>0</v>
      </c>
    </row>
    <row r="603" spans="1:4">
      <c r="A603">
        <v>546</v>
      </c>
      <c r="B603">
        <v>2130550</v>
      </c>
      <c r="C603" t="s">
        <v>2187</v>
      </c>
      <c r="D603">
        <f>SUMIF(本公支2!C:C,本公支1!B603,本公支2!E:E)</f>
        <v>76.274846</v>
      </c>
    </row>
    <row r="604" spans="1:4">
      <c r="A604">
        <v>547</v>
      </c>
      <c r="B604">
        <v>2130599</v>
      </c>
      <c r="C604" t="s">
        <v>2188</v>
      </c>
      <c r="D604">
        <f>SUMIF(本公支2!C:C,本公支1!B604,本公支2!E:E)</f>
        <v>1109</v>
      </c>
    </row>
    <row r="605" spans="1:4">
      <c r="A605">
        <v>549</v>
      </c>
      <c r="B605">
        <v>2130601</v>
      </c>
      <c r="C605" t="s">
        <v>2532</v>
      </c>
      <c r="D605">
        <f>SUMIF(本公支2!C:C,本公支1!B605,本公支2!E:E)</f>
        <v>0</v>
      </c>
    </row>
    <row r="606" spans="1:4">
      <c r="A606">
        <v>550</v>
      </c>
      <c r="B606">
        <v>2130603</v>
      </c>
      <c r="C606" t="s">
        <v>2196</v>
      </c>
      <c r="D606">
        <f>SUMIF(本公支2!C:C,本公支1!B606,本公支2!E:E)</f>
        <v>400</v>
      </c>
    </row>
    <row r="607" spans="1:4">
      <c r="A607">
        <v>551</v>
      </c>
      <c r="B607">
        <v>2130699</v>
      </c>
      <c r="C607" t="s">
        <v>2197</v>
      </c>
      <c r="D607">
        <f>SUMIF(本公支2!C:C,本公支1!B607,本公支2!E:E)</f>
        <v>55</v>
      </c>
    </row>
    <row r="608" spans="1:4">
      <c r="A608">
        <v>553</v>
      </c>
      <c r="B608">
        <v>2130701</v>
      </c>
      <c r="C608" t="s">
        <v>2203</v>
      </c>
      <c r="D608">
        <f>SUMIF(本公支2!C:C,本公支1!B608,本公支2!E:E)</f>
        <v>40</v>
      </c>
    </row>
    <row r="609" spans="1:4">
      <c r="A609">
        <v>554</v>
      </c>
      <c r="B609">
        <v>2130799</v>
      </c>
      <c r="C609" t="s">
        <v>2204</v>
      </c>
      <c r="D609">
        <f>SUMIF(本公支2!C:C,本公支1!B609,本公支2!E:E)</f>
        <v>36</v>
      </c>
    </row>
    <row r="610" spans="1:4">
      <c r="A610">
        <v>556</v>
      </c>
      <c r="B610">
        <v>2130801</v>
      </c>
      <c r="C610" t="s">
        <v>2602</v>
      </c>
      <c r="D610">
        <f>SUMIF(本公支2!C:C,本公支1!B610,本公支2!E:E)</f>
        <v>23.8019679999999</v>
      </c>
    </row>
    <row r="611" spans="1:4">
      <c r="A611">
        <v>557</v>
      </c>
      <c r="B611">
        <v>2130802</v>
      </c>
      <c r="C611" t="s">
        <v>2603</v>
      </c>
      <c r="D611">
        <f>SUMIF(本公支2!C:C,本公支1!B611,本公支2!E:E)</f>
        <v>0</v>
      </c>
    </row>
    <row r="612" spans="1:4">
      <c r="A612">
        <v>558</v>
      </c>
      <c r="B612">
        <v>2130804</v>
      </c>
      <c r="C612" t="s">
        <v>2604</v>
      </c>
      <c r="D612">
        <f>SUMIF(本公支2!C:C,本公支1!B612,本公支2!E:E)</f>
        <v>32.384238</v>
      </c>
    </row>
    <row r="613" spans="1:4">
      <c r="A613">
        <v>559</v>
      </c>
      <c r="B613">
        <v>2130899</v>
      </c>
      <c r="C613" t="s">
        <v>2605</v>
      </c>
      <c r="D613">
        <f>SUMIF(本公支2!C:C,本公支1!B613,本公支2!E:E)</f>
        <v>0</v>
      </c>
    </row>
    <row r="614" spans="1:4">
      <c r="A614">
        <v>561</v>
      </c>
      <c r="B614">
        <v>2139999</v>
      </c>
      <c r="C614" t="s">
        <v>2606</v>
      </c>
      <c r="D614">
        <f>SUMIF(本公支2!C:C,本公支1!B614,本公支2!E:E)</f>
        <v>714.277</v>
      </c>
    </row>
    <row r="615" spans="1:4">
      <c r="A615">
        <v>564</v>
      </c>
      <c r="B615">
        <v>2140101</v>
      </c>
      <c r="C615" t="s">
        <v>2460</v>
      </c>
      <c r="D615">
        <f>SUMIF(本公支2!C:C,本公支1!B615,本公支2!E:E)</f>
        <v>483.2467</v>
      </c>
    </row>
    <row r="616" spans="1:4">
      <c r="A616">
        <v>565</v>
      </c>
      <c r="B616">
        <v>2140102</v>
      </c>
      <c r="C616" t="s">
        <v>2461</v>
      </c>
      <c r="D616">
        <f>SUMIF(本公支2!C:C,本公支1!B616,本公支2!E:E)</f>
        <v>130.82</v>
      </c>
    </row>
    <row r="617" spans="1:4">
      <c r="A617">
        <v>566</v>
      </c>
      <c r="B617">
        <v>2140104</v>
      </c>
      <c r="C617" t="s">
        <v>2607</v>
      </c>
      <c r="D617">
        <f>SUMIF(本公支2!C:C,本公支1!B617,本公支2!E:E)</f>
        <v>0</v>
      </c>
    </row>
    <row r="618" spans="1:4">
      <c r="A618">
        <v>567</v>
      </c>
      <c r="B618">
        <v>2140110</v>
      </c>
      <c r="C618" t="s">
        <v>2208</v>
      </c>
      <c r="D618">
        <f>SUMIF(本公支2!C:C,本公支1!B618,本公支2!E:E)</f>
        <v>45.900897</v>
      </c>
    </row>
    <row r="619" spans="1:4">
      <c r="A619">
        <v>568</v>
      </c>
      <c r="B619">
        <v>2140111</v>
      </c>
      <c r="C619" t="s">
        <v>2608</v>
      </c>
      <c r="D619">
        <f>SUMIF(本公支2!C:C,本公支1!B619,本公支2!E:E)</f>
        <v>0</v>
      </c>
    </row>
    <row r="620" spans="1:4">
      <c r="A620">
        <v>569</v>
      </c>
      <c r="B620">
        <v>2140112</v>
      </c>
      <c r="C620" t="s">
        <v>2209</v>
      </c>
      <c r="D620">
        <f>SUMIF(本公支2!C:C,本公支1!B620,本公支2!E:E)</f>
        <v>991.429866</v>
      </c>
    </row>
    <row r="621" spans="1:4">
      <c r="A621">
        <v>570</v>
      </c>
      <c r="B621">
        <v>2140139</v>
      </c>
      <c r="C621" t="s">
        <v>2210</v>
      </c>
      <c r="D621">
        <f>SUMIF(本公支2!C:C,本公支1!B621,本公支2!E:E)</f>
        <v>2710.599565</v>
      </c>
    </row>
    <row r="622" spans="1:4">
      <c r="A622">
        <v>571</v>
      </c>
      <c r="B622">
        <v>2140199</v>
      </c>
      <c r="C622" t="s">
        <v>2213</v>
      </c>
      <c r="D622">
        <f>SUMIF(本公支2!C:C,本公支1!B622,本公支2!E:E)</f>
        <v>137.66</v>
      </c>
    </row>
    <row r="623" spans="1:4">
      <c r="A623">
        <v>573</v>
      </c>
      <c r="B623">
        <v>2140299</v>
      </c>
      <c r="C623" t="s">
        <v>2609</v>
      </c>
      <c r="D623">
        <f>SUMIF(本公支2!C:C,本公支1!B623,本公支2!E:E)</f>
        <v>22800</v>
      </c>
    </row>
    <row r="624" spans="1:4">
      <c r="A624">
        <v>575</v>
      </c>
      <c r="B624">
        <v>2140399</v>
      </c>
      <c r="C624" t="s">
        <v>2610</v>
      </c>
      <c r="D624">
        <f>SUMIF(本公支2!C:C,本公支1!B624,本公支2!E:E)</f>
        <v>0</v>
      </c>
    </row>
    <row r="625" spans="1:4">
      <c r="A625">
        <v>577</v>
      </c>
      <c r="B625">
        <v>2140401</v>
      </c>
      <c r="C625" t="s">
        <v>2611</v>
      </c>
      <c r="D625">
        <f>SUMIF(本公支2!C:C,本公支1!B625,本公支2!E:E)</f>
        <v>3337.39</v>
      </c>
    </row>
    <row r="626" spans="1:4">
      <c r="A626">
        <v>578</v>
      </c>
      <c r="B626">
        <v>2140402</v>
      </c>
      <c r="C626" t="s">
        <v>2612</v>
      </c>
      <c r="D626">
        <f>SUMIF(本公支2!C:C,本公支1!B626,本公支2!E:E)</f>
        <v>1591.4</v>
      </c>
    </row>
    <row r="627" spans="1:4">
      <c r="A627">
        <v>579</v>
      </c>
      <c r="B627">
        <v>2140403</v>
      </c>
      <c r="C627" t="s">
        <v>2613</v>
      </c>
      <c r="D627">
        <f>SUMIF(本公支2!C:C,本公支1!B627,本公支2!E:E)</f>
        <v>2721.032387</v>
      </c>
    </row>
    <row r="628" spans="1:4">
      <c r="A628">
        <v>580</v>
      </c>
      <c r="B628">
        <v>2140499</v>
      </c>
      <c r="C628" t="s">
        <v>2614</v>
      </c>
      <c r="D628">
        <f>SUMIF(本公支2!C:C,本公支1!B628,本公支2!E:E)</f>
        <v>1184.16</v>
      </c>
    </row>
    <row r="629" spans="1:4">
      <c r="A629">
        <v>582</v>
      </c>
      <c r="B629">
        <v>2140599</v>
      </c>
      <c r="C629" t="s">
        <v>2615</v>
      </c>
      <c r="D629">
        <f>SUMIF(本公支2!C:C,本公支1!B629,本公支2!E:E)</f>
        <v>0</v>
      </c>
    </row>
    <row r="630" spans="1:4">
      <c r="A630">
        <v>584</v>
      </c>
      <c r="B630">
        <v>2149999</v>
      </c>
      <c r="C630" t="s">
        <v>2616</v>
      </c>
      <c r="D630">
        <f>SUMIF(本公支2!C:C,本公支1!B630,本公支2!E:E)</f>
        <v>7714</v>
      </c>
    </row>
    <row r="631" spans="1:4">
      <c r="A631">
        <v>587</v>
      </c>
      <c r="B631">
        <v>2150201</v>
      </c>
      <c r="C631" t="s">
        <v>2460</v>
      </c>
      <c r="D631">
        <f>SUMIF(本公支2!C:C,本公支1!B631,本公支2!E:E)</f>
        <v>1083.4046</v>
      </c>
    </row>
    <row r="632" spans="1:4">
      <c r="A632">
        <v>588</v>
      </c>
      <c r="B632">
        <v>2150202</v>
      </c>
      <c r="C632" t="s">
        <v>2461</v>
      </c>
      <c r="D632">
        <f>SUMIF(本公支2!C:C,本公支1!B632,本公支2!E:E)</f>
        <v>53.81673</v>
      </c>
    </row>
    <row r="633" spans="1:4">
      <c r="A633">
        <v>589</v>
      </c>
      <c r="B633">
        <v>2150299</v>
      </c>
      <c r="C633" t="s">
        <v>2217</v>
      </c>
      <c r="D633">
        <f>SUMIF(本公支2!C:C,本公支1!B633,本公支2!E:E)</f>
        <v>41806.739717656</v>
      </c>
    </row>
    <row r="634" spans="1:4">
      <c r="A634">
        <v>591</v>
      </c>
      <c r="B634">
        <v>2150501</v>
      </c>
      <c r="C634" t="s">
        <v>2460</v>
      </c>
      <c r="D634">
        <f>SUMIF(本公支2!C:C,本公支1!B634,本公支2!E:E)</f>
        <v>0</v>
      </c>
    </row>
    <row r="635" spans="1:4">
      <c r="A635">
        <v>592</v>
      </c>
      <c r="B635">
        <v>2150502</v>
      </c>
      <c r="C635" t="s">
        <v>2461</v>
      </c>
      <c r="D635">
        <f>SUMIF(本公支2!C:C,本公支1!B635,本公支2!E:E)</f>
        <v>102.90691</v>
      </c>
    </row>
    <row r="636" spans="1:4">
      <c r="A636">
        <v>593</v>
      </c>
      <c r="B636">
        <v>2150599</v>
      </c>
      <c r="C636" t="s">
        <v>2220</v>
      </c>
      <c r="D636">
        <f>SUMIF(本公支2!C:C,本公支1!B636,本公支2!E:E)</f>
        <v>77.277469</v>
      </c>
    </row>
    <row r="637" spans="1:4">
      <c r="A637">
        <v>595</v>
      </c>
      <c r="B637">
        <v>2150601</v>
      </c>
      <c r="C637" t="s">
        <v>2460</v>
      </c>
      <c r="D637">
        <f>SUMIF(本公支2!C:C,本公支1!B637,本公支2!E:E)</f>
        <v>563.458813</v>
      </c>
    </row>
    <row r="638" spans="1:4">
      <c r="A638">
        <v>596</v>
      </c>
      <c r="B638">
        <v>2150603</v>
      </c>
      <c r="C638" t="s">
        <v>2462</v>
      </c>
      <c r="D638">
        <f>SUMIF(本公支2!C:C,本公支1!B638,本公支2!E:E)</f>
        <v>13.331785</v>
      </c>
    </row>
    <row r="639" spans="1:4">
      <c r="A639">
        <v>597</v>
      </c>
      <c r="B639">
        <v>2150605</v>
      </c>
      <c r="C639" t="s">
        <v>2617</v>
      </c>
      <c r="D639">
        <f>SUMIF(本公支2!C:C,本公支1!B639,本公支2!E:E)</f>
        <v>586.16</v>
      </c>
    </row>
    <row r="640" spans="1:4">
      <c r="A640">
        <v>598</v>
      </c>
      <c r="B640">
        <v>2150699</v>
      </c>
      <c r="C640" t="s">
        <v>2618</v>
      </c>
      <c r="D640">
        <f>SUMIF(本公支2!C:C,本公支1!B640,本公支2!E:E)</f>
        <v>125.432</v>
      </c>
    </row>
    <row r="641" spans="1:4">
      <c r="A641">
        <v>600</v>
      </c>
      <c r="B641">
        <v>2150701</v>
      </c>
      <c r="C641" t="s">
        <v>2460</v>
      </c>
      <c r="D641">
        <f>SUMIF(本公支2!C:C,本公支1!B641,本公支2!E:E)</f>
        <v>703.7953</v>
      </c>
    </row>
    <row r="642" spans="1:4">
      <c r="A642">
        <v>601</v>
      </c>
      <c r="B642">
        <v>2150702</v>
      </c>
      <c r="C642" t="s">
        <v>2461</v>
      </c>
      <c r="D642">
        <f>SUMIF(本公支2!C:C,本公支1!B642,本公支2!E:E)</f>
        <v>140.23</v>
      </c>
    </row>
    <row r="643" spans="1:4">
      <c r="A643">
        <v>602</v>
      </c>
      <c r="B643">
        <v>2150704</v>
      </c>
      <c r="C643" t="s">
        <v>2223</v>
      </c>
      <c r="D643">
        <f>SUMIF(本公支2!C:C,本公支1!B643,本公支2!E:E)</f>
        <v>51.29</v>
      </c>
    </row>
    <row r="644" spans="1:4">
      <c r="A644">
        <v>603</v>
      </c>
      <c r="B644">
        <v>2150799</v>
      </c>
      <c r="C644" t="s">
        <v>2224</v>
      </c>
      <c r="D644">
        <f>SUMIF(本公支2!C:C,本公支1!B644,本公支2!E:E)</f>
        <v>519.049976</v>
      </c>
    </row>
    <row r="645" spans="1:4">
      <c r="A645">
        <v>605</v>
      </c>
      <c r="B645">
        <v>2150803</v>
      </c>
      <c r="C645" t="s">
        <v>2462</v>
      </c>
      <c r="D645">
        <f>SUMIF(本公支2!C:C,本公支1!B645,本公支2!E:E)</f>
        <v>0</v>
      </c>
    </row>
    <row r="646" spans="1:4">
      <c r="A646">
        <v>606</v>
      </c>
      <c r="B646">
        <v>2150805</v>
      </c>
      <c r="C646" t="s">
        <v>2619</v>
      </c>
      <c r="D646">
        <f>SUMIF(本公支2!C:C,本公支1!B646,本公支2!E:E)</f>
        <v>0</v>
      </c>
    </row>
    <row r="647" spans="1:4">
      <c r="A647">
        <v>607</v>
      </c>
      <c r="B647">
        <v>2150899</v>
      </c>
      <c r="C647" t="s">
        <v>2228</v>
      </c>
      <c r="D647">
        <f>SUMIF(本公支2!C:C,本公支1!B647,本公支2!E:E)</f>
        <v>4742.37475</v>
      </c>
    </row>
    <row r="648" spans="1:4">
      <c r="A648">
        <v>609</v>
      </c>
      <c r="B648">
        <v>2159999</v>
      </c>
      <c r="C648" t="s">
        <v>2620</v>
      </c>
      <c r="D648">
        <f>SUMIF(本公支2!C:C,本公支1!B648,本公支2!E:E)</f>
        <v>18167.49</v>
      </c>
    </row>
    <row r="649" spans="1:4">
      <c r="A649">
        <v>612</v>
      </c>
      <c r="B649">
        <v>2160201</v>
      </c>
      <c r="C649" t="s">
        <v>2460</v>
      </c>
      <c r="D649">
        <f>SUMIF(本公支2!C:C,本公支1!B649,本公支2!E:E)</f>
        <v>412.906</v>
      </c>
    </row>
    <row r="650" spans="1:4">
      <c r="A650">
        <v>613</v>
      </c>
      <c r="B650">
        <v>2160202</v>
      </c>
      <c r="C650" t="s">
        <v>2461</v>
      </c>
      <c r="D650">
        <f>SUMIF(本公支2!C:C,本公支1!B650,本公支2!E:E)</f>
        <v>78.441</v>
      </c>
    </row>
    <row r="651" spans="1:4">
      <c r="A651">
        <v>614</v>
      </c>
      <c r="B651">
        <v>2160299</v>
      </c>
      <c r="C651" t="s">
        <v>2232</v>
      </c>
      <c r="D651">
        <f>SUMIF(本公支2!C:C,本公支1!B651,本公支2!E:E)</f>
        <v>23409.238568</v>
      </c>
    </row>
    <row r="652" spans="1:4">
      <c r="A652">
        <v>616</v>
      </c>
      <c r="B652">
        <v>2160501</v>
      </c>
      <c r="C652" t="s">
        <v>2460</v>
      </c>
      <c r="D652">
        <f>SUMIF(本公支2!C:C,本公支1!B652,本公支2!E:E)</f>
        <v>331.7244</v>
      </c>
    </row>
    <row r="653" spans="1:4">
      <c r="A653">
        <v>617</v>
      </c>
      <c r="B653">
        <v>2160502</v>
      </c>
      <c r="C653" t="s">
        <v>2461</v>
      </c>
      <c r="D653">
        <f>SUMIF(本公支2!C:C,本公支1!B653,本公支2!E:E)</f>
        <v>310.78</v>
      </c>
    </row>
    <row r="654" spans="1:4">
      <c r="A654">
        <v>618</v>
      </c>
      <c r="B654">
        <v>2160504</v>
      </c>
      <c r="C654" t="s">
        <v>2621</v>
      </c>
      <c r="D654">
        <f>SUMIF(本公支2!C:C,本公支1!B654,本公支2!E:E)</f>
        <v>517.4</v>
      </c>
    </row>
    <row r="655" spans="1:4">
      <c r="A655">
        <v>619</v>
      </c>
      <c r="B655">
        <v>2160505</v>
      </c>
      <c r="C655" t="s">
        <v>1551</v>
      </c>
      <c r="D655">
        <f>SUMIF(本公支2!C:C,本公支1!B655,本公支2!E:E)</f>
        <v>8</v>
      </c>
    </row>
    <row r="656" spans="1:4">
      <c r="A656">
        <v>620</v>
      </c>
      <c r="B656">
        <v>2160599</v>
      </c>
      <c r="C656" t="s">
        <v>2622</v>
      </c>
      <c r="D656">
        <f>SUMIF(本公支2!C:C,本公支1!B656,本公支2!E:E)</f>
        <v>3181</v>
      </c>
    </row>
    <row r="657" spans="1:4">
      <c r="A657">
        <v>622</v>
      </c>
      <c r="B657">
        <v>2160699</v>
      </c>
      <c r="C657" t="s">
        <v>2623</v>
      </c>
      <c r="D657">
        <f>SUMIF(本公支2!C:C,本公支1!B657,本公支2!E:E)</f>
        <v>1988.160336</v>
      </c>
    </row>
    <row r="658" spans="1:4">
      <c r="A658">
        <v>624</v>
      </c>
      <c r="B658">
        <v>2169999</v>
      </c>
      <c r="C658" t="s">
        <v>2624</v>
      </c>
      <c r="D658">
        <f>SUMIF(本公支2!C:C,本公支1!B658,本公支2!E:E)</f>
        <v>10.792</v>
      </c>
    </row>
    <row r="659" spans="1:4">
      <c r="A659">
        <v>627</v>
      </c>
      <c r="B659">
        <v>2170101</v>
      </c>
      <c r="C659" t="s">
        <v>2460</v>
      </c>
      <c r="D659">
        <f>SUMIF(本公支2!C:C,本公支1!B659,本公支2!E:E)</f>
        <v>142.339008</v>
      </c>
    </row>
    <row r="660" spans="1:4">
      <c r="A660">
        <v>628</v>
      </c>
      <c r="B660">
        <v>2170102</v>
      </c>
      <c r="C660" t="s">
        <v>2461</v>
      </c>
      <c r="D660">
        <f>SUMIF(本公支2!C:C,本公支1!B660,本公支2!E:E)</f>
        <v>95.404629</v>
      </c>
    </row>
    <row r="661" spans="1:4">
      <c r="A661">
        <v>629</v>
      </c>
      <c r="B661">
        <v>2170199</v>
      </c>
      <c r="C661" t="s">
        <v>2625</v>
      </c>
      <c r="D661">
        <f>SUMIF(本公支2!C:C,本公支1!B661,本公支2!E:E)</f>
        <v>29.325</v>
      </c>
    </row>
    <row r="662" spans="1:4">
      <c r="A662">
        <v>631</v>
      </c>
      <c r="B662">
        <v>2170303</v>
      </c>
      <c r="C662" t="s">
        <v>2244</v>
      </c>
      <c r="D662">
        <f>SUMIF(本公支2!C:C,本公支1!B662,本公支2!E:E)</f>
        <v>2000</v>
      </c>
    </row>
    <row r="663" spans="1:4">
      <c r="A663">
        <v>632</v>
      </c>
      <c r="B663">
        <v>2170399</v>
      </c>
      <c r="C663" t="s">
        <v>2626</v>
      </c>
      <c r="D663">
        <f>SUMIF(本公支2!C:C,本公支1!B663,本公支2!E:E)</f>
        <v>840.63</v>
      </c>
    </row>
    <row r="664" spans="1:4">
      <c r="A664">
        <v>634</v>
      </c>
      <c r="B664">
        <v>2179901</v>
      </c>
      <c r="C664" t="s">
        <v>2627</v>
      </c>
      <c r="D664">
        <f>SUMIF(本公支2!C:C,本公支1!B664,本公支2!E:E)</f>
        <v>0.545000000000002</v>
      </c>
    </row>
    <row r="665" spans="1:4">
      <c r="A665">
        <v>638</v>
      </c>
      <c r="B665">
        <v>2200101</v>
      </c>
      <c r="C665" t="s">
        <v>2460</v>
      </c>
      <c r="D665">
        <f>SUMIF(本公支2!C:C,本公支1!B665,本公支2!E:E)</f>
        <v>2764.5134</v>
      </c>
    </row>
    <row r="666" spans="1:4">
      <c r="A666">
        <v>639</v>
      </c>
      <c r="B666">
        <v>2200102</v>
      </c>
      <c r="C666" t="s">
        <v>2461</v>
      </c>
      <c r="D666">
        <f>SUMIF(本公支2!C:C,本公支1!B666,本公支2!E:E)</f>
        <v>10</v>
      </c>
    </row>
    <row r="667" spans="1:4">
      <c r="A667">
        <v>640</v>
      </c>
      <c r="B667">
        <v>2200105</v>
      </c>
      <c r="C667" t="s">
        <v>2628</v>
      </c>
      <c r="D667">
        <f>SUMIF(本公支2!C:C,本公支1!B667,本公支2!E:E)</f>
        <v>16.57</v>
      </c>
    </row>
    <row r="668" spans="1:4">
      <c r="A668">
        <v>641</v>
      </c>
      <c r="B668">
        <v>2200106</v>
      </c>
      <c r="C668" t="s">
        <v>2629</v>
      </c>
      <c r="D668">
        <f>SUMIF(本公支2!C:C,本公支1!B668,本公支2!E:E)</f>
        <v>8160.6664</v>
      </c>
    </row>
    <row r="669" spans="1:4">
      <c r="A669">
        <v>642</v>
      </c>
      <c r="B669">
        <v>2200110</v>
      </c>
      <c r="C669" t="s">
        <v>2630</v>
      </c>
      <c r="D669">
        <f>SUMIF(本公支2!C:C,本公支1!B669,本公支2!E:E)</f>
        <v>150.9</v>
      </c>
    </row>
    <row r="670" spans="1:4">
      <c r="A670">
        <v>643</v>
      </c>
      <c r="B670">
        <v>2200111</v>
      </c>
      <c r="C670" t="s">
        <v>2631</v>
      </c>
      <c r="D670">
        <f>SUMIF(本公支2!C:C,本公支1!B670,本公支2!E:E)</f>
        <v>686</v>
      </c>
    </row>
    <row r="671" spans="1:4">
      <c r="A671">
        <v>644</v>
      </c>
      <c r="B671">
        <v>2200112</v>
      </c>
      <c r="C671" t="s">
        <v>2248</v>
      </c>
      <c r="D671">
        <f>SUMIF(本公支2!C:C,本公支1!B671,本公支2!E:E)</f>
        <v>0</v>
      </c>
    </row>
    <row r="672" spans="1:4">
      <c r="A672">
        <v>645</v>
      </c>
      <c r="B672">
        <v>2200113</v>
      </c>
      <c r="C672" t="s">
        <v>2632</v>
      </c>
      <c r="D672">
        <f>SUMIF(本公支2!C:C,本公支1!B672,本公支2!E:E)</f>
        <v>418.0635</v>
      </c>
    </row>
    <row r="673" spans="1:4">
      <c r="A673">
        <v>646</v>
      </c>
      <c r="B673">
        <v>2200114</v>
      </c>
      <c r="C673" t="s">
        <v>2249</v>
      </c>
      <c r="D673">
        <f>SUMIF(本公支2!C:C,本公支1!B673,本公支2!E:E)</f>
        <v>122.6065</v>
      </c>
    </row>
    <row r="674" spans="1:4">
      <c r="A674">
        <v>647</v>
      </c>
      <c r="B674">
        <v>2200150</v>
      </c>
      <c r="C674" t="s">
        <v>2465</v>
      </c>
      <c r="D674">
        <f>SUMIF(本公支2!C:C,本公支1!B674,本公支2!E:E)</f>
        <v>180.197213</v>
      </c>
    </row>
    <row r="675" spans="1:4">
      <c r="A675">
        <v>648</v>
      </c>
      <c r="B675">
        <v>2200199</v>
      </c>
      <c r="C675" t="s">
        <v>2633</v>
      </c>
      <c r="D675">
        <f>SUMIF(本公支2!C:C,本公支1!B675,本公支2!E:E)</f>
        <v>1873.78651</v>
      </c>
    </row>
    <row r="676" spans="1:4">
      <c r="A676">
        <v>650</v>
      </c>
      <c r="B676">
        <v>2200401</v>
      </c>
      <c r="C676" t="s">
        <v>2460</v>
      </c>
      <c r="D676">
        <f>SUMIF(本公支2!C:C,本公支1!B676,本公支2!E:E)</f>
        <v>282.2068</v>
      </c>
    </row>
    <row r="677" spans="1:4">
      <c r="A677">
        <v>651</v>
      </c>
      <c r="B677">
        <v>2200402</v>
      </c>
      <c r="C677" t="s">
        <v>2461</v>
      </c>
      <c r="D677">
        <f>SUMIF(本公支2!C:C,本公支1!B677,本公支2!E:E)</f>
        <v>11.5</v>
      </c>
    </row>
    <row r="678" spans="1:4">
      <c r="A678">
        <v>652</v>
      </c>
      <c r="B678">
        <v>2200404</v>
      </c>
      <c r="C678" t="s">
        <v>2285</v>
      </c>
      <c r="D678">
        <f>SUMIF(本公支2!C:C,本公支1!B678,本公支2!E:E)</f>
        <v>16.75</v>
      </c>
    </row>
    <row r="679" spans="1:4">
      <c r="A679">
        <v>653</v>
      </c>
      <c r="B679">
        <v>2200406</v>
      </c>
      <c r="C679" t="s">
        <v>2286</v>
      </c>
      <c r="D679">
        <f>SUMIF(本公支2!C:C,本公支1!B679,本公支2!E:E)</f>
        <v>33.27</v>
      </c>
    </row>
    <row r="680" spans="1:4">
      <c r="A680">
        <v>654</v>
      </c>
      <c r="B680">
        <v>2200408</v>
      </c>
      <c r="C680" t="s">
        <v>2288</v>
      </c>
      <c r="D680">
        <f>SUMIF(本公支2!C:C,本公支1!B680,本公支2!E:E)</f>
        <v>10.52</v>
      </c>
    </row>
    <row r="681" spans="1:4">
      <c r="A681">
        <v>655</v>
      </c>
      <c r="B681">
        <v>2200409</v>
      </c>
      <c r="C681" t="s">
        <v>2289</v>
      </c>
      <c r="D681">
        <f>SUMIF(本公支2!C:C,本公支1!B681,本公支2!E:E)</f>
        <v>24</v>
      </c>
    </row>
    <row r="682" spans="1:4">
      <c r="A682">
        <v>656</v>
      </c>
      <c r="B682">
        <v>2200410</v>
      </c>
      <c r="C682" t="s">
        <v>2290</v>
      </c>
      <c r="D682">
        <f>SUMIF(本公支2!C:C,本公支1!B682,本公支2!E:E)</f>
        <v>7.75</v>
      </c>
    </row>
    <row r="683" spans="1:4">
      <c r="A683">
        <v>657</v>
      </c>
      <c r="B683">
        <v>2200499</v>
      </c>
      <c r="C683" t="s">
        <v>2291</v>
      </c>
      <c r="D683">
        <f>SUMIF(本公支2!C:C,本公支1!B683,本公支2!E:E)</f>
        <v>29.82</v>
      </c>
    </row>
    <row r="684" spans="1:4">
      <c r="A684">
        <v>659</v>
      </c>
      <c r="B684">
        <v>2200501</v>
      </c>
      <c r="C684" t="s">
        <v>2460</v>
      </c>
      <c r="D684">
        <f>SUMIF(本公支2!C:C,本公支1!B684,本公支2!E:E)</f>
        <v>132.665</v>
      </c>
    </row>
    <row r="685" spans="1:4">
      <c r="A685">
        <v>660</v>
      </c>
      <c r="B685">
        <v>2200509</v>
      </c>
      <c r="C685" t="s">
        <v>2255</v>
      </c>
      <c r="D685">
        <f>SUMIF(本公支2!C:C,本公支1!B685,本公支2!E:E)</f>
        <v>490.331396</v>
      </c>
    </row>
    <row r="686" spans="1:4">
      <c r="A686">
        <v>661</v>
      </c>
      <c r="B686">
        <v>2200511</v>
      </c>
      <c r="C686" t="s">
        <v>2634</v>
      </c>
      <c r="D686">
        <f>SUMIF(本公支2!C:C,本公支1!B686,本公支2!E:E)</f>
        <v>500</v>
      </c>
    </row>
    <row r="687" spans="1:4">
      <c r="A687">
        <v>662</v>
      </c>
      <c r="B687">
        <v>2200599</v>
      </c>
      <c r="C687" t="s">
        <v>2635</v>
      </c>
      <c r="D687">
        <f>SUMIF(本公支2!C:C,本公支1!B687,本公支2!E:E)</f>
        <v>0</v>
      </c>
    </row>
    <row r="688" spans="1:4">
      <c r="A688">
        <v>664</v>
      </c>
      <c r="B688">
        <v>2209901</v>
      </c>
      <c r="C688" t="s">
        <v>2636</v>
      </c>
      <c r="D688">
        <f>SUMIF(本公支2!C:C,本公支1!B688,本公支2!E:E)</f>
        <v>200.45</v>
      </c>
    </row>
    <row r="689" spans="1:4">
      <c r="A689">
        <v>667</v>
      </c>
      <c r="B689">
        <v>2210103</v>
      </c>
      <c r="C689" t="s">
        <v>2637</v>
      </c>
      <c r="D689">
        <f>SUMIF(本公支2!C:C,本公支1!B689,本公支2!E:E)</f>
        <v>16227.69</v>
      </c>
    </row>
    <row r="690" spans="1:4">
      <c r="A690">
        <v>668</v>
      </c>
      <c r="B690">
        <v>2210106</v>
      </c>
      <c r="C690" t="s">
        <v>2259</v>
      </c>
      <c r="D690">
        <f>SUMIF(本公支2!C:C,本公支1!B690,本公支2!E:E)</f>
        <v>16788.386</v>
      </c>
    </row>
    <row r="691" spans="1:4">
      <c r="A691">
        <v>669</v>
      </c>
      <c r="B691">
        <v>2210107</v>
      </c>
      <c r="C691" t="s">
        <v>2638</v>
      </c>
      <c r="D691">
        <f>SUMIF(本公支2!C:C,本公支1!B691,本公支2!E:E)</f>
        <v>741.4</v>
      </c>
    </row>
    <row r="692" spans="1:4">
      <c r="A692">
        <v>670</v>
      </c>
      <c r="B692">
        <v>2210199</v>
      </c>
      <c r="C692" t="s">
        <v>2639</v>
      </c>
      <c r="D692">
        <f>SUMIF(本公支2!C:C,本公支1!B692,本公支2!E:E)</f>
        <v>20370</v>
      </c>
    </row>
    <row r="693" spans="1:4">
      <c r="A693">
        <v>672</v>
      </c>
      <c r="B693">
        <v>2210201</v>
      </c>
      <c r="C693" t="s">
        <v>2264</v>
      </c>
      <c r="D693">
        <f>SUMIF(本公支2!C:C,本公支1!B693,本公支2!E:E)</f>
        <v>17042.046619</v>
      </c>
    </row>
    <row r="694" spans="1:4">
      <c r="A694">
        <v>673</v>
      </c>
      <c r="B694">
        <v>2210203</v>
      </c>
      <c r="C694" t="s">
        <v>2265</v>
      </c>
      <c r="D694">
        <f>SUMIF(本公支2!C:C,本公支1!B694,本公支2!E:E)</f>
        <v>600.330396</v>
      </c>
    </row>
    <row r="695" spans="1:4">
      <c r="A695">
        <v>675</v>
      </c>
      <c r="B695">
        <v>2210301</v>
      </c>
      <c r="C695" t="s">
        <v>2266</v>
      </c>
      <c r="D695">
        <f>SUMIF(本公支2!C:C,本公支1!B695,本公支2!E:E)</f>
        <v>140.033676</v>
      </c>
    </row>
    <row r="696" spans="1:4">
      <c r="A696">
        <v>676</v>
      </c>
      <c r="B696">
        <v>2210302</v>
      </c>
      <c r="C696" t="s">
        <v>2267</v>
      </c>
      <c r="D696">
        <f>SUMIF(本公支2!C:C,本公支1!B696,本公支2!E:E)</f>
        <v>3205.10555</v>
      </c>
    </row>
    <row r="697" spans="1:4">
      <c r="A697">
        <v>677</v>
      </c>
      <c r="B697">
        <v>2210399</v>
      </c>
      <c r="C697" t="s">
        <v>2268</v>
      </c>
      <c r="D697">
        <f>SUMIF(本公支2!C:C,本公支1!B697,本公支2!E:E)</f>
        <v>225.8585</v>
      </c>
    </row>
    <row r="698" spans="1:4">
      <c r="A698">
        <v>680</v>
      </c>
      <c r="B698">
        <v>2220101</v>
      </c>
      <c r="C698" t="s">
        <v>2460</v>
      </c>
      <c r="D698">
        <f>SUMIF(本公支2!C:C,本公支1!B698,本公支2!E:E)</f>
        <v>476.7022</v>
      </c>
    </row>
    <row r="699" spans="1:4">
      <c r="A699">
        <v>681</v>
      </c>
      <c r="B699">
        <v>2220102</v>
      </c>
      <c r="C699" t="s">
        <v>2461</v>
      </c>
      <c r="D699">
        <f>SUMIF(本公支2!C:C,本公支1!B699,本公支2!E:E)</f>
        <v>91.5</v>
      </c>
    </row>
    <row r="700" spans="1:4">
      <c r="A700">
        <v>682</v>
      </c>
      <c r="B700">
        <v>2220106</v>
      </c>
      <c r="C700" t="s">
        <v>2271</v>
      </c>
      <c r="D700">
        <f>SUMIF(本公支2!C:C,本公支1!B700,本公支2!E:E)</f>
        <v>81</v>
      </c>
    </row>
    <row r="701" spans="1:4">
      <c r="A701">
        <v>683</v>
      </c>
      <c r="B701">
        <v>2220150</v>
      </c>
      <c r="C701" t="s">
        <v>2465</v>
      </c>
      <c r="D701">
        <f>SUMIF(本公支2!C:C,本公支1!B701,本公支2!E:E)</f>
        <v>2.3138</v>
      </c>
    </row>
    <row r="702" spans="1:4">
      <c r="A702">
        <v>684</v>
      </c>
      <c r="B702">
        <v>2220199</v>
      </c>
      <c r="C702" t="s">
        <v>2273</v>
      </c>
      <c r="D702">
        <f>SUMIF(本公支2!C:C,本公支1!B702,本公支2!E:E)</f>
        <v>2023.9</v>
      </c>
    </row>
    <row r="703" spans="1:4">
      <c r="A703">
        <v>686</v>
      </c>
      <c r="B703">
        <v>2220201</v>
      </c>
      <c r="C703" t="s">
        <v>2460</v>
      </c>
      <c r="D703">
        <f>SUMIF(本公支2!C:C,本公支1!B703,本公支2!E:E)</f>
        <v>0</v>
      </c>
    </row>
    <row r="704" spans="1:4">
      <c r="A704">
        <v>687</v>
      </c>
      <c r="B704">
        <v>2220202</v>
      </c>
      <c r="C704" t="s">
        <v>2461</v>
      </c>
      <c r="D704">
        <f>SUMIF(本公支2!C:C,本公支1!B704,本公支2!E:E)</f>
        <v>1.5</v>
      </c>
    </row>
    <row r="705" spans="1:4">
      <c r="A705">
        <v>688</v>
      </c>
      <c r="B705">
        <v>2220211</v>
      </c>
      <c r="C705" t="s">
        <v>2640</v>
      </c>
      <c r="D705">
        <f>SUMIF(本公支2!C:C,本公支1!B705,本公支2!E:E)</f>
        <v>320</v>
      </c>
    </row>
    <row r="706" spans="1:4">
      <c r="A706">
        <v>690</v>
      </c>
      <c r="B706">
        <v>2220403</v>
      </c>
      <c r="C706" t="s">
        <v>2641</v>
      </c>
      <c r="D706">
        <f>SUMIF(本公支2!C:C,本公支1!B706,本公支2!E:E)</f>
        <v>0</v>
      </c>
    </row>
    <row r="707" spans="1:4">
      <c r="A707">
        <v>692</v>
      </c>
      <c r="B707">
        <v>2220502</v>
      </c>
      <c r="C707" t="s">
        <v>2642</v>
      </c>
      <c r="D707">
        <f>SUMIF(本公支2!C:C,本公支1!B707,本公支2!E:E)</f>
        <v>0</v>
      </c>
    </row>
    <row r="708" spans="1:4">
      <c r="A708">
        <v>693</v>
      </c>
      <c r="B708">
        <v>2220504</v>
      </c>
      <c r="C708" t="s">
        <v>2277</v>
      </c>
      <c r="D708">
        <f>SUMIF(本公支2!C:C,本公支1!B708,本公支2!E:E)</f>
        <v>3</v>
      </c>
    </row>
    <row r="709" spans="1:4">
      <c r="A709">
        <v>696</v>
      </c>
      <c r="B709">
        <v>2240101</v>
      </c>
      <c r="D709">
        <f>SUMIF(本公支2!C:C,本公支1!B709,本公支2!E:E)</f>
        <v>0</v>
      </c>
    </row>
    <row r="710" spans="1:4">
      <c r="A710">
        <v>697</v>
      </c>
      <c r="B710">
        <v>2240106</v>
      </c>
      <c r="D710">
        <f>SUMIF(本公支2!C:C,本公支1!B710,本公支2!E:E)</f>
        <v>0</v>
      </c>
    </row>
    <row r="711" spans="1:4">
      <c r="A711">
        <v>698</v>
      </c>
      <c r="B711">
        <v>2240150</v>
      </c>
      <c r="D711">
        <f>SUMIF(本公支2!C:C,本公支1!B711,本公支2!E:E)</f>
        <v>0</v>
      </c>
    </row>
    <row r="712" spans="1:4">
      <c r="A712">
        <v>700</v>
      </c>
      <c r="B712">
        <v>2240204</v>
      </c>
      <c r="D712">
        <f>SUMIF(本公支2!C:C,本公支1!B712,本公支2!E:E)</f>
        <v>0</v>
      </c>
    </row>
    <row r="713" spans="1:4">
      <c r="A713">
        <v>701</v>
      </c>
      <c r="B713">
        <v>2240299</v>
      </c>
      <c r="D713">
        <f>SUMIF(本公支2!C:C,本公支1!B713,本公支2!E:E)</f>
        <v>0</v>
      </c>
    </row>
    <row r="714" spans="1:4">
      <c r="A714">
        <v>703</v>
      </c>
      <c r="B714">
        <v>2240501</v>
      </c>
      <c r="D714">
        <f>SUMIF(本公支2!C:C,本公支1!B714,本公支2!E:E)</f>
        <v>0</v>
      </c>
    </row>
    <row r="715" spans="1:4">
      <c r="A715">
        <v>704</v>
      </c>
      <c r="B715">
        <v>2240502</v>
      </c>
      <c r="D715">
        <f>SUMIF(本公支2!C:C,本公支1!B715,本公支2!E:E)</f>
        <v>0</v>
      </c>
    </row>
    <row r="716" spans="1:4">
      <c r="A716">
        <v>705</v>
      </c>
      <c r="B716">
        <v>2240504</v>
      </c>
      <c r="D716">
        <f>SUMIF(本公支2!C:C,本公支1!B716,本公支2!E:E)</f>
        <v>0</v>
      </c>
    </row>
    <row r="717" spans="1:4">
      <c r="A717">
        <v>706</v>
      </c>
      <c r="B717">
        <v>2240506</v>
      </c>
      <c r="D717">
        <f>SUMIF(本公支2!C:C,本公支1!B717,本公支2!E:E)</f>
        <v>0</v>
      </c>
    </row>
    <row r="718" spans="1:4">
      <c r="A718">
        <v>707</v>
      </c>
      <c r="B718">
        <v>2240507</v>
      </c>
      <c r="D718">
        <f>SUMIF(本公支2!C:C,本公支1!B718,本公支2!E:E)</f>
        <v>0</v>
      </c>
    </row>
    <row r="719" spans="1:4">
      <c r="A719">
        <v>708</v>
      </c>
      <c r="B719">
        <v>2240508</v>
      </c>
      <c r="D719">
        <f>SUMIF(本公支2!C:C,本公支1!B719,本公支2!E:E)</f>
        <v>0</v>
      </c>
    </row>
    <row r="720" spans="1:4">
      <c r="A720">
        <v>709</v>
      </c>
      <c r="B720">
        <v>2240509</v>
      </c>
      <c r="D720">
        <f>SUMIF(本公支2!C:C,本公支1!B720,本公支2!E:E)</f>
        <v>0</v>
      </c>
    </row>
    <row r="721" spans="1:4">
      <c r="A721">
        <v>710</v>
      </c>
      <c r="B721">
        <v>2240510</v>
      </c>
      <c r="D721">
        <f>SUMIF(本公支2!C:C,本公支1!B721,本公支2!E:E)</f>
        <v>0</v>
      </c>
    </row>
    <row r="722" spans="1:4">
      <c r="A722">
        <v>711</v>
      </c>
      <c r="B722">
        <v>2240599</v>
      </c>
      <c r="D722">
        <f>SUMIF(本公支2!C:C,本公支1!B722,本公支2!E:E)</f>
        <v>0</v>
      </c>
    </row>
    <row r="723" spans="1:4">
      <c r="A723">
        <v>713</v>
      </c>
      <c r="B723">
        <v>2240702</v>
      </c>
      <c r="D723">
        <f>SUMIF(本公支2!C:C,本公支1!B723,本公支2!E:E)</f>
        <v>0</v>
      </c>
    </row>
    <row r="724" spans="1:4">
      <c r="A724">
        <v>718</v>
      </c>
      <c r="B724">
        <v>2299901</v>
      </c>
      <c r="C724" t="s">
        <v>2643</v>
      </c>
      <c r="D724">
        <f>SUMIF(本公支2!C:C,本公支1!B724,本公支2!E:E)</f>
        <v>27261.8721772483</v>
      </c>
    </row>
  </sheetData>
  <sortState ref="A3:C724">
    <sortCondition ref="B3:B724"/>
  </sortState>
  <mergeCells count="1">
    <mergeCell ref="A1:D1"/>
  </mergeCells>
  <pageMargins left="0.699305555555556" right="0.699305555555556"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157"/>
  <sheetViews>
    <sheetView workbookViewId="0">
      <selection activeCell="E2" sqref="E2:R19"/>
    </sheetView>
  </sheetViews>
  <sheetFormatPr defaultColWidth="9" defaultRowHeight="14.4" outlineLevelCol="4"/>
  <cols>
    <col min="1" max="1" width="14.25" customWidth="1"/>
    <col min="2" max="2" width="15.75" customWidth="1"/>
    <col min="3" max="3" width="14.3703703703704" customWidth="1"/>
    <col min="4" max="4" width="10.75" customWidth="1"/>
    <col min="5" max="5" width="25.25" customWidth="1"/>
  </cols>
  <sheetData>
    <row r="1" ht="28.9" customHeight="1" spans="1:5">
      <c r="A1" t="s">
        <v>2644</v>
      </c>
      <c r="B1" t="s">
        <v>2645</v>
      </c>
      <c r="C1" t="s">
        <v>2646</v>
      </c>
      <c r="D1" t="s">
        <v>2647</v>
      </c>
      <c r="E1" t="s">
        <v>2648</v>
      </c>
    </row>
    <row r="2" ht="21" customHeight="1" spans="1:5">
      <c r="A2">
        <v>201</v>
      </c>
      <c r="B2">
        <v>20101</v>
      </c>
      <c r="C2">
        <v>2010101</v>
      </c>
      <c r="D2" t="s">
        <v>2649</v>
      </c>
      <c r="E2">
        <v>1442.4208</v>
      </c>
    </row>
    <row r="3" spans="1:5">
      <c r="A3">
        <v>201</v>
      </c>
      <c r="B3">
        <v>20101</v>
      </c>
      <c r="C3">
        <v>2010102</v>
      </c>
      <c r="D3" t="s">
        <v>2649</v>
      </c>
      <c r="E3">
        <v>913.42</v>
      </c>
    </row>
    <row r="4" spans="1:5">
      <c r="A4">
        <v>201</v>
      </c>
      <c r="B4">
        <v>20101</v>
      </c>
      <c r="C4">
        <v>2010103</v>
      </c>
      <c r="D4" t="s">
        <v>2649</v>
      </c>
      <c r="E4">
        <v>197.873392</v>
      </c>
    </row>
    <row r="5" spans="1:5">
      <c r="A5">
        <v>201</v>
      </c>
      <c r="B5">
        <v>20101</v>
      </c>
      <c r="C5">
        <v>2010104</v>
      </c>
      <c r="D5" t="s">
        <v>2649</v>
      </c>
      <c r="E5">
        <v>115.73</v>
      </c>
    </row>
    <row r="6" spans="1:5">
      <c r="A6">
        <v>201</v>
      </c>
      <c r="B6">
        <v>20101</v>
      </c>
      <c r="C6">
        <v>2010105</v>
      </c>
      <c r="D6" t="s">
        <v>2649</v>
      </c>
      <c r="E6">
        <v>0</v>
      </c>
    </row>
    <row r="7" spans="1:5">
      <c r="A7">
        <v>201</v>
      </c>
      <c r="B7">
        <v>20101</v>
      </c>
      <c r="C7">
        <v>2010106</v>
      </c>
      <c r="D7" t="s">
        <v>2649</v>
      </c>
      <c r="E7">
        <v>0</v>
      </c>
    </row>
    <row r="8" spans="1:5">
      <c r="A8">
        <v>201</v>
      </c>
      <c r="B8">
        <v>20101</v>
      </c>
      <c r="C8">
        <v>2010107</v>
      </c>
      <c r="D8" t="s">
        <v>2649</v>
      </c>
      <c r="E8">
        <v>0</v>
      </c>
    </row>
    <row r="9" spans="1:5">
      <c r="A9">
        <v>201</v>
      </c>
      <c r="B9">
        <v>20101</v>
      </c>
      <c r="C9">
        <v>2010108</v>
      </c>
      <c r="D9" t="s">
        <v>2649</v>
      </c>
      <c r="E9">
        <v>0</v>
      </c>
    </row>
    <row r="10" spans="1:5">
      <c r="A10">
        <v>201</v>
      </c>
      <c r="B10">
        <v>20101</v>
      </c>
      <c r="C10">
        <v>2010109</v>
      </c>
      <c r="D10" t="s">
        <v>2649</v>
      </c>
      <c r="E10">
        <v>0</v>
      </c>
    </row>
    <row r="11" spans="1:5">
      <c r="A11">
        <v>201</v>
      </c>
      <c r="B11">
        <v>20101</v>
      </c>
      <c r="C11">
        <v>2010199</v>
      </c>
      <c r="D11" t="s">
        <v>2649</v>
      </c>
      <c r="E11">
        <v>54.7004</v>
      </c>
    </row>
    <row r="12" spans="1:5">
      <c r="A12">
        <v>201</v>
      </c>
      <c r="B12">
        <v>20102</v>
      </c>
      <c r="C12">
        <v>2010201</v>
      </c>
      <c r="D12" t="s">
        <v>2649</v>
      </c>
      <c r="E12">
        <v>1221.8471</v>
      </c>
    </row>
    <row r="13" spans="1:5">
      <c r="A13">
        <v>201</v>
      </c>
      <c r="B13">
        <v>20102</v>
      </c>
      <c r="C13">
        <v>2010202</v>
      </c>
      <c r="D13" t="s">
        <v>2649</v>
      </c>
      <c r="E13">
        <v>473</v>
      </c>
    </row>
    <row r="14" spans="1:5">
      <c r="A14">
        <v>201</v>
      </c>
      <c r="B14">
        <v>20102</v>
      </c>
      <c r="C14">
        <v>2010203</v>
      </c>
      <c r="D14" t="s">
        <v>2649</v>
      </c>
      <c r="E14">
        <v>200.47024</v>
      </c>
    </row>
    <row r="15" spans="1:5">
      <c r="A15">
        <v>201</v>
      </c>
      <c r="B15">
        <v>20102</v>
      </c>
      <c r="C15">
        <v>2010204</v>
      </c>
      <c r="D15" t="s">
        <v>2649</v>
      </c>
      <c r="E15">
        <v>102</v>
      </c>
    </row>
    <row r="16" spans="1:5">
      <c r="A16">
        <v>201</v>
      </c>
      <c r="B16">
        <v>20102</v>
      </c>
      <c r="C16">
        <v>2010205</v>
      </c>
      <c r="D16" t="s">
        <v>2649</v>
      </c>
      <c r="E16">
        <v>90</v>
      </c>
    </row>
    <row r="17" spans="1:5">
      <c r="A17">
        <v>201</v>
      </c>
      <c r="B17">
        <v>20102</v>
      </c>
      <c r="C17">
        <v>2010206</v>
      </c>
      <c r="D17" t="s">
        <v>2649</v>
      </c>
      <c r="E17">
        <v>75</v>
      </c>
    </row>
    <row r="18" spans="1:5">
      <c r="A18">
        <v>201</v>
      </c>
      <c r="B18">
        <v>20102</v>
      </c>
      <c r="C18">
        <v>2010250</v>
      </c>
      <c r="D18" t="s">
        <v>2649</v>
      </c>
      <c r="E18">
        <v>0</v>
      </c>
    </row>
    <row r="19" spans="1:5">
      <c r="A19">
        <v>201</v>
      </c>
      <c r="B19">
        <v>20102</v>
      </c>
      <c r="C19">
        <v>2010299</v>
      </c>
      <c r="D19" t="s">
        <v>2649</v>
      </c>
      <c r="E19">
        <v>0</v>
      </c>
    </row>
    <row r="20" spans="1:5">
      <c r="A20">
        <v>201</v>
      </c>
      <c r="B20">
        <v>20103</v>
      </c>
      <c r="C20">
        <v>2010301</v>
      </c>
      <c r="D20" t="s">
        <v>2649</v>
      </c>
      <c r="E20">
        <v>4865.1907</v>
      </c>
    </row>
    <row r="21" spans="1:5">
      <c r="A21">
        <v>201</v>
      </c>
      <c r="B21">
        <v>20103</v>
      </c>
      <c r="C21">
        <v>2010302</v>
      </c>
      <c r="D21" t="s">
        <v>2649</v>
      </c>
      <c r="E21">
        <v>3726.711397</v>
      </c>
    </row>
    <row r="22" spans="1:5">
      <c r="A22">
        <v>201</v>
      </c>
      <c r="B22">
        <v>20103</v>
      </c>
      <c r="C22">
        <v>2010303</v>
      </c>
      <c r="D22" t="s">
        <v>2649</v>
      </c>
      <c r="E22">
        <v>3227.929404</v>
      </c>
    </row>
    <row r="23" spans="1:5">
      <c r="A23">
        <v>201</v>
      </c>
      <c r="B23">
        <v>20103</v>
      </c>
      <c r="C23">
        <v>2010304</v>
      </c>
      <c r="D23" t="s">
        <v>2649</v>
      </c>
      <c r="E23">
        <v>0</v>
      </c>
    </row>
    <row r="24" spans="1:5">
      <c r="A24">
        <v>201</v>
      </c>
      <c r="B24">
        <v>20103</v>
      </c>
      <c r="C24">
        <v>2010305</v>
      </c>
      <c r="D24" t="s">
        <v>2649</v>
      </c>
      <c r="E24">
        <v>80.2</v>
      </c>
    </row>
    <row r="25" spans="1:5">
      <c r="A25">
        <v>201</v>
      </c>
      <c r="B25">
        <v>20103</v>
      </c>
      <c r="C25">
        <v>2010306</v>
      </c>
      <c r="D25" t="s">
        <v>2649</v>
      </c>
      <c r="E25">
        <v>2539.0357</v>
      </c>
    </row>
    <row r="26" spans="1:5">
      <c r="A26">
        <v>201</v>
      </c>
      <c r="B26">
        <v>20103</v>
      </c>
      <c r="C26">
        <v>2010307</v>
      </c>
      <c r="D26" t="s">
        <v>2649</v>
      </c>
      <c r="E26">
        <v>112</v>
      </c>
    </row>
    <row r="27" spans="1:5">
      <c r="A27">
        <v>201</v>
      </c>
      <c r="B27">
        <v>20103</v>
      </c>
      <c r="C27">
        <v>2010308</v>
      </c>
      <c r="D27" t="s">
        <v>2649</v>
      </c>
      <c r="E27">
        <v>90</v>
      </c>
    </row>
    <row r="28" spans="1:5">
      <c r="A28">
        <v>201</v>
      </c>
      <c r="B28">
        <v>20103</v>
      </c>
      <c r="C28">
        <v>2010309</v>
      </c>
      <c r="D28" t="s">
        <v>2649</v>
      </c>
      <c r="E28">
        <v>0</v>
      </c>
    </row>
    <row r="29" spans="1:5">
      <c r="A29">
        <v>201</v>
      </c>
      <c r="B29">
        <v>20103</v>
      </c>
      <c r="C29">
        <v>2010350</v>
      </c>
      <c r="D29" t="s">
        <v>2649</v>
      </c>
      <c r="E29">
        <v>789.104089</v>
      </c>
    </row>
    <row r="30" spans="1:5">
      <c r="A30">
        <v>201</v>
      </c>
      <c r="B30">
        <v>20103</v>
      </c>
      <c r="C30">
        <v>2010399</v>
      </c>
      <c r="D30" t="s">
        <v>2649</v>
      </c>
      <c r="E30">
        <v>82.8841</v>
      </c>
    </row>
    <row r="31" spans="1:5">
      <c r="A31">
        <v>201</v>
      </c>
      <c r="B31">
        <v>20104</v>
      </c>
      <c r="C31">
        <v>2010401</v>
      </c>
      <c r="D31" t="s">
        <v>2649</v>
      </c>
      <c r="E31">
        <v>2107.757</v>
      </c>
    </row>
    <row r="32" spans="1:5">
      <c r="A32">
        <v>201</v>
      </c>
      <c r="B32">
        <v>20104</v>
      </c>
      <c r="C32">
        <v>2010402</v>
      </c>
      <c r="D32" t="s">
        <v>2649</v>
      </c>
      <c r="E32">
        <v>170.7</v>
      </c>
    </row>
    <row r="33" spans="1:5">
      <c r="A33">
        <v>201</v>
      </c>
      <c r="B33">
        <v>20104</v>
      </c>
      <c r="C33">
        <v>2010403</v>
      </c>
      <c r="D33" t="s">
        <v>2649</v>
      </c>
      <c r="E33">
        <v>0</v>
      </c>
    </row>
    <row r="34" spans="1:5">
      <c r="A34">
        <v>201</v>
      </c>
      <c r="B34">
        <v>20104</v>
      </c>
      <c r="C34">
        <v>2010404</v>
      </c>
      <c r="D34" t="s">
        <v>2649</v>
      </c>
      <c r="E34">
        <v>49.588</v>
      </c>
    </row>
    <row r="35" spans="1:5">
      <c r="A35">
        <v>201</v>
      </c>
      <c r="B35">
        <v>20104</v>
      </c>
      <c r="C35">
        <v>2010405</v>
      </c>
      <c r="D35" t="s">
        <v>2649</v>
      </c>
      <c r="E35">
        <v>0</v>
      </c>
    </row>
    <row r="36" spans="1:5">
      <c r="A36">
        <v>201</v>
      </c>
      <c r="B36">
        <v>20104</v>
      </c>
      <c r="C36">
        <v>2010406</v>
      </c>
      <c r="D36" t="s">
        <v>2649</v>
      </c>
      <c r="E36">
        <v>0</v>
      </c>
    </row>
    <row r="37" spans="1:5">
      <c r="A37">
        <v>201</v>
      </c>
      <c r="B37">
        <v>20104</v>
      </c>
      <c r="C37">
        <v>2010407</v>
      </c>
      <c r="D37" t="s">
        <v>2649</v>
      </c>
      <c r="E37">
        <v>0</v>
      </c>
    </row>
    <row r="38" spans="1:5">
      <c r="A38">
        <v>201</v>
      </c>
      <c r="B38">
        <v>20104</v>
      </c>
      <c r="C38">
        <v>2010408</v>
      </c>
      <c r="D38" t="s">
        <v>2649</v>
      </c>
      <c r="E38">
        <v>276.96</v>
      </c>
    </row>
    <row r="39" spans="1:5">
      <c r="A39">
        <v>201</v>
      </c>
      <c r="B39">
        <v>20104</v>
      </c>
      <c r="C39">
        <v>2010409</v>
      </c>
      <c r="D39" t="s">
        <v>2649</v>
      </c>
      <c r="E39">
        <v>0</v>
      </c>
    </row>
    <row r="40" spans="1:5">
      <c r="A40">
        <v>201</v>
      </c>
      <c r="B40">
        <v>20104</v>
      </c>
      <c r="C40">
        <v>2010450</v>
      </c>
      <c r="D40" t="s">
        <v>2649</v>
      </c>
      <c r="E40">
        <v>0</v>
      </c>
    </row>
    <row r="41" spans="1:5">
      <c r="A41">
        <v>201</v>
      </c>
      <c r="B41">
        <v>20104</v>
      </c>
      <c r="C41">
        <v>2010499</v>
      </c>
      <c r="D41" t="s">
        <v>2649</v>
      </c>
      <c r="E41">
        <v>464.36</v>
      </c>
    </row>
    <row r="42" spans="1:5">
      <c r="A42">
        <v>201</v>
      </c>
      <c r="B42">
        <v>20105</v>
      </c>
      <c r="C42">
        <v>2010501</v>
      </c>
      <c r="D42" t="s">
        <v>2649</v>
      </c>
      <c r="E42">
        <v>702.3198</v>
      </c>
    </row>
    <row r="43" spans="1:5">
      <c r="A43">
        <v>201</v>
      </c>
      <c r="B43">
        <v>20105</v>
      </c>
      <c r="C43">
        <v>2010502</v>
      </c>
      <c r="D43" t="s">
        <v>2649</v>
      </c>
      <c r="E43">
        <v>0</v>
      </c>
    </row>
    <row r="44" spans="1:5">
      <c r="A44">
        <v>201</v>
      </c>
      <c r="B44">
        <v>20105</v>
      </c>
      <c r="C44">
        <v>2010503</v>
      </c>
      <c r="D44" t="s">
        <v>2649</v>
      </c>
      <c r="E44">
        <v>0</v>
      </c>
    </row>
    <row r="45" spans="1:5">
      <c r="A45">
        <v>201</v>
      </c>
      <c r="B45">
        <v>20105</v>
      </c>
      <c r="C45">
        <v>2010504</v>
      </c>
      <c r="D45" t="s">
        <v>2649</v>
      </c>
      <c r="E45">
        <v>0</v>
      </c>
    </row>
    <row r="46" spans="1:5">
      <c r="A46">
        <v>201</v>
      </c>
      <c r="B46">
        <v>20105</v>
      </c>
      <c r="C46">
        <v>2010505</v>
      </c>
      <c r="D46" t="s">
        <v>2649</v>
      </c>
      <c r="E46">
        <v>166.295</v>
      </c>
    </row>
    <row r="47" spans="1:5">
      <c r="A47">
        <v>201</v>
      </c>
      <c r="B47">
        <v>20105</v>
      </c>
      <c r="C47">
        <v>2010506</v>
      </c>
      <c r="D47" t="s">
        <v>2649</v>
      </c>
      <c r="E47">
        <v>0</v>
      </c>
    </row>
    <row r="48" spans="1:5">
      <c r="A48">
        <v>201</v>
      </c>
      <c r="B48">
        <v>20105</v>
      </c>
      <c r="C48">
        <v>2010507</v>
      </c>
      <c r="D48" t="s">
        <v>2649</v>
      </c>
      <c r="E48">
        <v>126.436</v>
      </c>
    </row>
    <row r="49" spans="1:5">
      <c r="A49">
        <v>201</v>
      </c>
      <c r="B49">
        <v>20105</v>
      </c>
      <c r="C49">
        <v>2010508</v>
      </c>
      <c r="D49" t="s">
        <v>2649</v>
      </c>
      <c r="E49">
        <v>40.83</v>
      </c>
    </row>
    <row r="50" spans="1:5">
      <c r="A50">
        <v>201</v>
      </c>
      <c r="B50">
        <v>20105</v>
      </c>
      <c r="C50">
        <v>2010550</v>
      </c>
      <c r="D50" t="s">
        <v>2649</v>
      </c>
      <c r="E50">
        <v>58.203992</v>
      </c>
    </row>
    <row r="51" spans="1:5">
      <c r="A51">
        <v>201</v>
      </c>
      <c r="B51">
        <v>20105</v>
      </c>
      <c r="C51">
        <v>2010599</v>
      </c>
      <c r="D51" t="s">
        <v>2649</v>
      </c>
      <c r="E51">
        <v>526.15</v>
      </c>
    </row>
    <row r="52" spans="1:5">
      <c r="A52">
        <v>201</v>
      </c>
      <c r="B52">
        <v>20106</v>
      </c>
      <c r="C52">
        <v>2010601</v>
      </c>
      <c r="D52" t="s">
        <v>2649</v>
      </c>
      <c r="E52">
        <v>2578.916908</v>
      </c>
    </row>
    <row r="53" spans="1:5">
      <c r="A53">
        <v>201</v>
      </c>
      <c r="B53">
        <v>20106</v>
      </c>
      <c r="C53">
        <v>2010602</v>
      </c>
      <c r="D53" t="s">
        <v>2649</v>
      </c>
      <c r="E53">
        <v>780.11</v>
      </c>
    </row>
    <row r="54" spans="1:5">
      <c r="A54">
        <v>201</v>
      </c>
      <c r="B54">
        <v>20106</v>
      </c>
      <c r="C54">
        <v>2010603</v>
      </c>
      <c r="D54" t="s">
        <v>2649</v>
      </c>
      <c r="E54">
        <v>0</v>
      </c>
    </row>
    <row r="55" spans="1:5">
      <c r="A55">
        <v>201</v>
      </c>
      <c r="B55">
        <v>20106</v>
      </c>
      <c r="C55">
        <v>2010604</v>
      </c>
      <c r="D55" t="s">
        <v>2649</v>
      </c>
      <c r="E55">
        <v>0</v>
      </c>
    </row>
    <row r="56" spans="1:5">
      <c r="A56">
        <v>201</v>
      </c>
      <c r="B56">
        <v>20106</v>
      </c>
      <c r="C56">
        <v>2010605</v>
      </c>
      <c r="D56" t="s">
        <v>2649</v>
      </c>
      <c r="E56">
        <v>906</v>
      </c>
    </row>
    <row r="57" spans="1:5">
      <c r="A57">
        <v>201</v>
      </c>
      <c r="B57">
        <v>20106</v>
      </c>
      <c r="C57">
        <v>2010606</v>
      </c>
      <c r="D57" t="s">
        <v>2649</v>
      </c>
      <c r="E57">
        <v>0</v>
      </c>
    </row>
    <row r="58" spans="1:5">
      <c r="A58">
        <v>201</v>
      </c>
      <c r="B58">
        <v>20106</v>
      </c>
      <c r="C58">
        <v>2010607</v>
      </c>
      <c r="D58" t="s">
        <v>2649</v>
      </c>
      <c r="E58">
        <v>0</v>
      </c>
    </row>
    <row r="59" spans="1:5">
      <c r="A59">
        <v>201</v>
      </c>
      <c r="B59">
        <v>20106</v>
      </c>
      <c r="C59">
        <v>2010608</v>
      </c>
      <c r="D59" t="s">
        <v>2649</v>
      </c>
      <c r="E59">
        <v>0</v>
      </c>
    </row>
    <row r="60" spans="1:5">
      <c r="A60">
        <v>201</v>
      </c>
      <c r="B60">
        <v>20106</v>
      </c>
      <c r="C60">
        <v>2010650</v>
      </c>
      <c r="D60" t="s">
        <v>2649</v>
      </c>
      <c r="E60">
        <v>287.512025</v>
      </c>
    </row>
    <row r="61" spans="1:5">
      <c r="A61">
        <v>201</v>
      </c>
      <c r="B61">
        <v>20106</v>
      </c>
      <c r="C61">
        <v>2010699</v>
      </c>
      <c r="D61" t="s">
        <v>2649</v>
      </c>
      <c r="E61">
        <v>52</v>
      </c>
    </row>
    <row r="62" spans="1:5">
      <c r="A62">
        <v>201</v>
      </c>
      <c r="B62">
        <v>20107</v>
      </c>
      <c r="C62">
        <v>2010709</v>
      </c>
      <c r="D62" t="s">
        <v>2649</v>
      </c>
      <c r="E62">
        <v>800</v>
      </c>
    </row>
    <row r="63" spans="1:5">
      <c r="A63">
        <v>201</v>
      </c>
      <c r="B63">
        <v>20107</v>
      </c>
      <c r="C63">
        <v>2010799</v>
      </c>
      <c r="D63" t="s">
        <v>2649</v>
      </c>
      <c r="E63">
        <v>6730.5648</v>
      </c>
    </row>
    <row r="64" spans="1:5">
      <c r="A64">
        <v>201</v>
      </c>
      <c r="B64">
        <v>20108</v>
      </c>
      <c r="C64">
        <v>2010801</v>
      </c>
      <c r="D64" t="s">
        <v>2649</v>
      </c>
      <c r="E64">
        <v>965.3981</v>
      </c>
    </row>
    <row r="65" spans="1:5">
      <c r="A65">
        <v>201</v>
      </c>
      <c r="B65">
        <v>20108</v>
      </c>
      <c r="C65">
        <v>2010804</v>
      </c>
      <c r="D65" t="s">
        <v>2649</v>
      </c>
      <c r="E65">
        <v>764.0251</v>
      </c>
    </row>
    <row r="66" spans="1:5">
      <c r="A66">
        <v>201</v>
      </c>
      <c r="B66">
        <v>20108</v>
      </c>
      <c r="C66">
        <v>2010850</v>
      </c>
      <c r="D66" t="s">
        <v>2649</v>
      </c>
      <c r="E66">
        <v>0.84</v>
      </c>
    </row>
    <row r="67" spans="1:5">
      <c r="A67">
        <v>201</v>
      </c>
      <c r="B67">
        <v>20108</v>
      </c>
      <c r="C67">
        <v>2010899</v>
      </c>
      <c r="D67" t="s">
        <v>2649</v>
      </c>
      <c r="E67">
        <v>1.5</v>
      </c>
    </row>
    <row r="68" spans="1:5">
      <c r="A68">
        <v>201</v>
      </c>
      <c r="B68">
        <v>20110</v>
      </c>
      <c r="C68">
        <v>2011001</v>
      </c>
      <c r="D68" t="s">
        <v>2649</v>
      </c>
      <c r="E68">
        <v>631.0827</v>
      </c>
    </row>
    <row r="69" spans="1:5">
      <c r="A69">
        <v>201</v>
      </c>
      <c r="B69">
        <v>20110</v>
      </c>
      <c r="C69">
        <v>2011002</v>
      </c>
      <c r="D69" t="s">
        <v>2649</v>
      </c>
      <c r="E69">
        <v>4184.1995</v>
      </c>
    </row>
    <row r="70" spans="1:5">
      <c r="A70">
        <v>201</v>
      </c>
      <c r="B70">
        <v>20110</v>
      </c>
      <c r="C70">
        <v>2011006</v>
      </c>
      <c r="D70" t="s">
        <v>2649</v>
      </c>
      <c r="E70">
        <v>1352.59</v>
      </c>
    </row>
    <row r="71" spans="1:5">
      <c r="A71">
        <v>201</v>
      </c>
      <c r="B71">
        <v>20110</v>
      </c>
      <c r="C71">
        <v>2011050</v>
      </c>
      <c r="D71" t="s">
        <v>2649</v>
      </c>
      <c r="E71">
        <v>28.441</v>
      </c>
    </row>
    <row r="72" spans="1:5">
      <c r="A72">
        <v>201</v>
      </c>
      <c r="B72">
        <v>20110</v>
      </c>
      <c r="C72">
        <v>2011099</v>
      </c>
      <c r="D72" t="s">
        <v>2649</v>
      </c>
      <c r="E72">
        <v>723.7268</v>
      </c>
    </row>
    <row r="73" spans="1:5">
      <c r="A73">
        <v>201</v>
      </c>
      <c r="B73">
        <v>20111</v>
      </c>
      <c r="C73">
        <v>2011101</v>
      </c>
      <c r="D73" t="s">
        <v>2649</v>
      </c>
      <c r="E73">
        <v>1162.0982</v>
      </c>
    </row>
    <row r="74" spans="1:5">
      <c r="A74">
        <v>201</v>
      </c>
      <c r="B74">
        <v>20111</v>
      </c>
      <c r="C74">
        <v>2011102</v>
      </c>
      <c r="D74" t="s">
        <v>2649</v>
      </c>
      <c r="E74">
        <v>577.76</v>
      </c>
    </row>
    <row r="75" spans="1:5">
      <c r="A75">
        <v>201</v>
      </c>
      <c r="B75">
        <v>20111</v>
      </c>
      <c r="C75">
        <v>2011103</v>
      </c>
      <c r="D75" t="s">
        <v>2649</v>
      </c>
      <c r="E75">
        <v>0</v>
      </c>
    </row>
    <row r="76" spans="1:5">
      <c r="A76">
        <v>201</v>
      </c>
      <c r="B76">
        <v>20111</v>
      </c>
      <c r="C76">
        <v>2011104</v>
      </c>
      <c r="D76" t="s">
        <v>2649</v>
      </c>
      <c r="E76">
        <v>0</v>
      </c>
    </row>
    <row r="77" spans="1:5">
      <c r="A77">
        <v>201</v>
      </c>
      <c r="B77">
        <v>20111</v>
      </c>
      <c r="C77">
        <v>2011105</v>
      </c>
      <c r="D77" t="s">
        <v>2649</v>
      </c>
      <c r="E77">
        <v>0</v>
      </c>
    </row>
    <row r="78" spans="1:5">
      <c r="A78">
        <v>201</v>
      </c>
      <c r="B78">
        <v>20111</v>
      </c>
      <c r="C78">
        <v>2011106</v>
      </c>
      <c r="D78" t="s">
        <v>2649</v>
      </c>
      <c r="E78">
        <v>0</v>
      </c>
    </row>
    <row r="79" spans="1:5">
      <c r="A79">
        <v>201</v>
      </c>
      <c r="B79">
        <v>20111</v>
      </c>
      <c r="C79">
        <v>2011150</v>
      </c>
      <c r="D79" t="s">
        <v>2649</v>
      </c>
      <c r="E79">
        <v>162.544207</v>
      </c>
    </row>
    <row r="80" spans="1:5">
      <c r="A80">
        <v>201</v>
      </c>
      <c r="B80">
        <v>20111</v>
      </c>
      <c r="C80">
        <v>2011199</v>
      </c>
      <c r="D80" t="s">
        <v>2649</v>
      </c>
      <c r="E80">
        <v>283.2</v>
      </c>
    </row>
    <row r="81" spans="1:5">
      <c r="A81">
        <v>201</v>
      </c>
      <c r="B81">
        <v>20113</v>
      </c>
      <c r="C81">
        <v>2011301</v>
      </c>
      <c r="D81" t="s">
        <v>2649</v>
      </c>
      <c r="E81">
        <v>1480.376</v>
      </c>
    </row>
    <row r="82" spans="1:5">
      <c r="A82">
        <v>201</v>
      </c>
      <c r="B82">
        <v>20113</v>
      </c>
      <c r="C82">
        <v>2011302</v>
      </c>
      <c r="D82" t="s">
        <v>2649</v>
      </c>
      <c r="E82">
        <v>382.07</v>
      </c>
    </row>
    <row r="83" spans="1:5">
      <c r="A83">
        <v>201</v>
      </c>
      <c r="B83">
        <v>20113</v>
      </c>
      <c r="C83">
        <v>2011308</v>
      </c>
      <c r="D83" t="s">
        <v>2649</v>
      </c>
      <c r="E83">
        <v>661.46</v>
      </c>
    </row>
    <row r="84" spans="1:5">
      <c r="A84">
        <v>201</v>
      </c>
      <c r="B84">
        <v>20113</v>
      </c>
      <c r="C84">
        <v>2011350</v>
      </c>
      <c r="D84" t="s">
        <v>2649</v>
      </c>
      <c r="E84">
        <v>168.145056</v>
      </c>
    </row>
    <row r="85" spans="1:5">
      <c r="A85">
        <v>201</v>
      </c>
      <c r="B85">
        <v>20113</v>
      </c>
      <c r="C85">
        <v>2011399</v>
      </c>
      <c r="D85" t="s">
        <v>2649</v>
      </c>
      <c r="E85">
        <v>220.464078</v>
      </c>
    </row>
    <row r="86" spans="1:5">
      <c r="A86">
        <v>201</v>
      </c>
      <c r="B86">
        <v>20115</v>
      </c>
      <c r="C86">
        <v>2011501</v>
      </c>
      <c r="D86" t="s">
        <v>2649</v>
      </c>
      <c r="E86">
        <v>5512.6201</v>
      </c>
    </row>
    <row r="87" spans="1:5">
      <c r="A87">
        <v>201</v>
      </c>
      <c r="B87">
        <v>20115</v>
      </c>
      <c r="C87">
        <v>2011502</v>
      </c>
      <c r="D87" t="s">
        <v>2649</v>
      </c>
      <c r="E87">
        <v>614.77</v>
      </c>
    </row>
    <row r="88" spans="1:5">
      <c r="A88">
        <v>201</v>
      </c>
      <c r="B88">
        <v>20115</v>
      </c>
      <c r="C88">
        <v>2011504</v>
      </c>
      <c r="D88" t="s">
        <v>2649</v>
      </c>
      <c r="E88">
        <v>160.47</v>
      </c>
    </row>
    <row r="89" spans="1:5">
      <c r="A89">
        <v>201</v>
      </c>
      <c r="B89">
        <v>20115</v>
      </c>
      <c r="C89">
        <v>2011505</v>
      </c>
      <c r="D89" t="s">
        <v>2649</v>
      </c>
      <c r="E89">
        <v>52.33</v>
      </c>
    </row>
    <row r="90" spans="1:5">
      <c r="A90">
        <v>201</v>
      </c>
      <c r="B90">
        <v>20115</v>
      </c>
      <c r="C90">
        <v>2011506</v>
      </c>
      <c r="D90" t="s">
        <v>2649</v>
      </c>
      <c r="E90">
        <v>17.47</v>
      </c>
    </row>
    <row r="91" spans="1:5">
      <c r="A91">
        <v>201</v>
      </c>
      <c r="B91">
        <v>20115</v>
      </c>
      <c r="C91">
        <v>2011507</v>
      </c>
      <c r="D91" t="s">
        <v>2649</v>
      </c>
      <c r="E91">
        <v>53.39</v>
      </c>
    </row>
    <row r="92" spans="1:5">
      <c r="A92">
        <v>201</v>
      </c>
      <c r="B92">
        <v>20115</v>
      </c>
      <c r="C92">
        <v>2011550</v>
      </c>
      <c r="D92" t="s">
        <v>2649</v>
      </c>
      <c r="E92">
        <v>29.88</v>
      </c>
    </row>
    <row r="93" spans="1:5">
      <c r="A93">
        <v>201</v>
      </c>
      <c r="B93">
        <v>20115</v>
      </c>
      <c r="C93">
        <v>2011599</v>
      </c>
      <c r="D93" t="s">
        <v>2649</v>
      </c>
      <c r="E93">
        <v>0</v>
      </c>
    </row>
    <row r="94" spans="1:5">
      <c r="A94">
        <v>201</v>
      </c>
      <c r="B94">
        <v>20117</v>
      </c>
      <c r="C94">
        <v>2011701</v>
      </c>
      <c r="D94" t="s">
        <v>2649</v>
      </c>
      <c r="E94">
        <v>747.9271</v>
      </c>
    </row>
    <row r="95" spans="1:5">
      <c r="A95">
        <v>201</v>
      </c>
      <c r="B95">
        <v>20117</v>
      </c>
      <c r="C95">
        <v>2011702</v>
      </c>
      <c r="D95" t="s">
        <v>2649</v>
      </c>
      <c r="E95">
        <v>118.19</v>
      </c>
    </row>
    <row r="96" spans="1:5">
      <c r="A96">
        <v>201</v>
      </c>
      <c r="B96">
        <v>20117</v>
      </c>
      <c r="C96">
        <v>2011706</v>
      </c>
      <c r="D96" t="s">
        <v>2649</v>
      </c>
      <c r="E96">
        <v>262</v>
      </c>
    </row>
    <row r="97" spans="1:5">
      <c r="A97">
        <v>201</v>
      </c>
      <c r="B97">
        <v>20117</v>
      </c>
      <c r="C97">
        <v>2011707</v>
      </c>
      <c r="D97" t="s">
        <v>2649</v>
      </c>
      <c r="E97">
        <v>0</v>
      </c>
    </row>
    <row r="98" spans="1:5">
      <c r="A98">
        <v>201</v>
      </c>
      <c r="B98">
        <v>20117</v>
      </c>
      <c r="C98">
        <v>2011709</v>
      </c>
      <c r="D98" t="s">
        <v>2649</v>
      </c>
      <c r="E98">
        <v>32.15</v>
      </c>
    </row>
    <row r="99" spans="1:5">
      <c r="A99">
        <v>201</v>
      </c>
      <c r="B99">
        <v>20117</v>
      </c>
      <c r="C99">
        <v>2011710</v>
      </c>
      <c r="D99" t="s">
        <v>2649</v>
      </c>
      <c r="E99">
        <v>0</v>
      </c>
    </row>
    <row r="100" spans="1:5">
      <c r="A100">
        <v>201</v>
      </c>
      <c r="B100">
        <v>20117</v>
      </c>
      <c r="C100">
        <v>2011750</v>
      </c>
      <c r="D100" t="s">
        <v>2649</v>
      </c>
      <c r="E100">
        <v>1534.838038</v>
      </c>
    </row>
    <row r="101" spans="1:5">
      <c r="A101">
        <v>201</v>
      </c>
      <c r="B101">
        <v>20117</v>
      </c>
      <c r="C101">
        <v>2011799</v>
      </c>
      <c r="D101" t="s">
        <v>2649</v>
      </c>
      <c r="E101">
        <v>174.6</v>
      </c>
    </row>
    <row r="102" spans="1:5">
      <c r="A102">
        <v>201</v>
      </c>
      <c r="B102">
        <v>20123</v>
      </c>
      <c r="C102">
        <v>2012301</v>
      </c>
      <c r="D102" t="s">
        <v>2649</v>
      </c>
      <c r="E102">
        <v>342.9873</v>
      </c>
    </row>
    <row r="103" spans="1:5">
      <c r="A103">
        <v>201</v>
      </c>
      <c r="B103">
        <v>20123</v>
      </c>
      <c r="C103">
        <v>2012302</v>
      </c>
      <c r="D103" t="s">
        <v>2649</v>
      </c>
      <c r="E103">
        <v>3</v>
      </c>
    </row>
    <row r="104" spans="1:5">
      <c r="A104">
        <v>201</v>
      </c>
      <c r="B104">
        <v>20123</v>
      </c>
      <c r="C104">
        <v>2012304</v>
      </c>
      <c r="D104" t="s">
        <v>2649</v>
      </c>
      <c r="E104">
        <v>168.4</v>
      </c>
    </row>
    <row r="105" spans="1:5">
      <c r="A105">
        <v>201</v>
      </c>
      <c r="B105">
        <v>20123</v>
      </c>
      <c r="C105">
        <v>2012399</v>
      </c>
      <c r="D105" t="s">
        <v>2649</v>
      </c>
      <c r="E105">
        <v>177.85</v>
      </c>
    </row>
    <row r="106" spans="1:5">
      <c r="A106">
        <v>201</v>
      </c>
      <c r="B106">
        <v>20124</v>
      </c>
      <c r="C106">
        <v>2012404</v>
      </c>
      <c r="D106" t="s">
        <v>2649</v>
      </c>
      <c r="E106">
        <v>34</v>
      </c>
    </row>
    <row r="107" spans="1:5">
      <c r="A107">
        <v>201</v>
      </c>
      <c r="B107">
        <v>20124</v>
      </c>
      <c r="C107">
        <v>2012499</v>
      </c>
      <c r="D107" t="s">
        <v>2649</v>
      </c>
      <c r="E107">
        <v>0</v>
      </c>
    </row>
    <row r="108" spans="1:5">
      <c r="A108">
        <v>201</v>
      </c>
      <c r="B108">
        <v>20125</v>
      </c>
      <c r="C108">
        <v>2012501</v>
      </c>
      <c r="D108" t="s">
        <v>2649</v>
      </c>
      <c r="E108">
        <v>154.1662</v>
      </c>
    </row>
    <row r="109" spans="1:5">
      <c r="A109">
        <v>201</v>
      </c>
      <c r="B109">
        <v>20125</v>
      </c>
      <c r="C109">
        <v>2012505</v>
      </c>
      <c r="D109" t="s">
        <v>2649</v>
      </c>
      <c r="E109">
        <v>106.75</v>
      </c>
    </row>
    <row r="110" spans="1:5">
      <c r="A110">
        <v>201</v>
      </c>
      <c r="B110">
        <v>20125</v>
      </c>
      <c r="C110">
        <v>2012506</v>
      </c>
      <c r="D110" t="s">
        <v>2649</v>
      </c>
      <c r="E110">
        <v>115.696</v>
      </c>
    </row>
    <row r="111" spans="1:5">
      <c r="A111">
        <v>201</v>
      </c>
      <c r="B111">
        <v>20126</v>
      </c>
      <c r="C111">
        <v>2012601</v>
      </c>
      <c r="D111" t="s">
        <v>2649</v>
      </c>
      <c r="E111">
        <v>366.232</v>
      </c>
    </row>
    <row r="112" spans="1:5">
      <c r="A112">
        <v>201</v>
      </c>
      <c r="B112">
        <v>20126</v>
      </c>
      <c r="C112">
        <v>2012604</v>
      </c>
      <c r="D112" t="s">
        <v>2649</v>
      </c>
      <c r="E112">
        <v>94.22</v>
      </c>
    </row>
    <row r="113" spans="1:5">
      <c r="A113">
        <v>201</v>
      </c>
      <c r="B113">
        <v>20126</v>
      </c>
      <c r="C113">
        <v>2012699</v>
      </c>
      <c r="D113" t="s">
        <v>2649</v>
      </c>
      <c r="E113">
        <v>0</v>
      </c>
    </row>
    <row r="114" spans="1:5">
      <c r="A114">
        <v>201</v>
      </c>
      <c r="B114">
        <v>20128</v>
      </c>
      <c r="C114">
        <v>2012801</v>
      </c>
      <c r="D114" t="s">
        <v>2649</v>
      </c>
      <c r="E114">
        <v>884.4088</v>
      </c>
    </row>
    <row r="115" spans="1:5">
      <c r="A115">
        <v>201</v>
      </c>
      <c r="B115">
        <v>20128</v>
      </c>
      <c r="C115">
        <v>2012804</v>
      </c>
      <c r="D115" t="s">
        <v>2649</v>
      </c>
      <c r="E115">
        <v>316.4</v>
      </c>
    </row>
    <row r="116" spans="1:5">
      <c r="A116">
        <v>201</v>
      </c>
      <c r="B116">
        <v>20129</v>
      </c>
      <c r="C116">
        <v>2012901</v>
      </c>
      <c r="D116" t="s">
        <v>2649</v>
      </c>
      <c r="E116">
        <v>538.0117</v>
      </c>
    </row>
    <row r="117" spans="1:5">
      <c r="A117">
        <v>201</v>
      </c>
      <c r="B117">
        <v>20129</v>
      </c>
      <c r="C117">
        <v>2012902</v>
      </c>
      <c r="D117" t="s">
        <v>2649</v>
      </c>
      <c r="E117">
        <v>378.04</v>
      </c>
    </row>
    <row r="118" spans="1:5">
      <c r="A118">
        <v>201</v>
      </c>
      <c r="B118">
        <v>20129</v>
      </c>
      <c r="C118">
        <v>2012950</v>
      </c>
      <c r="D118" t="s">
        <v>2649</v>
      </c>
      <c r="E118">
        <v>622.092644</v>
      </c>
    </row>
    <row r="119" spans="1:5">
      <c r="A119">
        <v>201</v>
      </c>
      <c r="B119">
        <v>20129</v>
      </c>
      <c r="C119">
        <v>2012999</v>
      </c>
      <c r="D119" t="s">
        <v>2649</v>
      </c>
      <c r="E119">
        <v>451.51</v>
      </c>
    </row>
    <row r="120" spans="1:5">
      <c r="A120">
        <v>201</v>
      </c>
      <c r="B120">
        <v>20131</v>
      </c>
      <c r="C120">
        <v>2013101</v>
      </c>
      <c r="D120" t="s">
        <v>2649</v>
      </c>
      <c r="E120">
        <v>1665.7419</v>
      </c>
    </row>
    <row r="121" spans="1:5">
      <c r="A121">
        <v>201</v>
      </c>
      <c r="B121">
        <v>20131</v>
      </c>
      <c r="C121">
        <v>2013102</v>
      </c>
      <c r="D121" t="s">
        <v>2649</v>
      </c>
      <c r="E121">
        <v>61.55</v>
      </c>
    </row>
    <row r="122" spans="1:5">
      <c r="A122">
        <v>201</v>
      </c>
      <c r="B122">
        <v>20131</v>
      </c>
      <c r="C122">
        <v>2013103</v>
      </c>
      <c r="D122" t="s">
        <v>2649</v>
      </c>
      <c r="E122">
        <v>0</v>
      </c>
    </row>
    <row r="123" spans="1:5">
      <c r="A123">
        <v>201</v>
      </c>
      <c r="B123">
        <v>20131</v>
      </c>
      <c r="C123">
        <v>2013105</v>
      </c>
      <c r="D123" t="s">
        <v>2649</v>
      </c>
      <c r="E123">
        <v>835.59</v>
      </c>
    </row>
    <row r="124" spans="1:5">
      <c r="A124">
        <v>201</v>
      </c>
      <c r="B124">
        <v>20131</v>
      </c>
      <c r="C124">
        <v>2013199</v>
      </c>
      <c r="D124" t="s">
        <v>2649</v>
      </c>
      <c r="E124">
        <v>27</v>
      </c>
    </row>
    <row r="125" spans="1:5">
      <c r="A125">
        <v>201</v>
      </c>
      <c r="B125">
        <v>20132</v>
      </c>
      <c r="C125">
        <v>2013201</v>
      </c>
      <c r="D125" t="s">
        <v>2649</v>
      </c>
      <c r="E125">
        <v>895.187</v>
      </c>
    </row>
    <row r="126" spans="1:5">
      <c r="A126">
        <v>201</v>
      </c>
      <c r="B126">
        <v>20132</v>
      </c>
      <c r="C126">
        <v>2013202</v>
      </c>
      <c r="D126" t="s">
        <v>2649</v>
      </c>
      <c r="E126">
        <v>2963.8</v>
      </c>
    </row>
    <row r="127" spans="1:5">
      <c r="A127">
        <v>201</v>
      </c>
      <c r="B127">
        <v>20132</v>
      </c>
      <c r="C127">
        <v>2013250</v>
      </c>
      <c r="D127" t="s">
        <v>2649</v>
      </c>
      <c r="E127">
        <v>42.2059</v>
      </c>
    </row>
    <row r="128" spans="1:5">
      <c r="A128">
        <v>201</v>
      </c>
      <c r="B128">
        <v>20132</v>
      </c>
      <c r="C128">
        <v>2013299</v>
      </c>
      <c r="D128" t="s">
        <v>2649</v>
      </c>
      <c r="E128">
        <v>275.7404</v>
      </c>
    </row>
    <row r="129" spans="1:5">
      <c r="A129">
        <v>201</v>
      </c>
      <c r="B129">
        <v>20133</v>
      </c>
      <c r="C129">
        <v>2013301</v>
      </c>
      <c r="D129" t="s">
        <v>2649</v>
      </c>
      <c r="E129">
        <v>880.9076</v>
      </c>
    </row>
    <row r="130" spans="1:5">
      <c r="A130">
        <v>201</v>
      </c>
      <c r="B130">
        <v>20133</v>
      </c>
      <c r="C130">
        <v>2013302</v>
      </c>
      <c r="D130" t="s">
        <v>2649</v>
      </c>
      <c r="E130">
        <v>800.46</v>
      </c>
    </row>
    <row r="131" spans="1:5">
      <c r="A131">
        <v>201</v>
      </c>
      <c r="B131">
        <v>20133</v>
      </c>
      <c r="C131">
        <v>2013350</v>
      </c>
      <c r="D131" t="s">
        <v>2649</v>
      </c>
      <c r="E131">
        <v>207.8166</v>
      </c>
    </row>
    <row r="132" spans="1:5">
      <c r="A132">
        <v>201</v>
      </c>
      <c r="B132">
        <v>20133</v>
      </c>
      <c r="C132">
        <v>2013399</v>
      </c>
      <c r="D132" t="s">
        <v>2649</v>
      </c>
      <c r="E132">
        <v>1476.75</v>
      </c>
    </row>
    <row r="133" spans="1:5">
      <c r="A133">
        <v>201</v>
      </c>
      <c r="B133">
        <v>20134</v>
      </c>
      <c r="C133">
        <v>2013401</v>
      </c>
      <c r="D133" t="s">
        <v>2649</v>
      </c>
      <c r="E133">
        <v>405.3622</v>
      </c>
    </row>
    <row r="134" spans="1:5">
      <c r="A134">
        <v>201</v>
      </c>
      <c r="B134">
        <v>20134</v>
      </c>
      <c r="C134">
        <v>2013402</v>
      </c>
      <c r="D134" t="s">
        <v>2649</v>
      </c>
      <c r="E134">
        <v>305.3</v>
      </c>
    </row>
    <row r="135" spans="1:5">
      <c r="A135">
        <v>201</v>
      </c>
      <c r="B135">
        <v>20134</v>
      </c>
      <c r="C135">
        <v>2013450</v>
      </c>
      <c r="D135" t="s">
        <v>2649</v>
      </c>
      <c r="E135">
        <v>48.993</v>
      </c>
    </row>
    <row r="136" spans="1:5">
      <c r="A136">
        <v>201</v>
      </c>
      <c r="B136">
        <v>20134</v>
      </c>
      <c r="C136">
        <v>2013499</v>
      </c>
      <c r="D136" t="s">
        <v>2649</v>
      </c>
      <c r="E136">
        <v>28</v>
      </c>
    </row>
    <row r="137" spans="1:5">
      <c r="A137">
        <v>201</v>
      </c>
      <c r="B137">
        <v>20135</v>
      </c>
      <c r="C137">
        <v>2013599</v>
      </c>
      <c r="D137" t="s">
        <v>2649</v>
      </c>
      <c r="E137">
        <v>0</v>
      </c>
    </row>
    <row r="138" spans="1:5">
      <c r="A138">
        <v>201</v>
      </c>
      <c r="B138">
        <v>20136</v>
      </c>
      <c r="C138">
        <v>2013601</v>
      </c>
      <c r="D138" t="s">
        <v>2649</v>
      </c>
      <c r="E138">
        <v>1704.461764</v>
      </c>
    </row>
    <row r="139" spans="1:5">
      <c r="A139">
        <v>201</v>
      </c>
      <c r="B139">
        <v>20136</v>
      </c>
      <c r="C139">
        <v>2013602</v>
      </c>
      <c r="D139" t="s">
        <v>2649</v>
      </c>
      <c r="E139">
        <v>1442.16</v>
      </c>
    </row>
    <row r="140" spans="1:5">
      <c r="A140">
        <v>201</v>
      </c>
      <c r="B140">
        <v>20136</v>
      </c>
      <c r="C140">
        <v>2013650</v>
      </c>
      <c r="D140" t="s">
        <v>2649</v>
      </c>
      <c r="E140">
        <v>52.928936</v>
      </c>
    </row>
    <row r="141" spans="1:5">
      <c r="A141">
        <v>201</v>
      </c>
      <c r="B141">
        <v>20136</v>
      </c>
      <c r="C141">
        <v>2013699</v>
      </c>
      <c r="D141" t="s">
        <v>2649</v>
      </c>
      <c r="E141">
        <v>867.13</v>
      </c>
    </row>
    <row r="142" spans="1:5">
      <c r="A142">
        <v>201</v>
      </c>
      <c r="B142">
        <v>20199</v>
      </c>
      <c r="C142">
        <v>2019901</v>
      </c>
      <c r="D142" t="s">
        <v>2649</v>
      </c>
      <c r="E142">
        <v>0</v>
      </c>
    </row>
    <row r="143" spans="1:5">
      <c r="A143">
        <v>201</v>
      </c>
      <c r="B143">
        <v>20199</v>
      </c>
      <c r="C143">
        <v>2019999</v>
      </c>
      <c r="D143" t="s">
        <v>2649</v>
      </c>
      <c r="E143">
        <v>15042.378088</v>
      </c>
    </row>
    <row r="144" spans="1:5">
      <c r="A144">
        <v>203</v>
      </c>
      <c r="B144">
        <v>20306</v>
      </c>
      <c r="C144">
        <v>2030606</v>
      </c>
      <c r="D144" t="s">
        <v>2649</v>
      </c>
      <c r="E144">
        <v>271</v>
      </c>
    </row>
    <row r="145" spans="1:5">
      <c r="A145">
        <v>203</v>
      </c>
      <c r="B145">
        <v>20306</v>
      </c>
      <c r="C145">
        <v>2030607</v>
      </c>
      <c r="D145" t="s">
        <v>2649</v>
      </c>
      <c r="E145">
        <v>940.4904</v>
      </c>
    </row>
    <row r="146" spans="1:5">
      <c r="A146">
        <v>203</v>
      </c>
      <c r="B146">
        <v>20306</v>
      </c>
      <c r="C146">
        <v>2030699</v>
      </c>
      <c r="D146" t="s">
        <v>2649</v>
      </c>
      <c r="E146">
        <v>0</v>
      </c>
    </row>
    <row r="147" spans="1:5">
      <c r="A147">
        <v>204</v>
      </c>
      <c r="B147">
        <v>20401</v>
      </c>
      <c r="C147">
        <v>2040101</v>
      </c>
      <c r="D147" t="s">
        <v>2649</v>
      </c>
      <c r="E147">
        <v>709.7</v>
      </c>
    </row>
    <row r="148" spans="1:5">
      <c r="A148">
        <v>204</v>
      </c>
      <c r="B148">
        <v>20401</v>
      </c>
      <c r="C148">
        <v>2040102</v>
      </c>
      <c r="D148" t="s">
        <v>2649</v>
      </c>
      <c r="E148">
        <v>151.54</v>
      </c>
    </row>
    <row r="149" spans="1:5">
      <c r="A149">
        <v>204</v>
      </c>
      <c r="B149">
        <v>20401</v>
      </c>
      <c r="C149">
        <v>2040103</v>
      </c>
      <c r="D149" t="s">
        <v>2649</v>
      </c>
      <c r="E149">
        <v>6751.7055</v>
      </c>
    </row>
    <row r="150" spans="1:5">
      <c r="A150">
        <v>204</v>
      </c>
      <c r="B150">
        <v>20401</v>
      </c>
      <c r="C150">
        <v>2040199</v>
      </c>
      <c r="D150" t="s">
        <v>2649</v>
      </c>
      <c r="E150">
        <v>0</v>
      </c>
    </row>
    <row r="151" spans="1:5">
      <c r="A151">
        <v>204</v>
      </c>
      <c r="B151">
        <v>20402</v>
      </c>
      <c r="C151">
        <v>2040201</v>
      </c>
      <c r="D151" t="s">
        <v>2649</v>
      </c>
      <c r="E151">
        <v>48156.4741</v>
      </c>
    </row>
    <row r="152" spans="1:5">
      <c r="A152">
        <v>204</v>
      </c>
      <c r="B152">
        <v>20402</v>
      </c>
      <c r="C152">
        <v>2040202</v>
      </c>
      <c r="D152" t="s">
        <v>2649</v>
      </c>
      <c r="E152">
        <v>1960.56</v>
      </c>
    </row>
    <row r="153" spans="1:5">
      <c r="A153">
        <v>204</v>
      </c>
      <c r="B153">
        <v>20402</v>
      </c>
      <c r="C153">
        <v>2040203</v>
      </c>
      <c r="D153" t="s">
        <v>2649</v>
      </c>
      <c r="E153">
        <v>2407.64</v>
      </c>
    </row>
    <row r="154" spans="1:5">
      <c r="A154">
        <v>204</v>
      </c>
      <c r="B154">
        <v>20402</v>
      </c>
      <c r="C154">
        <v>2040204</v>
      </c>
      <c r="D154" t="s">
        <v>2649</v>
      </c>
      <c r="E154">
        <v>3769.6861</v>
      </c>
    </row>
    <row r="155" spans="1:5">
      <c r="A155">
        <v>204</v>
      </c>
      <c r="B155">
        <v>20402</v>
      </c>
      <c r="C155">
        <v>2040205</v>
      </c>
      <c r="D155" t="s">
        <v>2649</v>
      </c>
      <c r="E155">
        <v>225</v>
      </c>
    </row>
    <row r="156" spans="1:5">
      <c r="A156">
        <v>204</v>
      </c>
      <c r="B156">
        <v>20402</v>
      </c>
      <c r="C156">
        <v>2040206</v>
      </c>
      <c r="D156" t="s">
        <v>2649</v>
      </c>
      <c r="E156">
        <v>7864</v>
      </c>
    </row>
    <row r="157" spans="1:5">
      <c r="A157">
        <v>204</v>
      </c>
      <c r="B157">
        <v>20402</v>
      </c>
      <c r="C157">
        <v>2040208</v>
      </c>
      <c r="D157" t="s">
        <v>2649</v>
      </c>
      <c r="E157">
        <v>424</v>
      </c>
    </row>
    <row r="158" spans="1:5">
      <c r="A158">
        <v>204</v>
      </c>
      <c r="B158">
        <v>20402</v>
      </c>
      <c r="C158">
        <v>2040210</v>
      </c>
      <c r="D158" t="s">
        <v>2649</v>
      </c>
      <c r="E158">
        <v>36</v>
      </c>
    </row>
    <row r="159" spans="1:5">
      <c r="A159">
        <v>204</v>
      </c>
      <c r="B159">
        <v>20402</v>
      </c>
      <c r="C159">
        <v>2040211</v>
      </c>
      <c r="D159" t="s">
        <v>2649</v>
      </c>
      <c r="E159">
        <v>579.5</v>
      </c>
    </row>
    <row r="160" spans="1:5">
      <c r="A160">
        <v>204</v>
      </c>
      <c r="B160">
        <v>20402</v>
      </c>
      <c r="C160">
        <v>2040212</v>
      </c>
      <c r="D160" t="s">
        <v>2649</v>
      </c>
      <c r="E160">
        <v>639.74</v>
      </c>
    </row>
    <row r="161" spans="1:5">
      <c r="A161">
        <v>204</v>
      </c>
      <c r="B161">
        <v>20402</v>
      </c>
      <c r="C161">
        <v>2040213</v>
      </c>
      <c r="D161" t="s">
        <v>2649</v>
      </c>
      <c r="E161">
        <v>30</v>
      </c>
    </row>
    <row r="162" spans="1:5">
      <c r="A162">
        <v>204</v>
      </c>
      <c r="B162">
        <v>20402</v>
      </c>
      <c r="C162">
        <v>2040214</v>
      </c>
      <c r="D162" t="s">
        <v>2649</v>
      </c>
      <c r="E162">
        <v>1140.5</v>
      </c>
    </row>
    <row r="163" spans="1:5">
      <c r="A163">
        <v>204</v>
      </c>
      <c r="B163">
        <v>20402</v>
      </c>
      <c r="C163">
        <v>2040215</v>
      </c>
      <c r="D163" t="s">
        <v>2649</v>
      </c>
      <c r="E163">
        <v>600</v>
      </c>
    </row>
    <row r="164" spans="1:5">
      <c r="A164">
        <v>204</v>
      </c>
      <c r="B164">
        <v>20402</v>
      </c>
      <c r="C164">
        <v>2040216</v>
      </c>
      <c r="D164" t="s">
        <v>2649</v>
      </c>
      <c r="E164">
        <v>400</v>
      </c>
    </row>
    <row r="165" spans="1:5">
      <c r="A165">
        <v>204</v>
      </c>
      <c r="B165">
        <v>20402</v>
      </c>
      <c r="C165">
        <v>2040217</v>
      </c>
      <c r="D165" t="s">
        <v>2649</v>
      </c>
      <c r="E165">
        <v>3375.4</v>
      </c>
    </row>
    <row r="166" spans="1:5">
      <c r="A166">
        <v>204</v>
      </c>
      <c r="B166">
        <v>20402</v>
      </c>
      <c r="C166">
        <v>2040219</v>
      </c>
      <c r="D166" t="s">
        <v>2649</v>
      </c>
      <c r="E166">
        <v>0</v>
      </c>
    </row>
    <row r="167" spans="1:5">
      <c r="A167">
        <v>204</v>
      </c>
      <c r="B167">
        <v>20402</v>
      </c>
      <c r="C167">
        <v>2040250</v>
      </c>
      <c r="D167" t="s">
        <v>2649</v>
      </c>
      <c r="E167">
        <v>237.413764</v>
      </c>
    </row>
    <row r="168" spans="1:5">
      <c r="A168">
        <v>204</v>
      </c>
      <c r="B168">
        <v>20402</v>
      </c>
      <c r="C168">
        <v>2040299</v>
      </c>
      <c r="D168" t="s">
        <v>2649</v>
      </c>
      <c r="E168">
        <v>10580.66975</v>
      </c>
    </row>
    <row r="169" spans="1:5">
      <c r="A169">
        <v>204</v>
      </c>
      <c r="B169">
        <v>20403</v>
      </c>
      <c r="C169">
        <v>2040399</v>
      </c>
      <c r="D169" t="s">
        <v>2649</v>
      </c>
      <c r="E169">
        <v>200</v>
      </c>
    </row>
    <row r="170" spans="1:5">
      <c r="A170">
        <v>204</v>
      </c>
      <c r="B170">
        <v>20404</v>
      </c>
      <c r="C170">
        <v>2040401</v>
      </c>
      <c r="D170" t="s">
        <v>2649</v>
      </c>
      <c r="E170">
        <v>3119.0419</v>
      </c>
    </row>
    <row r="171" spans="1:5">
      <c r="A171">
        <v>204</v>
      </c>
      <c r="B171">
        <v>20404</v>
      </c>
      <c r="C171">
        <v>2040402</v>
      </c>
      <c r="D171" t="s">
        <v>2649</v>
      </c>
      <c r="E171">
        <v>1208.558</v>
      </c>
    </row>
    <row r="172" spans="1:5">
      <c r="A172">
        <v>204</v>
      </c>
      <c r="B172">
        <v>20404</v>
      </c>
      <c r="C172">
        <v>2040403</v>
      </c>
      <c r="D172" t="s">
        <v>2649</v>
      </c>
      <c r="E172">
        <v>33.506</v>
      </c>
    </row>
    <row r="173" spans="1:5">
      <c r="A173">
        <v>204</v>
      </c>
      <c r="B173">
        <v>20404</v>
      </c>
      <c r="C173">
        <v>2040404</v>
      </c>
      <c r="D173" t="s">
        <v>2649</v>
      </c>
      <c r="E173">
        <v>0</v>
      </c>
    </row>
    <row r="174" spans="1:5">
      <c r="A174">
        <v>204</v>
      </c>
      <c r="B174">
        <v>20404</v>
      </c>
      <c r="C174">
        <v>2040405</v>
      </c>
      <c r="D174" t="s">
        <v>2649</v>
      </c>
      <c r="E174">
        <v>0</v>
      </c>
    </row>
    <row r="175" spans="1:5">
      <c r="A175">
        <v>204</v>
      </c>
      <c r="B175">
        <v>20404</v>
      </c>
      <c r="C175">
        <v>2040406</v>
      </c>
      <c r="D175" t="s">
        <v>2649</v>
      </c>
      <c r="E175">
        <v>0</v>
      </c>
    </row>
    <row r="176" spans="1:5">
      <c r="A176">
        <v>204</v>
      </c>
      <c r="B176">
        <v>20404</v>
      </c>
      <c r="C176">
        <v>2040407</v>
      </c>
      <c r="D176" t="s">
        <v>2649</v>
      </c>
      <c r="E176">
        <v>0</v>
      </c>
    </row>
    <row r="177" spans="1:5">
      <c r="A177">
        <v>204</v>
      </c>
      <c r="B177">
        <v>20404</v>
      </c>
      <c r="C177">
        <v>2040408</v>
      </c>
      <c r="D177" t="s">
        <v>2649</v>
      </c>
      <c r="E177">
        <v>0</v>
      </c>
    </row>
    <row r="178" spans="1:5">
      <c r="A178">
        <v>204</v>
      </c>
      <c r="B178">
        <v>20404</v>
      </c>
      <c r="C178">
        <v>2040409</v>
      </c>
      <c r="D178" t="s">
        <v>2649</v>
      </c>
      <c r="E178">
        <v>0</v>
      </c>
    </row>
    <row r="179" spans="1:5">
      <c r="A179">
        <v>204</v>
      </c>
      <c r="B179">
        <v>20404</v>
      </c>
      <c r="C179">
        <v>2040499</v>
      </c>
      <c r="D179" t="s">
        <v>2649</v>
      </c>
      <c r="E179">
        <v>392.83</v>
      </c>
    </row>
    <row r="180" spans="1:5">
      <c r="A180">
        <v>204</v>
      </c>
      <c r="B180">
        <v>20405</v>
      </c>
      <c r="C180">
        <v>2040501</v>
      </c>
      <c r="D180" t="s">
        <v>2649</v>
      </c>
      <c r="E180">
        <v>3697.6859</v>
      </c>
    </row>
    <row r="181" spans="1:5">
      <c r="A181">
        <v>204</v>
      </c>
      <c r="B181">
        <v>20405</v>
      </c>
      <c r="C181">
        <v>2040502</v>
      </c>
      <c r="D181" t="s">
        <v>2649</v>
      </c>
      <c r="E181">
        <v>26.92</v>
      </c>
    </row>
    <row r="182" spans="1:5">
      <c r="A182">
        <v>204</v>
      </c>
      <c r="B182">
        <v>20405</v>
      </c>
      <c r="C182">
        <v>2040506</v>
      </c>
      <c r="D182" t="s">
        <v>2649</v>
      </c>
      <c r="E182">
        <v>200</v>
      </c>
    </row>
    <row r="183" spans="1:5">
      <c r="A183">
        <v>204</v>
      </c>
      <c r="B183">
        <v>20405</v>
      </c>
      <c r="C183">
        <v>2040599</v>
      </c>
      <c r="D183" t="s">
        <v>2649</v>
      </c>
      <c r="E183">
        <v>2157.77</v>
      </c>
    </row>
    <row r="184" spans="1:5">
      <c r="A184">
        <v>204</v>
      </c>
      <c r="B184">
        <v>20406</v>
      </c>
      <c r="C184">
        <v>2040601</v>
      </c>
      <c r="D184" t="s">
        <v>2649</v>
      </c>
      <c r="E184">
        <v>1257.9404</v>
      </c>
    </row>
    <row r="185" spans="1:5">
      <c r="A185">
        <v>204</v>
      </c>
      <c r="B185">
        <v>20406</v>
      </c>
      <c r="C185">
        <v>2040602</v>
      </c>
      <c r="D185" t="s">
        <v>2649</v>
      </c>
      <c r="E185">
        <v>0</v>
      </c>
    </row>
    <row r="186" spans="1:5">
      <c r="A186">
        <v>204</v>
      </c>
      <c r="B186">
        <v>20406</v>
      </c>
      <c r="C186">
        <v>2040604</v>
      </c>
      <c r="D186" t="s">
        <v>2649</v>
      </c>
      <c r="E186">
        <v>49.5</v>
      </c>
    </row>
    <row r="187" spans="1:5">
      <c r="A187">
        <v>204</v>
      </c>
      <c r="B187">
        <v>20406</v>
      </c>
      <c r="C187">
        <v>2040605</v>
      </c>
      <c r="D187" t="s">
        <v>2649</v>
      </c>
      <c r="E187">
        <v>138.5</v>
      </c>
    </row>
    <row r="188" spans="1:5">
      <c r="A188">
        <v>204</v>
      </c>
      <c r="B188">
        <v>20406</v>
      </c>
      <c r="C188">
        <v>2040607</v>
      </c>
      <c r="D188" t="s">
        <v>2649</v>
      </c>
      <c r="E188">
        <v>41</v>
      </c>
    </row>
    <row r="189" spans="1:5">
      <c r="A189">
        <v>204</v>
      </c>
      <c r="B189">
        <v>20406</v>
      </c>
      <c r="C189">
        <v>2040610</v>
      </c>
      <c r="D189" t="s">
        <v>2649</v>
      </c>
      <c r="E189">
        <v>13</v>
      </c>
    </row>
    <row r="190" spans="1:5">
      <c r="A190">
        <v>204</v>
      </c>
      <c r="B190">
        <v>20406</v>
      </c>
      <c r="C190">
        <v>2040699</v>
      </c>
      <c r="D190" t="s">
        <v>2649</v>
      </c>
      <c r="E190">
        <v>635.2</v>
      </c>
    </row>
    <row r="191" spans="1:5">
      <c r="A191">
        <v>204</v>
      </c>
      <c r="B191">
        <v>20499</v>
      </c>
      <c r="C191">
        <v>2049901</v>
      </c>
      <c r="D191" t="s">
        <v>2649</v>
      </c>
      <c r="E191">
        <v>120</v>
      </c>
    </row>
    <row r="192" spans="1:5">
      <c r="A192">
        <v>204</v>
      </c>
      <c r="B192">
        <v>20499</v>
      </c>
      <c r="C192">
        <v>2049902</v>
      </c>
      <c r="D192" t="s">
        <v>2649</v>
      </c>
      <c r="E192">
        <v>500</v>
      </c>
    </row>
    <row r="193" spans="1:5">
      <c r="A193">
        <v>205</v>
      </c>
      <c r="B193">
        <v>20501</v>
      </c>
      <c r="C193">
        <v>2050101</v>
      </c>
      <c r="D193" t="s">
        <v>2649</v>
      </c>
      <c r="E193">
        <v>793.4848</v>
      </c>
    </row>
    <row r="194" spans="1:5">
      <c r="A194">
        <v>205</v>
      </c>
      <c r="B194">
        <v>20501</v>
      </c>
      <c r="C194">
        <v>2050199</v>
      </c>
      <c r="D194" t="s">
        <v>2649</v>
      </c>
      <c r="E194">
        <v>2268.523605</v>
      </c>
    </row>
    <row r="195" spans="1:5">
      <c r="A195">
        <v>205</v>
      </c>
      <c r="B195">
        <v>20502</v>
      </c>
      <c r="C195">
        <v>2050201</v>
      </c>
      <c r="D195" t="s">
        <v>2649</v>
      </c>
      <c r="E195">
        <v>68.395</v>
      </c>
    </row>
    <row r="196" spans="1:5">
      <c r="A196">
        <v>205</v>
      </c>
      <c r="B196">
        <v>20502</v>
      </c>
      <c r="C196">
        <v>2050202</v>
      </c>
      <c r="D196" t="s">
        <v>2649</v>
      </c>
      <c r="E196">
        <v>1821.615</v>
      </c>
    </row>
    <row r="197" spans="1:5">
      <c r="A197">
        <v>205</v>
      </c>
      <c r="B197">
        <v>20502</v>
      </c>
      <c r="C197">
        <v>2050203</v>
      </c>
      <c r="D197" t="s">
        <v>2649</v>
      </c>
      <c r="E197">
        <v>4817.75</v>
      </c>
    </row>
    <row r="198" spans="1:5">
      <c r="A198">
        <v>205</v>
      </c>
      <c r="B198">
        <v>20502</v>
      </c>
      <c r="C198">
        <v>2050204</v>
      </c>
      <c r="D198" t="s">
        <v>2649</v>
      </c>
      <c r="E198">
        <v>29922.2426</v>
      </c>
    </row>
    <row r="199" spans="1:5">
      <c r="A199">
        <v>205</v>
      </c>
      <c r="B199">
        <v>20502</v>
      </c>
      <c r="C199">
        <v>2050205</v>
      </c>
      <c r="D199" t="s">
        <v>2649</v>
      </c>
      <c r="E199">
        <v>3603.75</v>
      </c>
    </row>
    <row r="200" spans="1:5">
      <c r="A200">
        <v>205</v>
      </c>
      <c r="B200">
        <v>20502</v>
      </c>
      <c r="C200">
        <v>2050299</v>
      </c>
      <c r="D200" t="s">
        <v>2649</v>
      </c>
      <c r="E200">
        <v>33736.417775</v>
      </c>
    </row>
    <row r="201" spans="1:5">
      <c r="A201">
        <v>205</v>
      </c>
      <c r="B201">
        <v>20503</v>
      </c>
      <c r="C201">
        <v>2050301</v>
      </c>
      <c r="D201" t="s">
        <v>2649</v>
      </c>
      <c r="E201">
        <v>0</v>
      </c>
    </row>
    <row r="202" spans="1:5">
      <c r="A202">
        <v>205</v>
      </c>
      <c r="B202">
        <v>20503</v>
      </c>
      <c r="C202">
        <v>2050302</v>
      </c>
      <c r="D202" t="s">
        <v>2649</v>
      </c>
      <c r="E202">
        <v>3906.752205</v>
      </c>
    </row>
    <row r="203" spans="1:5">
      <c r="A203">
        <v>205</v>
      </c>
      <c r="B203">
        <v>20503</v>
      </c>
      <c r="C203">
        <v>2050303</v>
      </c>
      <c r="D203" t="s">
        <v>2649</v>
      </c>
      <c r="E203">
        <v>2055.245627</v>
      </c>
    </row>
    <row r="204" spans="1:5">
      <c r="A204">
        <v>205</v>
      </c>
      <c r="B204">
        <v>20503</v>
      </c>
      <c r="C204">
        <v>2050304</v>
      </c>
      <c r="D204" t="s">
        <v>2649</v>
      </c>
      <c r="E204">
        <v>16087.9583</v>
      </c>
    </row>
    <row r="205" spans="1:5">
      <c r="A205">
        <v>205</v>
      </c>
      <c r="B205">
        <v>20503</v>
      </c>
      <c r="C205">
        <v>2050305</v>
      </c>
      <c r="D205" t="s">
        <v>2649</v>
      </c>
      <c r="E205">
        <v>31111.83252</v>
      </c>
    </row>
    <row r="206" spans="1:5">
      <c r="A206">
        <v>205</v>
      </c>
      <c r="B206">
        <v>20503</v>
      </c>
      <c r="C206">
        <v>2050399</v>
      </c>
      <c r="D206" t="s">
        <v>2649</v>
      </c>
      <c r="E206">
        <v>8643</v>
      </c>
    </row>
    <row r="207" spans="1:5">
      <c r="A207">
        <v>205</v>
      </c>
      <c r="B207">
        <v>20507</v>
      </c>
      <c r="C207">
        <v>2050701</v>
      </c>
      <c r="D207" t="s">
        <v>2649</v>
      </c>
      <c r="E207">
        <v>863.024805</v>
      </c>
    </row>
    <row r="208" spans="1:5">
      <c r="A208">
        <v>205</v>
      </c>
      <c r="B208">
        <v>20507</v>
      </c>
      <c r="C208">
        <v>2050799</v>
      </c>
      <c r="D208" t="s">
        <v>2649</v>
      </c>
      <c r="E208">
        <v>0</v>
      </c>
    </row>
    <row r="209" spans="1:5">
      <c r="A209">
        <v>205</v>
      </c>
      <c r="B209">
        <v>20508</v>
      </c>
      <c r="C209">
        <v>2050802</v>
      </c>
      <c r="D209" t="s">
        <v>2649</v>
      </c>
      <c r="E209">
        <v>1280.243</v>
      </c>
    </row>
    <row r="210" spans="1:5">
      <c r="A210">
        <v>205</v>
      </c>
      <c r="B210">
        <v>20509</v>
      </c>
      <c r="C210">
        <v>2050903</v>
      </c>
      <c r="D210" t="s">
        <v>2649</v>
      </c>
      <c r="E210">
        <v>21310.47</v>
      </c>
    </row>
    <row r="211" spans="1:5">
      <c r="A211">
        <v>205</v>
      </c>
      <c r="B211">
        <v>20509</v>
      </c>
      <c r="C211">
        <v>2050905</v>
      </c>
      <c r="D211" t="s">
        <v>2649</v>
      </c>
      <c r="E211">
        <v>20058.2</v>
      </c>
    </row>
    <row r="212" spans="1:5">
      <c r="A212">
        <v>205</v>
      </c>
      <c r="B212">
        <v>20509</v>
      </c>
      <c r="C212">
        <v>2050999</v>
      </c>
      <c r="D212" t="s">
        <v>2649</v>
      </c>
      <c r="E212">
        <v>3666</v>
      </c>
    </row>
    <row r="213" spans="1:5">
      <c r="A213">
        <v>205</v>
      </c>
      <c r="B213">
        <v>20599</v>
      </c>
      <c r="C213">
        <v>2059999</v>
      </c>
      <c r="D213" t="s">
        <v>2649</v>
      </c>
      <c r="E213">
        <v>1520.0069</v>
      </c>
    </row>
    <row r="214" spans="1:5">
      <c r="A214">
        <v>206</v>
      </c>
      <c r="B214">
        <v>20601</v>
      </c>
      <c r="C214">
        <v>2060101</v>
      </c>
      <c r="D214" t="s">
        <v>2649</v>
      </c>
      <c r="E214">
        <v>697.1963</v>
      </c>
    </row>
    <row r="215" spans="1:5">
      <c r="A215">
        <v>206</v>
      </c>
      <c r="B215">
        <v>20601</v>
      </c>
      <c r="C215">
        <v>2060102</v>
      </c>
      <c r="D215" t="s">
        <v>2649</v>
      </c>
      <c r="E215">
        <v>61.2</v>
      </c>
    </row>
    <row r="216" spans="1:5">
      <c r="A216">
        <v>206</v>
      </c>
      <c r="B216">
        <v>20601</v>
      </c>
      <c r="C216">
        <v>2060199</v>
      </c>
      <c r="D216" t="s">
        <v>2649</v>
      </c>
      <c r="E216">
        <v>142</v>
      </c>
    </row>
    <row r="217" spans="1:5">
      <c r="A217">
        <v>206</v>
      </c>
      <c r="B217">
        <v>20603</v>
      </c>
      <c r="C217">
        <v>2060301</v>
      </c>
      <c r="D217" t="s">
        <v>2649</v>
      </c>
      <c r="E217">
        <v>326.96659</v>
      </c>
    </row>
    <row r="218" spans="1:5">
      <c r="A218">
        <v>206</v>
      </c>
      <c r="B218">
        <v>20603</v>
      </c>
      <c r="C218">
        <v>2060302</v>
      </c>
      <c r="D218" t="s">
        <v>2649</v>
      </c>
      <c r="E218">
        <v>60</v>
      </c>
    </row>
    <row r="219" spans="1:5">
      <c r="A219">
        <v>206</v>
      </c>
      <c r="B219">
        <v>20603</v>
      </c>
      <c r="C219">
        <v>2060399</v>
      </c>
      <c r="D219" t="s">
        <v>2649</v>
      </c>
      <c r="E219">
        <v>91.4</v>
      </c>
    </row>
    <row r="220" spans="1:5">
      <c r="A220">
        <v>206</v>
      </c>
      <c r="B220">
        <v>20604</v>
      </c>
      <c r="C220">
        <v>2060401</v>
      </c>
      <c r="D220" t="s">
        <v>2649</v>
      </c>
      <c r="E220">
        <v>51.71361</v>
      </c>
    </row>
    <row r="221" spans="1:5">
      <c r="A221">
        <v>206</v>
      </c>
      <c r="B221">
        <v>20604</v>
      </c>
      <c r="C221">
        <v>2060402</v>
      </c>
      <c r="D221" t="s">
        <v>2649</v>
      </c>
      <c r="E221">
        <v>5018.91</v>
      </c>
    </row>
    <row r="222" spans="1:5">
      <c r="A222">
        <v>206</v>
      </c>
      <c r="B222">
        <v>20604</v>
      </c>
      <c r="C222">
        <v>2060403</v>
      </c>
      <c r="D222" t="s">
        <v>2649</v>
      </c>
      <c r="E222">
        <v>0</v>
      </c>
    </row>
    <row r="223" spans="1:5">
      <c r="A223">
        <v>206</v>
      </c>
      <c r="B223">
        <v>20604</v>
      </c>
      <c r="C223">
        <v>2060499</v>
      </c>
      <c r="D223" t="s">
        <v>2649</v>
      </c>
      <c r="E223">
        <v>439.1</v>
      </c>
    </row>
    <row r="224" spans="1:5">
      <c r="A224">
        <v>206</v>
      </c>
      <c r="B224">
        <v>20605</v>
      </c>
      <c r="C224">
        <v>2060501</v>
      </c>
      <c r="D224" t="s">
        <v>2649</v>
      </c>
      <c r="E224">
        <v>227.4957</v>
      </c>
    </row>
    <row r="225" spans="1:5">
      <c r="A225">
        <v>206</v>
      </c>
      <c r="B225">
        <v>20605</v>
      </c>
      <c r="C225">
        <v>2060502</v>
      </c>
      <c r="D225" t="s">
        <v>2649</v>
      </c>
      <c r="E225">
        <v>90.16</v>
      </c>
    </row>
    <row r="226" spans="1:5">
      <c r="A226">
        <v>206</v>
      </c>
      <c r="B226">
        <v>20605</v>
      </c>
      <c r="C226">
        <v>2060503</v>
      </c>
      <c r="D226" t="s">
        <v>2649</v>
      </c>
      <c r="E226">
        <v>120</v>
      </c>
    </row>
    <row r="227" spans="1:5">
      <c r="A227">
        <v>206</v>
      </c>
      <c r="B227">
        <v>20606</v>
      </c>
      <c r="C227">
        <v>2060601</v>
      </c>
      <c r="D227" t="s">
        <v>2649</v>
      </c>
      <c r="E227">
        <v>386.8896</v>
      </c>
    </row>
    <row r="228" spans="1:5">
      <c r="A228">
        <v>206</v>
      </c>
      <c r="B228">
        <v>20606</v>
      </c>
      <c r="C228">
        <v>2060602</v>
      </c>
      <c r="D228" t="s">
        <v>2649</v>
      </c>
      <c r="E228">
        <v>109.54</v>
      </c>
    </row>
    <row r="229" spans="1:5">
      <c r="A229">
        <v>206</v>
      </c>
      <c r="B229">
        <v>20606</v>
      </c>
      <c r="C229">
        <v>2060699</v>
      </c>
      <c r="D229" t="s">
        <v>2649</v>
      </c>
      <c r="E229">
        <v>128.96</v>
      </c>
    </row>
    <row r="230" spans="1:5">
      <c r="A230">
        <v>206</v>
      </c>
      <c r="B230">
        <v>20607</v>
      </c>
      <c r="C230">
        <v>2060701</v>
      </c>
      <c r="D230" t="s">
        <v>2649</v>
      </c>
      <c r="E230">
        <v>18.8</v>
      </c>
    </row>
    <row r="231" spans="1:5">
      <c r="A231">
        <v>206</v>
      </c>
      <c r="B231">
        <v>20607</v>
      </c>
      <c r="C231">
        <v>2060702</v>
      </c>
      <c r="D231" t="s">
        <v>2649</v>
      </c>
      <c r="E231">
        <v>416</v>
      </c>
    </row>
    <row r="232" spans="1:5">
      <c r="A232">
        <v>206</v>
      </c>
      <c r="B232">
        <v>20607</v>
      </c>
      <c r="C232">
        <v>2060703</v>
      </c>
      <c r="D232" t="s">
        <v>2649</v>
      </c>
      <c r="E232">
        <v>86</v>
      </c>
    </row>
    <row r="233" spans="1:5">
      <c r="A233">
        <v>206</v>
      </c>
      <c r="B233">
        <v>20607</v>
      </c>
      <c r="C233">
        <v>2060704</v>
      </c>
      <c r="D233" t="s">
        <v>2649</v>
      </c>
      <c r="E233">
        <v>123.5</v>
      </c>
    </row>
    <row r="234" spans="1:5">
      <c r="A234">
        <v>206</v>
      </c>
      <c r="B234">
        <v>20607</v>
      </c>
      <c r="C234">
        <v>2060705</v>
      </c>
      <c r="D234" t="s">
        <v>2649</v>
      </c>
      <c r="E234">
        <v>399.9807</v>
      </c>
    </row>
    <row r="235" spans="1:5">
      <c r="A235">
        <v>206</v>
      </c>
      <c r="B235">
        <v>20607</v>
      </c>
      <c r="C235">
        <v>2060799</v>
      </c>
      <c r="D235" t="s">
        <v>2649</v>
      </c>
      <c r="E235">
        <v>0</v>
      </c>
    </row>
    <row r="236" spans="1:5">
      <c r="A236">
        <v>206</v>
      </c>
      <c r="B236">
        <v>20699</v>
      </c>
      <c r="C236">
        <v>2069999</v>
      </c>
      <c r="D236" t="s">
        <v>2649</v>
      </c>
      <c r="E236">
        <v>34</v>
      </c>
    </row>
    <row r="237" spans="1:5">
      <c r="A237">
        <v>207</v>
      </c>
      <c r="B237">
        <v>20701</v>
      </c>
      <c r="C237">
        <v>2070101</v>
      </c>
      <c r="D237" t="s">
        <v>2649</v>
      </c>
      <c r="E237">
        <v>1258.6972</v>
      </c>
    </row>
    <row r="238" spans="1:5">
      <c r="A238">
        <v>207</v>
      </c>
      <c r="B238">
        <v>20701</v>
      </c>
      <c r="C238">
        <v>2070102</v>
      </c>
      <c r="D238" t="s">
        <v>2649</v>
      </c>
      <c r="E238">
        <v>0</v>
      </c>
    </row>
    <row r="239" spans="1:5">
      <c r="A239">
        <v>207</v>
      </c>
      <c r="B239">
        <v>20701</v>
      </c>
      <c r="C239">
        <v>2070104</v>
      </c>
      <c r="D239" t="s">
        <v>2649</v>
      </c>
      <c r="E239">
        <v>1189.4961</v>
      </c>
    </row>
    <row r="240" spans="1:5">
      <c r="A240">
        <v>207</v>
      </c>
      <c r="B240">
        <v>20701</v>
      </c>
      <c r="C240">
        <v>2070107</v>
      </c>
      <c r="D240" t="s">
        <v>2649</v>
      </c>
      <c r="E240">
        <v>1792.9396</v>
      </c>
    </row>
    <row r="241" spans="1:5">
      <c r="A241">
        <v>207</v>
      </c>
      <c r="B241">
        <v>20701</v>
      </c>
      <c r="C241">
        <v>2070108</v>
      </c>
      <c r="D241" t="s">
        <v>2649</v>
      </c>
      <c r="E241">
        <v>162.73</v>
      </c>
    </row>
    <row r="242" spans="1:5">
      <c r="A242">
        <v>207</v>
      </c>
      <c r="B242">
        <v>20701</v>
      </c>
      <c r="C242">
        <v>2070109</v>
      </c>
      <c r="D242" t="s">
        <v>2649</v>
      </c>
      <c r="E242">
        <v>657.2663</v>
      </c>
    </row>
    <row r="243" spans="1:5">
      <c r="A243">
        <v>207</v>
      </c>
      <c r="B243">
        <v>20701</v>
      </c>
      <c r="C243">
        <v>2070111</v>
      </c>
      <c r="D243" t="s">
        <v>2649</v>
      </c>
      <c r="E243">
        <v>158.5</v>
      </c>
    </row>
    <row r="244" spans="1:5">
      <c r="A244">
        <v>207</v>
      </c>
      <c r="B244">
        <v>20701</v>
      </c>
      <c r="C244">
        <v>2070112</v>
      </c>
      <c r="D244" t="s">
        <v>2649</v>
      </c>
      <c r="E244">
        <v>123.84</v>
      </c>
    </row>
    <row r="245" spans="1:5">
      <c r="A245">
        <v>207</v>
      </c>
      <c r="B245">
        <v>20701</v>
      </c>
      <c r="C245">
        <v>2070199</v>
      </c>
      <c r="D245" t="s">
        <v>2649</v>
      </c>
      <c r="E245">
        <v>1572.478294</v>
      </c>
    </row>
    <row r="246" spans="1:5">
      <c r="A246">
        <v>207</v>
      </c>
      <c r="B246">
        <v>20702</v>
      </c>
      <c r="C246">
        <v>2070204</v>
      </c>
      <c r="D246" t="s">
        <v>2649</v>
      </c>
      <c r="E246">
        <v>2503.9716</v>
      </c>
    </row>
    <row r="247" spans="1:5">
      <c r="A247">
        <v>207</v>
      </c>
      <c r="B247">
        <v>20702</v>
      </c>
      <c r="C247">
        <v>2070205</v>
      </c>
      <c r="D247" t="s">
        <v>2649</v>
      </c>
      <c r="E247">
        <v>2707.2142</v>
      </c>
    </row>
    <row r="248" spans="1:5">
      <c r="A248">
        <v>207</v>
      </c>
      <c r="B248">
        <v>20702</v>
      </c>
      <c r="C248">
        <v>2070206</v>
      </c>
      <c r="D248" t="s">
        <v>2649</v>
      </c>
      <c r="E248">
        <v>0</v>
      </c>
    </row>
    <row r="249" spans="1:5">
      <c r="A249">
        <v>207</v>
      </c>
      <c r="B249">
        <v>20702</v>
      </c>
      <c r="C249">
        <v>2070299</v>
      </c>
      <c r="D249" t="s">
        <v>2649</v>
      </c>
      <c r="E249">
        <v>4.0908</v>
      </c>
    </row>
    <row r="250" spans="1:5">
      <c r="A250">
        <v>207</v>
      </c>
      <c r="B250">
        <v>20703</v>
      </c>
      <c r="C250">
        <v>2070301</v>
      </c>
      <c r="D250" t="s">
        <v>2649</v>
      </c>
      <c r="E250">
        <v>222.4408</v>
      </c>
    </row>
    <row r="251" spans="1:5">
      <c r="A251">
        <v>207</v>
      </c>
      <c r="B251">
        <v>20703</v>
      </c>
      <c r="C251">
        <v>2070302</v>
      </c>
      <c r="D251" t="s">
        <v>2649</v>
      </c>
      <c r="E251">
        <v>0</v>
      </c>
    </row>
    <row r="252" spans="1:5">
      <c r="A252">
        <v>207</v>
      </c>
      <c r="B252">
        <v>20703</v>
      </c>
      <c r="C252">
        <v>2070305</v>
      </c>
      <c r="D252" t="s">
        <v>2649</v>
      </c>
      <c r="E252">
        <v>4397.55</v>
      </c>
    </row>
    <row r="253" spans="1:5">
      <c r="A253">
        <v>207</v>
      </c>
      <c r="B253">
        <v>20703</v>
      </c>
      <c r="C253">
        <v>2070306</v>
      </c>
      <c r="D253" t="s">
        <v>2649</v>
      </c>
      <c r="E253">
        <v>5</v>
      </c>
    </row>
    <row r="254" spans="1:5">
      <c r="A254">
        <v>207</v>
      </c>
      <c r="B254">
        <v>20703</v>
      </c>
      <c r="C254">
        <v>2070307</v>
      </c>
      <c r="D254" t="s">
        <v>2649</v>
      </c>
      <c r="E254">
        <v>1630.30139</v>
      </c>
    </row>
    <row r="255" spans="1:5">
      <c r="A255">
        <v>207</v>
      </c>
      <c r="B255">
        <v>20703</v>
      </c>
      <c r="C255">
        <v>2070308</v>
      </c>
      <c r="D255" t="s">
        <v>2649</v>
      </c>
      <c r="E255">
        <v>1490.9992</v>
      </c>
    </row>
    <row r="256" spans="1:5">
      <c r="A256">
        <v>207</v>
      </c>
      <c r="B256">
        <v>20703</v>
      </c>
      <c r="C256">
        <v>2070309</v>
      </c>
      <c r="D256" t="s">
        <v>2649</v>
      </c>
      <c r="E256">
        <v>2.7</v>
      </c>
    </row>
    <row r="257" spans="1:5">
      <c r="A257">
        <v>207</v>
      </c>
      <c r="B257">
        <v>20703</v>
      </c>
      <c r="C257">
        <v>2070399</v>
      </c>
      <c r="D257" t="s">
        <v>2649</v>
      </c>
      <c r="E257">
        <v>463.088021</v>
      </c>
    </row>
    <row r="258" spans="1:5">
      <c r="A258">
        <v>207</v>
      </c>
      <c r="B258">
        <v>20704</v>
      </c>
      <c r="C258">
        <v>2070401</v>
      </c>
      <c r="D258" t="s">
        <v>2649</v>
      </c>
      <c r="E258">
        <v>1.332</v>
      </c>
    </row>
    <row r="259" spans="1:5">
      <c r="A259">
        <v>207</v>
      </c>
      <c r="B259">
        <v>20704</v>
      </c>
      <c r="C259">
        <v>2070402</v>
      </c>
      <c r="D259" t="s">
        <v>2649</v>
      </c>
      <c r="E259">
        <v>15</v>
      </c>
    </row>
    <row r="260" spans="1:5">
      <c r="A260">
        <v>207</v>
      </c>
      <c r="B260">
        <v>20704</v>
      </c>
      <c r="C260">
        <v>2070406</v>
      </c>
      <c r="D260" t="s">
        <v>2649</v>
      </c>
      <c r="E260">
        <v>120.5</v>
      </c>
    </row>
    <row r="261" spans="1:5">
      <c r="A261">
        <v>207</v>
      </c>
      <c r="B261">
        <v>20704</v>
      </c>
      <c r="C261">
        <v>2070408</v>
      </c>
      <c r="D261" t="s">
        <v>2649</v>
      </c>
      <c r="E261">
        <v>0</v>
      </c>
    </row>
    <row r="262" spans="1:5">
      <c r="A262">
        <v>207</v>
      </c>
      <c r="B262">
        <v>20704</v>
      </c>
      <c r="C262">
        <v>2070499</v>
      </c>
      <c r="D262" t="s">
        <v>2649</v>
      </c>
      <c r="E262">
        <v>697.8275</v>
      </c>
    </row>
    <row r="263" spans="1:5">
      <c r="A263">
        <v>207</v>
      </c>
      <c r="B263">
        <v>20799</v>
      </c>
      <c r="C263">
        <v>2079902</v>
      </c>
      <c r="D263" t="s">
        <v>2649</v>
      </c>
      <c r="E263">
        <v>100</v>
      </c>
    </row>
    <row r="264" spans="1:5">
      <c r="A264">
        <v>207</v>
      </c>
      <c r="B264">
        <v>20799</v>
      </c>
      <c r="C264">
        <v>2079903</v>
      </c>
      <c r="D264" t="s">
        <v>2649</v>
      </c>
      <c r="E264">
        <v>210</v>
      </c>
    </row>
    <row r="265" spans="1:5">
      <c r="A265">
        <v>207</v>
      </c>
      <c r="B265">
        <v>20799</v>
      </c>
      <c r="C265">
        <v>2079999</v>
      </c>
      <c r="D265" t="s">
        <v>2649</v>
      </c>
      <c r="E265">
        <v>2694.308329</v>
      </c>
    </row>
    <row r="266" spans="1:5">
      <c r="A266">
        <v>208</v>
      </c>
      <c r="B266">
        <v>20801</v>
      </c>
      <c r="C266">
        <v>2080101</v>
      </c>
      <c r="D266" t="s">
        <v>2649</v>
      </c>
      <c r="E266">
        <v>2977.2171</v>
      </c>
    </row>
    <row r="267" spans="1:5">
      <c r="A267">
        <v>208</v>
      </c>
      <c r="B267">
        <v>20801</v>
      </c>
      <c r="C267">
        <v>2080102</v>
      </c>
      <c r="D267" t="s">
        <v>2649</v>
      </c>
      <c r="E267">
        <v>362.4177</v>
      </c>
    </row>
    <row r="268" spans="1:5">
      <c r="A268">
        <v>208</v>
      </c>
      <c r="B268">
        <v>20801</v>
      </c>
      <c r="C268">
        <v>2080104</v>
      </c>
      <c r="D268" t="s">
        <v>2649</v>
      </c>
      <c r="E268">
        <v>58.11</v>
      </c>
    </row>
    <row r="269" spans="1:5">
      <c r="A269">
        <v>208</v>
      </c>
      <c r="B269">
        <v>20801</v>
      </c>
      <c r="C269">
        <v>2080105</v>
      </c>
      <c r="D269" t="s">
        <v>2649</v>
      </c>
      <c r="E269">
        <v>283.2874</v>
      </c>
    </row>
    <row r="270" spans="1:5">
      <c r="A270">
        <v>208</v>
      </c>
      <c r="B270">
        <v>20801</v>
      </c>
      <c r="C270">
        <v>2080107</v>
      </c>
      <c r="D270" t="s">
        <v>2649</v>
      </c>
      <c r="E270">
        <v>60.8817</v>
      </c>
    </row>
    <row r="271" spans="1:5">
      <c r="A271">
        <v>208</v>
      </c>
      <c r="B271">
        <v>20801</v>
      </c>
      <c r="C271">
        <v>2080108</v>
      </c>
      <c r="D271" t="s">
        <v>2649</v>
      </c>
      <c r="E271">
        <v>0</v>
      </c>
    </row>
    <row r="272" spans="1:5">
      <c r="A272">
        <v>208</v>
      </c>
      <c r="B272">
        <v>20801</v>
      </c>
      <c r="C272">
        <v>2080109</v>
      </c>
      <c r="D272" t="s">
        <v>2649</v>
      </c>
      <c r="E272">
        <v>3614.0189</v>
      </c>
    </row>
    <row r="273" spans="1:5">
      <c r="A273">
        <v>208</v>
      </c>
      <c r="B273">
        <v>20801</v>
      </c>
      <c r="C273">
        <v>2080110</v>
      </c>
      <c r="D273" t="s">
        <v>2649</v>
      </c>
      <c r="E273">
        <v>217.4567</v>
      </c>
    </row>
    <row r="274" spans="1:5">
      <c r="A274">
        <v>208</v>
      </c>
      <c r="B274">
        <v>20801</v>
      </c>
      <c r="C274">
        <v>2080111</v>
      </c>
      <c r="D274" t="s">
        <v>2649</v>
      </c>
      <c r="E274">
        <v>271.729</v>
      </c>
    </row>
    <row r="275" spans="1:5">
      <c r="A275">
        <v>208</v>
      </c>
      <c r="B275">
        <v>20801</v>
      </c>
      <c r="C275">
        <v>2080112</v>
      </c>
      <c r="D275" t="s">
        <v>2649</v>
      </c>
      <c r="E275">
        <v>35.126</v>
      </c>
    </row>
    <row r="276" spans="1:5">
      <c r="A276">
        <v>208</v>
      </c>
      <c r="B276">
        <v>20801</v>
      </c>
      <c r="C276">
        <v>2080199</v>
      </c>
      <c r="D276" t="s">
        <v>2649</v>
      </c>
      <c r="E276">
        <v>2450.6</v>
      </c>
    </row>
    <row r="277" spans="1:5">
      <c r="A277">
        <v>208</v>
      </c>
      <c r="B277">
        <v>20802</v>
      </c>
      <c r="C277">
        <v>2080201</v>
      </c>
      <c r="D277" t="s">
        <v>2649</v>
      </c>
      <c r="E277">
        <v>1321.0886</v>
      </c>
    </row>
    <row r="278" spans="1:5">
      <c r="A278">
        <v>208</v>
      </c>
      <c r="B278">
        <v>20802</v>
      </c>
      <c r="C278">
        <v>2080202</v>
      </c>
      <c r="D278" t="s">
        <v>2649</v>
      </c>
      <c r="E278">
        <v>414.3635</v>
      </c>
    </row>
    <row r="279" spans="1:5">
      <c r="A279">
        <v>208</v>
      </c>
      <c r="B279">
        <v>20802</v>
      </c>
      <c r="C279">
        <v>2080204</v>
      </c>
      <c r="D279" t="s">
        <v>2649</v>
      </c>
      <c r="E279">
        <v>452.2</v>
      </c>
    </row>
    <row r="280" spans="1:5">
      <c r="A280">
        <v>208</v>
      </c>
      <c r="B280">
        <v>20802</v>
      </c>
      <c r="C280">
        <v>2080205</v>
      </c>
      <c r="D280" t="s">
        <v>2649</v>
      </c>
      <c r="E280">
        <v>805.7</v>
      </c>
    </row>
    <row r="281" spans="1:5">
      <c r="A281">
        <v>208</v>
      </c>
      <c r="B281">
        <v>20802</v>
      </c>
      <c r="C281">
        <v>2080206</v>
      </c>
      <c r="D281" t="s">
        <v>2649</v>
      </c>
      <c r="E281">
        <v>35</v>
      </c>
    </row>
    <row r="282" spans="1:5">
      <c r="A282">
        <v>208</v>
      </c>
      <c r="B282">
        <v>20802</v>
      </c>
      <c r="C282">
        <v>2080207</v>
      </c>
      <c r="D282" t="s">
        <v>2649</v>
      </c>
      <c r="E282">
        <v>41</v>
      </c>
    </row>
    <row r="283" spans="1:5">
      <c r="A283">
        <v>208</v>
      </c>
      <c r="B283">
        <v>20802</v>
      </c>
      <c r="C283">
        <v>2080208</v>
      </c>
      <c r="D283" t="s">
        <v>2649</v>
      </c>
      <c r="E283">
        <v>503.91</v>
      </c>
    </row>
    <row r="284" spans="1:5">
      <c r="A284">
        <v>208</v>
      </c>
      <c r="B284">
        <v>20802</v>
      </c>
      <c r="C284">
        <v>2080209</v>
      </c>
      <c r="D284" t="s">
        <v>2649</v>
      </c>
      <c r="E284">
        <v>713.535</v>
      </c>
    </row>
    <row r="285" spans="1:5">
      <c r="A285">
        <v>208</v>
      </c>
      <c r="B285">
        <v>20802</v>
      </c>
      <c r="C285">
        <v>2080299</v>
      </c>
      <c r="D285" t="s">
        <v>2649</v>
      </c>
      <c r="E285">
        <v>312.575205</v>
      </c>
    </row>
    <row r="286" spans="1:5">
      <c r="A286">
        <v>208</v>
      </c>
      <c r="B286">
        <v>20804</v>
      </c>
      <c r="C286">
        <v>2080402</v>
      </c>
      <c r="D286" t="s">
        <v>2649</v>
      </c>
      <c r="E286">
        <v>0</v>
      </c>
    </row>
    <row r="287" spans="1:5">
      <c r="A287">
        <v>208</v>
      </c>
      <c r="B287">
        <v>20805</v>
      </c>
      <c r="C287">
        <v>2080501</v>
      </c>
      <c r="D287" t="s">
        <v>2649</v>
      </c>
      <c r="E287">
        <v>5747.715826</v>
      </c>
    </row>
    <row r="288" spans="1:5">
      <c r="A288">
        <v>208</v>
      </c>
      <c r="B288">
        <v>20805</v>
      </c>
      <c r="C288">
        <v>2080502</v>
      </c>
      <c r="D288" t="s">
        <v>2649</v>
      </c>
      <c r="E288">
        <v>6202.449419</v>
      </c>
    </row>
    <row r="289" spans="1:5">
      <c r="A289">
        <v>208</v>
      </c>
      <c r="B289">
        <v>20805</v>
      </c>
      <c r="C289">
        <v>2080505</v>
      </c>
      <c r="D289" t="s">
        <v>2649</v>
      </c>
      <c r="E289">
        <v>28444.57151</v>
      </c>
    </row>
    <row r="290" spans="1:5">
      <c r="A290">
        <v>208</v>
      </c>
      <c r="B290">
        <v>20805</v>
      </c>
      <c r="C290">
        <v>2080506</v>
      </c>
      <c r="D290" t="s">
        <v>2649</v>
      </c>
      <c r="E290">
        <v>2033.517862</v>
      </c>
    </row>
    <row r="291" spans="1:5">
      <c r="A291">
        <v>208</v>
      </c>
      <c r="B291">
        <v>20805</v>
      </c>
      <c r="C291">
        <v>2080507</v>
      </c>
      <c r="D291" t="s">
        <v>2649</v>
      </c>
      <c r="E291">
        <v>46978.362545</v>
      </c>
    </row>
    <row r="292" spans="1:5">
      <c r="A292">
        <v>208</v>
      </c>
      <c r="B292">
        <v>20805</v>
      </c>
      <c r="C292">
        <v>2080599</v>
      </c>
      <c r="D292" t="s">
        <v>2649</v>
      </c>
      <c r="E292">
        <v>245.66</v>
      </c>
    </row>
    <row r="293" spans="1:5">
      <c r="A293">
        <v>208</v>
      </c>
      <c r="B293">
        <v>20806</v>
      </c>
      <c r="C293">
        <v>2080601</v>
      </c>
      <c r="D293" t="s">
        <v>2649</v>
      </c>
      <c r="E293">
        <v>34800</v>
      </c>
    </row>
    <row r="294" spans="1:5">
      <c r="A294">
        <v>208</v>
      </c>
      <c r="B294">
        <v>20806</v>
      </c>
      <c r="C294">
        <v>2080699</v>
      </c>
      <c r="D294" t="s">
        <v>2649</v>
      </c>
      <c r="E294">
        <v>4093.547979</v>
      </c>
    </row>
    <row r="295" spans="1:5">
      <c r="A295">
        <v>208</v>
      </c>
      <c r="B295">
        <v>20807</v>
      </c>
      <c r="C295">
        <v>2080701</v>
      </c>
      <c r="D295" t="s">
        <v>2649</v>
      </c>
      <c r="E295">
        <v>0</v>
      </c>
    </row>
    <row r="296" spans="1:5">
      <c r="A296">
        <v>208</v>
      </c>
      <c r="B296">
        <v>20807</v>
      </c>
      <c r="C296">
        <v>2080702</v>
      </c>
      <c r="D296" t="s">
        <v>2649</v>
      </c>
      <c r="E296">
        <v>0</v>
      </c>
    </row>
    <row r="297" spans="1:5">
      <c r="A297">
        <v>208</v>
      </c>
      <c r="B297">
        <v>20807</v>
      </c>
      <c r="C297">
        <v>2080704</v>
      </c>
      <c r="D297" t="s">
        <v>2649</v>
      </c>
      <c r="E297">
        <v>0</v>
      </c>
    </row>
    <row r="298" spans="1:5">
      <c r="A298">
        <v>208</v>
      </c>
      <c r="B298">
        <v>20807</v>
      </c>
      <c r="C298">
        <v>2080705</v>
      </c>
      <c r="D298" t="s">
        <v>2649</v>
      </c>
      <c r="E298">
        <v>0</v>
      </c>
    </row>
    <row r="299" spans="1:5">
      <c r="A299">
        <v>208</v>
      </c>
      <c r="B299">
        <v>20807</v>
      </c>
      <c r="C299">
        <v>2080709</v>
      </c>
      <c r="D299" t="s">
        <v>2649</v>
      </c>
      <c r="E299">
        <v>0</v>
      </c>
    </row>
    <row r="300" spans="1:5">
      <c r="A300">
        <v>208</v>
      </c>
      <c r="B300">
        <v>20807</v>
      </c>
      <c r="C300">
        <v>2080711</v>
      </c>
      <c r="D300" t="s">
        <v>2649</v>
      </c>
      <c r="E300">
        <v>0</v>
      </c>
    </row>
    <row r="301" spans="1:5">
      <c r="A301">
        <v>208</v>
      </c>
      <c r="B301">
        <v>20807</v>
      </c>
      <c r="C301">
        <v>2080712</v>
      </c>
      <c r="D301" t="s">
        <v>2649</v>
      </c>
      <c r="E301">
        <v>50</v>
      </c>
    </row>
    <row r="302" spans="1:5">
      <c r="A302">
        <v>208</v>
      </c>
      <c r="B302">
        <v>20807</v>
      </c>
      <c r="C302">
        <v>2080713</v>
      </c>
      <c r="D302" t="s">
        <v>2649</v>
      </c>
      <c r="E302">
        <v>0</v>
      </c>
    </row>
    <row r="303" spans="1:5">
      <c r="A303">
        <v>208</v>
      </c>
      <c r="B303">
        <v>20807</v>
      </c>
      <c r="C303">
        <v>2080799</v>
      </c>
      <c r="D303" t="s">
        <v>2649</v>
      </c>
      <c r="E303">
        <v>23973.4</v>
      </c>
    </row>
    <row r="304" spans="1:5">
      <c r="A304">
        <v>208</v>
      </c>
      <c r="B304">
        <v>20808</v>
      </c>
      <c r="C304">
        <v>2080801</v>
      </c>
      <c r="D304" t="s">
        <v>2649</v>
      </c>
      <c r="E304">
        <v>260</v>
      </c>
    </row>
    <row r="305" spans="1:5">
      <c r="A305">
        <v>208</v>
      </c>
      <c r="B305">
        <v>20808</v>
      </c>
      <c r="C305">
        <v>2080802</v>
      </c>
      <c r="D305" t="s">
        <v>2649</v>
      </c>
      <c r="E305">
        <v>16.2</v>
      </c>
    </row>
    <row r="306" spans="1:5">
      <c r="A306">
        <v>208</v>
      </c>
      <c r="B306">
        <v>20808</v>
      </c>
      <c r="C306">
        <v>2080804</v>
      </c>
      <c r="D306" t="s">
        <v>2649</v>
      </c>
      <c r="E306">
        <v>255</v>
      </c>
    </row>
    <row r="307" spans="1:5">
      <c r="A307">
        <v>208</v>
      </c>
      <c r="B307">
        <v>20808</v>
      </c>
      <c r="C307">
        <v>2080899</v>
      </c>
      <c r="D307" t="s">
        <v>2649</v>
      </c>
      <c r="E307">
        <v>0.273834</v>
      </c>
    </row>
    <row r="308" spans="1:5">
      <c r="A308">
        <v>208</v>
      </c>
      <c r="B308">
        <v>20809</v>
      </c>
      <c r="C308">
        <v>2080901</v>
      </c>
      <c r="D308" t="s">
        <v>2649</v>
      </c>
      <c r="E308">
        <v>412.1363</v>
      </c>
    </row>
    <row r="309" spans="1:5">
      <c r="A309">
        <v>208</v>
      </c>
      <c r="B309">
        <v>20809</v>
      </c>
      <c r="C309">
        <v>2080902</v>
      </c>
      <c r="D309" t="s">
        <v>2649</v>
      </c>
      <c r="E309">
        <v>4936.3708</v>
      </c>
    </row>
    <row r="310" spans="1:5">
      <c r="A310">
        <v>208</v>
      </c>
      <c r="B310">
        <v>20809</v>
      </c>
      <c r="C310">
        <v>2080903</v>
      </c>
      <c r="D310" t="s">
        <v>2649</v>
      </c>
      <c r="E310">
        <v>456.187</v>
      </c>
    </row>
    <row r="311" spans="1:5">
      <c r="A311">
        <v>208</v>
      </c>
      <c r="B311">
        <v>20809</v>
      </c>
      <c r="C311">
        <v>2080904</v>
      </c>
      <c r="D311" t="s">
        <v>2649</v>
      </c>
      <c r="E311">
        <v>22.7</v>
      </c>
    </row>
    <row r="312" spans="1:5">
      <c r="A312">
        <v>208</v>
      </c>
      <c r="B312">
        <v>20809</v>
      </c>
      <c r="C312">
        <v>2080999</v>
      </c>
      <c r="D312" t="s">
        <v>2649</v>
      </c>
      <c r="E312">
        <v>0</v>
      </c>
    </row>
    <row r="313" spans="1:5">
      <c r="A313">
        <v>208</v>
      </c>
      <c r="B313">
        <v>20810</v>
      </c>
      <c r="C313">
        <v>2081001</v>
      </c>
      <c r="D313" t="s">
        <v>2649</v>
      </c>
      <c r="E313">
        <v>1283.298</v>
      </c>
    </row>
    <row r="314" spans="1:5">
      <c r="A314">
        <v>208</v>
      </c>
      <c r="B314">
        <v>20810</v>
      </c>
      <c r="C314">
        <v>2081002</v>
      </c>
      <c r="D314" t="s">
        <v>2649</v>
      </c>
      <c r="E314">
        <v>1952.407388</v>
      </c>
    </row>
    <row r="315" spans="1:5">
      <c r="A315">
        <v>208</v>
      </c>
      <c r="B315">
        <v>20810</v>
      </c>
      <c r="C315">
        <v>2081004</v>
      </c>
      <c r="D315" t="s">
        <v>2649</v>
      </c>
      <c r="E315">
        <v>25.9</v>
      </c>
    </row>
    <row r="316" spans="1:5">
      <c r="A316">
        <v>208</v>
      </c>
      <c r="B316">
        <v>20810</v>
      </c>
      <c r="C316">
        <v>2081005</v>
      </c>
      <c r="D316" t="s">
        <v>2649</v>
      </c>
      <c r="E316">
        <v>1405.5474</v>
      </c>
    </row>
    <row r="317" spans="1:5">
      <c r="A317">
        <v>208</v>
      </c>
      <c r="B317">
        <v>20811</v>
      </c>
      <c r="C317">
        <v>2081101</v>
      </c>
      <c r="D317" t="s">
        <v>2649</v>
      </c>
      <c r="E317">
        <v>262.342</v>
      </c>
    </row>
    <row r="318" spans="1:5">
      <c r="A318">
        <v>208</v>
      </c>
      <c r="B318">
        <v>20811</v>
      </c>
      <c r="C318">
        <v>2081104</v>
      </c>
      <c r="D318" t="s">
        <v>2649</v>
      </c>
      <c r="E318">
        <v>1256.044</v>
      </c>
    </row>
    <row r="319" spans="1:5">
      <c r="A319">
        <v>208</v>
      </c>
      <c r="B319">
        <v>20811</v>
      </c>
      <c r="C319">
        <v>2081105</v>
      </c>
      <c r="D319" t="s">
        <v>2649</v>
      </c>
      <c r="E319">
        <v>7.5</v>
      </c>
    </row>
    <row r="320" spans="1:5">
      <c r="A320">
        <v>208</v>
      </c>
      <c r="B320">
        <v>20811</v>
      </c>
      <c r="C320">
        <v>2081106</v>
      </c>
      <c r="D320" t="s">
        <v>2649</v>
      </c>
      <c r="E320">
        <v>244.4</v>
      </c>
    </row>
    <row r="321" spans="1:5">
      <c r="A321">
        <v>208</v>
      </c>
      <c r="B321">
        <v>20811</v>
      </c>
      <c r="C321">
        <v>2081107</v>
      </c>
      <c r="D321" t="s">
        <v>2649</v>
      </c>
      <c r="E321">
        <v>0</v>
      </c>
    </row>
    <row r="322" spans="1:5">
      <c r="A322">
        <v>208</v>
      </c>
      <c r="B322">
        <v>20811</v>
      </c>
      <c r="C322">
        <v>2081199</v>
      </c>
      <c r="D322" t="s">
        <v>2649</v>
      </c>
      <c r="E322">
        <v>3930.513432</v>
      </c>
    </row>
    <row r="323" spans="1:5">
      <c r="A323">
        <v>208</v>
      </c>
      <c r="B323">
        <v>20815</v>
      </c>
      <c r="C323">
        <v>2081502</v>
      </c>
      <c r="D323" t="s">
        <v>2649</v>
      </c>
      <c r="E323">
        <v>500</v>
      </c>
    </row>
    <row r="324" spans="1:5">
      <c r="A324">
        <v>208</v>
      </c>
      <c r="B324">
        <v>20816</v>
      </c>
      <c r="C324">
        <v>2081601</v>
      </c>
      <c r="D324" t="s">
        <v>2649</v>
      </c>
      <c r="E324">
        <v>124.3665</v>
      </c>
    </row>
    <row r="325" spans="1:5">
      <c r="A325">
        <v>208</v>
      </c>
      <c r="B325">
        <v>20816</v>
      </c>
      <c r="C325">
        <v>2081602</v>
      </c>
      <c r="D325" t="s">
        <v>2649</v>
      </c>
      <c r="E325">
        <v>127.39</v>
      </c>
    </row>
    <row r="326" spans="1:5">
      <c r="A326">
        <v>208</v>
      </c>
      <c r="B326">
        <v>20816</v>
      </c>
      <c r="C326">
        <v>2081699</v>
      </c>
      <c r="D326" t="s">
        <v>2649</v>
      </c>
      <c r="E326">
        <v>60.8</v>
      </c>
    </row>
    <row r="327" spans="1:5">
      <c r="A327">
        <v>208</v>
      </c>
      <c r="B327">
        <v>20819</v>
      </c>
      <c r="C327">
        <v>2081901</v>
      </c>
      <c r="D327" t="s">
        <v>2649</v>
      </c>
      <c r="E327">
        <v>0</v>
      </c>
    </row>
    <row r="328" spans="1:5">
      <c r="A328">
        <v>208</v>
      </c>
      <c r="B328">
        <v>20820</v>
      </c>
      <c r="C328">
        <v>2082001</v>
      </c>
      <c r="D328" t="s">
        <v>2649</v>
      </c>
      <c r="E328">
        <v>0</v>
      </c>
    </row>
    <row r="329" spans="1:5">
      <c r="A329">
        <v>208</v>
      </c>
      <c r="B329">
        <v>20820</v>
      </c>
      <c r="C329">
        <v>2082002</v>
      </c>
      <c r="D329" t="s">
        <v>2649</v>
      </c>
      <c r="E329">
        <v>561.78</v>
      </c>
    </row>
    <row r="330" spans="1:5">
      <c r="A330">
        <v>208</v>
      </c>
      <c r="B330">
        <v>20821</v>
      </c>
      <c r="C330">
        <v>2082101</v>
      </c>
      <c r="D330" t="s">
        <v>2649</v>
      </c>
      <c r="E330">
        <v>0</v>
      </c>
    </row>
    <row r="331" spans="1:5">
      <c r="A331">
        <v>208</v>
      </c>
      <c r="B331">
        <v>20825</v>
      </c>
      <c r="C331">
        <v>2082502</v>
      </c>
      <c r="D331" t="s">
        <v>2649</v>
      </c>
      <c r="E331">
        <v>12.24</v>
      </c>
    </row>
    <row r="332" spans="1:5">
      <c r="A332">
        <v>208</v>
      </c>
      <c r="B332">
        <v>20826</v>
      </c>
      <c r="C332">
        <v>2082601</v>
      </c>
      <c r="D332" t="s">
        <v>2649</v>
      </c>
      <c r="E332">
        <v>52220.419593</v>
      </c>
    </row>
    <row r="333" spans="1:5">
      <c r="A333">
        <v>208</v>
      </c>
      <c r="B333">
        <v>20826</v>
      </c>
      <c r="C333">
        <v>2082699</v>
      </c>
      <c r="D333" t="s">
        <v>2649</v>
      </c>
      <c r="E333">
        <v>0</v>
      </c>
    </row>
    <row r="334" spans="1:5">
      <c r="A334">
        <v>208</v>
      </c>
      <c r="B334">
        <v>20899</v>
      </c>
      <c r="C334">
        <v>2089901</v>
      </c>
      <c r="D334" t="s">
        <v>2649</v>
      </c>
      <c r="E334">
        <v>5565.769194</v>
      </c>
    </row>
    <row r="335" spans="1:5">
      <c r="A335">
        <v>210</v>
      </c>
      <c r="B335">
        <v>21001</v>
      </c>
      <c r="C335">
        <v>2100101</v>
      </c>
      <c r="D335" t="s">
        <v>2649</v>
      </c>
      <c r="E335">
        <v>1905.4797</v>
      </c>
    </row>
    <row r="336" spans="1:5">
      <c r="A336">
        <v>210</v>
      </c>
      <c r="B336">
        <v>21001</v>
      </c>
      <c r="C336">
        <v>2100102</v>
      </c>
      <c r="D336" t="s">
        <v>2649</v>
      </c>
      <c r="E336">
        <v>293.9</v>
      </c>
    </row>
    <row r="337" spans="1:5">
      <c r="A337">
        <v>210</v>
      </c>
      <c r="B337">
        <v>21001</v>
      </c>
      <c r="C337">
        <v>2100199</v>
      </c>
      <c r="D337" t="s">
        <v>2649</v>
      </c>
      <c r="E337">
        <v>928.234343</v>
      </c>
    </row>
    <row r="338" spans="1:5">
      <c r="A338">
        <v>210</v>
      </c>
      <c r="B338">
        <v>21002</v>
      </c>
      <c r="C338">
        <v>2100201</v>
      </c>
      <c r="D338" t="s">
        <v>2649</v>
      </c>
      <c r="E338">
        <v>292.021968</v>
      </c>
    </row>
    <row r="339" spans="1:5">
      <c r="A339">
        <v>210</v>
      </c>
      <c r="B339">
        <v>21002</v>
      </c>
      <c r="C339">
        <v>2100202</v>
      </c>
      <c r="D339" t="s">
        <v>2649</v>
      </c>
      <c r="E339">
        <v>10037.08234</v>
      </c>
    </row>
    <row r="340" spans="1:5">
      <c r="A340">
        <v>210</v>
      </c>
      <c r="B340">
        <v>21002</v>
      </c>
      <c r="C340">
        <v>2100206</v>
      </c>
      <c r="D340" t="s">
        <v>2649</v>
      </c>
      <c r="E340">
        <v>160.982472</v>
      </c>
    </row>
    <row r="341" spans="1:5">
      <c r="A341">
        <v>210</v>
      </c>
      <c r="B341">
        <v>21002</v>
      </c>
      <c r="C341">
        <v>2100211</v>
      </c>
      <c r="D341" t="s">
        <v>2649</v>
      </c>
      <c r="E341">
        <v>60</v>
      </c>
    </row>
    <row r="342" spans="1:5">
      <c r="A342">
        <v>210</v>
      </c>
      <c r="B342">
        <v>21002</v>
      </c>
      <c r="C342">
        <v>2100299</v>
      </c>
      <c r="D342" t="s">
        <v>2649</v>
      </c>
      <c r="E342">
        <v>2574.2</v>
      </c>
    </row>
    <row r="343" spans="1:5">
      <c r="A343">
        <v>210</v>
      </c>
      <c r="B343">
        <v>21003</v>
      </c>
      <c r="C343">
        <v>2100302</v>
      </c>
      <c r="D343" t="s">
        <v>2649</v>
      </c>
      <c r="E343">
        <v>0</v>
      </c>
    </row>
    <row r="344" spans="1:5">
      <c r="A344">
        <v>210</v>
      </c>
      <c r="B344">
        <v>21003</v>
      </c>
      <c r="C344">
        <v>2100399</v>
      </c>
      <c r="D344" t="s">
        <v>2649</v>
      </c>
      <c r="E344">
        <v>100</v>
      </c>
    </row>
    <row r="345" spans="1:5">
      <c r="A345">
        <v>210</v>
      </c>
      <c r="B345">
        <v>21004</v>
      </c>
      <c r="C345">
        <v>2100401</v>
      </c>
      <c r="D345" t="s">
        <v>2649</v>
      </c>
      <c r="E345">
        <v>2896.299892</v>
      </c>
    </row>
    <row r="346" spans="1:5">
      <c r="A346">
        <v>210</v>
      </c>
      <c r="B346">
        <v>21004</v>
      </c>
      <c r="C346">
        <v>2100402</v>
      </c>
      <c r="D346" t="s">
        <v>2649</v>
      </c>
      <c r="E346">
        <v>178.487</v>
      </c>
    </row>
    <row r="347" spans="1:5">
      <c r="A347">
        <v>210</v>
      </c>
      <c r="B347">
        <v>21004</v>
      </c>
      <c r="C347">
        <v>2100408</v>
      </c>
      <c r="D347" t="s">
        <v>2649</v>
      </c>
      <c r="E347">
        <v>210.5</v>
      </c>
    </row>
    <row r="348" spans="1:5">
      <c r="A348">
        <v>210</v>
      </c>
      <c r="B348">
        <v>21004</v>
      </c>
      <c r="C348">
        <v>2100409</v>
      </c>
      <c r="D348" t="s">
        <v>2649</v>
      </c>
      <c r="E348">
        <v>7824.93</v>
      </c>
    </row>
    <row r="349" spans="1:5">
      <c r="A349">
        <v>210</v>
      </c>
      <c r="B349">
        <v>21004</v>
      </c>
      <c r="C349">
        <v>2100410</v>
      </c>
      <c r="D349" t="s">
        <v>2649</v>
      </c>
      <c r="E349">
        <v>18</v>
      </c>
    </row>
    <row r="350" spans="1:5">
      <c r="A350">
        <v>210</v>
      </c>
      <c r="B350">
        <v>21004</v>
      </c>
      <c r="C350">
        <v>2100499</v>
      </c>
      <c r="D350" t="s">
        <v>2649</v>
      </c>
      <c r="E350">
        <v>578.31</v>
      </c>
    </row>
    <row r="351" spans="1:5">
      <c r="A351">
        <v>210</v>
      </c>
      <c r="B351">
        <v>21006</v>
      </c>
      <c r="C351">
        <v>2100601</v>
      </c>
      <c r="D351" t="s">
        <v>2649</v>
      </c>
      <c r="E351">
        <v>429</v>
      </c>
    </row>
    <row r="352" spans="1:5">
      <c r="A352">
        <v>210</v>
      </c>
      <c r="B352">
        <v>21006</v>
      </c>
      <c r="C352">
        <v>2100699</v>
      </c>
      <c r="D352" t="s">
        <v>2649</v>
      </c>
      <c r="E352">
        <v>0</v>
      </c>
    </row>
    <row r="353" spans="1:5">
      <c r="A353">
        <v>210</v>
      </c>
      <c r="B353">
        <v>21007</v>
      </c>
      <c r="C353">
        <v>2100716</v>
      </c>
      <c r="D353" t="s">
        <v>2649</v>
      </c>
      <c r="E353">
        <v>40.229072</v>
      </c>
    </row>
    <row r="354" spans="1:5">
      <c r="A354">
        <v>210</v>
      </c>
      <c r="B354">
        <v>21007</v>
      </c>
      <c r="C354">
        <v>2100717</v>
      </c>
      <c r="D354" t="s">
        <v>2649</v>
      </c>
      <c r="E354">
        <v>6</v>
      </c>
    </row>
    <row r="355" spans="1:5">
      <c r="A355">
        <v>210</v>
      </c>
      <c r="B355">
        <v>21007</v>
      </c>
      <c r="C355">
        <v>2100799</v>
      </c>
      <c r="D355" t="s">
        <v>2649</v>
      </c>
      <c r="E355">
        <v>7231.738985</v>
      </c>
    </row>
    <row r="356" spans="1:5">
      <c r="A356">
        <v>210</v>
      </c>
      <c r="B356">
        <v>21010</v>
      </c>
      <c r="C356">
        <v>2101001</v>
      </c>
      <c r="D356" t="s">
        <v>2649</v>
      </c>
      <c r="E356">
        <v>973.1273</v>
      </c>
    </row>
    <row r="357" spans="1:5">
      <c r="A357">
        <v>210</v>
      </c>
      <c r="B357">
        <v>21010</v>
      </c>
      <c r="C357">
        <v>2101002</v>
      </c>
      <c r="D357" t="s">
        <v>2649</v>
      </c>
      <c r="E357">
        <v>18</v>
      </c>
    </row>
    <row r="358" spans="1:5">
      <c r="A358">
        <v>210</v>
      </c>
      <c r="B358">
        <v>21010</v>
      </c>
      <c r="C358">
        <v>2101012</v>
      </c>
      <c r="D358" t="s">
        <v>2649</v>
      </c>
      <c r="E358">
        <v>73.81</v>
      </c>
    </row>
    <row r="359" spans="1:5">
      <c r="A359">
        <v>210</v>
      </c>
      <c r="B359">
        <v>21010</v>
      </c>
      <c r="C359">
        <v>2101014</v>
      </c>
      <c r="D359" t="s">
        <v>2649</v>
      </c>
      <c r="E359">
        <v>25.87</v>
      </c>
    </row>
    <row r="360" spans="1:5">
      <c r="A360">
        <v>210</v>
      </c>
      <c r="B360">
        <v>21010</v>
      </c>
      <c r="C360">
        <v>2101015</v>
      </c>
      <c r="D360" t="s">
        <v>2649</v>
      </c>
      <c r="E360">
        <v>6.4</v>
      </c>
    </row>
    <row r="361" spans="1:5">
      <c r="A361">
        <v>210</v>
      </c>
      <c r="B361">
        <v>21010</v>
      </c>
      <c r="C361">
        <v>2101016</v>
      </c>
      <c r="D361" t="s">
        <v>2649</v>
      </c>
      <c r="E361">
        <v>588.84</v>
      </c>
    </row>
    <row r="362" spans="1:5">
      <c r="A362">
        <v>210</v>
      </c>
      <c r="B362">
        <v>21010</v>
      </c>
      <c r="C362">
        <v>2101050</v>
      </c>
      <c r="D362" t="s">
        <v>2649</v>
      </c>
      <c r="E362">
        <v>751.16</v>
      </c>
    </row>
    <row r="363" spans="1:5">
      <c r="A363">
        <v>210</v>
      </c>
      <c r="B363">
        <v>21010</v>
      </c>
      <c r="C363">
        <v>2101099</v>
      </c>
      <c r="D363" t="s">
        <v>2649</v>
      </c>
      <c r="E363">
        <v>2403.525</v>
      </c>
    </row>
    <row r="364" spans="1:5">
      <c r="A364">
        <v>210</v>
      </c>
      <c r="B364">
        <v>21011</v>
      </c>
      <c r="C364">
        <v>2101101</v>
      </c>
      <c r="D364" t="s">
        <v>2649</v>
      </c>
      <c r="E364">
        <v>7400.157394</v>
      </c>
    </row>
    <row r="365" spans="1:5">
      <c r="A365">
        <v>210</v>
      </c>
      <c r="B365">
        <v>21011</v>
      </c>
      <c r="C365">
        <v>2101102</v>
      </c>
      <c r="D365" t="s">
        <v>2649</v>
      </c>
      <c r="E365">
        <v>4147.880866</v>
      </c>
    </row>
    <row r="366" spans="1:5">
      <c r="A366">
        <v>210</v>
      </c>
      <c r="B366">
        <v>21011</v>
      </c>
      <c r="C366">
        <v>2101103</v>
      </c>
      <c r="D366" t="s">
        <v>2649</v>
      </c>
      <c r="E366">
        <v>7922.116726</v>
      </c>
    </row>
    <row r="367" spans="1:5">
      <c r="A367">
        <v>210</v>
      </c>
      <c r="B367">
        <v>21011</v>
      </c>
      <c r="C367">
        <v>2101199</v>
      </c>
      <c r="D367" t="s">
        <v>2649</v>
      </c>
      <c r="E367">
        <v>3.3768</v>
      </c>
    </row>
    <row r="368" spans="1:5">
      <c r="A368">
        <v>210</v>
      </c>
      <c r="B368">
        <v>21012</v>
      </c>
      <c r="C368">
        <v>2101202</v>
      </c>
      <c r="D368" t="s">
        <v>2649</v>
      </c>
      <c r="E368">
        <v>30706.54</v>
      </c>
    </row>
    <row r="369" spans="1:5">
      <c r="A369">
        <v>210</v>
      </c>
      <c r="B369">
        <v>21014</v>
      </c>
      <c r="C369">
        <v>2101401</v>
      </c>
      <c r="D369" t="s">
        <v>2649</v>
      </c>
      <c r="E369">
        <v>100</v>
      </c>
    </row>
    <row r="370" spans="1:5">
      <c r="A370">
        <v>210</v>
      </c>
      <c r="B370">
        <v>21099</v>
      </c>
      <c r="C370">
        <v>2109901</v>
      </c>
      <c r="D370" t="s">
        <v>2649</v>
      </c>
      <c r="E370">
        <v>3493.41</v>
      </c>
    </row>
    <row r="371" spans="1:5">
      <c r="A371">
        <v>211</v>
      </c>
      <c r="B371">
        <v>21101</v>
      </c>
      <c r="C371">
        <v>2110101</v>
      </c>
      <c r="D371" t="s">
        <v>2649</v>
      </c>
      <c r="E371">
        <v>1736.7104</v>
      </c>
    </row>
    <row r="372" spans="1:5">
      <c r="A372">
        <v>211</v>
      </c>
      <c r="B372">
        <v>21101</v>
      </c>
      <c r="C372">
        <v>2110102</v>
      </c>
      <c r="D372" t="s">
        <v>2649</v>
      </c>
      <c r="E372">
        <v>167.6</v>
      </c>
    </row>
    <row r="373" spans="1:5">
      <c r="A373">
        <v>211</v>
      </c>
      <c r="B373">
        <v>21101</v>
      </c>
      <c r="C373">
        <v>2110104</v>
      </c>
      <c r="D373" t="s">
        <v>2649</v>
      </c>
      <c r="E373">
        <v>15</v>
      </c>
    </row>
    <row r="374" spans="1:5">
      <c r="A374">
        <v>211</v>
      </c>
      <c r="B374">
        <v>21101</v>
      </c>
      <c r="C374">
        <v>2110105</v>
      </c>
      <c r="D374" t="s">
        <v>2649</v>
      </c>
      <c r="E374">
        <v>0</v>
      </c>
    </row>
    <row r="375" spans="1:5">
      <c r="A375">
        <v>211</v>
      </c>
      <c r="B375">
        <v>21101</v>
      </c>
      <c r="C375">
        <v>2110199</v>
      </c>
      <c r="D375" t="s">
        <v>2649</v>
      </c>
      <c r="E375">
        <v>161.747955</v>
      </c>
    </row>
    <row r="376" spans="1:5">
      <c r="A376">
        <v>211</v>
      </c>
      <c r="B376">
        <v>21102</v>
      </c>
      <c r="C376">
        <v>2110203</v>
      </c>
      <c r="D376" t="s">
        <v>2649</v>
      </c>
      <c r="E376">
        <v>10.9</v>
      </c>
    </row>
    <row r="377" spans="1:5">
      <c r="A377">
        <v>211</v>
      </c>
      <c r="B377">
        <v>21102</v>
      </c>
      <c r="C377">
        <v>2110299</v>
      </c>
      <c r="D377" t="s">
        <v>2649</v>
      </c>
      <c r="E377">
        <v>333.08</v>
      </c>
    </row>
    <row r="378" spans="1:5">
      <c r="A378">
        <v>211</v>
      </c>
      <c r="B378">
        <v>21103</v>
      </c>
      <c r="C378">
        <v>2110301</v>
      </c>
      <c r="D378" t="s">
        <v>2649</v>
      </c>
      <c r="E378">
        <v>80</v>
      </c>
    </row>
    <row r="379" spans="1:5">
      <c r="A379">
        <v>211</v>
      </c>
      <c r="B379">
        <v>21103</v>
      </c>
      <c r="C379">
        <v>2110305</v>
      </c>
      <c r="D379" t="s">
        <v>2649</v>
      </c>
      <c r="E379">
        <v>261.88</v>
      </c>
    </row>
    <row r="380" spans="1:5">
      <c r="A380">
        <v>211</v>
      </c>
      <c r="B380">
        <v>21103</v>
      </c>
      <c r="C380">
        <v>2110399</v>
      </c>
      <c r="D380" t="s">
        <v>2649</v>
      </c>
      <c r="E380">
        <v>2379.585738</v>
      </c>
    </row>
    <row r="381" spans="1:5">
      <c r="A381">
        <v>211</v>
      </c>
      <c r="B381">
        <v>21105</v>
      </c>
      <c r="C381">
        <v>2110599</v>
      </c>
      <c r="D381" t="s">
        <v>2649</v>
      </c>
      <c r="E381">
        <v>0.24</v>
      </c>
    </row>
    <row r="382" spans="1:5">
      <c r="A382">
        <v>211</v>
      </c>
      <c r="B382">
        <v>21110</v>
      </c>
      <c r="C382">
        <v>2111001</v>
      </c>
      <c r="D382" t="s">
        <v>2649</v>
      </c>
      <c r="E382">
        <v>7086.67</v>
      </c>
    </row>
    <row r="383" spans="1:5">
      <c r="A383">
        <v>211</v>
      </c>
      <c r="B383">
        <v>21111</v>
      </c>
      <c r="C383">
        <v>2111101</v>
      </c>
      <c r="D383" t="s">
        <v>2649</v>
      </c>
      <c r="E383">
        <v>290.876586</v>
      </c>
    </row>
    <row r="384" spans="1:5">
      <c r="A384">
        <v>211</v>
      </c>
      <c r="B384">
        <v>21111</v>
      </c>
      <c r="C384">
        <v>2111102</v>
      </c>
      <c r="D384" t="s">
        <v>2649</v>
      </c>
      <c r="E384">
        <v>47.13</v>
      </c>
    </row>
    <row r="385" spans="1:5">
      <c r="A385">
        <v>211</v>
      </c>
      <c r="B385">
        <v>21111</v>
      </c>
      <c r="C385">
        <v>2111104</v>
      </c>
      <c r="D385" t="s">
        <v>2649</v>
      </c>
      <c r="E385">
        <v>5</v>
      </c>
    </row>
    <row r="386" spans="1:5">
      <c r="A386">
        <v>211</v>
      </c>
      <c r="B386">
        <v>21112</v>
      </c>
      <c r="C386">
        <v>2111201</v>
      </c>
      <c r="D386" t="s">
        <v>2649</v>
      </c>
      <c r="E386">
        <v>52</v>
      </c>
    </row>
    <row r="387" spans="1:5">
      <c r="A387">
        <v>211</v>
      </c>
      <c r="B387">
        <v>21199</v>
      </c>
      <c r="C387">
        <v>2119901</v>
      </c>
      <c r="D387" t="s">
        <v>2649</v>
      </c>
      <c r="E387">
        <v>18102.199535</v>
      </c>
    </row>
    <row r="388" spans="1:5">
      <c r="A388">
        <v>212</v>
      </c>
      <c r="B388">
        <v>21201</v>
      </c>
      <c r="C388">
        <v>2120101</v>
      </c>
      <c r="D388" t="s">
        <v>2649</v>
      </c>
      <c r="E388">
        <v>4414.69675</v>
      </c>
    </row>
    <row r="389" spans="1:5">
      <c r="A389">
        <v>212</v>
      </c>
      <c r="B389">
        <v>21201</v>
      </c>
      <c r="C389">
        <v>2120102</v>
      </c>
      <c r="D389" t="s">
        <v>2649</v>
      </c>
      <c r="E389">
        <v>652.28</v>
      </c>
    </row>
    <row r="390" spans="1:5">
      <c r="A390">
        <v>212</v>
      </c>
      <c r="B390">
        <v>21201</v>
      </c>
      <c r="C390">
        <v>2120104</v>
      </c>
      <c r="D390" t="s">
        <v>2649</v>
      </c>
      <c r="E390">
        <v>2773.78</v>
      </c>
    </row>
    <row r="391" spans="1:5">
      <c r="A391">
        <v>212</v>
      </c>
      <c r="B391">
        <v>21201</v>
      </c>
      <c r="C391">
        <v>2120199</v>
      </c>
      <c r="D391" t="s">
        <v>2649</v>
      </c>
      <c r="E391">
        <v>1220.14208</v>
      </c>
    </row>
    <row r="392" spans="1:5">
      <c r="A392">
        <v>212</v>
      </c>
      <c r="B392">
        <v>21202</v>
      </c>
      <c r="C392">
        <v>2120201</v>
      </c>
      <c r="D392" t="s">
        <v>2649</v>
      </c>
      <c r="E392">
        <v>4891.101392</v>
      </c>
    </row>
    <row r="393" spans="1:5">
      <c r="A393">
        <v>212</v>
      </c>
      <c r="B393">
        <v>21203</v>
      </c>
      <c r="C393">
        <v>2120399</v>
      </c>
      <c r="D393" t="s">
        <v>2649</v>
      </c>
      <c r="E393">
        <v>276534.909991</v>
      </c>
    </row>
    <row r="394" spans="1:5">
      <c r="A394">
        <v>212</v>
      </c>
      <c r="B394">
        <v>21205</v>
      </c>
      <c r="C394">
        <v>2120501</v>
      </c>
      <c r="D394" t="s">
        <v>2649</v>
      </c>
      <c r="E394">
        <v>32534.551556</v>
      </c>
    </row>
    <row r="395" spans="1:5">
      <c r="A395">
        <v>212</v>
      </c>
      <c r="B395">
        <v>21206</v>
      </c>
      <c r="C395">
        <v>2120601</v>
      </c>
      <c r="D395" t="s">
        <v>2649</v>
      </c>
      <c r="E395">
        <v>2690.9988</v>
      </c>
    </row>
    <row r="396" spans="1:5">
      <c r="A396">
        <v>212</v>
      </c>
      <c r="B396">
        <v>21299</v>
      </c>
      <c r="C396">
        <v>2129999</v>
      </c>
      <c r="D396" t="s">
        <v>2649</v>
      </c>
      <c r="E396">
        <v>16187</v>
      </c>
    </row>
    <row r="397" spans="1:5">
      <c r="A397">
        <v>213</v>
      </c>
      <c r="B397">
        <v>21301</v>
      </c>
      <c r="C397">
        <v>2130101</v>
      </c>
      <c r="D397" t="s">
        <v>2649</v>
      </c>
      <c r="E397">
        <v>3460.755</v>
      </c>
    </row>
    <row r="398" spans="1:5">
      <c r="A398">
        <v>213</v>
      </c>
      <c r="B398">
        <v>21301</v>
      </c>
      <c r="C398">
        <v>2130102</v>
      </c>
      <c r="D398" t="s">
        <v>2649</v>
      </c>
      <c r="E398">
        <v>102.623</v>
      </c>
    </row>
    <row r="399" spans="1:5">
      <c r="A399">
        <v>213</v>
      </c>
      <c r="B399">
        <v>21301</v>
      </c>
      <c r="C399">
        <v>2130104</v>
      </c>
      <c r="D399" t="s">
        <v>2649</v>
      </c>
      <c r="E399">
        <v>1448.16335</v>
      </c>
    </row>
    <row r="400" spans="1:5">
      <c r="A400">
        <v>213</v>
      </c>
      <c r="B400">
        <v>21301</v>
      </c>
      <c r="C400">
        <v>2130106</v>
      </c>
      <c r="D400" t="s">
        <v>2649</v>
      </c>
      <c r="E400">
        <v>178</v>
      </c>
    </row>
    <row r="401" spans="1:5">
      <c r="A401">
        <v>213</v>
      </c>
      <c r="B401">
        <v>21301</v>
      </c>
      <c r="C401">
        <v>2130108</v>
      </c>
      <c r="D401" t="s">
        <v>2649</v>
      </c>
      <c r="E401">
        <v>134</v>
      </c>
    </row>
    <row r="402" spans="1:5">
      <c r="A402">
        <v>213</v>
      </c>
      <c r="B402">
        <v>21301</v>
      </c>
      <c r="C402">
        <v>2130109</v>
      </c>
      <c r="D402" t="s">
        <v>2649</v>
      </c>
      <c r="E402">
        <v>303</v>
      </c>
    </row>
    <row r="403" spans="1:5">
      <c r="A403">
        <v>213</v>
      </c>
      <c r="B403">
        <v>21301</v>
      </c>
      <c r="C403">
        <v>2130110</v>
      </c>
      <c r="D403" t="s">
        <v>2649</v>
      </c>
      <c r="E403">
        <v>50.16</v>
      </c>
    </row>
    <row r="404" spans="1:5">
      <c r="A404">
        <v>213</v>
      </c>
      <c r="B404">
        <v>21301</v>
      </c>
      <c r="C404">
        <v>2130111</v>
      </c>
      <c r="D404" t="s">
        <v>2649</v>
      </c>
      <c r="E404">
        <v>19</v>
      </c>
    </row>
    <row r="405" spans="1:5">
      <c r="A405">
        <v>213</v>
      </c>
      <c r="B405">
        <v>21301</v>
      </c>
      <c r="C405">
        <v>2130112</v>
      </c>
      <c r="D405" t="s">
        <v>2649</v>
      </c>
      <c r="E405">
        <v>0</v>
      </c>
    </row>
    <row r="406" spans="1:5">
      <c r="A406">
        <v>213</v>
      </c>
      <c r="B406">
        <v>21301</v>
      </c>
      <c r="C406">
        <v>2130119</v>
      </c>
      <c r="D406" t="s">
        <v>2649</v>
      </c>
      <c r="E406">
        <v>50</v>
      </c>
    </row>
    <row r="407" spans="1:5">
      <c r="A407">
        <v>213</v>
      </c>
      <c r="B407">
        <v>21301</v>
      </c>
      <c r="C407">
        <v>2130122</v>
      </c>
      <c r="D407" t="s">
        <v>2649</v>
      </c>
      <c r="E407">
        <v>3</v>
      </c>
    </row>
    <row r="408" spans="1:5">
      <c r="A408">
        <v>213</v>
      </c>
      <c r="B408">
        <v>21301</v>
      </c>
      <c r="C408">
        <v>2130124</v>
      </c>
      <c r="D408" t="s">
        <v>2649</v>
      </c>
      <c r="E408">
        <v>452</v>
      </c>
    </row>
    <row r="409" spans="1:5">
      <c r="A409">
        <v>213</v>
      </c>
      <c r="B409">
        <v>21301</v>
      </c>
      <c r="C409">
        <v>2130125</v>
      </c>
      <c r="D409" t="s">
        <v>2649</v>
      </c>
      <c r="E409">
        <v>150</v>
      </c>
    </row>
    <row r="410" spans="1:5">
      <c r="A410">
        <v>213</v>
      </c>
      <c r="B410">
        <v>21301</v>
      </c>
      <c r="C410">
        <v>2130126</v>
      </c>
      <c r="D410" t="s">
        <v>2649</v>
      </c>
      <c r="E410">
        <v>0</v>
      </c>
    </row>
    <row r="411" spans="1:5">
      <c r="A411">
        <v>213</v>
      </c>
      <c r="B411">
        <v>21301</v>
      </c>
      <c r="C411">
        <v>2130135</v>
      </c>
      <c r="D411" t="s">
        <v>2649</v>
      </c>
      <c r="E411">
        <v>21.7</v>
      </c>
    </row>
    <row r="412" spans="1:5">
      <c r="A412">
        <v>213</v>
      </c>
      <c r="B412">
        <v>21301</v>
      </c>
      <c r="C412">
        <v>2130148</v>
      </c>
      <c r="D412" t="s">
        <v>2649</v>
      </c>
      <c r="E412">
        <v>734.45</v>
      </c>
    </row>
    <row r="413" spans="1:5">
      <c r="A413">
        <v>213</v>
      </c>
      <c r="B413">
        <v>21301</v>
      </c>
      <c r="C413">
        <v>2130199</v>
      </c>
      <c r="D413" t="s">
        <v>2649</v>
      </c>
      <c r="E413">
        <v>4650.69297</v>
      </c>
    </row>
    <row r="414" spans="1:5">
      <c r="A414">
        <v>213</v>
      </c>
      <c r="B414">
        <v>21302</v>
      </c>
      <c r="C414">
        <v>2130201</v>
      </c>
      <c r="D414" t="s">
        <v>2649</v>
      </c>
      <c r="E414">
        <v>594.2701</v>
      </c>
    </row>
    <row r="415" spans="1:5">
      <c r="A415">
        <v>213</v>
      </c>
      <c r="B415">
        <v>21302</v>
      </c>
      <c r="C415">
        <v>2130202</v>
      </c>
      <c r="D415" t="s">
        <v>2649</v>
      </c>
      <c r="E415">
        <v>21.75</v>
      </c>
    </row>
    <row r="416" spans="1:5">
      <c r="A416">
        <v>213</v>
      </c>
      <c r="B416">
        <v>21302</v>
      </c>
      <c r="C416">
        <v>2130204</v>
      </c>
      <c r="D416" t="s">
        <v>2649</v>
      </c>
      <c r="E416">
        <v>770.09228</v>
      </c>
    </row>
    <row r="417" spans="1:5">
      <c r="A417">
        <v>213</v>
      </c>
      <c r="B417">
        <v>21302</v>
      </c>
      <c r="C417">
        <v>2130205</v>
      </c>
      <c r="D417" t="s">
        <v>2649</v>
      </c>
      <c r="E417">
        <v>195</v>
      </c>
    </row>
    <row r="418" spans="1:5">
      <c r="A418">
        <v>213</v>
      </c>
      <c r="B418">
        <v>21302</v>
      </c>
      <c r="C418">
        <v>2130206</v>
      </c>
      <c r="D418" t="s">
        <v>2649</v>
      </c>
      <c r="E418">
        <v>51.77</v>
      </c>
    </row>
    <row r="419" spans="1:5">
      <c r="A419">
        <v>213</v>
      </c>
      <c r="B419">
        <v>21302</v>
      </c>
      <c r="C419">
        <v>2130207</v>
      </c>
      <c r="D419" t="s">
        <v>2649</v>
      </c>
      <c r="E419">
        <v>0</v>
      </c>
    </row>
    <row r="420" spans="1:5">
      <c r="A420">
        <v>213</v>
      </c>
      <c r="B420">
        <v>21302</v>
      </c>
      <c r="C420">
        <v>2130209</v>
      </c>
      <c r="D420" t="s">
        <v>2649</v>
      </c>
      <c r="E420">
        <v>22.57</v>
      </c>
    </row>
    <row r="421" spans="1:5">
      <c r="A421">
        <v>213</v>
      </c>
      <c r="B421">
        <v>21302</v>
      </c>
      <c r="C421">
        <v>2130211</v>
      </c>
      <c r="D421" t="s">
        <v>2649</v>
      </c>
      <c r="E421">
        <v>19</v>
      </c>
    </row>
    <row r="422" spans="1:5">
      <c r="A422">
        <v>213</v>
      </c>
      <c r="B422">
        <v>21302</v>
      </c>
      <c r="C422">
        <v>2130212</v>
      </c>
      <c r="D422" t="s">
        <v>2649</v>
      </c>
      <c r="E422">
        <v>9</v>
      </c>
    </row>
    <row r="423" spans="1:5">
      <c r="A423">
        <v>213</v>
      </c>
      <c r="B423">
        <v>21302</v>
      </c>
      <c r="C423">
        <v>2130213</v>
      </c>
      <c r="D423" t="s">
        <v>2649</v>
      </c>
      <c r="E423">
        <v>89.04</v>
      </c>
    </row>
    <row r="424" spans="1:5">
      <c r="A424">
        <v>213</v>
      </c>
      <c r="B424">
        <v>21302</v>
      </c>
      <c r="C424">
        <v>2130221</v>
      </c>
      <c r="D424" t="s">
        <v>2649</v>
      </c>
      <c r="E424">
        <v>0</v>
      </c>
    </row>
    <row r="425" spans="1:5">
      <c r="A425">
        <v>213</v>
      </c>
      <c r="B425">
        <v>21302</v>
      </c>
      <c r="C425">
        <v>2130223</v>
      </c>
      <c r="D425" t="s">
        <v>2649</v>
      </c>
      <c r="E425">
        <v>30</v>
      </c>
    </row>
    <row r="426" spans="1:5">
      <c r="A426">
        <v>213</v>
      </c>
      <c r="B426">
        <v>21302</v>
      </c>
      <c r="C426">
        <v>2130226</v>
      </c>
      <c r="D426" t="s">
        <v>2649</v>
      </c>
      <c r="E426">
        <v>0</v>
      </c>
    </row>
    <row r="427" spans="1:5">
      <c r="A427">
        <v>213</v>
      </c>
      <c r="B427">
        <v>21302</v>
      </c>
      <c r="C427">
        <v>2130232</v>
      </c>
      <c r="D427" t="s">
        <v>2649</v>
      </c>
      <c r="E427">
        <v>0</v>
      </c>
    </row>
    <row r="428" spans="1:5">
      <c r="A428">
        <v>213</v>
      </c>
      <c r="B428">
        <v>21302</v>
      </c>
      <c r="C428">
        <v>2130234</v>
      </c>
      <c r="D428" t="s">
        <v>2649</v>
      </c>
      <c r="E428">
        <v>2291</v>
      </c>
    </row>
    <row r="429" spans="1:5">
      <c r="A429">
        <v>213</v>
      </c>
      <c r="B429">
        <v>21302</v>
      </c>
      <c r="C429">
        <v>2130299</v>
      </c>
      <c r="D429" t="s">
        <v>2649</v>
      </c>
      <c r="E429">
        <v>1743.17</v>
      </c>
    </row>
    <row r="430" spans="1:5">
      <c r="A430">
        <v>213</v>
      </c>
      <c r="B430">
        <v>21303</v>
      </c>
      <c r="C430">
        <v>2130301</v>
      </c>
      <c r="D430" t="s">
        <v>2649</v>
      </c>
      <c r="E430">
        <v>1805.3971</v>
      </c>
    </row>
    <row r="431" spans="1:5">
      <c r="A431">
        <v>213</v>
      </c>
      <c r="B431">
        <v>21303</v>
      </c>
      <c r="C431">
        <v>2130302</v>
      </c>
      <c r="D431" t="s">
        <v>2649</v>
      </c>
      <c r="E431">
        <v>26.9667</v>
      </c>
    </row>
    <row r="432" spans="1:5">
      <c r="A432">
        <v>213</v>
      </c>
      <c r="B432">
        <v>21303</v>
      </c>
      <c r="C432">
        <v>2130304</v>
      </c>
      <c r="D432" t="s">
        <v>2649</v>
      </c>
      <c r="E432">
        <v>28.8</v>
      </c>
    </row>
    <row r="433" spans="1:5">
      <c r="A433">
        <v>213</v>
      </c>
      <c r="B433">
        <v>21303</v>
      </c>
      <c r="C433">
        <v>2130305</v>
      </c>
      <c r="D433" t="s">
        <v>2649</v>
      </c>
      <c r="E433">
        <v>49868</v>
      </c>
    </row>
    <row r="434" spans="1:5">
      <c r="A434">
        <v>213</v>
      </c>
      <c r="B434">
        <v>21303</v>
      </c>
      <c r="C434">
        <v>2130306</v>
      </c>
      <c r="D434" t="s">
        <v>2649</v>
      </c>
      <c r="E434">
        <v>2603.3537</v>
      </c>
    </row>
    <row r="435" spans="1:5">
      <c r="A435">
        <v>213</v>
      </c>
      <c r="B435">
        <v>21303</v>
      </c>
      <c r="C435">
        <v>2130308</v>
      </c>
      <c r="D435" t="s">
        <v>2649</v>
      </c>
      <c r="E435">
        <v>500</v>
      </c>
    </row>
    <row r="436" spans="1:5">
      <c r="A436">
        <v>213</v>
      </c>
      <c r="B436">
        <v>21303</v>
      </c>
      <c r="C436">
        <v>2130309</v>
      </c>
      <c r="D436" t="s">
        <v>2649</v>
      </c>
      <c r="E436">
        <v>0</v>
      </c>
    </row>
    <row r="437" spans="1:5">
      <c r="A437">
        <v>213</v>
      </c>
      <c r="B437">
        <v>21303</v>
      </c>
      <c r="C437">
        <v>2130310</v>
      </c>
      <c r="D437" t="s">
        <v>2649</v>
      </c>
      <c r="E437">
        <v>0</v>
      </c>
    </row>
    <row r="438" spans="1:5">
      <c r="A438">
        <v>213</v>
      </c>
      <c r="B438">
        <v>21303</v>
      </c>
      <c r="C438">
        <v>2130311</v>
      </c>
      <c r="D438" t="s">
        <v>2649</v>
      </c>
      <c r="E438">
        <v>62</v>
      </c>
    </row>
    <row r="439" spans="1:5">
      <c r="A439">
        <v>213</v>
      </c>
      <c r="B439">
        <v>21303</v>
      </c>
      <c r="C439">
        <v>2130314</v>
      </c>
      <c r="D439" t="s">
        <v>2649</v>
      </c>
      <c r="E439">
        <v>243.77</v>
      </c>
    </row>
    <row r="440" spans="1:5">
      <c r="A440">
        <v>213</v>
      </c>
      <c r="B440">
        <v>21303</v>
      </c>
      <c r="C440">
        <v>2130316</v>
      </c>
      <c r="D440" t="s">
        <v>2649</v>
      </c>
      <c r="E440">
        <v>0</v>
      </c>
    </row>
    <row r="441" spans="1:5">
      <c r="A441">
        <v>213</v>
      </c>
      <c r="B441">
        <v>21303</v>
      </c>
      <c r="C441">
        <v>2130319</v>
      </c>
      <c r="D441" t="s">
        <v>2649</v>
      </c>
      <c r="E441">
        <v>650</v>
      </c>
    </row>
    <row r="442" spans="1:5">
      <c r="A442">
        <v>213</v>
      </c>
      <c r="B442">
        <v>21303</v>
      </c>
      <c r="C442">
        <v>2130322</v>
      </c>
      <c r="D442" t="s">
        <v>2649</v>
      </c>
      <c r="E442">
        <v>15</v>
      </c>
    </row>
    <row r="443" spans="1:5">
      <c r="A443">
        <v>213</v>
      </c>
      <c r="B443">
        <v>21303</v>
      </c>
      <c r="C443">
        <v>2130334</v>
      </c>
      <c r="D443" t="s">
        <v>2649</v>
      </c>
      <c r="E443">
        <v>53.331</v>
      </c>
    </row>
    <row r="444" spans="1:5">
      <c r="A444">
        <v>213</v>
      </c>
      <c r="B444">
        <v>21303</v>
      </c>
      <c r="C444">
        <v>2130399</v>
      </c>
      <c r="D444" t="s">
        <v>2649</v>
      </c>
      <c r="E444">
        <v>3035.489</v>
      </c>
    </row>
    <row r="445" spans="1:5">
      <c r="A445">
        <v>213</v>
      </c>
      <c r="B445">
        <v>21305</v>
      </c>
      <c r="C445">
        <v>2130501</v>
      </c>
      <c r="D445" t="s">
        <v>2649</v>
      </c>
      <c r="E445">
        <v>279.2429</v>
      </c>
    </row>
    <row r="446" spans="1:5">
      <c r="A446">
        <v>213</v>
      </c>
      <c r="B446">
        <v>21305</v>
      </c>
      <c r="C446">
        <v>2130502</v>
      </c>
      <c r="D446" t="s">
        <v>2649</v>
      </c>
      <c r="E446">
        <v>48.05</v>
      </c>
    </row>
    <row r="447" spans="1:5">
      <c r="A447">
        <v>213</v>
      </c>
      <c r="B447">
        <v>21305</v>
      </c>
      <c r="C447">
        <v>2130504</v>
      </c>
      <c r="D447" t="s">
        <v>2649</v>
      </c>
      <c r="E447">
        <v>149.939</v>
      </c>
    </row>
    <row r="448" spans="1:5">
      <c r="A448">
        <v>213</v>
      </c>
      <c r="B448">
        <v>21305</v>
      </c>
      <c r="C448">
        <v>2130505</v>
      </c>
      <c r="D448" t="s">
        <v>2649</v>
      </c>
      <c r="E448">
        <v>0</v>
      </c>
    </row>
    <row r="449" spans="1:5">
      <c r="A449">
        <v>213</v>
      </c>
      <c r="B449">
        <v>21305</v>
      </c>
      <c r="C449">
        <v>2130550</v>
      </c>
      <c r="D449" t="s">
        <v>2649</v>
      </c>
      <c r="E449">
        <v>76.274846</v>
      </c>
    </row>
    <row r="450" spans="1:5">
      <c r="A450">
        <v>213</v>
      </c>
      <c r="B450">
        <v>21305</v>
      </c>
      <c r="C450">
        <v>2130599</v>
      </c>
      <c r="D450" t="s">
        <v>2649</v>
      </c>
      <c r="E450">
        <v>1109</v>
      </c>
    </row>
    <row r="451" spans="1:5">
      <c r="A451">
        <v>213</v>
      </c>
      <c r="B451">
        <v>21306</v>
      </c>
      <c r="C451">
        <v>2130601</v>
      </c>
      <c r="D451" t="s">
        <v>2649</v>
      </c>
      <c r="E451">
        <v>0</v>
      </c>
    </row>
    <row r="452" spans="1:5">
      <c r="A452">
        <v>213</v>
      </c>
      <c r="B452">
        <v>21306</v>
      </c>
      <c r="C452">
        <v>2130603</v>
      </c>
      <c r="D452" t="s">
        <v>2649</v>
      </c>
      <c r="E452">
        <v>0</v>
      </c>
    </row>
    <row r="453" spans="1:5">
      <c r="A453">
        <v>213</v>
      </c>
      <c r="B453">
        <v>21306</v>
      </c>
      <c r="C453">
        <v>2130699</v>
      </c>
      <c r="D453" t="s">
        <v>2649</v>
      </c>
      <c r="E453">
        <v>0</v>
      </c>
    </row>
    <row r="454" spans="1:5">
      <c r="A454">
        <v>213</v>
      </c>
      <c r="B454">
        <v>21307</v>
      </c>
      <c r="C454">
        <v>2130701</v>
      </c>
      <c r="D454" t="s">
        <v>2649</v>
      </c>
      <c r="E454">
        <v>40</v>
      </c>
    </row>
    <row r="455" spans="1:5">
      <c r="A455">
        <v>213</v>
      </c>
      <c r="B455">
        <v>21307</v>
      </c>
      <c r="C455">
        <v>2130799</v>
      </c>
      <c r="D455" t="s">
        <v>2649</v>
      </c>
      <c r="E455">
        <v>36</v>
      </c>
    </row>
    <row r="456" spans="1:5">
      <c r="A456">
        <v>213</v>
      </c>
      <c r="B456">
        <v>21308</v>
      </c>
      <c r="C456">
        <v>2130801</v>
      </c>
      <c r="D456" t="s">
        <v>2649</v>
      </c>
      <c r="E456">
        <v>0</v>
      </c>
    </row>
    <row r="457" spans="1:5">
      <c r="A457">
        <v>213</v>
      </c>
      <c r="B457">
        <v>21308</v>
      </c>
      <c r="C457">
        <v>2130802</v>
      </c>
      <c r="D457" t="s">
        <v>2649</v>
      </c>
      <c r="E457">
        <v>0</v>
      </c>
    </row>
    <row r="458" spans="1:5">
      <c r="A458">
        <v>213</v>
      </c>
      <c r="B458">
        <v>21308</v>
      </c>
      <c r="C458">
        <v>2130804</v>
      </c>
      <c r="D458" t="s">
        <v>2649</v>
      </c>
      <c r="E458">
        <v>32.384238</v>
      </c>
    </row>
    <row r="459" spans="1:5">
      <c r="A459">
        <v>213</v>
      </c>
      <c r="B459">
        <v>21308</v>
      </c>
      <c r="C459">
        <v>2130899</v>
      </c>
      <c r="D459" t="s">
        <v>2649</v>
      </c>
      <c r="E459">
        <v>0</v>
      </c>
    </row>
    <row r="460" spans="1:5">
      <c r="A460">
        <v>213</v>
      </c>
      <c r="B460">
        <v>21399</v>
      </c>
      <c r="C460">
        <v>2139999</v>
      </c>
      <c r="D460" t="s">
        <v>2649</v>
      </c>
      <c r="E460">
        <v>31</v>
      </c>
    </row>
    <row r="461" spans="1:5">
      <c r="A461">
        <v>214</v>
      </c>
      <c r="B461">
        <v>21401</v>
      </c>
      <c r="C461">
        <v>2140101</v>
      </c>
      <c r="D461" t="s">
        <v>2649</v>
      </c>
      <c r="E461">
        <v>483.2467</v>
      </c>
    </row>
    <row r="462" spans="1:5">
      <c r="A462">
        <v>214</v>
      </c>
      <c r="B462">
        <v>21401</v>
      </c>
      <c r="C462">
        <v>2140102</v>
      </c>
      <c r="D462" t="s">
        <v>2649</v>
      </c>
      <c r="E462">
        <v>130.82</v>
      </c>
    </row>
    <row r="463" spans="1:5">
      <c r="A463">
        <v>214</v>
      </c>
      <c r="B463">
        <v>21401</v>
      </c>
      <c r="C463">
        <v>2140104</v>
      </c>
      <c r="D463" t="s">
        <v>2649</v>
      </c>
      <c r="E463">
        <v>0</v>
      </c>
    </row>
    <row r="464" spans="1:5">
      <c r="A464">
        <v>214</v>
      </c>
      <c r="B464">
        <v>21401</v>
      </c>
      <c r="C464">
        <v>2140110</v>
      </c>
      <c r="D464" t="s">
        <v>2649</v>
      </c>
      <c r="E464">
        <v>45.888</v>
      </c>
    </row>
    <row r="465" spans="1:5">
      <c r="A465">
        <v>214</v>
      </c>
      <c r="B465">
        <v>21401</v>
      </c>
      <c r="C465">
        <v>2140111</v>
      </c>
      <c r="D465" t="s">
        <v>2649</v>
      </c>
      <c r="E465">
        <v>0</v>
      </c>
    </row>
    <row r="466" spans="1:5">
      <c r="A466">
        <v>214</v>
      </c>
      <c r="B466">
        <v>21401</v>
      </c>
      <c r="C466">
        <v>2140112</v>
      </c>
      <c r="D466" t="s">
        <v>2649</v>
      </c>
      <c r="E466">
        <v>987.9247</v>
      </c>
    </row>
    <row r="467" spans="1:5">
      <c r="A467">
        <v>214</v>
      </c>
      <c r="B467">
        <v>21401</v>
      </c>
      <c r="C467">
        <v>2140136</v>
      </c>
      <c r="D467" t="s">
        <v>2649</v>
      </c>
      <c r="E467">
        <v>0.45</v>
      </c>
    </row>
    <row r="468" spans="1:5">
      <c r="A468">
        <v>214</v>
      </c>
      <c r="B468">
        <v>21401</v>
      </c>
      <c r="C468">
        <v>2140139</v>
      </c>
      <c r="D468" t="s">
        <v>2649</v>
      </c>
      <c r="E468">
        <v>2535.656465</v>
      </c>
    </row>
    <row r="469" spans="1:5">
      <c r="A469">
        <v>214</v>
      </c>
      <c r="B469">
        <v>21401</v>
      </c>
      <c r="C469">
        <v>2140199</v>
      </c>
      <c r="D469" t="s">
        <v>2649</v>
      </c>
      <c r="E469">
        <v>135.9</v>
      </c>
    </row>
    <row r="470" spans="1:5">
      <c r="A470">
        <v>214</v>
      </c>
      <c r="B470">
        <v>21402</v>
      </c>
      <c r="C470">
        <v>2140299</v>
      </c>
      <c r="D470" t="s">
        <v>2649</v>
      </c>
      <c r="E470">
        <v>22800</v>
      </c>
    </row>
    <row r="471" spans="1:5">
      <c r="A471">
        <v>214</v>
      </c>
      <c r="B471">
        <v>21403</v>
      </c>
      <c r="C471">
        <v>2140399</v>
      </c>
      <c r="D471" t="s">
        <v>2649</v>
      </c>
      <c r="E471">
        <v>0</v>
      </c>
    </row>
    <row r="472" spans="1:5">
      <c r="A472">
        <v>214</v>
      </c>
      <c r="B472">
        <v>21404</v>
      </c>
      <c r="C472">
        <v>2140401</v>
      </c>
      <c r="D472" t="s">
        <v>2649</v>
      </c>
      <c r="E472">
        <v>3337.39</v>
      </c>
    </row>
    <row r="473" spans="1:5">
      <c r="A473">
        <v>214</v>
      </c>
      <c r="B473">
        <v>21404</v>
      </c>
      <c r="C473">
        <v>2140402</v>
      </c>
      <c r="D473" t="s">
        <v>2649</v>
      </c>
      <c r="E473">
        <v>1591.4</v>
      </c>
    </row>
    <row r="474" spans="1:5">
      <c r="A474">
        <v>214</v>
      </c>
      <c r="B474">
        <v>21404</v>
      </c>
      <c r="C474">
        <v>2140403</v>
      </c>
      <c r="D474" t="s">
        <v>2649</v>
      </c>
      <c r="E474">
        <v>2721.032387</v>
      </c>
    </row>
    <row r="475" spans="1:5">
      <c r="A475">
        <v>214</v>
      </c>
      <c r="B475">
        <v>21404</v>
      </c>
      <c r="C475">
        <v>2140499</v>
      </c>
      <c r="D475" t="s">
        <v>2649</v>
      </c>
      <c r="E475">
        <v>1184.16</v>
      </c>
    </row>
    <row r="476" spans="1:5">
      <c r="A476">
        <v>214</v>
      </c>
      <c r="B476">
        <v>21405</v>
      </c>
      <c r="C476">
        <v>2140599</v>
      </c>
      <c r="D476" t="s">
        <v>2649</v>
      </c>
      <c r="E476">
        <v>0</v>
      </c>
    </row>
    <row r="477" spans="1:5">
      <c r="A477">
        <v>214</v>
      </c>
      <c r="B477">
        <v>21499</v>
      </c>
      <c r="C477">
        <v>2149999</v>
      </c>
      <c r="D477" t="s">
        <v>2649</v>
      </c>
      <c r="E477">
        <v>7550</v>
      </c>
    </row>
    <row r="478" spans="1:5">
      <c r="A478">
        <v>215</v>
      </c>
      <c r="B478">
        <v>21502</v>
      </c>
      <c r="C478">
        <v>2150201</v>
      </c>
      <c r="D478" t="s">
        <v>2649</v>
      </c>
      <c r="E478">
        <v>1083.4046</v>
      </c>
    </row>
    <row r="479" spans="1:5">
      <c r="A479">
        <v>215</v>
      </c>
      <c r="B479">
        <v>21502</v>
      </c>
      <c r="C479">
        <v>2150202</v>
      </c>
      <c r="D479" t="s">
        <v>2649</v>
      </c>
      <c r="E479">
        <v>53.8</v>
      </c>
    </row>
    <row r="480" spans="1:5">
      <c r="A480">
        <v>215</v>
      </c>
      <c r="B480">
        <v>21502</v>
      </c>
      <c r="C480">
        <v>2150299</v>
      </c>
      <c r="D480" t="s">
        <v>2649</v>
      </c>
      <c r="E480">
        <v>29965.054172</v>
      </c>
    </row>
    <row r="481" spans="1:5">
      <c r="A481">
        <v>215</v>
      </c>
      <c r="B481">
        <v>21505</v>
      </c>
      <c r="C481">
        <v>2150501</v>
      </c>
      <c r="D481" t="s">
        <v>2649</v>
      </c>
      <c r="E481">
        <v>0</v>
      </c>
    </row>
    <row r="482" spans="1:5">
      <c r="A482">
        <v>215</v>
      </c>
      <c r="B482">
        <v>21505</v>
      </c>
      <c r="C482">
        <v>2150502</v>
      </c>
      <c r="D482" t="s">
        <v>2649</v>
      </c>
      <c r="E482">
        <v>102.9</v>
      </c>
    </row>
    <row r="483" spans="1:5">
      <c r="A483">
        <v>215</v>
      </c>
      <c r="B483">
        <v>21505</v>
      </c>
      <c r="C483">
        <v>2150599</v>
      </c>
      <c r="D483" t="s">
        <v>2649</v>
      </c>
      <c r="E483">
        <v>77.2628</v>
      </c>
    </row>
    <row r="484" spans="1:5">
      <c r="A484">
        <v>215</v>
      </c>
      <c r="B484">
        <v>21506</v>
      </c>
      <c r="C484">
        <v>2150601</v>
      </c>
      <c r="D484" t="s">
        <v>2649</v>
      </c>
      <c r="E484">
        <v>563.458813</v>
      </c>
    </row>
    <row r="485" spans="1:5">
      <c r="A485">
        <v>215</v>
      </c>
      <c r="B485">
        <v>21506</v>
      </c>
      <c r="C485">
        <v>2150603</v>
      </c>
      <c r="D485" t="s">
        <v>2649</v>
      </c>
      <c r="E485">
        <v>13.331785</v>
      </c>
    </row>
    <row r="486" spans="1:5">
      <c r="A486">
        <v>215</v>
      </c>
      <c r="B486">
        <v>21506</v>
      </c>
      <c r="C486">
        <v>2150605</v>
      </c>
      <c r="D486" t="s">
        <v>2649</v>
      </c>
      <c r="E486">
        <v>586.16</v>
      </c>
    </row>
    <row r="487" spans="1:5">
      <c r="A487">
        <v>215</v>
      </c>
      <c r="B487">
        <v>21506</v>
      </c>
      <c r="C487">
        <v>2150699</v>
      </c>
      <c r="D487" t="s">
        <v>2649</v>
      </c>
      <c r="E487">
        <v>125.432</v>
      </c>
    </row>
    <row r="488" spans="1:5">
      <c r="A488">
        <v>215</v>
      </c>
      <c r="B488">
        <v>21507</v>
      </c>
      <c r="C488">
        <v>2150701</v>
      </c>
      <c r="D488" t="s">
        <v>2649</v>
      </c>
      <c r="E488">
        <v>703.7953</v>
      </c>
    </row>
    <row r="489" spans="1:5">
      <c r="A489">
        <v>215</v>
      </c>
      <c r="B489">
        <v>21507</v>
      </c>
      <c r="C489">
        <v>2150702</v>
      </c>
      <c r="D489" t="s">
        <v>2649</v>
      </c>
      <c r="E489">
        <v>140.23</v>
      </c>
    </row>
    <row r="490" spans="1:5">
      <c r="A490">
        <v>215</v>
      </c>
      <c r="B490">
        <v>21507</v>
      </c>
      <c r="C490">
        <v>2150704</v>
      </c>
      <c r="D490" t="s">
        <v>2649</v>
      </c>
      <c r="E490">
        <v>51.29</v>
      </c>
    </row>
    <row r="491" spans="1:5">
      <c r="A491">
        <v>215</v>
      </c>
      <c r="B491">
        <v>21507</v>
      </c>
      <c r="C491">
        <v>2150799</v>
      </c>
      <c r="D491" t="s">
        <v>2649</v>
      </c>
      <c r="E491">
        <v>519.0374</v>
      </c>
    </row>
    <row r="492" spans="1:5">
      <c r="A492">
        <v>215</v>
      </c>
      <c r="B492">
        <v>21508</v>
      </c>
      <c r="C492">
        <v>2150803</v>
      </c>
      <c r="D492" t="s">
        <v>2649</v>
      </c>
      <c r="E492">
        <v>0</v>
      </c>
    </row>
    <row r="493" spans="1:5">
      <c r="A493">
        <v>215</v>
      </c>
      <c r="B493">
        <v>21508</v>
      </c>
      <c r="C493">
        <v>2150805</v>
      </c>
      <c r="D493" t="s">
        <v>2649</v>
      </c>
      <c r="E493">
        <v>0</v>
      </c>
    </row>
    <row r="494" spans="1:5">
      <c r="A494">
        <v>215</v>
      </c>
      <c r="B494">
        <v>21508</v>
      </c>
      <c r="C494">
        <v>2150899</v>
      </c>
      <c r="D494" t="s">
        <v>2649</v>
      </c>
      <c r="E494">
        <v>4164.0832</v>
      </c>
    </row>
    <row r="495" spans="1:5">
      <c r="A495">
        <v>215</v>
      </c>
      <c r="B495">
        <v>21599</v>
      </c>
      <c r="C495">
        <v>2159904</v>
      </c>
      <c r="D495" t="s">
        <v>2649</v>
      </c>
      <c r="E495">
        <v>3021</v>
      </c>
    </row>
    <row r="496" spans="1:5">
      <c r="A496">
        <v>215</v>
      </c>
      <c r="B496">
        <v>21599</v>
      </c>
      <c r="C496">
        <v>2159999</v>
      </c>
      <c r="D496" t="s">
        <v>2649</v>
      </c>
      <c r="E496">
        <v>7071.49</v>
      </c>
    </row>
    <row r="497" spans="1:5">
      <c r="A497">
        <v>216</v>
      </c>
      <c r="B497">
        <v>21602</v>
      </c>
      <c r="C497">
        <v>2160201</v>
      </c>
      <c r="D497" t="s">
        <v>2649</v>
      </c>
      <c r="E497">
        <v>412.906</v>
      </c>
    </row>
    <row r="498" spans="1:5">
      <c r="A498">
        <v>216</v>
      </c>
      <c r="B498">
        <v>21602</v>
      </c>
      <c r="C498">
        <v>2160202</v>
      </c>
      <c r="D498" t="s">
        <v>2649</v>
      </c>
      <c r="E498">
        <v>78.44</v>
      </c>
    </row>
    <row r="499" spans="1:5">
      <c r="A499">
        <v>216</v>
      </c>
      <c r="B499">
        <v>21602</v>
      </c>
      <c r="C499">
        <v>2160299</v>
      </c>
      <c r="D499" t="s">
        <v>2649</v>
      </c>
      <c r="E499">
        <v>20022.6852</v>
      </c>
    </row>
    <row r="500" spans="1:5">
      <c r="A500">
        <v>216</v>
      </c>
      <c r="B500">
        <v>21605</v>
      </c>
      <c r="C500">
        <v>2160501</v>
      </c>
      <c r="D500" t="s">
        <v>2649</v>
      </c>
      <c r="E500">
        <v>331.7244</v>
      </c>
    </row>
    <row r="501" spans="1:5">
      <c r="A501">
        <v>216</v>
      </c>
      <c r="B501">
        <v>21605</v>
      </c>
      <c r="C501">
        <v>2160502</v>
      </c>
      <c r="D501" t="s">
        <v>2649</v>
      </c>
      <c r="E501">
        <v>310.78</v>
      </c>
    </row>
    <row r="502" spans="1:5">
      <c r="A502">
        <v>216</v>
      </c>
      <c r="B502">
        <v>21605</v>
      </c>
      <c r="C502">
        <v>2160504</v>
      </c>
      <c r="D502" t="s">
        <v>2649</v>
      </c>
      <c r="E502">
        <v>517.4</v>
      </c>
    </row>
    <row r="503" spans="1:5">
      <c r="A503">
        <v>216</v>
      </c>
      <c r="B503">
        <v>21605</v>
      </c>
      <c r="C503">
        <v>2160505</v>
      </c>
      <c r="D503" t="s">
        <v>2649</v>
      </c>
      <c r="E503">
        <v>8</v>
      </c>
    </row>
    <row r="504" spans="1:5">
      <c r="A504">
        <v>216</v>
      </c>
      <c r="B504">
        <v>21605</v>
      </c>
      <c r="C504">
        <v>2160599</v>
      </c>
      <c r="D504" t="s">
        <v>2649</v>
      </c>
      <c r="E504">
        <v>3167</v>
      </c>
    </row>
    <row r="505" spans="1:5">
      <c r="A505">
        <v>216</v>
      </c>
      <c r="B505">
        <v>21606</v>
      </c>
      <c r="C505">
        <v>2160699</v>
      </c>
      <c r="D505" t="s">
        <v>2649</v>
      </c>
      <c r="E505">
        <v>1988.160336</v>
      </c>
    </row>
    <row r="506" spans="1:5">
      <c r="A506">
        <v>216</v>
      </c>
      <c r="B506">
        <v>21699</v>
      </c>
      <c r="C506">
        <v>2169999</v>
      </c>
      <c r="D506" t="s">
        <v>2649</v>
      </c>
      <c r="E506">
        <v>0</v>
      </c>
    </row>
    <row r="507" spans="1:5">
      <c r="A507">
        <v>217</v>
      </c>
      <c r="B507">
        <v>21701</v>
      </c>
      <c r="C507">
        <v>2170101</v>
      </c>
      <c r="D507" t="s">
        <v>2649</v>
      </c>
      <c r="E507">
        <v>142.3376</v>
      </c>
    </row>
    <row r="508" spans="1:5">
      <c r="A508">
        <v>217</v>
      </c>
      <c r="B508">
        <v>21701</v>
      </c>
      <c r="C508">
        <v>2170102</v>
      </c>
      <c r="D508" t="s">
        <v>2649</v>
      </c>
      <c r="E508">
        <v>95.39</v>
      </c>
    </row>
    <row r="509" spans="1:5">
      <c r="A509">
        <v>217</v>
      </c>
      <c r="B509">
        <v>21701</v>
      </c>
      <c r="C509">
        <v>2170199</v>
      </c>
      <c r="D509" t="s">
        <v>2649</v>
      </c>
      <c r="E509">
        <v>29.325</v>
      </c>
    </row>
    <row r="510" spans="1:5">
      <c r="A510">
        <v>217</v>
      </c>
      <c r="B510">
        <v>21703</v>
      </c>
      <c r="C510">
        <v>2170303</v>
      </c>
      <c r="D510" t="s">
        <v>2649</v>
      </c>
      <c r="E510">
        <v>2000</v>
      </c>
    </row>
    <row r="511" spans="1:5">
      <c r="A511">
        <v>217</v>
      </c>
      <c r="B511">
        <v>21703</v>
      </c>
      <c r="C511">
        <v>2170399</v>
      </c>
      <c r="D511" t="s">
        <v>2649</v>
      </c>
      <c r="E511">
        <v>760.63</v>
      </c>
    </row>
    <row r="512" spans="1:5">
      <c r="A512">
        <v>217</v>
      </c>
      <c r="B512">
        <v>21799</v>
      </c>
      <c r="C512">
        <v>2179901</v>
      </c>
      <c r="D512" t="s">
        <v>2649</v>
      </c>
      <c r="E512">
        <v>0</v>
      </c>
    </row>
    <row r="513" spans="1:5">
      <c r="A513">
        <v>220</v>
      </c>
      <c r="B513">
        <v>22001</v>
      </c>
      <c r="C513">
        <v>2200101</v>
      </c>
      <c r="D513" t="s">
        <v>2649</v>
      </c>
      <c r="E513">
        <v>2764.5134</v>
      </c>
    </row>
    <row r="514" spans="1:5">
      <c r="A514">
        <v>220</v>
      </c>
      <c r="B514">
        <v>22001</v>
      </c>
      <c r="C514">
        <v>2200102</v>
      </c>
      <c r="D514" t="s">
        <v>2649</v>
      </c>
      <c r="E514">
        <v>0</v>
      </c>
    </row>
    <row r="515" spans="1:5">
      <c r="A515">
        <v>220</v>
      </c>
      <c r="B515">
        <v>22001</v>
      </c>
      <c r="C515">
        <v>2200105</v>
      </c>
      <c r="D515" t="s">
        <v>2649</v>
      </c>
      <c r="E515">
        <v>16.57</v>
      </c>
    </row>
    <row r="516" spans="1:5">
      <c r="A516">
        <v>220</v>
      </c>
      <c r="B516">
        <v>22001</v>
      </c>
      <c r="C516">
        <v>2200106</v>
      </c>
      <c r="D516" t="s">
        <v>2649</v>
      </c>
      <c r="E516">
        <v>8160.6664</v>
      </c>
    </row>
    <row r="517" spans="1:5">
      <c r="A517">
        <v>220</v>
      </c>
      <c r="B517">
        <v>22001</v>
      </c>
      <c r="C517">
        <v>2200110</v>
      </c>
      <c r="D517" t="s">
        <v>2649</v>
      </c>
      <c r="E517">
        <v>150.9</v>
      </c>
    </row>
    <row r="518" spans="1:5">
      <c r="A518">
        <v>220</v>
      </c>
      <c r="B518">
        <v>22001</v>
      </c>
      <c r="C518">
        <v>2200111</v>
      </c>
      <c r="D518" t="s">
        <v>2649</v>
      </c>
      <c r="E518">
        <v>686</v>
      </c>
    </row>
    <row r="519" spans="1:5">
      <c r="A519">
        <v>220</v>
      </c>
      <c r="B519">
        <v>22001</v>
      </c>
      <c r="C519">
        <v>2200112</v>
      </c>
      <c r="D519" t="s">
        <v>2649</v>
      </c>
      <c r="E519">
        <v>0</v>
      </c>
    </row>
    <row r="520" spans="1:5">
      <c r="A520">
        <v>220</v>
      </c>
      <c r="B520">
        <v>22001</v>
      </c>
      <c r="C520">
        <v>2200113</v>
      </c>
      <c r="D520" t="s">
        <v>2649</v>
      </c>
      <c r="E520">
        <v>0</v>
      </c>
    </row>
    <row r="521" spans="1:5">
      <c r="A521">
        <v>220</v>
      </c>
      <c r="B521">
        <v>22001</v>
      </c>
      <c r="C521">
        <v>2200114</v>
      </c>
      <c r="D521" t="s">
        <v>2649</v>
      </c>
      <c r="E521">
        <v>12</v>
      </c>
    </row>
    <row r="522" spans="1:5">
      <c r="A522">
        <v>220</v>
      </c>
      <c r="B522">
        <v>22001</v>
      </c>
      <c r="C522">
        <v>2200150</v>
      </c>
      <c r="D522" t="s">
        <v>2649</v>
      </c>
      <c r="E522">
        <v>180.197213</v>
      </c>
    </row>
    <row r="523" spans="1:5">
      <c r="A523">
        <v>220</v>
      </c>
      <c r="B523">
        <v>22001</v>
      </c>
      <c r="C523">
        <v>2200199</v>
      </c>
      <c r="D523" t="s">
        <v>2649</v>
      </c>
      <c r="E523">
        <v>1706.317999</v>
      </c>
    </row>
    <row r="524" spans="1:5">
      <c r="A524">
        <v>220</v>
      </c>
      <c r="B524">
        <v>22003</v>
      </c>
      <c r="C524">
        <v>2200304</v>
      </c>
      <c r="D524" t="s">
        <v>2649</v>
      </c>
      <c r="E524">
        <v>50</v>
      </c>
    </row>
    <row r="525" spans="1:5">
      <c r="A525">
        <v>220</v>
      </c>
      <c r="B525">
        <v>22004</v>
      </c>
      <c r="C525">
        <v>2200401</v>
      </c>
      <c r="D525" t="s">
        <v>2649</v>
      </c>
      <c r="E525">
        <v>282.2068</v>
      </c>
    </row>
    <row r="526" spans="1:5">
      <c r="A526">
        <v>220</v>
      </c>
      <c r="B526">
        <v>22004</v>
      </c>
      <c r="C526">
        <v>2200402</v>
      </c>
      <c r="D526" t="s">
        <v>2649</v>
      </c>
      <c r="E526">
        <v>11.5</v>
      </c>
    </row>
    <row r="527" spans="1:5">
      <c r="A527">
        <v>220</v>
      </c>
      <c r="B527">
        <v>22004</v>
      </c>
      <c r="C527">
        <v>2200404</v>
      </c>
      <c r="D527" t="s">
        <v>2649</v>
      </c>
      <c r="E527">
        <v>16.75</v>
      </c>
    </row>
    <row r="528" spans="1:5">
      <c r="A528">
        <v>220</v>
      </c>
      <c r="B528">
        <v>22004</v>
      </c>
      <c r="C528">
        <v>2200406</v>
      </c>
      <c r="D528" t="s">
        <v>2649</v>
      </c>
      <c r="E528">
        <v>33.27</v>
      </c>
    </row>
    <row r="529" spans="1:5">
      <c r="A529">
        <v>220</v>
      </c>
      <c r="B529">
        <v>22004</v>
      </c>
      <c r="C529">
        <v>2200408</v>
      </c>
      <c r="D529" t="s">
        <v>2649</v>
      </c>
      <c r="E529">
        <v>10.52</v>
      </c>
    </row>
    <row r="530" spans="1:5">
      <c r="A530">
        <v>220</v>
      </c>
      <c r="B530">
        <v>22004</v>
      </c>
      <c r="C530">
        <v>2200409</v>
      </c>
      <c r="D530" t="s">
        <v>2649</v>
      </c>
      <c r="E530">
        <v>24</v>
      </c>
    </row>
    <row r="531" spans="1:5">
      <c r="A531">
        <v>220</v>
      </c>
      <c r="B531">
        <v>22004</v>
      </c>
      <c r="C531">
        <v>2200410</v>
      </c>
      <c r="D531" t="s">
        <v>2649</v>
      </c>
      <c r="E531">
        <v>7.75</v>
      </c>
    </row>
    <row r="532" spans="1:5">
      <c r="A532">
        <v>220</v>
      </c>
      <c r="B532">
        <v>22004</v>
      </c>
      <c r="C532">
        <v>2200499</v>
      </c>
      <c r="D532" t="s">
        <v>2649</v>
      </c>
      <c r="E532">
        <v>29.82</v>
      </c>
    </row>
    <row r="533" spans="1:5">
      <c r="A533">
        <v>220</v>
      </c>
      <c r="B533">
        <v>22005</v>
      </c>
      <c r="C533">
        <v>2200501</v>
      </c>
      <c r="D533" t="s">
        <v>2649</v>
      </c>
      <c r="E533">
        <v>132.665</v>
      </c>
    </row>
    <row r="534" spans="1:5">
      <c r="A534">
        <v>220</v>
      </c>
      <c r="B534">
        <v>22005</v>
      </c>
      <c r="C534">
        <v>2200509</v>
      </c>
      <c r="D534" t="s">
        <v>2649</v>
      </c>
      <c r="E534">
        <v>490.331396</v>
      </c>
    </row>
    <row r="535" spans="1:5">
      <c r="A535">
        <v>220</v>
      </c>
      <c r="B535">
        <v>22005</v>
      </c>
      <c r="C535">
        <v>2200511</v>
      </c>
      <c r="D535" t="s">
        <v>2649</v>
      </c>
      <c r="E535">
        <v>500</v>
      </c>
    </row>
    <row r="536" spans="1:5">
      <c r="A536">
        <v>220</v>
      </c>
      <c r="B536">
        <v>22005</v>
      </c>
      <c r="C536">
        <v>2200599</v>
      </c>
      <c r="D536" t="s">
        <v>2649</v>
      </c>
      <c r="E536">
        <v>0</v>
      </c>
    </row>
    <row r="537" spans="1:5">
      <c r="A537">
        <v>220</v>
      </c>
      <c r="B537">
        <v>22099</v>
      </c>
      <c r="C537">
        <v>2209901</v>
      </c>
      <c r="D537" t="s">
        <v>2649</v>
      </c>
      <c r="E537">
        <v>44.45</v>
      </c>
    </row>
    <row r="538" spans="1:5">
      <c r="A538">
        <v>221</v>
      </c>
      <c r="B538">
        <v>22101</v>
      </c>
      <c r="C538">
        <v>2210103</v>
      </c>
      <c r="D538" t="s">
        <v>2649</v>
      </c>
      <c r="E538">
        <v>16227.69</v>
      </c>
    </row>
    <row r="539" spans="1:5">
      <c r="A539">
        <v>221</v>
      </c>
      <c r="B539">
        <v>22101</v>
      </c>
      <c r="C539">
        <v>2210106</v>
      </c>
      <c r="D539" t="s">
        <v>2649</v>
      </c>
      <c r="E539">
        <v>13426.22</v>
      </c>
    </row>
    <row r="540" spans="1:5">
      <c r="A540">
        <v>221</v>
      </c>
      <c r="B540">
        <v>22101</v>
      </c>
      <c r="C540">
        <v>2210107</v>
      </c>
      <c r="D540" t="s">
        <v>2649</v>
      </c>
      <c r="E540">
        <v>741.4</v>
      </c>
    </row>
    <row r="541" spans="1:5">
      <c r="A541">
        <v>221</v>
      </c>
      <c r="B541">
        <v>22101</v>
      </c>
      <c r="C541">
        <v>2210199</v>
      </c>
      <c r="D541" t="s">
        <v>2649</v>
      </c>
      <c r="E541">
        <v>6560</v>
      </c>
    </row>
    <row r="542" spans="1:5">
      <c r="A542">
        <v>221</v>
      </c>
      <c r="B542">
        <v>22102</v>
      </c>
      <c r="C542">
        <v>2210201</v>
      </c>
      <c r="D542" t="s">
        <v>2649</v>
      </c>
      <c r="E542">
        <v>17054.495417</v>
      </c>
    </row>
    <row r="543" spans="1:5">
      <c r="A543">
        <v>221</v>
      </c>
      <c r="B543">
        <v>22102</v>
      </c>
      <c r="C543">
        <v>2210203</v>
      </c>
      <c r="D543" t="s">
        <v>2649</v>
      </c>
      <c r="E543">
        <v>398.673952</v>
      </c>
    </row>
    <row r="544" spans="1:5">
      <c r="A544">
        <v>221</v>
      </c>
      <c r="B544">
        <v>22103</v>
      </c>
      <c r="C544">
        <v>2210301</v>
      </c>
      <c r="D544" t="s">
        <v>2649</v>
      </c>
      <c r="E544">
        <v>0</v>
      </c>
    </row>
    <row r="545" spans="1:5">
      <c r="A545">
        <v>221</v>
      </c>
      <c r="B545">
        <v>22103</v>
      </c>
      <c r="C545">
        <v>2210302</v>
      </c>
      <c r="D545" t="s">
        <v>2649</v>
      </c>
      <c r="E545">
        <v>3154.7887</v>
      </c>
    </row>
    <row r="546" spans="1:5">
      <c r="A546">
        <v>221</v>
      </c>
      <c r="B546">
        <v>22103</v>
      </c>
      <c r="C546">
        <v>2210399</v>
      </c>
      <c r="D546" t="s">
        <v>2649</v>
      </c>
      <c r="E546">
        <v>108.754</v>
      </c>
    </row>
    <row r="547" spans="1:5">
      <c r="A547">
        <v>222</v>
      </c>
      <c r="B547">
        <v>22201</v>
      </c>
      <c r="C547">
        <v>2220101</v>
      </c>
      <c r="D547" t="s">
        <v>2649</v>
      </c>
      <c r="E547">
        <v>476.7022</v>
      </c>
    </row>
    <row r="548" spans="1:5">
      <c r="A548">
        <v>222</v>
      </c>
      <c r="B548">
        <v>22201</v>
      </c>
      <c r="C548">
        <v>2220102</v>
      </c>
      <c r="D548" t="s">
        <v>2649</v>
      </c>
      <c r="E548">
        <v>91.5</v>
      </c>
    </row>
    <row r="549" spans="1:5">
      <c r="A549">
        <v>222</v>
      </c>
      <c r="B549">
        <v>22201</v>
      </c>
      <c r="C549">
        <v>2220106</v>
      </c>
      <c r="D549" t="s">
        <v>2649</v>
      </c>
      <c r="E549">
        <v>81</v>
      </c>
    </row>
    <row r="550" spans="1:5">
      <c r="A550">
        <v>222</v>
      </c>
      <c r="B550">
        <v>22201</v>
      </c>
      <c r="C550">
        <v>2220150</v>
      </c>
      <c r="D550" t="s">
        <v>2649</v>
      </c>
      <c r="E550">
        <v>0.3</v>
      </c>
    </row>
    <row r="551" spans="1:5">
      <c r="A551">
        <v>222</v>
      </c>
      <c r="B551">
        <v>22201</v>
      </c>
      <c r="C551">
        <v>2220199</v>
      </c>
      <c r="D551" t="s">
        <v>2649</v>
      </c>
      <c r="E551">
        <v>1800</v>
      </c>
    </row>
    <row r="552" spans="1:5">
      <c r="A552">
        <v>222</v>
      </c>
      <c r="B552">
        <v>22202</v>
      </c>
      <c r="C552">
        <v>2220201</v>
      </c>
      <c r="D552" t="s">
        <v>2649</v>
      </c>
      <c r="E552">
        <v>0</v>
      </c>
    </row>
    <row r="553" spans="1:5">
      <c r="A553">
        <v>222</v>
      </c>
      <c r="B553">
        <v>22202</v>
      </c>
      <c r="C553">
        <v>2220202</v>
      </c>
      <c r="D553" t="s">
        <v>2649</v>
      </c>
      <c r="E553">
        <v>1.5</v>
      </c>
    </row>
    <row r="554" spans="1:5">
      <c r="A554">
        <v>222</v>
      </c>
      <c r="B554">
        <v>22202</v>
      </c>
      <c r="C554">
        <v>2220211</v>
      </c>
      <c r="D554" t="s">
        <v>2649</v>
      </c>
      <c r="E554">
        <v>320</v>
      </c>
    </row>
    <row r="555" spans="1:5">
      <c r="A555">
        <v>222</v>
      </c>
      <c r="B555">
        <v>22204</v>
      </c>
      <c r="C555">
        <v>2220403</v>
      </c>
      <c r="D555" t="s">
        <v>2649</v>
      </c>
      <c r="E555">
        <v>0</v>
      </c>
    </row>
    <row r="556" spans="1:5">
      <c r="A556">
        <v>222</v>
      </c>
      <c r="B556">
        <v>22205</v>
      </c>
      <c r="C556">
        <v>2220502</v>
      </c>
      <c r="D556" t="s">
        <v>2649</v>
      </c>
      <c r="E556">
        <v>0</v>
      </c>
    </row>
    <row r="557" spans="1:5">
      <c r="A557">
        <v>222</v>
      </c>
      <c r="B557">
        <v>22205</v>
      </c>
      <c r="C557">
        <v>2220504</v>
      </c>
      <c r="D557" t="s">
        <v>2649</v>
      </c>
      <c r="E557">
        <v>3</v>
      </c>
    </row>
    <row r="558" spans="1:5">
      <c r="A558">
        <v>224</v>
      </c>
      <c r="B558">
        <v>22401</v>
      </c>
      <c r="C558">
        <v>2240101</v>
      </c>
      <c r="D558" t="s">
        <v>2649</v>
      </c>
      <c r="E558">
        <v>0</v>
      </c>
    </row>
    <row r="559" spans="1:5">
      <c r="A559">
        <v>224</v>
      </c>
      <c r="B559">
        <v>22401</v>
      </c>
      <c r="C559">
        <v>2240106</v>
      </c>
      <c r="D559" t="s">
        <v>2649</v>
      </c>
      <c r="E559">
        <v>0</v>
      </c>
    </row>
    <row r="560" spans="1:5">
      <c r="A560">
        <v>224</v>
      </c>
      <c r="B560">
        <v>22401</v>
      </c>
      <c r="C560">
        <v>2240150</v>
      </c>
      <c r="D560" t="s">
        <v>2649</v>
      </c>
      <c r="E560">
        <v>0</v>
      </c>
    </row>
    <row r="561" spans="1:5">
      <c r="A561">
        <v>224</v>
      </c>
      <c r="B561">
        <v>22402</v>
      </c>
      <c r="C561">
        <v>2240204</v>
      </c>
      <c r="D561" t="s">
        <v>2649</v>
      </c>
      <c r="E561">
        <v>0</v>
      </c>
    </row>
    <row r="562" spans="1:5">
      <c r="A562">
        <v>224</v>
      </c>
      <c r="B562">
        <v>22402</v>
      </c>
      <c r="C562">
        <v>2240299</v>
      </c>
      <c r="D562" t="s">
        <v>2649</v>
      </c>
      <c r="E562">
        <v>0</v>
      </c>
    </row>
    <row r="563" spans="1:5">
      <c r="A563">
        <v>224</v>
      </c>
      <c r="B563">
        <v>22405</v>
      </c>
      <c r="C563">
        <v>2240501</v>
      </c>
      <c r="D563" t="s">
        <v>2649</v>
      </c>
      <c r="E563">
        <v>0</v>
      </c>
    </row>
    <row r="564" spans="1:5">
      <c r="A564">
        <v>224</v>
      </c>
      <c r="B564">
        <v>22405</v>
      </c>
      <c r="C564">
        <v>2240502</v>
      </c>
      <c r="D564" t="s">
        <v>2649</v>
      </c>
      <c r="E564">
        <v>0</v>
      </c>
    </row>
    <row r="565" spans="1:5">
      <c r="A565">
        <v>224</v>
      </c>
      <c r="B565">
        <v>22405</v>
      </c>
      <c r="C565">
        <v>2240504</v>
      </c>
      <c r="D565" t="s">
        <v>2649</v>
      </c>
      <c r="E565">
        <v>0</v>
      </c>
    </row>
    <row r="566" spans="1:5">
      <c r="A566">
        <v>224</v>
      </c>
      <c r="B566">
        <v>22405</v>
      </c>
      <c r="C566">
        <v>2240506</v>
      </c>
      <c r="D566" t="s">
        <v>2649</v>
      </c>
      <c r="E566">
        <v>0</v>
      </c>
    </row>
    <row r="567" spans="1:5">
      <c r="A567">
        <v>224</v>
      </c>
      <c r="B567">
        <v>22405</v>
      </c>
      <c r="C567">
        <v>2240507</v>
      </c>
      <c r="D567" t="s">
        <v>2649</v>
      </c>
      <c r="E567">
        <v>0</v>
      </c>
    </row>
    <row r="568" spans="1:5">
      <c r="A568">
        <v>224</v>
      </c>
      <c r="B568">
        <v>22405</v>
      </c>
      <c r="C568">
        <v>2240508</v>
      </c>
      <c r="D568" t="s">
        <v>2649</v>
      </c>
      <c r="E568">
        <v>0</v>
      </c>
    </row>
    <row r="569" spans="1:5">
      <c r="A569">
        <v>224</v>
      </c>
      <c r="B569">
        <v>22405</v>
      </c>
      <c r="C569">
        <v>2240509</v>
      </c>
      <c r="D569" t="s">
        <v>2649</v>
      </c>
      <c r="E569">
        <v>0</v>
      </c>
    </row>
    <row r="570" spans="1:5">
      <c r="A570">
        <v>224</v>
      </c>
      <c r="B570">
        <v>22405</v>
      </c>
      <c r="C570">
        <v>2240510</v>
      </c>
      <c r="D570" t="s">
        <v>2649</v>
      </c>
      <c r="E570">
        <v>0</v>
      </c>
    </row>
    <row r="571" spans="1:5">
      <c r="A571">
        <v>224</v>
      </c>
      <c r="B571">
        <v>22405</v>
      </c>
      <c r="C571">
        <v>2240599</v>
      </c>
      <c r="D571" t="s">
        <v>2649</v>
      </c>
      <c r="E571">
        <v>0</v>
      </c>
    </row>
    <row r="572" spans="1:5">
      <c r="A572">
        <v>224</v>
      </c>
      <c r="B572">
        <v>22407</v>
      </c>
      <c r="C572">
        <v>2240702</v>
      </c>
      <c r="D572" t="s">
        <v>2649</v>
      </c>
      <c r="E572">
        <v>0</v>
      </c>
    </row>
    <row r="573" spans="1:5">
      <c r="A573">
        <v>227</v>
      </c>
      <c r="B573">
        <v>227</v>
      </c>
      <c r="C573">
        <v>227</v>
      </c>
      <c r="D573" t="s">
        <v>2649</v>
      </c>
      <c r="E573">
        <v>0</v>
      </c>
    </row>
    <row r="574" spans="1:5">
      <c r="A574">
        <v>229</v>
      </c>
      <c r="B574">
        <v>22902</v>
      </c>
      <c r="C574">
        <v>22902</v>
      </c>
      <c r="D574" t="s">
        <v>2649</v>
      </c>
      <c r="E574">
        <v>0</v>
      </c>
    </row>
    <row r="575" spans="1:5">
      <c r="A575">
        <v>229</v>
      </c>
      <c r="B575">
        <v>22999</v>
      </c>
      <c r="C575">
        <v>2299901</v>
      </c>
      <c r="D575" t="s">
        <v>2649</v>
      </c>
      <c r="E575">
        <v>2519.904254</v>
      </c>
    </row>
    <row r="576" spans="1:5">
      <c r="A576">
        <v>231</v>
      </c>
      <c r="B576">
        <v>23103</v>
      </c>
      <c r="C576">
        <v>2310301</v>
      </c>
      <c r="D576" t="s">
        <v>2649</v>
      </c>
      <c r="E576">
        <v>149063</v>
      </c>
    </row>
    <row r="577" spans="1:5">
      <c r="A577">
        <v>231</v>
      </c>
      <c r="B577">
        <v>23103</v>
      </c>
      <c r="C577">
        <v>2310399</v>
      </c>
      <c r="D577" t="s">
        <v>2649</v>
      </c>
      <c r="E577">
        <v>63983</v>
      </c>
    </row>
    <row r="578" spans="1:5">
      <c r="A578">
        <v>232</v>
      </c>
      <c r="B578">
        <v>23203</v>
      </c>
      <c r="C578">
        <v>2320301</v>
      </c>
      <c r="D578" t="s">
        <v>2649</v>
      </c>
      <c r="E578">
        <v>43183.1039</v>
      </c>
    </row>
    <row r="579" spans="1:5">
      <c r="A579">
        <v>233</v>
      </c>
      <c r="B579">
        <v>23303</v>
      </c>
      <c r="C579">
        <v>2330399</v>
      </c>
      <c r="D579" t="s">
        <v>2649</v>
      </c>
      <c r="E579">
        <v>251.9205</v>
      </c>
    </row>
    <row r="580" spans="1:5">
      <c r="A580">
        <v>201</v>
      </c>
      <c r="B580">
        <v>20101</v>
      </c>
      <c r="C580">
        <v>2010101</v>
      </c>
      <c r="D580" t="s">
        <v>2650</v>
      </c>
      <c r="E580">
        <v>0</v>
      </c>
    </row>
    <row r="581" spans="1:5">
      <c r="A581">
        <v>201</v>
      </c>
      <c r="B581">
        <v>20101</v>
      </c>
      <c r="C581">
        <v>2010102</v>
      </c>
      <c r="D581" t="s">
        <v>2650</v>
      </c>
      <c r="E581">
        <v>0</v>
      </c>
    </row>
    <row r="582" spans="1:5">
      <c r="A582">
        <v>201</v>
      </c>
      <c r="B582">
        <v>20101</v>
      </c>
      <c r="C582">
        <v>2010103</v>
      </c>
      <c r="D582" t="s">
        <v>2650</v>
      </c>
      <c r="E582">
        <v>0</v>
      </c>
    </row>
    <row r="583" spans="1:5">
      <c r="A583">
        <v>201</v>
      </c>
      <c r="B583">
        <v>20101</v>
      </c>
      <c r="C583">
        <v>2010104</v>
      </c>
      <c r="D583" t="s">
        <v>2650</v>
      </c>
      <c r="E583">
        <v>0</v>
      </c>
    </row>
    <row r="584" spans="1:5">
      <c r="A584">
        <v>201</v>
      </c>
      <c r="B584">
        <v>20101</v>
      </c>
      <c r="C584">
        <v>2010105</v>
      </c>
      <c r="D584" t="s">
        <v>2650</v>
      </c>
      <c r="E584">
        <v>0</v>
      </c>
    </row>
    <row r="585" spans="1:5">
      <c r="A585">
        <v>201</v>
      </c>
      <c r="B585">
        <v>20101</v>
      </c>
      <c r="C585">
        <v>2010106</v>
      </c>
      <c r="D585" t="s">
        <v>2650</v>
      </c>
      <c r="E585">
        <v>0</v>
      </c>
    </row>
    <row r="586" spans="1:5">
      <c r="A586">
        <v>201</v>
      </c>
      <c r="B586">
        <v>20101</v>
      </c>
      <c r="C586">
        <v>2010107</v>
      </c>
      <c r="D586" t="s">
        <v>2650</v>
      </c>
      <c r="E586">
        <v>0</v>
      </c>
    </row>
    <row r="587" spans="1:5">
      <c r="A587">
        <v>201</v>
      </c>
      <c r="B587">
        <v>20101</v>
      </c>
      <c r="C587">
        <v>2010108</v>
      </c>
      <c r="D587" t="s">
        <v>2650</v>
      </c>
      <c r="E587">
        <v>0</v>
      </c>
    </row>
    <row r="588" spans="1:5">
      <c r="A588">
        <v>201</v>
      </c>
      <c r="B588">
        <v>20101</v>
      </c>
      <c r="C588">
        <v>2010109</v>
      </c>
      <c r="D588" t="s">
        <v>2650</v>
      </c>
      <c r="E588">
        <v>0</v>
      </c>
    </row>
    <row r="589" spans="1:5">
      <c r="A589">
        <v>201</v>
      </c>
      <c r="B589">
        <v>20101</v>
      </c>
      <c r="C589">
        <v>2010199</v>
      </c>
      <c r="D589" t="s">
        <v>2650</v>
      </c>
      <c r="E589">
        <v>0</v>
      </c>
    </row>
    <row r="590" spans="1:5">
      <c r="A590">
        <v>201</v>
      </c>
      <c r="B590">
        <v>20102</v>
      </c>
      <c r="C590">
        <v>2010201</v>
      </c>
      <c r="D590" t="s">
        <v>2650</v>
      </c>
      <c r="E590">
        <v>0</v>
      </c>
    </row>
    <row r="591" spans="1:5">
      <c r="A591">
        <v>201</v>
      </c>
      <c r="B591">
        <v>20102</v>
      </c>
      <c r="C591">
        <v>2010202</v>
      </c>
      <c r="D591" t="s">
        <v>2650</v>
      </c>
      <c r="E591">
        <v>0</v>
      </c>
    </row>
    <row r="592" spans="1:5">
      <c r="A592">
        <v>201</v>
      </c>
      <c r="B592">
        <v>20102</v>
      </c>
      <c r="C592">
        <v>2010203</v>
      </c>
      <c r="D592" t="s">
        <v>2650</v>
      </c>
      <c r="E592">
        <v>0</v>
      </c>
    </row>
    <row r="593" spans="1:5">
      <c r="A593">
        <v>201</v>
      </c>
      <c r="B593">
        <v>20102</v>
      </c>
      <c r="C593">
        <v>2010204</v>
      </c>
      <c r="D593" t="s">
        <v>2650</v>
      </c>
      <c r="E593">
        <v>0</v>
      </c>
    </row>
    <row r="594" spans="1:5">
      <c r="A594">
        <v>201</v>
      </c>
      <c r="B594">
        <v>20102</v>
      </c>
      <c r="C594">
        <v>2010205</v>
      </c>
      <c r="D594" t="s">
        <v>2650</v>
      </c>
      <c r="E594">
        <v>0</v>
      </c>
    </row>
    <row r="595" spans="1:5">
      <c r="A595">
        <v>201</v>
      </c>
      <c r="B595">
        <v>20102</v>
      </c>
      <c r="C595">
        <v>2010206</v>
      </c>
      <c r="D595" t="s">
        <v>2650</v>
      </c>
      <c r="E595">
        <v>0</v>
      </c>
    </row>
    <row r="596" spans="1:5">
      <c r="A596">
        <v>201</v>
      </c>
      <c r="B596">
        <v>20102</v>
      </c>
      <c r="C596">
        <v>2010250</v>
      </c>
      <c r="D596" t="s">
        <v>2650</v>
      </c>
      <c r="E596">
        <v>0</v>
      </c>
    </row>
    <row r="597" spans="1:5">
      <c r="A597">
        <v>201</v>
      </c>
      <c r="B597">
        <v>20102</v>
      </c>
      <c r="C597">
        <v>2010299</v>
      </c>
      <c r="D597" t="s">
        <v>2650</v>
      </c>
      <c r="E597">
        <v>0</v>
      </c>
    </row>
    <row r="598" spans="1:5">
      <c r="A598">
        <v>201</v>
      </c>
      <c r="B598">
        <v>20103</v>
      </c>
      <c r="C598">
        <v>2010301</v>
      </c>
      <c r="D598" t="s">
        <v>2650</v>
      </c>
      <c r="E598">
        <v>0</v>
      </c>
    </row>
    <row r="599" spans="1:5">
      <c r="A599">
        <v>201</v>
      </c>
      <c r="B599">
        <v>20103</v>
      </c>
      <c r="C599">
        <v>2010302</v>
      </c>
      <c r="D599" t="s">
        <v>2650</v>
      </c>
      <c r="E599">
        <v>0</v>
      </c>
    </row>
    <row r="600" spans="1:5">
      <c r="A600">
        <v>201</v>
      </c>
      <c r="B600">
        <v>20103</v>
      </c>
      <c r="C600">
        <v>2010303</v>
      </c>
      <c r="D600" t="s">
        <v>2650</v>
      </c>
      <c r="E600">
        <v>0</v>
      </c>
    </row>
    <row r="601" spans="1:5">
      <c r="A601">
        <v>201</v>
      </c>
      <c r="B601">
        <v>20103</v>
      </c>
      <c r="C601">
        <v>2010304</v>
      </c>
      <c r="D601" t="s">
        <v>2650</v>
      </c>
      <c r="E601">
        <v>0</v>
      </c>
    </row>
    <row r="602" spans="1:5">
      <c r="A602">
        <v>201</v>
      </c>
      <c r="B602">
        <v>20103</v>
      </c>
      <c r="C602">
        <v>2010305</v>
      </c>
      <c r="D602" t="s">
        <v>2650</v>
      </c>
      <c r="E602">
        <v>0</v>
      </c>
    </row>
    <row r="603" spans="1:5">
      <c r="A603">
        <v>201</v>
      </c>
      <c r="B603">
        <v>20103</v>
      </c>
      <c r="C603">
        <v>2010306</v>
      </c>
      <c r="D603" t="s">
        <v>2650</v>
      </c>
      <c r="E603">
        <v>0</v>
      </c>
    </row>
    <row r="604" spans="1:5">
      <c r="A604">
        <v>201</v>
      </c>
      <c r="B604">
        <v>20103</v>
      </c>
      <c r="C604">
        <v>2010307</v>
      </c>
      <c r="D604" t="s">
        <v>2650</v>
      </c>
      <c r="E604">
        <v>0</v>
      </c>
    </row>
    <row r="605" spans="1:5">
      <c r="A605">
        <v>201</v>
      </c>
      <c r="B605">
        <v>20103</v>
      </c>
      <c r="C605">
        <v>2010308</v>
      </c>
      <c r="D605" t="s">
        <v>2650</v>
      </c>
      <c r="E605">
        <v>0</v>
      </c>
    </row>
    <row r="606" spans="1:5">
      <c r="A606">
        <v>201</v>
      </c>
      <c r="B606">
        <v>20103</v>
      </c>
      <c r="C606">
        <v>2010309</v>
      </c>
      <c r="D606" t="s">
        <v>2650</v>
      </c>
      <c r="E606">
        <v>0</v>
      </c>
    </row>
    <row r="607" spans="1:5">
      <c r="A607">
        <v>201</v>
      </c>
      <c r="B607">
        <v>20103</v>
      </c>
      <c r="C607">
        <v>2010350</v>
      </c>
      <c r="D607" t="s">
        <v>2650</v>
      </c>
      <c r="E607">
        <v>5.899913</v>
      </c>
    </row>
    <row r="608" spans="1:5">
      <c r="A608">
        <v>201</v>
      </c>
      <c r="B608">
        <v>20103</v>
      </c>
      <c r="C608">
        <v>2010399</v>
      </c>
      <c r="D608" t="s">
        <v>2650</v>
      </c>
      <c r="E608">
        <v>8.753712</v>
      </c>
    </row>
    <row r="609" spans="1:5">
      <c r="A609">
        <v>201</v>
      </c>
      <c r="B609">
        <v>20104</v>
      </c>
      <c r="C609">
        <v>2010401</v>
      </c>
      <c r="D609" t="s">
        <v>2650</v>
      </c>
      <c r="E609">
        <v>0</v>
      </c>
    </row>
    <row r="610" spans="1:5">
      <c r="A610">
        <v>201</v>
      </c>
      <c r="B610">
        <v>20104</v>
      </c>
      <c r="C610">
        <v>2010402</v>
      </c>
      <c r="D610" t="s">
        <v>2650</v>
      </c>
      <c r="E610">
        <v>0</v>
      </c>
    </row>
    <row r="611" spans="1:5">
      <c r="A611">
        <v>201</v>
      </c>
      <c r="B611">
        <v>20104</v>
      </c>
      <c r="C611">
        <v>2010403</v>
      </c>
      <c r="D611" t="s">
        <v>2650</v>
      </c>
      <c r="E611">
        <v>0</v>
      </c>
    </row>
    <row r="612" spans="1:5">
      <c r="A612">
        <v>201</v>
      </c>
      <c r="B612">
        <v>20104</v>
      </c>
      <c r="C612">
        <v>2010404</v>
      </c>
      <c r="D612" t="s">
        <v>2650</v>
      </c>
      <c r="E612">
        <v>0</v>
      </c>
    </row>
    <row r="613" spans="1:5">
      <c r="A613">
        <v>201</v>
      </c>
      <c r="B613">
        <v>20104</v>
      </c>
      <c r="C613">
        <v>2010405</v>
      </c>
      <c r="D613" t="s">
        <v>2650</v>
      </c>
      <c r="E613">
        <v>0</v>
      </c>
    </row>
    <row r="614" spans="1:5">
      <c r="A614">
        <v>201</v>
      </c>
      <c r="B614">
        <v>20104</v>
      </c>
      <c r="C614">
        <v>2010406</v>
      </c>
      <c r="D614" t="s">
        <v>2650</v>
      </c>
      <c r="E614">
        <v>0</v>
      </c>
    </row>
    <row r="615" spans="1:5">
      <c r="A615">
        <v>201</v>
      </c>
      <c r="B615">
        <v>20104</v>
      </c>
      <c r="C615">
        <v>2010407</v>
      </c>
      <c r="D615" t="s">
        <v>2650</v>
      </c>
      <c r="E615">
        <v>0</v>
      </c>
    </row>
    <row r="616" spans="1:5">
      <c r="A616">
        <v>201</v>
      </c>
      <c r="B616">
        <v>20104</v>
      </c>
      <c r="C616">
        <v>2010408</v>
      </c>
      <c r="D616" t="s">
        <v>2650</v>
      </c>
      <c r="E616">
        <v>0</v>
      </c>
    </row>
    <row r="617" spans="1:5">
      <c r="A617">
        <v>201</v>
      </c>
      <c r="B617">
        <v>20104</v>
      </c>
      <c r="C617">
        <v>2010409</v>
      </c>
      <c r="D617" t="s">
        <v>2650</v>
      </c>
      <c r="E617">
        <v>0</v>
      </c>
    </row>
    <row r="618" spans="1:5">
      <c r="A618">
        <v>201</v>
      </c>
      <c r="B618">
        <v>20104</v>
      </c>
      <c r="C618">
        <v>2010450</v>
      </c>
      <c r="D618" t="s">
        <v>2650</v>
      </c>
      <c r="E618">
        <v>0</v>
      </c>
    </row>
    <row r="619" spans="1:5">
      <c r="A619">
        <v>201</v>
      </c>
      <c r="B619">
        <v>20104</v>
      </c>
      <c r="C619">
        <v>2010499</v>
      </c>
      <c r="D619" t="s">
        <v>2650</v>
      </c>
      <c r="E619">
        <v>0</v>
      </c>
    </row>
    <row r="620" spans="1:5">
      <c r="A620">
        <v>201</v>
      </c>
      <c r="B620">
        <v>20105</v>
      </c>
      <c r="C620">
        <v>2010501</v>
      </c>
      <c r="D620" t="s">
        <v>2650</v>
      </c>
      <c r="E620">
        <v>0</v>
      </c>
    </row>
    <row r="621" spans="1:5">
      <c r="A621">
        <v>201</v>
      </c>
      <c r="B621">
        <v>20105</v>
      </c>
      <c r="C621">
        <v>2010502</v>
      </c>
      <c r="D621" t="s">
        <v>2650</v>
      </c>
      <c r="E621">
        <v>0</v>
      </c>
    </row>
    <row r="622" spans="1:5">
      <c r="A622">
        <v>201</v>
      </c>
      <c r="B622">
        <v>20105</v>
      </c>
      <c r="C622">
        <v>2010503</v>
      </c>
      <c r="D622" t="s">
        <v>2650</v>
      </c>
      <c r="E622">
        <v>0</v>
      </c>
    </row>
    <row r="623" spans="1:5">
      <c r="A623">
        <v>201</v>
      </c>
      <c r="B623">
        <v>20105</v>
      </c>
      <c r="C623">
        <v>2010504</v>
      </c>
      <c r="D623" t="s">
        <v>2650</v>
      </c>
      <c r="E623">
        <v>0</v>
      </c>
    </row>
    <row r="624" spans="1:5">
      <c r="A624">
        <v>201</v>
      </c>
      <c r="B624">
        <v>20105</v>
      </c>
      <c r="C624">
        <v>2010505</v>
      </c>
      <c r="D624" t="s">
        <v>2650</v>
      </c>
      <c r="E624">
        <v>0</v>
      </c>
    </row>
    <row r="625" spans="1:5">
      <c r="A625">
        <v>201</v>
      </c>
      <c r="B625">
        <v>20105</v>
      </c>
      <c r="C625">
        <v>2010506</v>
      </c>
      <c r="D625" t="s">
        <v>2650</v>
      </c>
      <c r="E625">
        <v>0</v>
      </c>
    </row>
    <row r="626" spans="1:5">
      <c r="A626">
        <v>201</v>
      </c>
      <c r="B626">
        <v>20105</v>
      </c>
      <c r="C626">
        <v>2010507</v>
      </c>
      <c r="D626" t="s">
        <v>2650</v>
      </c>
      <c r="E626">
        <v>0</v>
      </c>
    </row>
    <row r="627" spans="1:5">
      <c r="A627">
        <v>201</v>
      </c>
      <c r="B627">
        <v>20105</v>
      </c>
      <c r="C627">
        <v>2010508</v>
      </c>
      <c r="D627" t="s">
        <v>2650</v>
      </c>
      <c r="E627">
        <v>0</v>
      </c>
    </row>
    <row r="628" spans="1:5">
      <c r="A628">
        <v>201</v>
      </c>
      <c r="B628">
        <v>20105</v>
      </c>
      <c r="C628">
        <v>2010550</v>
      </c>
      <c r="D628" t="s">
        <v>2650</v>
      </c>
      <c r="E628">
        <v>0</v>
      </c>
    </row>
    <row r="629" spans="1:5">
      <c r="A629">
        <v>201</v>
      </c>
      <c r="B629">
        <v>20105</v>
      </c>
      <c r="C629">
        <v>2010599</v>
      </c>
      <c r="D629" t="s">
        <v>2650</v>
      </c>
      <c r="E629">
        <v>0</v>
      </c>
    </row>
    <row r="630" spans="1:5">
      <c r="A630">
        <v>201</v>
      </c>
      <c r="B630">
        <v>20106</v>
      </c>
      <c r="C630">
        <v>2010601</v>
      </c>
      <c r="D630" t="s">
        <v>2650</v>
      </c>
      <c r="E630">
        <v>0</v>
      </c>
    </row>
    <row r="631" spans="1:5">
      <c r="A631">
        <v>201</v>
      </c>
      <c r="B631">
        <v>20106</v>
      </c>
      <c r="C631">
        <v>2010602</v>
      </c>
      <c r="D631" t="s">
        <v>2650</v>
      </c>
      <c r="E631">
        <v>0</v>
      </c>
    </row>
    <row r="632" spans="1:5">
      <c r="A632">
        <v>201</v>
      </c>
      <c r="B632">
        <v>20106</v>
      </c>
      <c r="C632">
        <v>2010603</v>
      </c>
      <c r="D632" t="s">
        <v>2650</v>
      </c>
      <c r="E632">
        <v>0</v>
      </c>
    </row>
    <row r="633" spans="1:5">
      <c r="A633">
        <v>201</v>
      </c>
      <c r="B633">
        <v>20106</v>
      </c>
      <c r="C633">
        <v>2010604</v>
      </c>
      <c r="D633" t="s">
        <v>2650</v>
      </c>
      <c r="E633">
        <v>0</v>
      </c>
    </row>
    <row r="634" spans="1:5">
      <c r="A634">
        <v>201</v>
      </c>
      <c r="B634">
        <v>20106</v>
      </c>
      <c r="C634">
        <v>2010605</v>
      </c>
      <c r="D634" t="s">
        <v>2650</v>
      </c>
      <c r="E634">
        <v>0</v>
      </c>
    </row>
    <row r="635" spans="1:5">
      <c r="A635">
        <v>201</v>
      </c>
      <c r="B635">
        <v>20106</v>
      </c>
      <c r="C635">
        <v>2010606</v>
      </c>
      <c r="D635" t="s">
        <v>2650</v>
      </c>
      <c r="E635">
        <v>0</v>
      </c>
    </row>
    <row r="636" spans="1:5">
      <c r="A636">
        <v>201</v>
      </c>
      <c r="B636">
        <v>20106</v>
      </c>
      <c r="C636">
        <v>2010607</v>
      </c>
      <c r="D636" t="s">
        <v>2650</v>
      </c>
      <c r="E636">
        <v>0</v>
      </c>
    </row>
    <row r="637" spans="1:5">
      <c r="A637">
        <v>201</v>
      </c>
      <c r="B637">
        <v>20106</v>
      </c>
      <c r="C637">
        <v>2010608</v>
      </c>
      <c r="D637" t="s">
        <v>2650</v>
      </c>
      <c r="E637">
        <v>0</v>
      </c>
    </row>
    <row r="638" spans="1:5">
      <c r="A638">
        <v>201</v>
      </c>
      <c r="B638">
        <v>20106</v>
      </c>
      <c r="C638">
        <v>2010650</v>
      </c>
      <c r="D638" t="s">
        <v>2650</v>
      </c>
      <c r="E638">
        <v>67</v>
      </c>
    </row>
    <row r="639" spans="1:5">
      <c r="A639">
        <v>201</v>
      </c>
      <c r="B639">
        <v>20106</v>
      </c>
      <c r="C639">
        <v>2010699</v>
      </c>
      <c r="D639" t="s">
        <v>2650</v>
      </c>
      <c r="E639">
        <v>48.4299</v>
      </c>
    </row>
    <row r="640" spans="1:5">
      <c r="A640">
        <v>201</v>
      </c>
      <c r="B640">
        <v>20107</v>
      </c>
      <c r="C640">
        <v>2010709</v>
      </c>
      <c r="D640" t="s">
        <v>2650</v>
      </c>
      <c r="E640">
        <v>0</v>
      </c>
    </row>
    <row r="641" spans="1:5">
      <c r="A641">
        <v>201</v>
      </c>
      <c r="B641">
        <v>20107</v>
      </c>
      <c r="C641">
        <v>2010799</v>
      </c>
      <c r="D641" t="s">
        <v>2650</v>
      </c>
      <c r="E641">
        <v>160.9792</v>
      </c>
    </row>
    <row r="642" spans="1:5">
      <c r="A642">
        <v>201</v>
      </c>
      <c r="B642">
        <v>20108</v>
      </c>
      <c r="C642">
        <v>2010801</v>
      </c>
      <c r="D642" t="s">
        <v>2650</v>
      </c>
      <c r="E642">
        <v>0</v>
      </c>
    </row>
    <row r="643" spans="1:5">
      <c r="A643">
        <v>201</v>
      </c>
      <c r="B643">
        <v>20108</v>
      </c>
      <c r="C643">
        <v>2010804</v>
      </c>
      <c r="D643" t="s">
        <v>2650</v>
      </c>
      <c r="E643">
        <v>220</v>
      </c>
    </row>
    <row r="644" spans="1:5">
      <c r="A644">
        <v>201</v>
      </c>
      <c r="B644">
        <v>20108</v>
      </c>
      <c r="C644">
        <v>2010850</v>
      </c>
      <c r="D644" t="s">
        <v>2650</v>
      </c>
      <c r="E644">
        <v>0</v>
      </c>
    </row>
    <row r="645" spans="1:5">
      <c r="A645">
        <v>201</v>
      </c>
      <c r="B645">
        <v>20108</v>
      </c>
      <c r="C645">
        <v>2010899</v>
      </c>
      <c r="D645" t="s">
        <v>2650</v>
      </c>
      <c r="E645">
        <v>100</v>
      </c>
    </row>
    <row r="646" spans="1:5">
      <c r="A646">
        <v>201</v>
      </c>
      <c r="B646">
        <v>20110</v>
      </c>
      <c r="C646">
        <v>2011001</v>
      </c>
      <c r="D646" t="s">
        <v>2650</v>
      </c>
      <c r="E646">
        <v>0</v>
      </c>
    </row>
    <row r="647" spans="1:5">
      <c r="A647">
        <v>201</v>
      </c>
      <c r="B647">
        <v>20110</v>
      </c>
      <c r="C647">
        <v>2011002</v>
      </c>
      <c r="D647" t="s">
        <v>2650</v>
      </c>
      <c r="E647">
        <v>24.471135</v>
      </c>
    </row>
    <row r="648" spans="1:5">
      <c r="A648">
        <v>201</v>
      </c>
      <c r="B648">
        <v>20110</v>
      </c>
      <c r="C648">
        <v>2011006</v>
      </c>
      <c r="D648" t="s">
        <v>2650</v>
      </c>
      <c r="E648">
        <v>4</v>
      </c>
    </row>
    <row r="649" spans="1:5">
      <c r="A649">
        <v>201</v>
      </c>
      <c r="B649">
        <v>20110</v>
      </c>
      <c r="C649">
        <v>2011050</v>
      </c>
      <c r="D649" t="s">
        <v>2650</v>
      </c>
      <c r="E649">
        <v>0</v>
      </c>
    </row>
    <row r="650" spans="1:5">
      <c r="A650">
        <v>201</v>
      </c>
      <c r="B650">
        <v>20110</v>
      </c>
      <c r="C650">
        <v>2011099</v>
      </c>
      <c r="D650" t="s">
        <v>2650</v>
      </c>
      <c r="E650">
        <v>0</v>
      </c>
    </row>
    <row r="651" spans="1:5">
      <c r="A651">
        <v>201</v>
      </c>
      <c r="B651">
        <v>20111</v>
      </c>
      <c r="C651">
        <v>2011101</v>
      </c>
      <c r="D651" t="s">
        <v>2650</v>
      </c>
      <c r="E651">
        <v>0</v>
      </c>
    </row>
    <row r="652" spans="1:5">
      <c r="A652">
        <v>201</v>
      </c>
      <c r="B652">
        <v>20111</v>
      </c>
      <c r="C652">
        <v>2011102</v>
      </c>
      <c r="D652" t="s">
        <v>2650</v>
      </c>
      <c r="E652">
        <v>0</v>
      </c>
    </row>
    <row r="653" spans="1:5">
      <c r="A653">
        <v>201</v>
      </c>
      <c r="B653">
        <v>20111</v>
      </c>
      <c r="C653">
        <v>2011103</v>
      </c>
      <c r="D653" t="s">
        <v>2650</v>
      </c>
      <c r="E653">
        <v>0</v>
      </c>
    </row>
    <row r="654" spans="1:5">
      <c r="A654">
        <v>201</v>
      </c>
      <c r="B654">
        <v>20111</v>
      </c>
      <c r="C654">
        <v>2011104</v>
      </c>
      <c r="D654" t="s">
        <v>2650</v>
      </c>
      <c r="E654">
        <v>0</v>
      </c>
    </row>
    <row r="655" spans="1:5">
      <c r="A655">
        <v>201</v>
      </c>
      <c r="B655">
        <v>20111</v>
      </c>
      <c r="C655">
        <v>2011105</v>
      </c>
      <c r="D655" t="s">
        <v>2650</v>
      </c>
      <c r="E655">
        <v>0</v>
      </c>
    </row>
    <row r="656" spans="1:5">
      <c r="A656">
        <v>201</v>
      </c>
      <c r="B656">
        <v>20111</v>
      </c>
      <c r="C656">
        <v>2011106</v>
      </c>
      <c r="D656" t="s">
        <v>2650</v>
      </c>
      <c r="E656">
        <v>0</v>
      </c>
    </row>
    <row r="657" spans="1:5">
      <c r="A657">
        <v>201</v>
      </c>
      <c r="B657">
        <v>20111</v>
      </c>
      <c r="C657">
        <v>2011150</v>
      </c>
      <c r="D657" t="s">
        <v>2650</v>
      </c>
      <c r="E657">
        <v>0</v>
      </c>
    </row>
    <row r="658" spans="1:5">
      <c r="A658">
        <v>201</v>
      </c>
      <c r="B658">
        <v>20111</v>
      </c>
      <c r="C658">
        <v>2011199</v>
      </c>
      <c r="D658" t="s">
        <v>2650</v>
      </c>
      <c r="E658">
        <v>0</v>
      </c>
    </row>
    <row r="659" spans="1:5">
      <c r="A659">
        <v>201</v>
      </c>
      <c r="B659">
        <v>20113</v>
      </c>
      <c r="C659">
        <v>2011301</v>
      </c>
      <c r="D659" t="s">
        <v>2650</v>
      </c>
      <c r="E659">
        <v>0</v>
      </c>
    </row>
    <row r="660" spans="1:5">
      <c r="A660">
        <v>201</v>
      </c>
      <c r="B660">
        <v>20113</v>
      </c>
      <c r="C660">
        <v>2011302</v>
      </c>
      <c r="D660" t="s">
        <v>2650</v>
      </c>
      <c r="E660">
        <v>0</v>
      </c>
    </row>
    <row r="661" spans="1:5">
      <c r="A661">
        <v>201</v>
      </c>
      <c r="B661">
        <v>20113</v>
      </c>
      <c r="C661">
        <v>2011308</v>
      </c>
      <c r="D661" t="s">
        <v>2650</v>
      </c>
      <c r="E661">
        <v>238.38</v>
      </c>
    </row>
    <row r="662" spans="1:5">
      <c r="A662">
        <v>201</v>
      </c>
      <c r="B662">
        <v>20113</v>
      </c>
      <c r="C662">
        <v>2011350</v>
      </c>
      <c r="D662" t="s">
        <v>2650</v>
      </c>
      <c r="E662">
        <v>0</v>
      </c>
    </row>
    <row r="663" spans="1:5">
      <c r="A663">
        <v>201</v>
      </c>
      <c r="B663">
        <v>20113</v>
      </c>
      <c r="C663">
        <v>2011399</v>
      </c>
      <c r="D663" t="s">
        <v>2650</v>
      </c>
      <c r="E663">
        <v>0</v>
      </c>
    </row>
    <row r="664" spans="1:5">
      <c r="A664">
        <v>201</v>
      </c>
      <c r="B664">
        <v>20115</v>
      </c>
      <c r="C664">
        <v>2011501</v>
      </c>
      <c r="D664" t="s">
        <v>2650</v>
      </c>
      <c r="E664">
        <v>0</v>
      </c>
    </row>
    <row r="665" spans="1:5">
      <c r="A665">
        <v>201</v>
      </c>
      <c r="B665">
        <v>20115</v>
      </c>
      <c r="C665">
        <v>2011502</v>
      </c>
      <c r="D665" t="s">
        <v>2650</v>
      </c>
      <c r="E665">
        <v>0</v>
      </c>
    </row>
    <row r="666" spans="1:5">
      <c r="A666">
        <v>201</v>
      </c>
      <c r="B666">
        <v>20115</v>
      </c>
      <c r="C666">
        <v>2011504</v>
      </c>
      <c r="D666" t="s">
        <v>2650</v>
      </c>
      <c r="E666">
        <v>0</v>
      </c>
    </row>
    <row r="667" spans="1:5">
      <c r="A667">
        <v>201</v>
      </c>
      <c r="B667">
        <v>20115</v>
      </c>
      <c r="C667">
        <v>2011505</v>
      </c>
      <c r="D667" t="s">
        <v>2650</v>
      </c>
      <c r="E667">
        <v>0</v>
      </c>
    </row>
    <row r="668" spans="1:5">
      <c r="A668">
        <v>201</v>
      </c>
      <c r="B668">
        <v>20115</v>
      </c>
      <c r="C668">
        <v>2011506</v>
      </c>
      <c r="D668" t="s">
        <v>2650</v>
      </c>
      <c r="E668">
        <v>0</v>
      </c>
    </row>
    <row r="669" spans="1:5">
      <c r="A669">
        <v>201</v>
      </c>
      <c r="B669">
        <v>20115</v>
      </c>
      <c r="C669">
        <v>2011507</v>
      </c>
      <c r="D669" t="s">
        <v>2650</v>
      </c>
      <c r="E669">
        <v>0</v>
      </c>
    </row>
    <row r="670" spans="1:5">
      <c r="A670">
        <v>201</v>
      </c>
      <c r="B670">
        <v>20115</v>
      </c>
      <c r="C670">
        <v>2011550</v>
      </c>
      <c r="D670" t="s">
        <v>2650</v>
      </c>
      <c r="E670">
        <v>0</v>
      </c>
    </row>
    <row r="671" spans="1:5">
      <c r="A671">
        <v>201</v>
      </c>
      <c r="B671">
        <v>20115</v>
      </c>
      <c r="C671">
        <v>2011599</v>
      </c>
      <c r="D671" t="s">
        <v>2650</v>
      </c>
      <c r="E671">
        <v>0</v>
      </c>
    </row>
    <row r="672" spans="1:5">
      <c r="A672">
        <v>201</v>
      </c>
      <c r="B672">
        <v>20117</v>
      </c>
      <c r="C672">
        <v>2011701</v>
      </c>
      <c r="D672" t="s">
        <v>2650</v>
      </c>
      <c r="E672">
        <v>0</v>
      </c>
    </row>
    <row r="673" spans="1:5">
      <c r="A673">
        <v>201</v>
      </c>
      <c r="B673">
        <v>20117</v>
      </c>
      <c r="C673">
        <v>2011702</v>
      </c>
      <c r="D673" t="s">
        <v>2650</v>
      </c>
      <c r="E673">
        <v>0</v>
      </c>
    </row>
    <row r="674" spans="1:5">
      <c r="A674">
        <v>201</v>
      </c>
      <c r="B674">
        <v>20117</v>
      </c>
      <c r="C674">
        <v>2011706</v>
      </c>
      <c r="D674" t="s">
        <v>2650</v>
      </c>
      <c r="E674">
        <v>0</v>
      </c>
    </row>
    <row r="675" spans="1:5">
      <c r="A675">
        <v>201</v>
      </c>
      <c r="B675">
        <v>20117</v>
      </c>
      <c r="C675">
        <v>2011707</v>
      </c>
      <c r="D675" t="s">
        <v>2650</v>
      </c>
      <c r="E675">
        <v>102</v>
      </c>
    </row>
    <row r="676" spans="1:5">
      <c r="A676">
        <v>201</v>
      </c>
      <c r="B676">
        <v>20117</v>
      </c>
      <c r="C676">
        <v>2011709</v>
      </c>
      <c r="D676" t="s">
        <v>2650</v>
      </c>
      <c r="E676">
        <v>0</v>
      </c>
    </row>
    <row r="677" spans="1:5">
      <c r="A677">
        <v>201</v>
      </c>
      <c r="B677">
        <v>20117</v>
      </c>
      <c r="C677">
        <v>2011710</v>
      </c>
      <c r="D677" t="s">
        <v>2650</v>
      </c>
      <c r="E677">
        <v>0</v>
      </c>
    </row>
    <row r="678" spans="1:5">
      <c r="A678">
        <v>201</v>
      </c>
      <c r="B678">
        <v>20117</v>
      </c>
      <c r="C678">
        <v>2011750</v>
      </c>
      <c r="D678" t="s">
        <v>2650</v>
      </c>
      <c r="E678">
        <v>0</v>
      </c>
    </row>
    <row r="679" spans="1:5">
      <c r="A679">
        <v>201</v>
      </c>
      <c r="B679">
        <v>20117</v>
      </c>
      <c r="C679">
        <v>2011799</v>
      </c>
      <c r="D679" t="s">
        <v>2650</v>
      </c>
      <c r="E679">
        <v>0</v>
      </c>
    </row>
    <row r="680" spans="1:5">
      <c r="A680">
        <v>201</v>
      </c>
      <c r="B680">
        <v>20123</v>
      </c>
      <c r="C680">
        <v>2012301</v>
      </c>
      <c r="D680" t="s">
        <v>2650</v>
      </c>
      <c r="E680">
        <v>0</v>
      </c>
    </row>
    <row r="681" spans="1:5">
      <c r="A681">
        <v>201</v>
      </c>
      <c r="B681">
        <v>20123</v>
      </c>
      <c r="C681">
        <v>2012302</v>
      </c>
      <c r="D681" t="s">
        <v>2650</v>
      </c>
      <c r="E681">
        <v>0</v>
      </c>
    </row>
    <row r="682" spans="1:5">
      <c r="A682">
        <v>201</v>
      </c>
      <c r="B682">
        <v>20123</v>
      </c>
      <c r="C682">
        <v>2012304</v>
      </c>
      <c r="D682" t="s">
        <v>2650</v>
      </c>
      <c r="E682">
        <v>0</v>
      </c>
    </row>
    <row r="683" spans="1:5">
      <c r="A683">
        <v>201</v>
      </c>
      <c r="B683">
        <v>20123</v>
      </c>
      <c r="C683">
        <v>2012399</v>
      </c>
      <c r="D683" t="s">
        <v>2650</v>
      </c>
      <c r="E683">
        <v>0</v>
      </c>
    </row>
    <row r="684" spans="1:5">
      <c r="A684">
        <v>201</v>
      </c>
      <c r="B684">
        <v>20124</v>
      </c>
      <c r="C684">
        <v>2012404</v>
      </c>
      <c r="D684" t="s">
        <v>2650</v>
      </c>
      <c r="E684">
        <v>0</v>
      </c>
    </row>
    <row r="685" spans="1:5">
      <c r="A685">
        <v>201</v>
      </c>
      <c r="B685">
        <v>20124</v>
      </c>
      <c r="C685">
        <v>2012499</v>
      </c>
      <c r="D685" t="s">
        <v>2650</v>
      </c>
      <c r="E685">
        <v>0</v>
      </c>
    </row>
    <row r="686" spans="1:5">
      <c r="A686">
        <v>201</v>
      </c>
      <c r="B686">
        <v>20125</v>
      </c>
      <c r="C686">
        <v>2012501</v>
      </c>
      <c r="D686" t="s">
        <v>2650</v>
      </c>
      <c r="E686">
        <v>0</v>
      </c>
    </row>
    <row r="687" spans="1:5">
      <c r="A687">
        <v>201</v>
      </c>
      <c r="B687">
        <v>20125</v>
      </c>
      <c r="C687">
        <v>2012505</v>
      </c>
      <c r="D687" t="s">
        <v>2650</v>
      </c>
      <c r="E687">
        <v>0</v>
      </c>
    </row>
    <row r="688" spans="1:5">
      <c r="A688">
        <v>201</v>
      </c>
      <c r="B688">
        <v>20125</v>
      </c>
      <c r="C688">
        <v>2012506</v>
      </c>
      <c r="D688" t="s">
        <v>2650</v>
      </c>
      <c r="E688">
        <v>0</v>
      </c>
    </row>
    <row r="689" spans="1:5">
      <c r="A689">
        <v>201</v>
      </c>
      <c r="B689">
        <v>20126</v>
      </c>
      <c r="C689">
        <v>2012601</v>
      </c>
      <c r="D689" t="s">
        <v>2650</v>
      </c>
      <c r="E689">
        <v>0</v>
      </c>
    </row>
    <row r="690" spans="1:5">
      <c r="A690">
        <v>201</v>
      </c>
      <c r="B690">
        <v>20126</v>
      </c>
      <c r="C690">
        <v>2012604</v>
      </c>
      <c r="D690" t="s">
        <v>2650</v>
      </c>
      <c r="E690">
        <v>0</v>
      </c>
    </row>
    <row r="691" spans="1:5">
      <c r="A691">
        <v>201</v>
      </c>
      <c r="B691">
        <v>20126</v>
      </c>
      <c r="C691">
        <v>2012699</v>
      </c>
      <c r="D691" t="s">
        <v>2650</v>
      </c>
      <c r="E691">
        <v>0</v>
      </c>
    </row>
    <row r="692" spans="1:5">
      <c r="A692">
        <v>201</v>
      </c>
      <c r="B692">
        <v>20128</v>
      </c>
      <c r="C692">
        <v>2012801</v>
      </c>
      <c r="D692" t="s">
        <v>2650</v>
      </c>
      <c r="E692">
        <v>0</v>
      </c>
    </row>
    <row r="693" spans="1:5">
      <c r="A693">
        <v>201</v>
      </c>
      <c r="B693">
        <v>20128</v>
      </c>
      <c r="C693">
        <v>2012804</v>
      </c>
      <c r="D693" t="s">
        <v>2650</v>
      </c>
      <c r="E693">
        <v>0</v>
      </c>
    </row>
    <row r="694" spans="1:5">
      <c r="A694">
        <v>201</v>
      </c>
      <c r="B694">
        <v>20129</v>
      </c>
      <c r="C694">
        <v>2012901</v>
      </c>
      <c r="D694" t="s">
        <v>2650</v>
      </c>
      <c r="E694">
        <v>0</v>
      </c>
    </row>
    <row r="695" spans="1:5">
      <c r="A695">
        <v>201</v>
      </c>
      <c r="B695">
        <v>20129</v>
      </c>
      <c r="C695">
        <v>2012902</v>
      </c>
      <c r="D695" t="s">
        <v>2650</v>
      </c>
      <c r="E695">
        <v>0</v>
      </c>
    </row>
    <row r="696" spans="1:5">
      <c r="A696">
        <v>201</v>
      </c>
      <c r="B696">
        <v>20129</v>
      </c>
      <c r="C696">
        <v>2012950</v>
      </c>
      <c r="D696" t="s">
        <v>2650</v>
      </c>
      <c r="E696">
        <v>85.744458</v>
      </c>
    </row>
    <row r="697" spans="1:5">
      <c r="A697">
        <v>201</v>
      </c>
      <c r="B697">
        <v>20129</v>
      </c>
      <c r="C697">
        <v>2012999</v>
      </c>
      <c r="D697" t="s">
        <v>2650</v>
      </c>
      <c r="E697">
        <v>0</v>
      </c>
    </row>
    <row r="698" spans="1:5">
      <c r="A698">
        <v>201</v>
      </c>
      <c r="B698">
        <v>20131</v>
      </c>
      <c r="C698">
        <v>2013101</v>
      </c>
      <c r="D698" t="s">
        <v>2650</v>
      </c>
      <c r="E698">
        <v>0</v>
      </c>
    </row>
    <row r="699" spans="1:5">
      <c r="A699">
        <v>201</v>
      </c>
      <c r="B699">
        <v>20131</v>
      </c>
      <c r="C699">
        <v>2013102</v>
      </c>
      <c r="D699" t="s">
        <v>2650</v>
      </c>
      <c r="E699">
        <v>0</v>
      </c>
    </row>
    <row r="700" spans="1:5">
      <c r="A700">
        <v>201</v>
      </c>
      <c r="B700">
        <v>20131</v>
      </c>
      <c r="C700">
        <v>2013103</v>
      </c>
      <c r="D700" t="s">
        <v>2650</v>
      </c>
      <c r="E700">
        <v>0</v>
      </c>
    </row>
    <row r="701" spans="1:5">
      <c r="A701">
        <v>201</v>
      </c>
      <c r="B701">
        <v>20131</v>
      </c>
      <c r="C701">
        <v>2013105</v>
      </c>
      <c r="D701" t="s">
        <v>2650</v>
      </c>
      <c r="E701">
        <v>0</v>
      </c>
    </row>
    <row r="702" spans="1:5">
      <c r="A702">
        <v>201</v>
      </c>
      <c r="B702">
        <v>20131</v>
      </c>
      <c r="C702">
        <v>2013199</v>
      </c>
      <c r="D702" t="s">
        <v>2650</v>
      </c>
      <c r="E702">
        <v>0</v>
      </c>
    </row>
    <row r="703" spans="1:5">
      <c r="A703">
        <v>201</v>
      </c>
      <c r="B703">
        <v>20132</v>
      </c>
      <c r="C703">
        <v>2013201</v>
      </c>
      <c r="D703" t="s">
        <v>2650</v>
      </c>
      <c r="E703">
        <v>0</v>
      </c>
    </row>
    <row r="704" spans="1:5">
      <c r="A704">
        <v>201</v>
      </c>
      <c r="B704">
        <v>20132</v>
      </c>
      <c r="C704">
        <v>2013202</v>
      </c>
      <c r="D704" t="s">
        <v>2650</v>
      </c>
      <c r="E704">
        <v>0</v>
      </c>
    </row>
    <row r="705" spans="1:5">
      <c r="A705">
        <v>201</v>
      </c>
      <c r="B705">
        <v>20132</v>
      </c>
      <c r="C705">
        <v>2013250</v>
      </c>
      <c r="D705" t="s">
        <v>2650</v>
      </c>
      <c r="E705">
        <v>0</v>
      </c>
    </row>
    <row r="706" spans="1:5">
      <c r="A706">
        <v>201</v>
      </c>
      <c r="B706">
        <v>20132</v>
      </c>
      <c r="C706">
        <v>2013299</v>
      </c>
      <c r="D706" t="s">
        <v>2650</v>
      </c>
      <c r="E706">
        <v>0</v>
      </c>
    </row>
    <row r="707" spans="1:5">
      <c r="A707">
        <v>201</v>
      </c>
      <c r="B707">
        <v>20133</v>
      </c>
      <c r="C707">
        <v>2013301</v>
      </c>
      <c r="D707" t="s">
        <v>2650</v>
      </c>
      <c r="E707">
        <v>0</v>
      </c>
    </row>
    <row r="708" spans="1:5">
      <c r="A708">
        <v>201</v>
      </c>
      <c r="B708">
        <v>20133</v>
      </c>
      <c r="C708">
        <v>2013302</v>
      </c>
      <c r="D708" t="s">
        <v>2650</v>
      </c>
      <c r="E708">
        <v>0</v>
      </c>
    </row>
    <row r="709" spans="1:5">
      <c r="A709">
        <v>201</v>
      </c>
      <c r="B709">
        <v>20133</v>
      </c>
      <c r="C709">
        <v>2013350</v>
      </c>
      <c r="D709" t="s">
        <v>2650</v>
      </c>
      <c r="E709">
        <v>0</v>
      </c>
    </row>
    <row r="710" spans="1:5">
      <c r="A710">
        <v>201</v>
      </c>
      <c r="B710">
        <v>20133</v>
      </c>
      <c r="C710">
        <v>2013399</v>
      </c>
      <c r="D710" t="s">
        <v>2650</v>
      </c>
      <c r="E710">
        <v>0</v>
      </c>
    </row>
    <row r="711" spans="1:5">
      <c r="A711">
        <v>201</v>
      </c>
      <c r="B711">
        <v>20134</v>
      </c>
      <c r="C711">
        <v>2013401</v>
      </c>
      <c r="D711" t="s">
        <v>2650</v>
      </c>
      <c r="E711">
        <v>0</v>
      </c>
    </row>
    <row r="712" spans="1:5">
      <c r="A712">
        <v>201</v>
      </c>
      <c r="B712">
        <v>20134</v>
      </c>
      <c r="C712">
        <v>2013402</v>
      </c>
      <c r="D712" t="s">
        <v>2650</v>
      </c>
      <c r="E712">
        <v>0</v>
      </c>
    </row>
    <row r="713" spans="1:5">
      <c r="A713">
        <v>201</v>
      </c>
      <c r="B713">
        <v>20134</v>
      </c>
      <c r="C713">
        <v>2013450</v>
      </c>
      <c r="D713" t="s">
        <v>2650</v>
      </c>
      <c r="E713">
        <v>0</v>
      </c>
    </row>
    <row r="714" spans="1:5">
      <c r="A714">
        <v>201</v>
      </c>
      <c r="B714">
        <v>20134</v>
      </c>
      <c r="C714">
        <v>2013499</v>
      </c>
      <c r="D714" t="s">
        <v>2650</v>
      </c>
      <c r="E714">
        <v>0</v>
      </c>
    </row>
    <row r="715" spans="1:5">
      <c r="A715">
        <v>201</v>
      </c>
      <c r="B715">
        <v>20135</v>
      </c>
      <c r="C715">
        <v>2013599</v>
      </c>
      <c r="D715" t="s">
        <v>2650</v>
      </c>
      <c r="E715">
        <v>0</v>
      </c>
    </row>
    <row r="716" spans="1:5">
      <c r="A716">
        <v>201</v>
      </c>
      <c r="B716">
        <v>20136</v>
      </c>
      <c r="C716">
        <v>2013601</v>
      </c>
      <c r="D716" t="s">
        <v>2650</v>
      </c>
      <c r="E716">
        <v>0</v>
      </c>
    </row>
    <row r="717" spans="1:5">
      <c r="A717">
        <v>201</v>
      </c>
      <c r="B717">
        <v>20136</v>
      </c>
      <c r="C717">
        <v>2013602</v>
      </c>
      <c r="D717" t="s">
        <v>2650</v>
      </c>
      <c r="E717">
        <v>100</v>
      </c>
    </row>
    <row r="718" spans="1:5">
      <c r="A718">
        <v>201</v>
      </c>
      <c r="B718">
        <v>20136</v>
      </c>
      <c r="C718">
        <v>2013650</v>
      </c>
      <c r="D718" t="s">
        <v>2650</v>
      </c>
      <c r="E718">
        <v>0</v>
      </c>
    </row>
    <row r="719" spans="1:5">
      <c r="A719">
        <v>201</v>
      </c>
      <c r="B719">
        <v>20136</v>
      </c>
      <c r="C719">
        <v>2013699</v>
      </c>
      <c r="D719" t="s">
        <v>2650</v>
      </c>
      <c r="E719">
        <v>0</v>
      </c>
    </row>
    <row r="720" spans="1:5">
      <c r="A720">
        <v>201</v>
      </c>
      <c r="B720">
        <v>20199</v>
      </c>
      <c r="C720">
        <v>2019901</v>
      </c>
      <c r="D720" t="s">
        <v>2650</v>
      </c>
      <c r="E720">
        <v>20</v>
      </c>
    </row>
    <row r="721" spans="1:5">
      <c r="A721">
        <v>201</v>
      </c>
      <c r="B721">
        <v>20199</v>
      </c>
      <c r="C721">
        <v>2019999</v>
      </c>
      <c r="D721" t="s">
        <v>2650</v>
      </c>
      <c r="E721">
        <v>10287.95352675</v>
      </c>
    </row>
    <row r="722" spans="1:5">
      <c r="A722">
        <v>203</v>
      </c>
      <c r="B722">
        <v>20306</v>
      </c>
      <c r="C722">
        <v>2030606</v>
      </c>
      <c r="D722" t="s">
        <v>2650</v>
      </c>
      <c r="E722">
        <v>0</v>
      </c>
    </row>
    <row r="723" spans="1:5">
      <c r="A723">
        <v>203</v>
      </c>
      <c r="B723">
        <v>20306</v>
      </c>
      <c r="C723">
        <v>2030607</v>
      </c>
      <c r="D723" t="s">
        <v>2650</v>
      </c>
      <c r="E723">
        <v>0</v>
      </c>
    </row>
    <row r="724" spans="1:5">
      <c r="A724">
        <v>203</v>
      </c>
      <c r="B724">
        <v>20306</v>
      </c>
      <c r="C724">
        <v>2030699</v>
      </c>
      <c r="D724" t="s">
        <v>2650</v>
      </c>
      <c r="E724">
        <v>0</v>
      </c>
    </row>
    <row r="725" spans="1:5">
      <c r="A725">
        <v>204</v>
      </c>
      <c r="B725">
        <v>20401</v>
      </c>
      <c r="C725">
        <v>2040101</v>
      </c>
      <c r="D725" t="s">
        <v>2650</v>
      </c>
      <c r="E725">
        <v>0</v>
      </c>
    </row>
    <row r="726" spans="1:5">
      <c r="A726">
        <v>204</v>
      </c>
      <c r="B726">
        <v>20401</v>
      </c>
      <c r="C726">
        <v>2040102</v>
      </c>
      <c r="D726" t="s">
        <v>2650</v>
      </c>
      <c r="E726">
        <v>0</v>
      </c>
    </row>
    <row r="727" spans="1:5">
      <c r="A727">
        <v>204</v>
      </c>
      <c r="B727">
        <v>20401</v>
      </c>
      <c r="C727">
        <v>2040103</v>
      </c>
      <c r="D727" t="s">
        <v>2650</v>
      </c>
      <c r="E727">
        <v>0</v>
      </c>
    </row>
    <row r="728" spans="1:5">
      <c r="A728">
        <v>204</v>
      </c>
      <c r="B728">
        <v>20401</v>
      </c>
      <c r="C728">
        <v>2040199</v>
      </c>
      <c r="D728" t="s">
        <v>2650</v>
      </c>
      <c r="E728">
        <v>0</v>
      </c>
    </row>
    <row r="729" spans="1:5">
      <c r="A729">
        <v>204</v>
      </c>
      <c r="B729">
        <v>20402</v>
      </c>
      <c r="C729">
        <v>2040201</v>
      </c>
      <c r="D729" t="s">
        <v>2650</v>
      </c>
      <c r="E729">
        <v>141.73</v>
      </c>
    </row>
    <row r="730" spans="1:5">
      <c r="A730">
        <v>204</v>
      </c>
      <c r="B730">
        <v>20402</v>
      </c>
      <c r="C730">
        <v>2040202</v>
      </c>
      <c r="D730" t="s">
        <v>2650</v>
      </c>
      <c r="E730">
        <v>0</v>
      </c>
    </row>
    <row r="731" spans="1:5">
      <c r="A731">
        <v>204</v>
      </c>
      <c r="B731">
        <v>20402</v>
      </c>
      <c r="C731">
        <v>2040203</v>
      </c>
      <c r="D731" t="s">
        <v>2650</v>
      </c>
      <c r="E731">
        <v>0</v>
      </c>
    </row>
    <row r="732" spans="1:5">
      <c r="A732">
        <v>204</v>
      </c>
      <c r="B732">
        <v>20402</v>
      </c>
      <c r="C732">
        <v>2040204</v>
      </c>
      <c r="D732" t="s">
        <v>2650</v>
      </c>
      <c r="E732">
        <v>0</v>
      </c>
    </row>
    <row r="733" spans="1:5">
      <c r="A733">
        <v>204</v>
      </c>
      <c r="B733">
        <v>20402</v>
      </c>
      <c r="C733">
        <v>2040205</v>
      </c>
      <c r="D733" t="s">
        <v>2650</v>
      </c>
      <c r="E733">
        <v>0</v>
      </c>
    </row>
    <row r="734" spans="1:5">
      <c r="A734">
        <v>204</v>
      </c>
      <c r="B734">
        <v>20402</v>
      </c>
      <c r="C734">
        <v>2040206</v>
      </c>
      <c r="D734" t="s">
        <v>2650</v>
      </c>
      <c r="E734">
        <v>0</v>
      </c>
    </row>
    <row r="735" spans="1:5">
      <c r="A735">
        <v>204</v>
      </c>
      <c r="B735">
        <v>20402</v>
      </c>
      <c r="C735">
        <v>2040208</v>
      </c>
      <c r="D735" t="s">
        <v>2650</v>
      </c>
      <c r="E735">
        <v>381.0257</v>
      </c>
    </row>
    <row r="736" spans="1:5">
      <c r="A736">
        <v>204</v>
      </c>
      <c r="B736">
        <v>20402</v>
      </c>
      <c r="C736">
        <v>2040210</v>
      </c>
      <c r="D736" t="s">
        <v>2650</v>
      </c>
      <c r="E736">
        <v>0</v>
      </c>
    </row>
    <row r="737" spans="1:5">
      <c r="A737">
        <v>204</v>
      </c>
      <c r="B737">
        <v>20402</v>
      </c>
      <c r="C737">
        <v>2040211</v>
      </c>
      <c r="D737" t="s">
        <v>2650</v>
      </c>
      <c r="E737">
        <v>0</v>
      </c>
    </row>
    <row r="738" spans="1:5">
      <c r="A738">
        <v>204</v>
      </c>
      <c r="B738">
        <v>20402</v>
      </c>
      <c r="C738">
        <v>2040212</v>
      </c>
      <c r="D738" t="s">
        <v>2650</v>
      </c>
      <c r="E738">
        <v>736.188</v>
      </c>
    </row>
    <row r="739" spans="1:5">
      <c r="A739">
        <v>204</v>
      </c>
      <c r="B739">
        <v>20402</v>
      </c>
      <c r="C739">
        <v>2040213</v>
      </c>
      <c r="D739" t="s">
        <v>2650</v>
      </c>
      <c r="E739">
        <v>0</v>
      </c>
    </row>
    <row r="740" spans="1:5">
      <c r="A740">
        <v>204</v>
      </c>
      <c r="B740">
        <v>20402</v>
      </c>
      <c r="C740">
        <v>2040214</v>
      </c>
      <c r="D740" t="s">
        <v>2650</v>
      </c>
      <c r="E740">
        <v>0</v>
      </c>
    </row>
    <row r="741" spans="1:5">
      <c r="A741">
        <v>204</v>
      </c>
      <c r="B741">
        <v>20402</v>
      </c>
      <c r="C741">
        <v>2040215</v>
      </c>
      <c r="D741" t="s">
        <v>2650</v>
      </c>
      <c r="E741">
        <v>0</v>
      </c>
    </row>
    <row r="742" spans="1:5">
      <c r="A742">
        <v>204</v>
      </c>
      <c r="B742">
        <v>20402</v>
      </c>
      <c r="C742">
        <v>2040216</v>
      </c>
      <c r="D742" t="s">
        <v>2650</v>
      </c>
      <c r="E742">
        <v>-68.875</v>
      </c>
    </row>
    <row r="743" spans="1:5">
      <c r="A743">
        <v>204</v>
      </c>
      <c r="B743">
        <v>20402</v>
      </c>
      <c r="C743">
        <v>2040217</v>
      </c>
      <c r="D743" t="s">
        <v>2650</v>
      </c>
      <c r="E743">
        <v>0</v>
      </c>
    </row>
    <row r="744" spans="1:5">
      <c r="A744">
        <v>204</v>
      </c>
      <c r="B744">
        <v>20402</v>
      </c>
      <c r="C744">
        <v>2040219</v>
      </c>
      <c r="D744" t="s">
        <v>2650</v>
      </c>
      <c r="E744">
        <v>0</v>
      </c>
    </row>
    <row r="745" spans="1:5">
      <c r="A745">
        <v>204</v>
      </c>
      <c r="B745">
        <v>20402</v>
      </c>
      <c r="C745">
        <v>2040250</v>
      </c>
      <c r="D745" t="s">
        <v>2650</v>
      </c>
      <c r="E745">
        <v>0</v>
      </c>
    </row>
    <row r="746" spans="1:5">
      <c r="A746">
        <v>204</v>
      </c>
      <c r="B746">
        <v>20402</v>
      </c>
      <c r="C746">
        <v>2040299</v>
      </c>
      <c r="D746" t="s">
        <v>2650</v>
      </c>
      <c r="E746">
        <v>0</v>
      </c>
    </row>
    <row r="747" spans="1:5">
      <c r="A747">
        <v>204</v>
      </c>
      <c r="B747">
        <v>20403</v>
      </c>
      <c r="C747">
        <v>2040399</v>
      </c>
      <c r="D747" t="s">
        <v>2650</v>
      </c>
      <c r="E747">
        <v>0</v>
      </c>
    </row>
    <row r="748" spans="1:5">
      <c r="A748">
        <v>204</v>
      </c>
      <c r="B748">
        <v>20404</v>
      </c>
      <c r="C748">
        <v>2040401</v>
      </c>
      <c r="D748" t="s">
        <v>2650</v>
      </c>
      <c r="E748">
        <v>0</v>
      </c>
    </row>
    <row r="749" spans="1:5">
      <c r="A749">
        <v>204</v>
      </c>
      <c r="B749">
        <v>20404</v>
      </c>
      <c r="C749">
        <v>2040402</v>
      </c>
      <c r="D749" t="s">
        <v>2650</v>
      </c>
      <c r="E749">
        <v>0</v>
      </c>
    </row>
    <row r="750" spans="1:5">
      <c r="A750">
        <v>204</v>
      </c>
      <c r="B750">
        <v>20404</v>
      </c>
      <c r="C750">
        <v>2040403</v>
      </c>
      <c r="D750" t="s">
        <v>2650</v>
      </c>
      <c r="E750">
        <v>0</v>
      </c>
    </row>
    <row r="751" spans="1:5">
      <c r="A751">
        <v>204</v>
      </c>
      <c r="B751">
        <v>20404</v>
      </c>
      <c r="C751">
        <v>2040404</v>
      </c>
      <c r="D751" t="s">
        <v>2650</v>
      </c>
      <c r="E751">
        <v>0</v>
      </c>
    </row>
    <row r="752" spans="1:5">
      <c r="A752">
        <v>204</v>
      </c>
      <c r="B752">
        <v>20404</v>
      </c>
      <c r="C752">
        <v>2040405</v>
      </c>
      <c r="D752" t="s">
        <v>2650</v>
      </c>
      <c r="E752">
        <v>0</v>
      </c>
    </row>
    <row r="753" spans="1:5">
      <c r="A753">
        <v>204</v>
      </c>
      <c r="B753">
        <v>20404</v>
      </c>
      <c r="C753">
        <v>2040406</v>
      </c>
      <c r="D753" t="s">
        <v>2650</v>
      </c>
      <c r="E753">
        <v>0</v>
      </c>
    </row>
    <row r="754" spans="1:5">
      <c r="A754">
        <v>204</v>
      </c>
      <c r="B754">
        <v>20404</v>
      </c>
      <c r="C754">
        <v>2040407</v>
      </c>
      <c r="D754" t="s">
        <v>2650</v>
      </c>
      <c r="E754">
        <v>0</v>
      </c>
    </row>
    <row r="755" spans="1:5">
      <c r="A755">
        <v>204</v>
      </c>
      <c r="B755">
        <v>20404</v>
      </c>
      <c r="C755">
        <v>2040408</v>
      </c>
      <c r="D755" t="s">
        <v>2650</v>
      </c>
      <c r="E755">
        <v>0</v>
      </c>
    </row>
    <row r="756" spans="1:5">
      <c r="A756">
        <v>204</v>
      </c>
      <c r="B756">
        <v>20404</v>
      </c>
      <c r="C756">
        <v>2040409</v>
      </c>
      <c r="D756" t="s">
        <v>2650</v>
      </c>
      <c r="E756">
        <v>0</v>
      </c>
    </row>
    <row r="757" spans="1:5">
      <c r="A757">
        <v>204</v>
      </c>
      <c r="B757">
        <v>20404</v>
      </c>
      <c r="C757">
        <v>2040499</v>
      </c>
      <c r="D757" t="s">
        <v>2650</v>
      </c>
      <c r="E757">
        <v>0</v>
      </c>
    </row>
    <row r="758" spans="1:5">
      <c r="A758">
        <v>204</v>
      </c>
      <c r="B758">
        <v>20405</v>
      </c>
      <c r="C758">
        <v>2040501</v>
      </c>
      <c r="D758" t="s">
        <v>2650</v>
      </c>
      <c r="E758">
        <v>0</v>
      </c>
    </row>
    <row r="759" spans="1:5">
      <c r="A759">
        <v>204</v>
      </c>
      <c r="B759">
        <v>20405</v>
      </c>
      <c r="C759">
        <v>2040502</v>
      </c>
      <c r="D759" t="s">
        <v>2650</v>
      </c>
      <c r="E759">
        <v>0</v>
      </c>
    </row>
    <row r="760" spans="1:5">
      <c r="A760">
        <v>204</v>
      </c>
      <c r="B760">
        <v>20405</v>
      </c>
      <c r="C760">
        <v>2040506</v>
      </c>
      <c r="D760" t="s">
        <v>2650</v>
      </c>
      <c r="E760">
        <v>0</v>
      </c>
    </row>
    <row r="761" spans="1:5">
      <c r="A761">
        <v>204</v>
      </c>
      <c r="B761">
        <v>20405</v>
      </c>
      <c r="C761">
        <v>2040599</v>
      </c>
      <c r="D761" t="s">
        <v>2650</v>
      </c>
      <c r="E761">
        <v>0</v>
      </c>
    </row>
    <row r="762" spans="1:5">
      <c r="A762">
        <v>204</v>
      </c>
      <c r="B762">
        <v>20406</v>
      </c>
      <c r="C762">
        <v>2040601</v>
      </c>
      <c r="D762" t="s">
        <v>2650</v>
      </c>
      <c r="E762">
        <v>0</v>
      </c>
    </row>
    <row r="763" spans="1:5">
      <c r="A763">
        <v>204</v>
      </c>
      <c r="B763">
        <v>20406</v>
      </c>
      <c r="C763">
        <v>2040602</v>
      </c>
      <c r="D763" t="s">
        <v>2650</v>
      </c>
      <c r="E763">
        <v>0</v>
      </c>
    </row>
    <row r="764" spans="1:5">
      <c r="A764">
        <v>204</v>
      </c>
      <c r="B764">
        <v>20406</v>
      </c>
      <c r="C764">
        <v>2040604</v>
      </c>
      <c r="D764" t="s">
        <v>2650</v>
      </c>
      <c r="E764">
        <v>0</v>
      </c>
    </row>
    <row r="765" spans="1:5">
      <c r="A765">
        <v>204</v>
      </c>
      <c r="B765">
        <v>20406</v>
      </c>
      <c r="C765">
        <v>2040605</v>
      </c>
      <c r="D765" t="s">
        <v>2650</v>
      </c>
      <c r="E765">
        <v>0</v>
      </c>
    </row>
    <row r="766" spans="1:5">
      <c r="A766">
        <v>204</v>
      </c>
      <c r="B766">
        <v>20406</v>
      </c>
      <c r="C766">
        <v>2040607</v>
      </c>
      <c r="D766" t="s">
        <v>2650</v>
      </c>
      <c r="E766">
        <v>0</v>
      </c>
    </row>
    <row r="767" spans="1:5">
      <c r="A767">
        <v>204</v>
      </c>
      <c r="B767">
        <v>20406</v>
      </c>
      <c r="C767">
        <v>2040610</v>
      </c>
      <c r="D767" t="s">
        <v>2650</v>
      </c>
      <c r="E767">
        <v>0</v>
      </c>
    </row>
    <row r="768" spans="1:5">
      <c r="A768">
        <v>204</v>
      </c>
      <c r="B768">
        <v>20406</v>
      </c>
      <c r="C768">
        <v>2040699</v>
      </c>
      <c r="D768" t="s">
        <v>2650</v>
      </c>
      <c r="E768">
        <v>32</v>
      </c>
    </row>
    <row r="769" spans="1:5">
      <c r="A769">
        <v>204</v>
      </c>
      <c r="B769">
        <v>20499</v>
      </c>
      <c r="C769">
        <v>2049901</v>
      </c>
      <c r="D769" t="s">
        <v>2650</v>
      </c>
      <c r="E769">
        <v>3109.427406</v>
      </c>
    </row>
    <row r="770" spans="1:5">
      <c r="A770">
        <v>204</v>
      </c>
      <c r="B770">
        <v>20499</v>
      </c>
      <c r="C770">
        <v>2049902</v>
      </c>
      <c r="D770" t="s">
        <v>2650</v>
      </c>
      <c r="E770">
        <v>0</v>
      </c>
    </row>
    <row r="771" spans="1:5">
      <c r="A771">
        <v>205</v>
      </c>
      <c r="B771">
        <v>20501</v>
      </c>
      <c r="C771">
        <v>2050101</v>
      </c>
      <c r="D771" t="s">
        <v>2650</v>
      </c>
      <c r="E771">
        <v>0</v>
      </c>
    </row>
    <row r="772" spans="1:5">
      <c r="A772">
        <v>205</v>
      </c>
      <c r="B772">
        <v>20501</v>
      </c>
      <c r="C772">
        <v>2050199</v>
      </c>
      <c r="D772" t="s">
        <v>2650</v>
      </c>
      <c r="E772">
        <v>8013.666788</v>
      </c>
    </row>
    <row r="773" spans="1:5">
      <c r="A773">
        <v>205</v>
      </c>
      <c r="B773">
        <v>20502</v>
      </c>
      <c r="C773">
        <v>2050201</v>
      </c>
      <c r="D773" t="s">
        <v>2650</v>
      </c>
      <c r="E773">
        <v>0</v>
      </c>
    </row>
    <row r="774" spans="1:5">
      <c r="A774">
        <v>205</v>
      </c>
      <c r="B774">
        <v>20502</v>
      </c>
      <c r="C774">
        <v>2050202</v>
      </c>
      <c r="D774" t="s">
        <v>2650</v>
      </c>
      <c r="E774">
        <v>0</v>
      </c>
    </row>
    <row r="775" spans="1:5">
      <c r="A775">
        <v>205</v>
      </c>
      <c r="B775">
        <v>20502</v>
      </c>
      <c r="C775">
        <v>2050203</v>
      </c>
      <c r="D775" t="s">
        <v>2650</v>
      </c>
      <c r="E775">
        <v>0</v>
      </c>
    </row>
    <row r="776" spans="1:5">
      <c r="A776">
        <v>205</v>
      </c>
      <c r="B776">
        <v>20502</v>
      </c>
      <c r="C776">
        <v>2050204</v>
      </c>
      <c r="D776" t="s">
        <v>2650</v>
      </c>
      <c r="E776">
        <v>4275.67095</v>
      </c>
    </row>
    <row r="777" spans="1:5">
      <c r="A777">
        <v>205</v>
      </c>
      <c r="B777">
        <v>20502</v>
      </c>
      <c r="C777">
        <v>2050205</v>
      </c>
      <c r="D777" t="s">
        <v>2650</v>
      </c>
      <c r="E777">
        <v>27.8</v>
      </c>
    </row>
    <row r="778" spans="1:5">
      <c r="A778">
        <v>205</v>
      </c>
      <c r="B778">
        <v>20502</v>
      </c>
      <c r="C778">
        <v>2050299</v>
      </c>
      <c r="D778" t="s">
        <v>2650</v>
      </c>
      <c r="E778">
        <v>0</v>
      </c>
    </row>
    <row r="779" spans="1:5">
      <c r="A779">
        <v>205</v>
      </c>
      <c r="B779">
        <v>20503</v>
      </c>
      <c r="C779">
        <v>2050301</v>
      </c>
      <c r="D779" t="s">
        <v>2650</v>
      </c>
      <c r="E779">
        <v>0</v>
      </c>
    </row>
    <row r="780" spans="1:5">
      <c r="A780">
        <v>205</v>
      </c>
      <c r="B780">
        <v>20503</v>
      </c>
      <c r="C780">
        <v>2050302</v>
      </c>
      <c r="D780" t="s">
        <v>2650</v>
      </c>
      <c r="E780">
        <v>405.071254</v>
      </c>
    </row>
    <row r="781" spans="1:5">
      <c r="A781">
        <v>205</v>
      </c>
      <c r="B781">
        <v>20503</v>
      </c>
      <c r="C781">
        <v>2050303</v>
      </c>
      <c r="D781" t="s">
        <v>2650</v>
      </c>
      <c r="E781">
        <v>867.0005</v>
      </c>
    </row>
    <row r="782" spans="1:5">
      <c r="A782">
        <v>205</v>
      </c>
      <c r="B782">
        <v>20503</v>
      </c>
      <c r="C782">
        <v>2050304</v>
      </c>
      <c r="D782" t="s">
        <v>2650</v>
      </c>
      <c r="E782">
        <v>666.637886</v>
      </c>
    </row>
    <row r="783" spans="1:5">
      <c r="A783">
        <v>205</v>
      </c>
      <c r="B783">
        <v>20503</v>
      </c>
      <c r="C783">
        <v>2050305</v>
      </c>
      <c r="D783" t="s">
        <v>2650</v>
      </c>
      <c r="E783">
        <v>19420.305</v>
      </c>
    </row>
    <row r="784" spans="1:5">
      <c r="A784">
        <v>205</v>
      </c>
      <c r="B784">
        <v>20503</v>
      </c>
      <c r="C784">
        <v>2050399</v>
      </c>
      <c r="D784" t="s">
        <v>2650</v>
      </c>
      <c r="E784">
        <v>147.818</v>
      </c>
    </row>
    <row r="785" spans="1:5">
      <c r="A785">
        <v>205</v>
      </c>
      <c r="B785">
        <v>20507</v>
      </c>
      <c r="C785">
        <v>2050701</v>
      </c>
      <c r="D785" t="s">
        <v>2650</v>
      </c>
      <c r="E785">
        <v>16.382625</v>
      </c>
    </row>
    <row r="786" spans="1:5">
      <c r="A786">
        <v>205</v>
      </c>
      <c r="B786">
        <v>20507</v>
      </c>
      <c r="C786">
        <v>2050799</v>
      </c>
      <c r="D786" t="s">
        <v>2650</v>
      </c>
      <c r="E786">
        <v>0</v>
      </c>
    </row>
    <row r="787" spans="1:5">
      <c r="A787">
        <v>205</v>
      </c>
      <c r="B787">
        <v>20508</v>
      </c>
      <c r="C787">
        <v>2050802</v>
      </c>
      <c r="D787" t="s">
        <v>2650</v>
      </c>
      <c r="E787">
        <v>0</v>
      </c>
    </row>
    <row r="788" spans="1:5">
      <c r="A788">
        <v>205</v>
      </c>
      <c r="B788">
        <v>20509</v>
      </c>
      <c r="C788">
        <v>2050903</v>
      </c>
      <c r="D788" t="s">
        <v>2650</v>
      </c>
      <c r="E788">
        <v>0</v>
      </c>
    </row>
    <row r="789" spans="1:5">
      <c r="A789">
        <v>205</v>
      </c>
      <c r="B789">
        <v>20509</v>
      </c>
      <c r="C789">
        <v>2050905</v>
      </c>
      <c r="D789" t="s">
        <v>2650</v>
      </c>
      <c r="E789">
        <v>0</v>
      </c>
    </row>
    <row r="790" spans="1:5">
      <c r="A790">
        <v>205</v>
      </c>
      <c r="B790">
        <v>20509</v>
      </c>
      <c r="C790">
        <v>2050999</v>
      </c>
      <c r="D790" t="s">
        <v>2650</v>
      </c>
      <c r="E790">
        <v>0</v>
      </c>
    </row>
    <row r="791" spans="1:5">
      <c r="A791">
        <v>205</v>
      </c>
      <c r="B791">
        <v>20599</v>
      </c>
      <c r="C791">
        <v>2059999</v>
      </c>
      <c r="D791" t="s">
        <v>2650</v>
      </c>
      <c r="E791">
        <v>5357.0212</v>
      </c>
    </row>
    <row r="792" spans="1:5">
      <c r="A792">
        <v>206</v>
      </c>
      <c r="B792">
        <v>20601</v>
      </c>
      <c r="C792">
        <v>2060101</v>
      </c>
      <c r="D792" t="s">
        <v>2650</v>
      </c>
      <c r="E792">
        <v>0</v>
      </c>
    </row>
    <row r="793" spans="1:5">
      <c r="A793">
        <v>206</v>
      </c>
      <c r="B793">
        <v>20601</v>
      </c>
      <c r="C793">
        <v>2060102</v>
      </c>
      <c r="D793" t="s">
        <v>2650</v>
      </c>
      <c r="E793">
        <v>0</v>
      </c>
    </row>
    <row r="794" spans="1:5">
      <c r="A794">
        <v>206</v>
      </c>
      <c r="B794">
        <v>20601</v>
      </c>
      <c r="C794">
        <v>2060199</v>
      </c>
      <c r="D794" t="s">
        <v>2650</v>
      </c>
      <c r="E794">
        <v>0</v>
      </c>
    </row>
    <row r="795" spans="1:5">
      <c r="A795">
        <v>206</v>
      </c>
      <c r="B795">
        <v>20603</v>
      </c>
      <c r="C795">
        <v>2060301</v>
      </c>
      <c r="D795" t="s">
        <v>2650</v>
      </c>
      <c r="E795">
        <v>0</v>
      </c>
    </row>
    <row r="796" spans="1:5">
      <c r="A796">
        <v>206</v>
      </c>
      <c r="B796">
        <v>20603</v>
      </c>
      <c r="C796">
        <v>2060302</v>
      </c>
      <c r="D796" t="s">
        <v>2650</v>
      </c>
      <c r="E796">
        <v>0</v>
      </c>
    </row>
    <row r="797" spans="1:5">
      <c r="A797">
        <v>206</v>
      </c>
      <c r="B797">
        <v>20603</v>
      </c>
      <c r="C797">
        <v>2060399</v>
      </c>
      <c r="D797" t="s">
        <v>2650</v>
      </c>
      <c r="E797">
        <v>77.877244</v>
      </c>
    </row>
    <row r="798" spans="1:5">
      <c r="A798">
        <v>206</v>
      </c>
      <c r="B798">
        <v>20604</v>
      </c>
      <c r="C798">
        <v>2060401</v>
      </c>
      <c r="D798" t="s">
        <v>2650</v>
      </c>
      <c r="E798">
        <v>0</v>
      </c>
    </row>
    <row r="799" spans="1:5">
      <c r="A799">
        <v>206</v>
      </c>
      <c r="B799">
        <v>20604</v>
      </c>
      <c r="C799">
        <v>2060402</v>
      </c>
      <c r="D799" t="s">
        <v>2650</v>
      </c>
      <c r="E799">
        <v>0</v>
      </c>
    </row>
    <row r="800" spans="1:5">
      <c r="A800">
        <v>206</v>
      </c>
      <c r="B800">
        <v>20604</v>
      </c>
      <c r="C800">
        <v>2060403</v>
      </c>
      <c r="D800" t="s">
        <v>2650</v>
      </c>
      <c r="E800">
        <v>0</v>
      </c>
    </row>
    <row r="801" spans="1:5">
      <c r="A801">
        <v>206</v>
      </c>
      <c r="B801">
        <v>20604</v>
      </c>
      <c r="C801">
        <v>2060499</v>
      </c>
      <c r="D801" t="s">
        <v>2650</v>
      </c>
      <c r="E801">
        <v>0</v>
      </c>
    </row>
    <row r="802" spans="1:5">
      <c r="A802">
        <v>206</v>
      </c>
      <c r="B802">
        <v>20605</v>
      </c>
      <c r="C802">
        <v>2060501</v>
      </c>
      <c r="D802" t="s">
        <v>2650</v>
      </c>
      <c r="E802">
        <v>0</v>
      </c>
    </row>
    <row r="803" spans="1:5">
      <c r="A803">
        <v>206</v>
      </c>
      <c r="B803">
        <v>20605</v>
      </c>
      <c r="C803">
        <v>2060502</v>
      </c>
      <c r="D803" t="s">
        <v>2650</v>
      </c>
      <c r="E803">
        <v>0.5802</v>
      </c>
    </row>
    <row r="804" spans="1:5">
      <c r="A804">
        <v>206</v>
      </c>
      <c r="B804">
        <v>20605</v>
      </c>
      <c r="C804">
        <v>2060503</v>
      </c>
      <c r="D804" t="s">
        <v>2650</v>
      </c>
      <c r="E804">
        <v>0</v>
      </c>
    </row>
    <row r="805" spans="1:5">
      <c r="A805">
        <v>206</v>
      </c>
      <c r="B805">
        <v>20606</v>
      </c>
      <c r="C805">
        <v>2060601</v>
      </c>
      <c r="D805" t="s">
        <v>2650</v>
      </c>
      <c r="E805">
        <v>0</v>
      </c>
    </row>
    <row r="806" spans="1:5">
      <c r="A806">
        <v>206</v>
      </c>
      <c r="B806">
        <v>20606</v>
      </c>
      <c r="C806">
        <v>2060602</v>
      </c>
      <c r="D806" t="s">
        <v>2650</v>
      </c>
      <c r="E806">
        <v>0</v>
      </c>
    </row>
    <row r="807" spans="1:5">
      <c r="A807">
        <v>206</v>
      </c>
      <c r="B807">
        <v>20606</v>
      </c>
      <c r="C807">
        <v>2060699</v>
      </c>
      <c r="D807" t="s">
        <v>2650</v>
      </c>
      <c r="E807">
        <v>0</v>
      </c>
    </row>
    <row r="808" spans="1:5">
      <c r="A808">
        <v>206</v>
      </c>
      <c r="B808">
        <v>20607</v>
      </c>
      <c r="C808">
        <v>2060701</v>
      </c>
      <c r="D808" t="s">
        <v>2650</v>
      </c>
      <c r="E808">
        <v>0</v>
      </c>
    </row>
    <row r="809" spans="1:5">
      <c r="A809">
        <v>206</v>
      </c>
      <c r="B809">
        <v>20607</v>
      </c>
      <c r="C809">
        <v>2060702</v>
      </c>
      <c r="D809" t="s">
        <v>2650</v>
      </c>
      <c r="E809">
        <v>0</v>
      </c>
    </row>
    <row r="810" spans="1:5">
      <c r="A810">
        <v>206</v>
      </c>
      <c r="B810">
        <v>20607</v>
      </c>
      <c r="C810">
        <v>2060703</v>
      </c>
      <c r="D810" t="s">
        <v>2650</v>
      </c>
      <c r="E810">
        <v>0</v>
      </c>
    </row>
    <row r="811" spans="1:5">
      <c r="A811">
        <v>206</v>
      </c>
      <c r="B811">
        <v>20607</v>
      </c>
      <c r="C811">
        <v>2060704</v>
      </c>
      <c r="D811" t="s">
        <v>2650</v>
      </c>
      <c r="E811">
        <v>0</v>
      </c>
    </row>
    <row r="812" spans="1:5">
      <c r="A812">
        <v>206</v>
      </c>
      <c r="B812">
        <v>20607</v>
      </c>
      <c r="C812">
        <v>2060705</v>
      </c>
      <c r="D812" t="s">
        <v>2650</v>
      </c>
      <c r="E812">
        <v>0</v>
      </c>
    </row>
    <row r="813" spans="1:5">
      <c r="A813">
        <v>206</v>
      </c>
      <c r="B813">
        <v>20607</v>
      </c>
      <c r="C813">
        <v>2060799</v>
      </c>
      <c r="D813" t="s">
        <v>2650</v>
      </c>
      <c r="E813">
        <v>0</v>
      </c>
    </row>
    <row r="814" spans="1:5">
      <c r="A814">
        <v>206</v>
      </c>
      <c r="B814">
        <v>20699</v>
      </c>
      <c r="C814">
        <v>2069999</v>
      </c>
      <c r="D814" t="s">
        <v>2650</v>
      </c>
      <c r="E814">
        <v>225.3151</v>
      </c>
    </row>
    <row r="815" spans="1:5">
      <c r="A815">
        <v>207</v>
      </c>
      <c r="B815">
        <v>20701</v>
      </c>
      <c r="C815">
        <v>2070101</v>
      </c>
      <c r="D815" t="s">
        <v>2650</v>
      </c>
      <c r="E815">
        <v>0.0131429999999993</v>
      </c>
    </row>
    <row r="816" spans="1:5">
      <c r="A816">
        <v>207</v>
      </c>
      <c r="B816">
        <v>20701</v>
      </c>
      <c r="C816">
        <v>2070102</v>
      </c>
      <c r="D816" t="s">
        <v>2650</v>
      </c>
      <c r="E816">
        <v>0</v>
      </c>
    </row>
    <row r="817" spans="1:5">
      <c r="A817">
        <v>207</v>
      </c>
      <c r="B817">
        <v>20701</v>
      </c>
      <c r="C817">
        <v>2070104</v>
      </c>
      <c r="D817" t="s">
        <v>2650</v>
      </c>
      <c r="E817">
        <v>0.0108800000000003</v>
      </c>
    </row>
    <row r="818" spans="1:5">
      <c r="A818">
        <v>207</v>
      </c>
      <c r="B818">
        <v>20701</v>
      </c>
      <c r="C818">
        <v>2070107</v>
      </c>
      <c r="D818" t="s">
        <v>2650</v>
      </c>
      <c r="E818">
        <v>0</v>
      </c>
    </row>
    <row r="819" spans="1:5">
      <c r="A819">
        <v>207</v>
      </c>
      <c r="B819">
        <v>20701</v>
      </c>
      <c r="C819">
        <v>2070108</v>
      </c>
      <c r="D819" t="s">
        <v>2650</v>
      </c>
      <c r="E819">
        <v>0</v>
      </c>
    </row>
    <row r="820" spans="1:5">
      <c r="A820">
        <v>207</v>
      </c>
      <c r="B820">
        <v>20701</v>
      </c>
      <c r="C820">
        <v>2070109</v>
      </c>
      <c r="D820" t="s">
        <v>2650</v>
      </c>
      <c r="E820">
        <v>0</v>
      </c>
    </row>
    <row r="821" spans="1:5">
      <c r="A821">
        <v>207</v>
      </c>
      <c r="B821">
        <v>20701</v>
      </c>
      <c r="C821">
        <v>2070111</v>
      </c>
      <c r="D821" t="s">
        <v>2650</v>
      </c>
      <c r="E821">
        <v>0</v>
      </c>
    </row>
    <row r="822" spans="1:5">
      <c r="A822">
        <v>207</v>
      </c>
      <c r="B822">
        <v>20701</v>
      </c>
      <c r="C822">
        <v>2070112</v>
      </c>
      <c r="D822" t="s">
        <v>2650</v>
      </c>
      <c r="E822">
        <v>1.781872</v>
      </c>
    </row>
    <row r="823" spans="1:5">
      <c r="A823">
        <v>207</v>
      </c>
      <c r="B823">
        <v>20701</v>
      </c>
      <c r="C823">
        <v>2070199</v>
      </c>
      <c r="D823" t="s">
        <v>2650</v>
      </c>
      <c r="E823">
        <v>0.016777</v>
      </c>
    </row>
    <row r="824" spans="1:5">
      <c r="A824">
        <v>207</v>
      </c>
      <c r="B824">
        <v>20702</v>
      </c>
      <c r="C824">
        <v>2070204</v>
      </c>
      <c r="D824" t="s">
        <v>2650</v>
      </c>
      <c r="E824">
        <v>0</v>
      </c>
    </row>
    <row r="825" spans="1:5">
      <c r="A825">
        <v>207</v>
      </c>
      <c r="B825">
        <v>20702</v>
      </c>
      <c r="C825">
        <v>2070205</v>
      </c>
      <c r="D825" t="s">
        <v>2650</v>
      </c>
      <c r="E825">
        <v>0.0157890000000109</v>
      </c>
    </row>
    <row r="826" spans="1:5">
      <c r="A826">
        <v>207</v>
      </c>
      <c r="B826">
        <v>20702</v>
      </c>
      <c r="C826">
        <v>2070206</v>
      </c>
      <c r="D826" t="s">
        <v>2650</v>
      </c>
      <c r="E826">
        <v>0</v>
      </c>
    </row>
    <row r="827" spans="1:5">
      <c r="A827">
        <v>207</v>
      </c>
      <c r="B827">
        <v>20702</v>
      </c>
      <c r="C827">
        <v>2070299</v>
      </c>
      <c r="D827" t="s">
        <v>2650</v>
      </c>
      <c r="E827">
        <v>0</v>
      </c>
    </row>
    <row r="828" spans="1:5">
      <c r="A828">
        <v>207</v>
      </c>
      <c r="B828">
        <v>20703</v>
      </c>
      <c r="C828">
        <v>2070301</v>
      </c>
      <c r="D828" t="s">
        <v>2650</v>
      </c>
      <c r="E828">
        <v>0</v>
      </c>
    </row>
    <row r="829" spans="1:5">
      <c r="A829">
        <v>207</v>
      </c>
      <c r="B829">
        <v>20703</v>
      </c>
      <c r="C829">
        <v>2070302</v>
      </c>
      <c r="D829" t="s">
        <v>2650</v>
      </c>
      <c r="E829">
        <v>0</v>
      </c>
    </row>
    <row r="830" spans="1:5">
      <c r="A830">
        <v>207</v>
      </c>
      <c r="B830">
        <v>20703</v>
      </c>
      <c r="C830">
        <v>2070305</v>
      </c>
      <c r="D830" t="s">
        <v>2650</v>
      </c>
      <c r="E830">
        <v>0</v>
      </c>
    </row>
    <row r="831" spans="1:5">
      <c r="A831">
        <v>207</v>
      </c>
      <c r="B831">
        <v>20703</v>
      </c>
      <c r="C831">
        <v>2070306</v>
      </c>
      <c r="D831" t="s">
        <v>2650</v>
      </c>
      <c r="E831">
        <v>0</v>
      </c>
    </row>
    <row r="832" spans="1:5">
      <c r="A832">
        <v>207</v>
      </c>
      <c r="B832">
        <v>20703</v>
      </c>
      <c r="C832">
        <v>2070307</v>
      </c>
      <c r="D832" t="s">
        <v>2650</v>
      </c>
      <c r="E832">
        <v>57.981812</v>
      </c>
    </row>
    <row r="833" spans="1:5">
      <c r="A833">
        <v>207</v>
      </c>
      <c r="B833">
        <v>20703</v>
      </c>
      <c r="C833">
        <v>2070308</v>
      </c>
      <c r="D833" t="s">
        <v>2650</v>
      </c>
      <c r="E833">
        <v>106.748146</v>
      </c>
    </row>
    <row r="834" spans="1:5">
      <c r="A834">
        <v>207</v>
      </c>
      <c r="B834">
        <v>20703</v>
      </c>
      <c r="C834">
        <v>2070309</v>
      </c>
      <c r="D834" t="s">
        <v>2650</v>
      </c>
      <c r="E834">
        <v>0</v>
      </c>
    </row>
    <row r="835" spans="1:5">
      <c r="A835">
        <v>207</v>
      </c>
      <c r="B835">
        <v>20703</v>
      </c>
      <c r="C835">
        <v>2070399</v>
      </c>
      <c r="D835" t="s">
        <v>2650</v>
      </c>
      <c r="E835">
        <v>0</v>
      </c>
    </row>
    <row r="836" spans="1:5">
      <c r="A836">
        <v>207</v>
      </c>
      <c r="B836">
        <v>20704</v>
      </c>
      <c r="C836">
        <v>2070401</v>
      </c>
      <c r="D836" t="s">
        <v>2650</v>
      </c>
      <c r="E836">
        <v>0</v>
      </c>
    </row>
    <row r="837" spans="1:5">
      <c r="A837">
        <v>207</v>
      </c>
      <c r="B837">
        <v>20704</v>
      </c>
      <c r="C837">
        <v>2070402</v>
      </c>
      <c r="D837" t="s">
        <v>2650</v>
      </c>
      <c r="E837">
        <v>0</v>
      </c>
    </row>
    <row r="838" spans="1:5">
      <c r="A838">
        <v>207</v>
      </c>
      <c r="B838">
        <v>20704</v>
      </c>
      <c r="C838">
        <v>2070406</v>
      </c>
      <c r="D838" t="s">
        <v>2650</v>
      </c>
      <c r="E838">
        <v>0</v>
      </c>
    </row>
    <row r="839" spans="1:5">
      <c r="A839">
        <v>207</v>
      </c>
      <c r="B839">
        <v>20704</v>
      </c>
      <c r="C839">
        <v>2070408</v>
      </c>
      <c r="D839" t="s">
        <v>2650</v>
      </c>
      <c r="E839">
        <v>0</v>
      </c>
    </row>
    <row r="840" spans="1:5">
      <c r="A840">
        <v>207</v>
      </c>
      <c r="B840">
        <v>20704</v>
      </c>
      <c r="C840">
        <v>2070499</v>
      </c>
      <c r="D840" t="s">
        <v>2650</v>
      </c>
      <c r="E840">
        <v>1964.509238</v>
      </c>
    </row>
    <row r="841" spans="1:5">
      <c r="A841">
        <v>207</v>
      </c>
      <c r="B841">
        <v>20799</v>
      </c>
      <c r="C841">
        <v>2079902</v>
      </c>
      <c r="D841" t="s">
        <v>2650</v>
      </c>
      <c r="E841">
        <v>0</v>
      </c>
    </row>
    <row r="842" spans="1:5">
      <c r="A842">
        <v>207</v>
      </c>
      <c r="B842">
        <v>20799</v>
      </c>
      <c r="C842">
        <v>2079903</v>
      </c>
      <c r="D842" t="s">
        <v>2650</v>
      </c>
      <c r="E842">
        <v>1576</v>
      </c>
    </row>
    <row r="843" spans="1:5">
      <c r="A843">
        <v>207</v>
      </c>
      <c r="B843">
        <v>20799</v>
      </c>
      <c r="C843">
        <v>2079999</v>
      </c>
      <c r="D843" t="s">
        <v>2650</v>
      </c>
      <c r="E843">
        <v>1307.458686</v>
      </c>
    </row>
    <row r="844" spans="1:5">
      <c r="A844">
        <v>208</v>
      </c>
      <c r="B844">
        <v>20801</v>
      </c>
      <c r="C844">
        <v>2080101</v>
      </c>
      <c r="D844" t="s">
        <v>2650</v>
      </c>
      <c r="E844">
        <v>0</v>
      </c>
    </row>
    <row r="845" spans="1:5">
      <c r="A845">
        <v>208</v>
      </c>
      <c r="B845">
        <v>20801</v>
      </c>
      <c r="C845">
        <v>2080102</v>
      </c>
      <c r="D845" t="s">
        <v>2650</v>
      </c>
      <c r="E845">
        <v>0</v>
      </c>
    </row>
    <row r="846" spans="1:5">
      <c r="A846">
        <v>208</v>
      </c>
      <c r="B846">
        <v>20801</v>
      </c>
      <c r="C846">
        <v>2080104</v>
      </c>
      <c r="D846" t="s">
        <v>2650</v>
      </c>
      <c r="E846">
        <v>0</v>
      </c>
    </row>
    <row r="847" spans="1:5">
      <c r="A847">
        <v>208</v>
      </c>
      <c r="B847">
        <v>20801</v>
      </c>
      <c r="C847">
        <v>2080105</v>
      </c>
      <c r="D847" t="s">
        <v>2650</v>
      </c>
      <c r="E847">
        <v>0</v>
      </c>
    </row>
    <row r="848" spans="1:5">
      <c r="A848">
        <v>208</v>
      </c>
      <c r="B848">
        <v>20801</v>
      </c>
      <c r="C848">
        <v>2080107</v>
      </c>
      <c r="D848" t="s">
        <v>2650</v>
      </c>
      <c r="E848">
        <v>0</v>
      </c>
    </row>
    <row r="849" spans="1:5">
      <c r="A849">
        <v>208</v>
      </c>
      <c r="B849">
        <v>20801</v>
      </c>
      <c r="C849">
        <v>2080108</v>
      </c>
      <c r="D849" t="s">
        <v>2650</v>
      </c>
      <c r="E849">
        <v>0</v>
      </c>
    </row>
    <row r="850" spans="1:5">
      <c r="A850">
        <v>208</v>
      </c>
      <c r="B850">
        <v>20801</v>
      </c>
      <c r="C850">
        <v>2080109</v>
      </c>
      <c r="D850" t="s">
        <v>2650</v>
      </c>
      <c r="E850">
        <v>0</v>
      </c>
    </row>
    <row r="851" spans="1:5">
      <c r="A851">
        <v>208</v>
      </c>
      <c r="B851">
        <v>20801</v>
      </c>
      <c r="C851">
        <v>2080110</v>
      </c>
      <c r="D851" t="s">
        <v>2650</v>
      </c>
      <c r="E851">
        <v>0</v>
      </c>
    </row>
    <row r="852" spans="1:5">
      <c r="A852">
        <v>208</v>
      </c>
      <c r="B852">
        <v>20801</v>
      </c>
      <c r="C852">
        <v>2080111</v>
      </c>
      <c r="D852" t="s">
        <v>2650</v>
      </c>
      <c r="E852">
        <v>0</v>
      </c>
    </row>
    <row r="853" spans="1:5">
      <c r="A853">
        <v>208</v>
      </c>
      <c r="B853">
        <v>20801</v>
      </c>
      <c r="C853">
        <v>2080112</v>
      </c>
      <c r="D853" t="s">
        <v>2650</v>
      </c>
      <c r="E853">
        <v>0</v>
      </c>
    </row>
    <row r="854" spans="1:5">
      <c r="A854">
        <v>208</v>
      </c>
      <c r="B854">
        <v>20801</v>
      </c>
      <c r="C854">
        <v>2080199</v>
      </c>
      <c r="D854" t="s">
        <v>2650</v>
      </c>
      <c r="E854">
        <v>0</v>
      </c>
    </row>
    <row r="855" spans="1:5">
      <c r="A855">
        <v>208</v>
      </c>
      <c r="B855">
        <v>20802</v>
      </c>
      <c r="C855">
        <v>2080201</v>
      </c>
      <c r="D855" t="s">
        <v>2650</v>
      </c>
      <c r="E855">
        <v>0</v>
      </c>
    </row>
    <row r="856" spans="1:5">
      <c r="A856">
        <v>208</v>
      </c>
      <c r="B856">
        <v>20802</v>
      </c>
      <c r="C856">
        <v>2080202</v>
      </c>
      <c r="D856" t="s">
        <v>2650</v>
      </c>
      <c r="E856">
        <v>0</v>
      </c>
    </row>
    <row r="857" spans="1:5">
      <c r="A857">
        <v>208</v>
      </c>
      <c r="B857">
        <v>20802</v>
      </c>
      <c r="C857">
        <v>2080204</v>
      </c>
      <c r="D857" t="s">
        <v>2650</v>
      </c>
      <c r="E857">
        <v>0</v>
      </c>
    </row>
    <row r="858" spans="1:5">
      <c r="A858">
        <v>208</v>
      </c>
      <c r="B858">
        <v>20802</v>
      </c>
      <c r="C858">
        <v>2080205</v>
      </c>
      <c r="D858" t="s">
        <v>2650</v>
      </c>
      <c r="E858">
        <v>0</v>
      </c>
    </row>
    <row r="859" spans="1:5">
      <c r="A859">
        <v>208</v>
      </c>
      <c r="B859">
        <v>20802</v>
      </c>
      <c r="C859">
        <v>2080206</v>
      </c>
      <c r="D859" t="s">
        <v>2650</v>
      </c>
      <c r="E859">
        <v>0</v>
      </c>
    </row>
    <row r="860" spans="1:5">
      <c r="A860">
        <v>208</v>
      </c>
      <c r="B860">
        <v>20802</v>
      </c>
      <c r="C860">
        <v>2080207</v>
      </c>
      <c r="D860" t="s">
        <v>2650</v>
      </c>
      <c r="E860">
        <v>0</v>
      </c>
    </row>
    <row r="861" spans="1:5">
      <c r="A861">
        <v>208</v>
      </c>
      <c r="B861">
        <v>20802</v>
      </c>
      <c r="C861">
        <v>2080208</v>
      </c>
      <c r="D861" t="s">
        <v>2650</v>
      </c>
      <c r="E861">
        <v>0</v>
      </c>
    </row>
    <row r="862" spans="1:5">
      <c r="A862">
        <v>208</v>
      </c>
      <c r="B862">
        <v>20802</v>
      </c>
      <c r="C862">
        <v>2080209</v>
      </c>
      <c r="D862" t="s">
        <v>2650</v>
      </c>
      <c r="E862">
        <v>0</v>
      </c>
    </row>
    <row r="863" spans="1:5">
      <c r="A863">
        <v>208</v>
      </c>
      <c r="B863">
        <v>20802</v>
      </c>
      <c r="C863">
        <v>2080299</v>
      </c>
      <c r="D863" t="s">
        <v>2650</v>
      </c>
      <c r="E863">
        <v>15</v>
      </c>
    </row>
    <row r="864" spans="1:5">
      <c r="A864">
        <v>208</v>
      </c>
      <c r="B864">
        <v>20804</v>
      </c>
      <c r="C864">
        <v>2080402</v>
      </c>
      <c r="D864" t="s">
        <v>2650</v>
      </c>
      <c r="E864">
        <v>0</v>
      </c>
    </row>
    <row r="865" spans="1:5">
      <c r="A865">
        <v>208</v>
      </c>
      <c r="B865">
        <v>20805</v>
      </c>
      <c r="C865">
        <v>2080501</v>
      </c>
      <c r="D865" t="s">
        <v>2650</v>
      </c>
      <c r="E865">
        <v>0</v>
      </c>
    </row>
    <row r="866" spans="1:5">
      <c r="A866">
        <v>208</v>
      </c>
      <c r="B866">
        <v>20805</v>
      </c>
      <c r="C866">
        <v>2080502</v>
      </c>
      <c r="D866" t="s">
        <v>2650</v>
      </c>
      <c r="E866">
        <v>-159.528147</v>
      </c>
    </row>
    <row r="867" spans="1:5">
      <c r="A867">
        <v>208</v>
      </c>
      <c r="B867">
        <v>20805</v>
      </c>
      <c r="C867">
        <v>2080505</v>
      </c>
      <c r="D867" t="s">
        <v>2650</v>
      </c>
      <c r="E867">
        <v>18.264975</v>
      </c>
    </row>
    <row r="868" spans="1:5">
      <c r="A868">
        <v>208</v>
      </c>
      <c r="B868">
        <v>20805</v>
      </c>
      <c r="C868">
        <v>2080506</v>
      </c>
      <c r="D868" t="s">
        <v>2650</v>
      </c>
      <c r="E868">
        <v>7.28250000000005</v>
      </c>
    </row>
    <row r="869" spans="1:5">
      <c r="A869">
        <v>208</v>
      </c>
      <c r="B869">
        <v>20805</v>
      </c>
      <c r="C869">
        <v>2080507</v>
      </c>
      <c r="D869" t="s">
        <v>2650</v>
      </c>
      <c r="E869">
        <v>0</v>
      </c>
    </row>
    <row r="870" spans="1:5">
      <c r="A870">
        <v>208</v>
      </c>
      <c r="B870">
        <v>20805</v>
      </c>
      <c r="C870">
        <v>2080599</v>
      </c>
      <c r="D870" t="s">
        <v>2650</v>
      </c>
      <c r="E870">
        <v>50.412475</v>
      </c>
    </row>
    <row r="871" spans="1:5">
      <c r="A871">
        <v>208</v>
      </c>
      <c r="B871">
        <v>20806</v>
      </c>
      <c r="C871">
        <v>2080601</v>
      </c>
      <c r="D871" t="s">
        <v>2650</v>
      </c>
      <c r="E871">
        <v>0</v>
      </c>
    </row>
    <row r="872" spans="1:5">
      <c r="A872">
        <v>208</v>
      </c>
      <c r="B872">
        <v>20806</v>
      </c>
      <c r="C872">
        <v>2080699</v>
      </c>
      <c r="D872" t="s">
        <v>2650</v>
      </c>
      <c r="E872">
        <v>315.634159</v>
      </c>
    </row>
    <row r="873" spans="1:5">
      <c r="A873">
        <v>208</v>
      </c>
      <c r="B873">
        <v>20807</v>
      </c>
      <c r="C873">
        <v>2080701</v>
      </c>
      <c r="D873" t="s">
        <v>2650</v>
      </c>
      <c r="E873">
        <v>0</v>
      </c>
    </row>
    <row r="874" spans="1:5">
      <c r="A874">
        <v>208</v>
      </c>
      <c r="B874">
        <v>20807</v>
      </c>
      <c r="C874">
        <v>2080702</v>
      </c>
      <c r="D874" t="s">
        <v>2650</v>
      </c>
      <c r="E874">
        <v>0</v>
      </c>
    </row>
    <row r="875" spans="1:5">
      <c r="A875">
        <v>208</v>
      </c>
      <c r="B875">
        <v>20807</v>
      </c>
      <c r="C875">
        <v>2080704</v>
      </c>
      <c r="D875" t="s">
        <v>2650</v>
      </c>
      <c r="E875">
        <v>0</v>
      </c>
    </row>
    <row r="876" spans="1:5">
      <c r="A876">
        <v>208</v>
      </c>
      <c r="B876">
        <v>20807</v>
      </c>
      <c r="C876">
        <v>2080705</v>
      </c>
      <c r="D876" t="s">
        <v>2650</v>
      </c>
      <c r="E876">
        <v>0</v>
      </c>
    </row>
    <row r="877" spans="1:5">
      <c r="A877">
        <v>208</v>
      </c>
      <c r="B877">
        <v>20807</v>
      </c>
      <c r="C877">
        <v>2080709</v>
      </c>
      <c r="D877" t="s">
        <v>2650</v>
      </c>
      <c r="E877">
        <v>0</v>
      </c>
    </row>
    <row r="878" spans="1:5">
      <c r="A878">
        <v>208</v>
      </c>
      <c r="B878">
        <v>20807</v>
      </c>
      <c r="C878">
        <v>2080711</v>
      </c>
      <c r="D878" t="s">
        <v>2650</v>
      </c>
      <c r="E878">
        <v>0</v>
      </c>
    </row>
    <row r="879" spans="1:5">
      <c r="A879">
        <v>208</v>
      </c>
      <c r="B879">
        <v>20807</v>
      </c>
      <c r="C879">
        <v>2080712</v>
      </c>
      <c r="D879" t="s">
        <v>2650</v>
      </c>
      <c r="E879">
        <v>0</v>
      </c>
    </row>
    <row r="880" spans="1:5">
      <c r="A880">
        <v>208</v>
      </c>
      <c r="B880">
        <v>20807</v>
      </c>
      <c r="C880">
        <v>2080713</v>
      </c>
      <c r="D880" t="s">
        <v>2650</v>
      </c>
      <c r="E880">
        <v>0</v>
      </c>
    </row>
    <row r="881" spans="1:5">
      <c r="A881">
        <v>208</v>
      </c>
      <c r="B881">
        <v>20807</v>
      </c>
      <c r="C881">
        <v>2080799</v>
      </c>
      <c r="D881" t="s">
        <v>2650</v>
      </c>
      <c r="E881">
        <v>0</v>
      </c>
    </row>
    <row r="882" spans="1:5">
      <c r="A882">
        <v>208</v>
      </c>
      <c r="B882">
        <v>20808</v>
      </c>
      <c r="C882">
        <v>2080801</v>
      </c>
      <c r="D882" t="s">
        <v>2650</v>
      </c>
      <c r="E882">
        <v>0</v>
      </c>
    </row>
    <row r="883" spans="1:5">
      <c r="A883">
        <v>208</v>
      </c>
      <c r="B883">
        <v>20808</v>
      </c>
      <c r="C883">
        <v>2080802</v>
      </c>
      <c r="D883" t="s">
        <v>2650</v>
      </c>
      <c r="E883">
        <v>0</v>
      </c>
    </row>
    <row r="884" spans="1:5">
      <c r="A884">
        <v>208</v>
      </c>
      <c r="B884">
        <v>20808</v>
      </c>
      <c r="C884">
        <v>2080804</v>
      </c>
      <c r="D884" t="s">
        <v>2650</v>
      </c>
      <c r="E884">
        <v>0</v>
      </c>
    </row>
    <row r="885" spans="1:5">
      <c r="A885">
        <v>208</v>
      </c>
      <c r="B885">
        <v>20808</v>
      </c>
      <c r="C885">
        <v>2080899</v>
      </c>
      <c r="D885" t="s">
        <v>2650</v>
      </c>
      <c r="E885">
        <v>0</v>
      </c>
    </row>
    <row r="886" spans="1:5">
      <c r="A886">
        <v>208</v>
      </c>
      <c r="B886">
        <v>20809</v>
      </c>
      <c r="C886">
        <v>2080901</v>
      </c>
      <c r="D886" t="s">
        <v>2650</v>
      </c>
      <c r="E886">
        <v>0</v>
      </c>
    </row>
    <row r="887" spans="1:5">
      <c r="A887">
        <v>208</v>
      </c>
      <c r="B887">
        <v>20809</v>
      </c>
      <c r="C887">
        <v>2080902</v>
      </c>
      <c r="D887" t="s">
        <v>2650</v>
      </c>
      <c r="E887">
        <v>0</v>
      </c>
    </row>
    <row r="888" spans="1:5">
      <c r="A888">
        <v>208</v>
      </c>
      <c r="B888">
        <v>20809</v>
      </c>
      <c r="C888">
        <v>2080903</v>
      </c>
      <c r="D888" t="s">
        <v>2650</v>
      </c>
      <c r="E888">
        <v>0</v>
      </c>
    </row>
    <row r="889" spans="1:5">
      <c r="A889">
        <v>208</v>
      </c>
      <c r="B889">
        <v>20809</v>
      </c>
      <c r="C889">
        <v>2080904</v>
      </c>
      <c r="D889" t="s">
        <v>2650</v>
      </c>
      <c r="E889">
        <v>0</v>
      </c>
    </row>
    <row r="890" spans="1:5">
      <c r="A890">
        <v>208</v>
      </c>
      <c r="B890">
        <v>20809</v>
      </c>
      <c r="C890">
        <v>2080999</v>
      </c>
      <c r="D890" t="s">
        <v>2650</v>
      </c>
      <c r="E890">
        <v>0</v>
      </c>
    </row>
    <row r="891" spans="1:5">
      <c r="A891">
        <v>208</v>
      </c>
      <c r="B891">
        <v>20810</v>
      </c>
      <c r="C891">
        <v>2081001</v>
      </c>
      <c r="D891" t="s">
        <v>2650</v>
      </c>
      <c r="E891">
        <v>0</v>
      </c>
    </row>
    <row r="892" spans="1:5">
      <c r="A892">
        <v>208</v>
      </c>
      <c r="B892">
        <v>20810</v>
      </c>
      <c r="C892">
        <v>2081002</v>
      </c>
      <c r="D892" t="s">
        <v>2650</v>
      </c>
      <c r="E892">
        <v>0</v>
      </c>
    </row>
    <row r="893" spans="1:5">
      <c r="A893">
        <v>208</v>
      </c>
      <c r="B893">
        <v>20810</v>
      </c>
      <c r="C893">
        <v>2081004</v>
      </c>
      <c r="D893" t="s">
        <v>2650</v>
      </c>
      <c r="E893">
        <v>55</v>
      </c>
    </row>
    <row r="894" spans="1:5">
      <c r="A894">
        <v>208</v>
      </c>
      <c r="B894">
        <v>20810</v>
      </c>
      <c r="C894">
        <v>2081005</v>
      </c>
      <c r="D894" t="s">
        <v>2650</v>
      </c>
      <c r="E894">
        <v>0</v>
      </c>
    </row>
    <row r="895" spans="1:5">
      <c r="A895">
        <v>208</v>
      </c>
      <c r="B895">
        <v>20811</v>
      </c>
      <c r="C895">
        <v>2081101</v>
      </c>
      <c r="D895" t="s">
        <v>2650</v>
      </c>
      <c r="E895">
        <v>0</v>
      </c>
    </row>
    <row r="896" spans="1:5">
      <c r="A896">
        <v>208</v>
      </c>
      <c r="B896">
        <v>20811</v>
      </c>
      <c r="C896">
        <v>2081104</v>
      </c>
      <c r="D896" t="s">
        <v>2650</v>
      </c>
      <c r="E896">
        <v>0</v>
      </c>
    </row>
    <row r="897" spans="1:5">
      <c r="A897">
        <v>208</v>
      </c>
      <c r="B897">
        <v>20811</v>
      </c>
      <c r="C897">
        <v>2081105</v>
      </c>
      <c r="D897" t="s">
        <v>2650</v>
      </c>
      <c r="E897">
        <v>0</v>
      </c>
    </row>
    <row r="898" spans="1:5">
      <c r="A898">
        <v>208</v>
      </c>
      <c r="B898">
        <v>20811</v>
      </c>
      <c r="C898">
        <v>2081106</v>
      </c>
      <c r="D898" t="s">
        <v>2650</v>
      </c>
      <c r="E898">
        <v>0</v>
      </c>
    </row>
    <row r="899" spans="1:5">
      <c r="A899">
        <v>208</v>
      </c>
      <c r="B899">
        <v>20811</v>
      </c>
      <c r="C899">
        <v>2081107</v>
      </c>
      <c r="D899" t="s">
        <v>2650</v>
      </c>
      <c r="E899">
        <v>0</v>
      </c>
    </row>
    <row r="900" spans="1:5">
      <c r="A900">
        <v>208</v>
      </c>
      <c r="B900">
        <v>20811</v>
      </c>
      <c r="C900">
        <v>2081199</v>
      </c>
      <c r="D900" t="s">
        <v>2650</v>
      </c>
      <c r="E900">
        <v>64.6</v>
      </c>
    </row>
    <row r="901" spans="1:5">
      <c r="A901">
        <v>208</v>
      </c>
      <c r="B901">
        <v>20815</v>
      </c>
      <c r="C901">
        <v>2081502</v>
      </c>
      <c r="D901" t="s">
        <v>2650</v>
      </c>
      <c r="E901">
        <v>0</v>
      </c>
    </row>
    <row r="902" spans="1:5">
      <c r="A902">
        <v>208</v>
      </c>
      <c r="B902">
        <v>20816</v>
      </c>
      <c r="C902">
        <v>2081601</v>
      </c>
      <c r="D902" t="s">
        <v>2650</v>
      </c>
      <c r="E902">
        <v>0</v>
      </c>
    </row>
    <row r="903" spans="1:5">
      <c r="A903">
        <v>208</v>
      </c>
      <c r="B903">
        <v>20816</v>
      </c>
      <c r="C903">
        <v>2081602</v>
      </c>
      <c r="D903" t="s">
        <v>2650</v>
      </c>
      <c r="E903">
        <v>0</v>
      </c>
    </row>
    <row r="904" spans="1:5">
      <c r="A904">
        <v>208</v>
      </c>
      <c r="B904">
        <v>20816</v>
      </c>
      <c r="C904">
        <v>2081699</v>
      </c>
      <c r="D904" t="s">
        <v>2650</v>
      </c>
      <c r="E904">
        <v>0</v>
      </c>
    </row>
    <row r="905" spans="1:5">
      <c r="A905">
        <v>208</v>
      </c>
      <c r="B905">
        <v>20819</v>
      </c>
      <c r="C905">
        <v>2081901</v>
      </c>
      <c r="D905" t="s">
        <v>2650</v>
      </c>
      <c r="E905">
        <v>0</v>
      </c>
    </row>
    <row r="906" spans="1:5">
      <c r="A906">
        <v>208</v>
      </c>
      <c r="B906">
        <v>20820</v>
      </c>
      <c r="C906">
        <v>2082001</v>
      </c>
      <c r="D906" t="s">
        <v>2650</v>
      </c>
      <c r="E906">
        <v>0</v>
      </c>
    </row>
    <row r="907" spans="1:5">
      <c r="A907">
        <v>208</v>
      </c>
      <c r="B907">
        <v>20820</v>
      </c>
      <c r="C907">
        <v>2082002</v>
      </c>
      <c r="D907" t="s">
        <v>2650</v>
      </c>
      <c r="E907">
        <v>0</v>
      </c>
    </row>
    <row r="908" spans="1:5">
      <c r="A908">
        <v>208</v>
      </c>
      <c r="B908">
        <v>20821</v>
      </c>
      <c r="C908">
        <v>2082101</v>
      </c>
      <c r="D908" t="s">
        <v>2650</v>
      </c>
      <c r="E908">
        <v>0</v>
      </c>
    </row>
    <row r="909" spans="1:5">
      <c r="A909">
        <v>208</v>
      </c>
      <c r="B909">
        <v>20825</v>
      </c>
      <c r="C909">
        <v>2082502</v>
      </c>
      <c r="D909" t="s">
        <v>2650</v>
      </c>
      <c r="E909">
        <v>0</v>
      </c>
    </row>
    <row r="910" spans="1:5">
      <c r="A910">
        <v>208</v>
      </c>
      <c r="B910">
        <v>20826</v>
      </c>
      <c r="C910">
        <v>2082601</v>
      </c>
      <c r="D910" t="s">
        <v>2650</v>
      </c>
      <c r="E910">
        <v>0</v>
      </c>
    </row>
    <row r="911" spans="1:5">
      <c r="A911">
        <v>208</v>
      </c>
      <c r="B911">
        <v>20826</v>
      </c>
      <c r="C911">
        <v>2082699</v>
      </c>
      <c r="D911" t="s">
        <v>2650</v>
      </c>
      <c r="E911">
        <v>0</v>
      </c>
    </row>
    <row r="912" spans="1:5">
      <c r="A912">
        <v>208</v>
      </c>
      <c r="B912">
        <v>20899</v>
      </c>
      <c r="C912">
        <v>2089901</v>
      </c>
      <c r="D912" t="s">
        <v>2650</v>
      </c>
      <c r="E912">
        <v>452.065691</v>
      </c>
    </row>
    <row r="913" spans="1:5">
      <c r="A913">
        <v>210</v>
      </c>
      <c r="B913">
        <v>21001</v>
      </c>
      <c r="C913">
        <v>2100101</v>
      </c>
      <c r="D913" t="s">
        <v>2650</v>
      </c>
      <c r="E913">
        <v>0</v>
      </c>
    </row>
    <row r="914" spans="1:5">
      <c r="A914">
        <v>210</v>
      </c>
      <c r="B914">
        <v>21001</v>
      </c>
      <c r="C914">
        <v>2100102</v>
      </c>
      <c r="D914" t="s">
        <v>2650</v>
      </c>
      <c r="E914">
        <v>0</v>
      </c>
    </row>
    <row r="915" spans="1:5">
      <c r="A915">
        <v>210</v>
      </c>
      <c r="B915">
        <v>21001</v>
      </c>
      <c r="C915">
        <v>2100199</v>
      </c>
      <c r="D915" t="s">
        <v>2650</v>
      </c>
      <c r="E915">
        <v>0</v>
      </c>
    </row>
    <row r="916" spans="1:5">
      <c r="A916">
        <v>210</v>
      </c>
      <c r="B916">
        <v>21002</v>
      </c>
      <c r="C916">
        <v>2100201</v>
      </c>
      <c r="D916" t="s">
        <v>2650</v>
      </c>
      <c r="E916">
        <v>0</v>
      </c>
    </row>
    <row r="917" spans="1:5">
      <c r="A917">
        <v>210</v>
      </c>
      <c r="B917">
        <v>21002</v>
      </c>
      <c r="C917">
        <v>2100202</v>
      </c>
      <c r="D917" t="s">
        <v>2650</v>
      </c>
      <c r="E917">
        <v>0</v>
      </c>
    </row>
    <row r="918" spans="1:5">
      <c r="A918">
        <v>210</v>
      </c>
      <c r="B918">
        <v>21002</v>
      </c>
      <c r="C918">
        <v>2100206</v>
      </c>
      <c r="D918" t="s">
        <v>2650</v>
      </c>
      <c r="E918">
        <v>0</v>
      </c>
    </row>
    <row r="919" spans="1:5">
      <c r="A919">
        <v>210</v>
      </c>
      <c r="B919">
        <v>21002</v>
      </c>
      <c r="C919">
        <v>2100211</v>
      </c>
      <c r="D919" t="s">
        <v>2650</v>
      </c>
      <c r="E919">
        <v>0</v>
      </c>
    </row>
    <row r="920" spans="1:5">
      <c r="A920">
        <v>210</v>
      </c>
      <c r="B920">
        <v>21002</v>
      </c>
      <c r="C920">
        <v>2100299</v>
      </c>
      <c r="D920" t="s">
        <v>2650</v>
      </c>
      <c r="E920">
        <v>0</v>
      </c>
    </row>
    <row r="921" spans="1:5">
      <c r="A921">
        <v>210</v>
      </c>
      <c r="B921">
        <v>21003</v>
      </c>
      <c r="C921">
        <v>2100302</v>
      </c>
      <c r="D921" t="s">
        <v>2650</v>
      </c>
      <c r="E921">
        <v>0</v>
      </c>
    </row>
    <row r="922" spans="1:5">
      <c r="A922">
        <v>210</v>
      </c>
      <c r="B922">
        <v>21003</v>
      </c>
      <c r="C922">
        <v>2100399</v>
      </c>
      <c r="D922" t="s">
        <v>2650</v>
      </c>
      <c r="E922">
        <v>0</v>
      </c>
    </row>
    <row r="923" spans="1:5">
      <c r="A923">
        <v>210</v>
      </c>
      <c r="B923">
        <v>21004</v>
      </c>
      <c r="C923">
        <v>2100401</v>
      </c>
      <c r="D923" t="s">
        <v>2650</v>
      </c>
      <c r="E923">
        <v>100</v>
      </c>
    </row>
    <row r="924" spans="1:5">
      <c r="A924">
        <v>210</v>
      </c>
      <c r="B924">
        <v>21004</v>
      </c>
      <c r="C924">
        <v>2100402</v>
      </c>
      <c r="D924" t="s">
        <v>2650</v>
      </c>
      <c r="E924">
        <v>-0.5</v>
      </c>
    </row>
    <row r="925" spans="1:5">
      <c r="A925">
        <v>210</v>
      </c>
      <c r="B925">
        <v>21004</v>
      </c>
      <c r="C925">
        <v>2100408</v>
      </c>
      <c r="D925" t="s">
        <v>2650</v>
      </c>
      <c r="E925">
        <v>0</v>
      </c>
    </row>
    <row r="926" spans="1:5">
      <c r="A926">
        <v>210</v>
      </c>
      <c r="B926">
        <v>21004</v>
      </c>
      <c r="C926">
        <v>2100409</v>
      </c>
      <c r="D926" t="s">
        <v>2650</v>
      </c>
      <c r="E926">
        <v>200</v>
      </c>
    </row>
    <row r="927" spans="1:5">
      <c r="A927">
        <v>210</v>
      </c>
      <c r="B927">
        <v>21004</v>
      </c>
      <c r="C927">
        <v>2100410</v>
      </c>
      <c r="D927" t="s">
        <v>2650</v>
      </c>
      <c r="E927">
        <v>0</v>
      </c>
    </row>
    <row r="928" spans="1:5">
      <c r="A928">
        <v>210</v>
      </c>
      <c r="B928">
        <v>21004</v>
      </c>
      <c r="C928">
        <v>2100499</v>
      </c>
      <c r="D928" t="s">
        <v>2650</v>
      </c>
      <c r="E928">
        <v>0</v>
      </c>
    </row>
    <row r="929" spans="1:5">
      <c r="A929">
        <v>210</v>
      </c>
      <c r="B929">
        <v>21006</v>
      </c>
      <c r="C929">
        <v>2100601</v>
      </c>
      <c r="D929" t="s">
        <v>2650</v>
      </c>
      <c r="E929">
        <v>0</v>
      </c>
    </row>
    <row r="930" spans="1:5">
      <c r="A930">
        <v>210</v>
      </c>
      <c r="B930">
        <v>21006</v>
      </c>
      <c r="C930">
        <v>2100699</v>
      </c>
      <c r="D930" t="s">
        <v>2650</v>
      </c>
      <c r="E930">
        <v>0</v>
      </c>
    </row>
    <row r="931" spans="1:5">
      <c r="A931">
        <v>210</v>
      </c>
      <c r="B931">
        <v>21007</v>
      </c>
      <c r="C931">
        <v>2100716</v>
      </c>
      <c r="D931" t="s">
        <v>2650</v>
      </c>
      <c r="E931">
        <v>0</v>
      </c>
    </row>
    <row r="932" spans="1:5">
      <c r="A932">
        <v>210</v>
      </c>
      <c r="B932">
        <v>21007</v>
      </c>
      <c r="C932">
        <v>2100717</v>
      </c>
      <c r="D932" t="s">
        <v>2650</v>
      </c>
      <c r="E932">
        <v>0</v>
      </c>
    </row>
    <row r="933" spans="1:5">
      <c r="A933">
        <v>210</v>
      </c>
      <c r="B933">
        <v>21007</v>
      </c>
      <c r="C933">
        <v>2100799</v>
      </c>
      <c r="D933" t="s">
        <v>2650</v>
      </c>
      <c r="E933">
        <v>386.111015</v>
      </c>
    </row>
    <row r="934" spans="1:5">
      <c r="A934">
        <v>210</v>
      </c>
      <c r="B934">
        <v>21010</v>
      </c>
      <c r="C934">
        <v>2101001</v>
      </c>
      <c r="D934" t="s">
        <v>2650</v>
      </c>
      <c r="E934">
        <v>0</v>
      </c>
    </row>
    <row r="935" spans="1:5">
      <c r="A935">
        <v>210</v>
      </c>
      <c r="B935">
        <v>21010</v>
      </c>
      <c r="C935">
        <v>2101002</v>
      </c>
      <c r="D935" t="s">
        <v>2650</v>
      </c>
      <c r="E935">
        <v>0</v>
      </c>
    </row>
    <row r="936" spans="1:5">
      <c r="A936">
        <v>210</v>
      </c>
      <c r="B936">
        <v>21010</v>
      </c>
      <c r="C936">
        <v>2101012</v>
      </c>
      <c r="D936" t="s">
        <v>2650</v>
      </c>
      <c r="E936">
        <v>0</v>
      </c>
    </row>
    <row r="937" spans="1:5">
      <c r="A937">
        <v>210</v>
      </c>
      <c r="B937">
        <v>21010</v>
      </c>
      <c r="C937">
        <v>2101014</v>
      </c>
      <c r="D937" t="s">
        <v>2650</v>
      </c>
      <c r="E937">
        <v>0</v>
      </c>
    </row>
    <row r="938" spans="1:5">
      <c r="A938">
        <v>210</v>
      </c>
      <c r="B938">
        <v>21010</v>
      </c>
      <c r="C938">
        <v>2101015</v>
      </c>
      <c r="D938" t="s">
        <v>2650</v>
      </c>
      <c r="E938">
        <v>0</v>
      </c>
    </row>
    <row r="939" spans="1:5">
      <c r="A939">
        <v>210</v>
      </c>
      <c r="B939">
        <v>21010</v>
      </c>
      <c r="C939">
        <v>2101016</v>
      </c>
      <c r="D939" t="s">
        <v>2650</v>
      </c>
      <c r="E939">
        <v>0</v>
      </c>
    </row>
    <row r="940" spans="1:5">
      <c r="A940">
        <v>210</v>
      </c>
      <c r="B940">
        <v>21010</v>
      </c>
      <c r="C940">
        <v>2101050</v>
      </c>
      <c r="D940" t="s">
        <v>2650</v>
      </c>
      <c r="E940">
        <v>0</v>
      </c>
    </row>
    <row r="941" spans="1:5">
      <c r="A941">
        <v>210</v>
      </c>
      <c r="B941">
        <v>21010</v>
      </c>
      <c r="C941">
        <v>2101099</v>
      </c>
      <c r="D941" t="s">
        <v>2650</v>
      </c>
      <c r="E941">
        <v>0</v>
      </c>
    </row>
    <row r="942" spans="1:5">
      <c r="A942">
        <v>210</v>
      </c>
      <c r="B942">
        <v>21011</v>
      </c>
      <c r="C942">
        <v>2101101</v>
      </c>
      <c r="D942" t="s">
        <v>2650</v>
      </c>
      <c r="E942">
        <v>0</v>
      </c>
    </row>
    <row r="943" spans="1:5">
      <c r="A943">
        <v>210</v>
      </c>
      <c r="B943">
        <v>21011</v>
      </c>
      <c r="C943">
        <v>2101102</v>
      </c>
      <c r="D943" t="s">
        <v>2650</v>
      </c>
      <c r="E943">
        <v>6.459471</v>
      </c>
    </row>
    <row r="944" spans="1:5">
      <c r="A944">
        <v>210</v>
      </c>
      <c r="B944">
        <v>21011</v>
      </c>
      <c r="C944">
        <v>2101103</v>
      </c>
      <c r="D944" t="s">
        <v>2650</v>
      </c>
      <c r="E944">
        <v>0</v>
      </c>
    </row>
    <row r="945" spans="1:5">
      <c r="A945">
        <v>210</v>
      </c>
      <c r="B945">
        <v>21011</v>
      </c>
      <c r="C945">
        <v>2101199</v>
      </c>
      <c r="D945" t="s">
        <v>2650</v>
      </c>
      <c r="E945">
        <v>0</v>
      </c>
    </row>
    <row r="946" spans="1:5">
      <c r="A946">
        <v>210</v>
      </c>
      <c r="B946">
        <v>21012</v>
      </c>
      <c r="C946">
        <v>2101202</v>
      </c>
      <c r="D946" t="s">
        <v>2650</v>
      </c>
      <c r="E946">
        <v>0</v>
      </c>
    </row>
    <row r="947" spans="1:5">
      <c r="A947">
        <v>210</v>
      </c>
      <c r="B947">
        <v>21014</v>
      </c>
      <c r="C947">
        <v>2101401</v>
      </c>
      <c r="D947" t="s">
        <v>2650</v>
      </c>
      <c r="E947">
        <v>0</v>
      </c>
    </row>
    <row r="948" spans="1:5">
      <c r="A948">
        <v>210</v>
      </c>
      <c r="B948">
        <v>21099</v>
      </c>
      <c r="C948">
        <v>2109901</v>
      </c>
      <c r="D948" t="s">
        <v>2650</v>
      </c>
      <c r="E948">
        <v>1701.867328</v>
      </c>
    </row>
    <row r="949" spans="1:5">
      <c r="A949">
        <v>211</v>
      </c>
      <c r="B949">
        <v>21101</v>
      </c>
      <c r="C949">
        <v>2110101</v>
      </c>
      <c r="D949" t="s">
        <v>2650</v>
      </c>
      <c r="E949">
        <v>0</v>
      </c>
    </row>
    <row r="950" spans="1:5">
      <c r="A950">
        <v>211</v>
      </c>
      <c r="B950">
        <v>21101</v>
      </c>
      <c r="C950">
        <v>2110102</v>
      </c>
      <c r="D950" t="s">
        <v>2650</v>
      </c>
      <c r="E950">
        <v>0</v>
      </c>
    </row>
    <row r="951" spans="1:5">
      <c r="A951">
        <v>211</v>
      </c>
      <c r="B951">
        <v>21101</v>
      </c>
      <c r="C951">
        <v>2110104</v>
      </c>
      <c r="D951" t="s">
        <v>2650</v>
      </c>
      <c r="E951">
        <v>0</v>
      </c>
    </row>
    <row r="952" spans="1:5">
      <c r="A952">
        <v>211</v>
      </c>
      <c r="B952">
        <v>21101</v>
      </c>
      <c r="C952">
        <v>2110105</v>
      </c>
      <c r="D952" t="s">
        <v>2650</v>
      </c>
      <c r="E952">
        <v>0</v>
      </c>
    </row>
    <row r="953" spans="1:5">
      <c r="A953">
        <v>211</v>
      </c>
      <c r="B953">
        <v>21101</v>
      </c>
      <c r="C953">
        <v>2110199</v>
      </c>
      <c r="D953" t="s">
        <v>2650</v>
      </c>
      <c r="E953">
        <v>0</v>
      </c>
    </row>
    <row r="954" spans="1:5">
      <c r="A954">
        <v>211</v>
      </c>
      <c r="B954">
        <v>21102</v>
      </c>
      <c r="C954">
        <v>2110203</v>
      </c>
      <c r="D954" t="s">
        <v>2650</v>
      </c>
      <c r="E954">
        <v>0</v>
      </c>
    </row>
    <row r="955" spans="1:5">
      <c r="A955">
        <v>211</v>
      </c>
      <c r="B955">
        <v>21102</v>
      </c>
      <c r="C955">
        <v>2110299</v>
      </c>
      <c r="D955" t="s">
        <v>2650</v>
      </c>
      <c r="E955">
        <v>0</v>
      </c>
    </row>
    <row r="956" spans="1:5">
      <c r="A956">
        <v>211</v>
      </c>
      <c r="B956">
        <v>21103</v>
      </c>
      <c r="C956">
        <v>2110301</v>
      </c>
      <c r="D956" t="s">
        <v>2650</v>
      </c>
      <c r="E956">
        <v>0</v>
      </c>
    </row>
    <row r="957" spans="1:5">
      <c r="A957">
        <v>211</v>
      </c>
      <c r="B957">
        <v>21103</v>
      </c>
      <c r="C957">
        <v>2110305</v>
      </c>
      <c r="D957" t="s">
        <v>2650</v>
      </c>
      <c r="E957">
        <v>0</v>
      </c>
    </row>
    <row r="958" spans="1:5">
      <c r="A958">
        <v>211</v>
      </c>
      <c r="B958">
        <v>21103</v>
      </c>
      <c r="C958">
        <v>2110399</v>
      </c>
      <c r="D958" t="s">
        <v>2650</v>
      </c>
      <c r="E958">
        <v>0</v>
      </c>
    </row>
    <row r="959" spans="1:5">
      <c r="A959">
        <v>211</v>
      </c>
      <c r="B959">
        <v>21105</v>
      </c>
      <c r="C959">
        <v>2110599</v>
      </c>
      <c r="D959" t="s">
        <v>2650</v>
      </c>
      <c r="E959">
        <v>0</v>
      </c>
    </row>
    <row r="960" spans="1:5">
      <c r="A960">
        <v>211</v>
      </c>
      <c r="B960">
        <v>21110</v>
      </c>
      <c r="C960">
        <v>2111001</v>
      </c>
      <c r="D960" t="s">
        <v>2650</v>
      </c>
      <c r="E960">
        <v>0</v>
      </c>
    </row>
    <row r="961" spans="1:5">
      <c r="A961">
        <v>211</v>
      </c>
      <c r="B961">
        <v>21111</v>
      </c>
      <c r="C961">
        <v>2111101</v>
      </c>
      <c r="D961" t="s">
        <v>2650</v>
      </c>
      <c r="E961">
        <v>0</v>
      </c>
    </row>
    <row r="962" spans="1:5">
      <c r="A962">
        <v>211</v>
      </c>
      <c r="B962">
        <v>21111</v>
      </c>
      <c r="C962">
        <v>2111102</v>
      </c>
      <c r="D962" t="s">
        <v>2650</v>
      </c>
      <c r="E962">
        <v>0</v>
      </c>
    </row>
    <row r="963" spans="1:5">
      <c r="A963">
        <v>211</v>
      </c>
      <c r="B963">
        <v>21111</v>
      </c>
      <c r="C963">
        <v>2111104</v>
      </c>
      <c r="D963" t="s">
        <v>2650</v>
      </c>
      <c r="E963">
        <v>0</v>
      </c>
    </row>
    <row r="964" spans="1:5">
      <c r="A964">
        <v>211</v>
      </c>
      <c r="B964">
        <v>21112</v>
      </c>
      <c r="C964">
        <v>2111201</v>
      </c>
      <c r="D964" t="s">
        <v>2650</v>
      </c>
      <c r="E964">
        <v>0</v>
      </c>
    </row>
    <row r="965" spans="1:5">
      <c r="A965">
        <v>211</v>
      </c>
      <c r="B965">
        <v>21199</v>
      </c>
      <c r="C965">
        <v>2119901</v>
      </c>
      <c r="D965" t="s">
        <v>2650</v>
      </c>
      <c r="E965">
        <v>3833.580465</v>
      </c>
    </row>
    <row r="966" spans="1:5">
      <c r="A966">
        <v>212</v>
      </c>
      <c r="B966">
        <v>21201</v>
      </c>
      <c r="C966">
        <v>2120101</v>
      </c>
      <c r="D966" t="s">
        <v>2650</v>
      </c>
      <c r="E966">
        <v>0</v>
      </c>
    </row>
    <row r="967" spans="1:5">
      <c r="A967">
        <v>212</v>
      </c>
      <c r="B967">
        <v>21201</v>
      </c>
      <c r="C967">
        <v>2120102</v>
      </c>
      <c r="D967" t="s">
        <v>2650</v>
      </c>
      <c r="E967">
        <v>0</v>
      </c>
    </row>
    <row r="968" spans="1:5">
      <c r="A968">
        <v>212</v>
      </c>
      <c r="B968">
        <v>21201</v>
      </c>
      <c r="C968">
        <v>2120104</v>
      </c>
      <c r="D968" t="s">
        <v>2650</v>
      </c>
      <c r="E968">
        <v>0</v>
      </c>
    </row>
    <row r="969" spans="1:5">
      <c r="A969">
        <v>212</v>
      </c>
      <c r="B969">
        <v>21201</v>
      </c>
      <c r="C969">
        <v>2120199</v>
      </c>
      <c r="D969" t="s">
        <v>2650</v>
      </c>
      <c r="E969">
        <v>976.074031</v>
      </c>
    </row>
    <row r="970" spans="1:5">
      <c r="A970">
        <v>212</v>
      </c>
      <c r="B970">
        <v>21202</v>
      </c>
      <c r="C970">
        <v>2120201</v>
      </c>
      <c r="D970" t="s">
        <v>2650</v>
      </c>
      <c r="E970">
        <v>0</v>
      </c>
    </row>
    <row r="971" spans="1:5">
      <c r="A971">
        <v>212</v>
      </c>
      <c r="B971">
        <v>21203</v>
      </c>
      <c r="C971">
        <v>2120399</v>
      </c>
      <c r="D971" t="s">
        <v>2650</v>
      </c>
      <c r="E971">
        <v>130190.003409</v>
      </c>
    </row>
    <row r="972" spans="1:5">
      <c r="A972">
        <v>212</v>
      </c>
      <c r="B972">
        <v>21205</v>
      </c>
      <c r="C972">
        <v>2120501</v>
      </c>
      <c r="D972" t="s">
        <v>2650</v>
      </c>
      <c r="E972">
        <v>212.600913</v>
      </c>
    </row>
    <row r="973" spans="1:5">
      <c r="A973">
        <v>212</v>
      </c>
      <c r="B973">
        <v>21206</v>
      </c>
      <c r="C973">
        <v>2120601</v>
      </c>
      <c r="D973" t="s">
        <v>2650</v>
      </c>
      <c r="E973">
        <v>0</v>
      </c>
    </row>
    <row r="974" spans="1:5">
      <c r="A974">
        <v>212</v>
      </c>
      <c r="B974">
        <v>21299</v>
      </c>
      <c r="C974">
        <v>2129999</v>
      </c>
      <c r="D974" t="s">
        <v>2650</v>
      </c>
      <c r="E974">
        <v>4365.695515</v>
      </c>
    </row>
    <row r="975" spans="1:5">
      <c r="A975">
        <v>213</v>
      </c>
      <c r="B975">
        <v>21301</v>
      </c>
      <c r="C975">
        <v>2130101</v>
      </c>
      <c r="D975" t="s">
        <v>2650</v>
      </c>
      <c r="E975">
        <v>0</v>
      </c>
    </row>
    <row r="976" spans="1:5">
      <c r="A976">
        <v>213</v>
      </c>
      <c r="B976">
        <v>21301</v>
      </c>
      <c r="C976">
        <v>2130102</v>
      </c>
      <c r="D976" t="s">
        <v>2650</v>
      </c>
      <c r="E976">
        <v>0</v>
      </c>
    </row>
    <row r="977" spans="1:5">
      <c r="A977">
        <v>213</v>
      </c>
      <c r="B977">
        <v>21301</v>
      </c>
      <c r="C977">
        <v>2130104</v>
      </c>
      <c r="D977" t="s">
        <v>2650</v>
      </c>
      <c r="E977">
        <v>0</v>
      </c>
    </row>
    <row r="978" spans="1:5">
      <c r="A978">
        <v>213</v>
      </c>
      <c r="B978">
        <v>21301</v>
      </c>
      <c r="C978">
        <v>2130106</v>
      </c>
      <c r="D978" t="s">
        <v>2650</v>
      </c>
      <c r="E978">
        <v>0</v>
      </c>
    </row>
    <row r="979" spans="1:5">
      <c r="A979">
        <v>213</v>
      </c>
      <c r="B979">
        <v>21301</v>
      </c>
      <c r="C979">
        <v>2130108</v>
      </c>
      <c r="D979" t="s">
        <v>2650</v>
      </c>
      <c r="E979">
        <v>5.5094</v>
      </c>
    </row>
    <row r="980" spans="1:5">
      <c r="A980">
        <v>213</v>
      </c>
      <c r="B980">
        <v>21301</v>
      </c>
      <c r="C980">
        <v>2130109</v>
      </c>
      <c r="D980" t="s">
        <v>2650</v>
      </c>
      <c r="E980">
        <v>0</v>
      </c>
    </row>
    <row r="981" spans="1:5">
      <c r="A981">
        <v>213</v>
      </c>
      <c r="B981">
        <v>21301</v>
      </c>
      <c r="C981">
        <v>2130110</v>
      </c>
      <c r="D981" t="s">
        <v>2650</v>
      </c>
      <c r="E981">
        <v>8.7196</v>
      </c>
    </row>
    <row r="982" spans="1:5">
      <c r="A982">
        <v>213</v>
      </c>
      <c r="B982">
        <v>21301</v>
      </c>
      <c r="C982">
        <v>2130111</v>
      </c>
      <c r="D982" t="s">
        <v>2650</v>
      </c>
      <c r="E982">
        <v>0</v>
      </c>
    </row>
    <row r="983" spans="1:5">
      <c r="A983">
        <v>213</v>
      </c>
      <c r="B983">
        <v>21301</v>
      </c>
      <c r="C983">
        <v>2130112</v>
      </c>
      <c r="D983" t="s">
        <v>2650</v>
      </c>
      <c r="E983">
        <v>0</v>
      </c>
    </row>
    <row r="984" spans="1:5">
      <c r="A984">
        <v>213</v>
      </c>
      <c r="B984">
        <v>21301</v>
      </c>
      <c r="C984">
        <v>2130119</v>
      </c>
      <c r="D984" t="s">
        <v>2650</v>
      </c>
      <c r="E984">
        <v>0</v>
      </c>
    </row>
    <row r="985" spans="1:5">
      <c r="A985">
        <v>213</v>
      </c>
      <c r="B985">
        <v>21301</v>
      </c>
      <c r="C985">
        <v>2130122</v>
      </c>
      <c r="D985" t="s">
        <v>2650</v>
      </c>
      <c r="E985">
        <v>0</v>
      </c>
    </row>
    <row r="986" spans="1:5">
      <c r="A986">
        <v>213</v>
      </c>
      <c r="B986">
        <v>21301</v>
      </c>
      <c r="C986">
        <v>2130124</v>
      </c>
      <c r="D986" t="s">
        <v>2650</v>
      </c>
      <c r="E986">
        <v>0</v>
      </c>
    </row>
    <row r="987" spans="1:5">
      <c r="A987">
        <v>213</v>
      </c>
      <c r="B987">
        <v>21301</v>
      </c>
      <c r="C987">
        <v>2130125</v>
      </c>
      <c r="D987" t="s">
        <v>2650</v>
      </c>
      <c r="E987">
        <v>0</v>
      </c>
    </row>
    <row r="988" spans="1:5">
      <c r="A988">
        <v>213</v>
      </c>
      <c r="B988">
        <v>21301</v>
      </c>
      <c r="C988">
        <v>2130126</v>
      </c>
      <c r="D988" t="s">
        <v>2650</v>
      </c>
      <c r="E988">
        <v>0</v>
      </c>
    </row>
    <row r="989" spans="1:5">
      <c r="A989">
        <v>213</v>
      </c>
      <c r="B989">
        <v>21301</v>
      </c>
      <c r="C989">
        <v>2130135</v>
      </c>
      <c r="D989" t="s">
        <v>2650</v>
      </c>
      <c r="E989">
        <v>0</v>
      </c>
    </row>
    <row r="990" spans="1:5">
      <c r="A990">
        <v>213</v>
      </c>
      <c r="B990">
        <v>21301</v>
      </c>
      <c r="C990">
        <v>2130148</v>
      </c>
      <c r="D990" t="s">
        <v>2650</v>
      </c>
      <c r="E990">
        <v>0</v>
      </c>
    </row>
    <row r="991" spans="1:5">
      <c r="A991">
        <v>213</v>
      </c>
      <c r="B991">
        <v>21301</v>
      </c>
      <c r="C991">
        <v>2130199</v>
      </c>
      <c r="D991" t="s">
        <v>2650</v>
      </c>
      <c r="E991">
        <v>1463.449003</v>
      </c>
    </row>
    <row r="992" spans="1:5">
      <c r="A992">
        <v>213</v>
      </c>
      <c r="B992">
        <v>21302</v>
      </c>
      <c r="C992">
        <v>2130201</v>
      </c>
      <c r="D992" t="s">
        <v>2650</v>
      </c>
      <c r="E992">
        <v>0.0169989999999991</v>
      </c>
    </row>
    <row r="993" spans="1:5">
      <c r="A993">
        <v>213</v>
      </c>
      <c r="B993">
        <v>21302</v>
      </c>
      <c r="C993">
        <v>2130202</v>
      </c>
      <c r="D993" t="s">
        <v>2650</v>
      </c>
      <c r="E993">
        <v>0</v>
      </c>
    </row>
    <row r="994" spans="1:5">
      <c r="A994">
        <v>213</v>
      </c>
      <c r="B994">
        <v>21302</v>
      </c>
      <c r="C994">
        <v>2130204</v>
      </c>
      <c r="D994" t="s">
        <v>2650</v>
      </c>
      <c r="E994">
        <v>0.008316</v>
      </c>
    </row>
    <row r="995" spans="1:5">
      <c r="A995">
        <v>213</v>
      </c>
      <c r="B995">
        <v>21302</v>
      </c>
      <c r="C995">
        <v>2130205</v>
      </c>
      <c r="D995" t="s">
        <v>2650</v>
      </c>
      <c r="E995">
        <v>0</v>
      </c>
    </row>
    <row r="996" spans="1:5">
      <c r="A996">
        <v>213</v>
      </c>
      <c r="B996">
        <v>21302</v>
      </c>
      <c r="C996">
        <v>2130206</v>
      </c>
      <c r="D996" t="s">
        <v>2650</v>
      </c>
      <c r="E996">
        <v>0</v>
      </c>
    </row>
    <row r="997" spans="1:5">
      <c r="A997">
        <v>213</v>
      </c>
      <c r="B997">
        <v>21302</v>
      </c>
      <c r="C997">
        <v>2130207</v>
      </c>
      <c r="D997" t="s">
        <v>2650</v>
      </c>
      <c r="E997">
        <v>0</v>
      </c>
    </row>
    <row r="998" spans="1:5">
      <c r="A998">
        <v>213</v>
      </c>
      <c r="B998">
        <v>21302</v>
      </c>
      <c r="C998">
        <v>2130209</v>
      </c>
      <c r="D998" t="s">
        <v>2650</v>
      </c>
      <c r="E998">
        <v>0</v>
      </c>
    </row>
    <row r="999" spans="1:5">
      <c r="A999">
        <v>213</v>
      </c>
      <c r="B999">
        <v>21302</v>
      </c>
      <c r="C999">
        <v>2130211</v>
      </c>
      <c r="D999" t="s">
        <v>2650</v>
      </c>
      <c r="E999">
        <v>0</v>
      </c>
    </row>
    <row r="1000" spans="1:5">
      <c r="A1000">
        <v>213</v>
      </c>
      <c r="B1000">
        <v>21302</v>
      </c>
      <c r="C1000">
        <v>2130212</v>
      </c>
      <c r="D1000" t="s">
        <v>2650</v>
      </c>
      <c r="E1000">
        <v>0</v>
      </c>
    </row>
    <row r="1001" spans="1:5">
      <c r="A1001">
        <v>213</v>
      </c>
      <c r="B1001">
        <v>21302</v>
      </c>
      <c r="C1001">
        <v>2130213</v>
      </c>
      <c r="D1001" t="s">
        <v>2650</v>
      </c>
      <c r="E1001">
        <v>68.894</v>
      </c>
    </row>
    <row r="1002" spans="1:5">
      <c r="A1002">
        <v>213</v>
      </c>
      <c r="B1002">
        <v>21302</v>
      </c>
      <c r="C1002">
        <v>2130221</v>
      </c>
      <c r="D1002" t="s">
        <v>2650</v>
      </c>
      <c r="E1002">
        <v>0</v>
      </c>
    </row>
    <row r="1003" spans="1:5">
      <c r="A1003">
        <v>213</v>
      </c>
      <c r="B1003">
        <v>21302</v>
      </c>
      <c r="C1003">
        <v>2130223</v>
      </c>
      <c r="D1003" t="s">
        <v>2650</v>
      </c>
      <c r="E1003">
        <v>0</v>
      </c>
    </row>
    <row r="1004" spans="1:5">
      <c r="A1004">
        <v>213</v>
      </c>
      <c r="B1004">
        <v>21302</v>
      </c>
      <c r="C1004">
        <v>2130226</v>
      </c>
      <c r="D1004" t="s">
        <v>2650</v>
      </c>
      <c r="E1004">
        <v>0</v>
      </c>
    </row>
    <row r="1005" spans="1:5">
      <c r="A1005">
        <v>213</v>
      </c>
      <c r="B1005">
        <v>21302</v>
      </c>
      <c r="C1005">
        <v>2130232</v>
      </c>
      <c r="D1005" t="s">
        <v>2650</v>
      </c>
      <c r="E1005">
        <v>0</v>
      </c>
    </row>
    <row r="1006" spans="1:5">
      <c r="A1006">
        <v>213</v>
      </c>
      <c r="B1006">
        <v>21302</v>
      </c>
      <c r="C1006">
        <v>2130234</v>
      </c>
      <c r="D1006" t="s">
        <v>2650</v>
      </c>
      <c r="E1006">
        <v>0</v>
      </c>
    </row>
    <row r="1007" spans="1:5">
      <c r="A1007">
        <v>213</v>
      </c>
      <c r="B1007">
        <v>21302</v>
      </c>
      <c r="C1007">
        <v>2130299</v>
      </c>
      <c r="D1007" t="s">
        <v>2650</v>
      </c>
      <c r="E1007">
        <v>15.4011</v>
      </c>
    </row>
    <row r="1008" spans="1:5">
      <c r="A1008">
        <v>213</v>
      </c>
      <c r="B1008">
        <v>21303</v>
      </c>
      <c r="C1008">
        <v>2130301</v>
      </c>
      <c r="D1008" t="s">
        <v>2650</v>
      </c>
      <c r="E1008">
        <v>0.024398</v>
      </c>
    </row>
    <row r="1009" spans="1:5">
      <c r="A1009">
        <v>213</v>
      </c>
      <c r="B1009">
        <v>21303</v>
      </c>
      <c r="C1009">
        <v>2130302</v>
      </c>
      <c r="D1009" t="s">
        <v>2650</v>
      </c>
      <c r="E1009">
        <v>0</v>
      </c>
    </row>
    <row r="1010" spans="1:5">
      <c r="A1010">
        <v>213</v>
      </c>
      <c r="B1010">
        <v>21303</v>
      </c>
      <c r="C1010">
        <v>2130304</v>
      </c>
      <c r="D1010" t="s">
        <v>2650</v>
      </c>
      <c r="E1010">
        <v>0</v>
      </c>
    </row>
    <row r="1011" spans="1:5">
      <c r="A1011">
        <v>213</v>
      </c>
      <c r="B1011">
        <v>21303</v>
      </c>
      <c r="C1011">
        <v>2130305</v>
      </c>
      <c r="D1011" t="s">
        <v>2650</v>
      </c>
      <c r="E1011">
        <v>1533</v>
      </c>
    </row>
    <row r="1012" spans="1:5">
      <c r="A1012">
        <v>213</v>
      </c>
      <c r="B1012">
        <v>21303</v>
      </c>
      <c r="C1012">
        <v>2130306</v>
      </c>
      <c r="D1012" t="s">
        <v>2650</v>
      </c>
      <c r="E1012">
        <v>0</v>
      </c>
    </row>
    <row r="1013" spans="1:5">
      <c r="A1013">
        <v>213</v>
      </c>
      <c r="B1013">
        <v>21303</v>
      </c>
      <c r="C1013">
        <v>2130308</v>
      </c>
      <c r="D1013" t="s">
        <v>2650</v>
      </c>
      <c r="E1013">
        <v>0</v>
      </c>
    </row>
    <row r="1014" spans="1:5">
      <c r="A1014">
        <v>213</v>
      </c>
      <c r="B1014">
        <v>21303</v>
      </c>
      <c r="C1014">
        <v>2130309</v>
      </c>
      <c r="D1014" t="s">
        <v>2650</v>
      </c>
      <c r="E1014">
        <v>0</v>
      </c>
    </row>
    <row r="1015" spans="1:5">
      <c r="A1015">
        <v>213</v>
      </c>
      <c r="B1015">
        <v>21303</v>
      </c>
      <c r="C1015">
        <v>2130310</v>
      </c>
      <c r="D1015" t="s">
        <v>2650</v>
      </c>
      <c r="E1015">
        <v>5.721925</v>
      </c>
    </row>
    <row r="1016" spans="1:5">
      <c r="A1016">
        <v>213</v>
      </c>
      <c r="B1016">
        <v>21303</v>
      </c>
      <c r="C1016">
        <v>2130311</v>
      </c>
      <c r="D1016" t="s">
        <v>2650</v>
      </c>
      <c r="E1016">
        <v>0</v>
      </c>
    </row>
    <row r="1017" spans="1:5">
      <c r="A1017">
        <v>213</v>
      </c>
      <c r="B1017">
        <v>21303</v>
      </c>
      <c r="C1017">
        <v>2130314</v>
      </c>
      <c r="D1017" t="s">
        <v>2650</v>
      </c>
      <c r="E1017">
        <v>0</v>
      </c>
    </row>
    <row r="1018" spans="1:5">
      <c r="A1018">
        <v>213</v>
      </c>
      <c r="B1018">
        <v>21303</v>
      </c>
      <c r="C1018">
        <v>2130316</v>
      </c>
      <c r="D1018" t="s">
        <v>2650</v>
      </c>
      <c r="E1018">
        <v>0</v>
      </c>
    </row>
    <row r="1019" spans="1:5">
      <c r="A1019">
        <v>213</v>
      </c>
      <c r="B1019">
        <v>21303</v>
      </c>
      <c r="C1019">
        <v>2130319</v>
      </c>
      <c r="D1019" t="s">
        <v>2650</v>
      </c>
      <c r="E1019">
        <v>0</v>
      </c>
    </row>
    <row r="1020" spans="1:5">
      <c r="A1020">
        <v>213</v>
      </c>
      <c r="B1020">
        <v>21303</v>
      </c>
      <c r="C1020">
        <v>2130322</v>
      </c>
      <c r="D1020" t="s">
        <v>2650</v>
      </c>
      <c r="E1020">
        <v>0</v>
      </c>
    </row>
    <row r="1021" spans="1:5">
      <c r="A1021">
        <v>213</v>
      </c>
      <c r="B1021">
        <v>21303</v>
      </c>
      <c r="C1021">
        <v>2130334</v>
      </c>
      <c r="D1021" t="s">
        <v>2650</v>
      </c>
      <c r="E1021">
        <v>0</v>
      </c>
    </row>
    <row r="1022" spans="1:5">
      <c r="A1022">
        <v>213</v>
      </c>
      <c r="B1022">
        <v>21303</v>
      </c>
      <c r="C1022">
        <v>2130399</v>
      </c>
      <c r="D1022" t="s">
        <v>2650</v>
      </c>
      <c r="E1022">
        <v>31.79595</v>
      </c>
    </row>
    <row r="1023" spans="1:5">
      <c r="A1023">
        <v>213</v>
      </c>
      <c r="B1023">
        <v>21305</v>
      </c>
      <c r="C1023">
        <v>2130501</v>
      </c>
      <c r="D1023" t="s">
        <v>2650</v>
      </c>
      <c r="E1023">
        <v>0</v>
      </c>
    </row>
    <row r="1024" spans="1:5">
      <c r="A1024">
        <v>213</v>
      </c>
      <c r="B1024">
        <v>21305</v>
      </c>
      <c r="C1024">
        <v>2130502</v>
      </c>
      <c r="D1024" t="s">
        <v>2650</v>
      </c>
      <c r="E1024">
        <v>0</v>
      </c>
    </row>
    <row r="1025" spans="1:5">
      <c r="A1025">
        <v>213</v>
      </c>
      <c r="B1025">
        <v>21305</v>
      </c>
      <c r="C1025">
        <v>2130504</v>
      </c>
      <c r="D1025" t="s">
        <v>2650</v>
      </c>
      <c r="E1025">
        <v>0</v>
      </c>
    </row>
    <row r="1026" spans="1:5">
      <c r="A1026">
        <v>213</v>
      </c>
      <c r="B1026">
        <v>21305</v>
      </c>
      <c r="C1026">
        <v>2130505</v>
      </c>
      <c r="D1026" t="s">
        <v>2650</v>
      </c>
      <c r="E1026">
        <v>0</v>
      </c>
    </row>
    <row r="1027" spans="1:5">
      <c r="A1027">
        <v>213</v>
      </c>
      <c r="B1027">
        <v>21305</v>
      </c>
      <c r="C1027">
        <v>2130550</v>
      </c>
      <c r="D1027" t="s">
        <v>2650</v>
      </c>
      <c r="E1027">
        <v>0</v>
      </c>
    </row>
    <row r="1028" spans="1:5">
      <c r="A1028">
        <v>213</v>
      </c>
      <c r="B1028">
        <v>21305</v>
      </c>
      <c r="C1028">
        <v>2130599</v>
      </c>
      <c r="D1028" t="s">
        <v>2650</v>
      </c>
      <c r="E1028">
        <v>0</v>
      </c>
    </row>
    <row r="1029" spans="1:5">
      <c r="A1029">
        <v>213</v>
      </c>
      <c r="B1029">
        <v>21306</v>
      </c>
      <c r="C1029">
        <v>2130601</v>
      </c>
      <c r="D1029" t="s">
        <v>2650</v>
      </c>
      <c r="E1029">
        <v>0</v>
      </c>
    </row>
    <row r="1030" spans="1:5">
      <c r="A1030">
        <v>213</v>
      </c>
      <c r="B1030">
        <v>21306</v>
      </c>
      <c r="C1030">
        <v>2130603</v>
      </c>
      <c r="D1030" t="s">
        <v>2650</v>
      </c>
      <c r="E1030">
        <v>400</v>
      </c>
    </row>
    <row r="1031" spans="1:5">
      <c r="A1031">
        <v>213</v>
      </c>
      <c r="B1031">
        <v>21306</v>
      </c>
      <c r="C1031">
        <v>2130699</v>
      </c>
      <c r="D1031" t="s">
        <v>2650</v>
      </c>
      <c r="E1031">
        <v>55</v>
      </c>
    </row>
    <row r="1032" spans="1:5">
      <c r="A1032">
        <v>213</v>
      </c>
      <c r="B1032">
        <v>21307</v>
      </c>
      <c r="C1032">
        <v>2130701</v>
      </c>
      <c r="D1032" t="s">
        <v>2650</v>
      </c>
      <c r="E1032">
        <v>0</v>
      </c>
    </row>
    <row r="1033" spans="1:5">
      <c r="A1033">
        <v>213</v>
      </c>
      <c r="B1033">
        <v>21307</v>
      </c>
      <c r="C1033">
        <v>2130799</v>
      </c>
      <c r="D1033" t="s">
        <v>2650</v>
      </c>
      <c r="E1033">
        <v>0</v>
      </c>
    </row>
    <row r="1034" spans="1:5">
      <c r="A1034">
        <v>213</v>
      </c>
      <c r="B1034">
        <v>21308</v>
      </c>
      <c r="C1034">
        <v>2130801</v>
      </c>
      <c r="D1034" t="s">
        <v>2650</v>
      </c>
      <c r="E1034">
        <v>23.8019679999999</v>
      </c>
    </row>
    <row r="1035" spans="1:5">
      <c r="A1035">
        <v>213</v>
      </c>
      <c r="B1035">
        <v>21308</v>
      </c>
      <c r="C1035">
        <v>2130802</v>
      </c>
      <c r="D1035" t="s">
        <v>2650</v>
      </c>
      <c r="E1035">
        <v>0</v>
      </c>
    </row>
    <row r="1036" spans="1:5">
      <c r="A1036">
        <v>213</v>
      </c>
      <c r="B1036">
        <v>21308</v>
      </c>
      <c r="C1036">
        <v>2130804</v>
      </c>
      <c r="D1036" t="s">
        <v>2650</v>
      </c>
      <c r="E1036">
        <v>0</v>
      </c>
    </row>
    <row r="1037" spans="1:5">
      <c r="A1037">
        <v>213</v>
      </c>
      <c r="B1037">
        <v>21308</v>
      </c>
      <c r="C1037">
        <v>2130899</v>
      </c>
      <c r="D1037" t="s">
        <v>2650</v>
      </c>
      <c r="E1037">
        <v>0</v>
      </c>
    </row>
    <row r="1038" spans="1:5">
      <c r="A1038">
        <v>213</v>
      </c>
      <c r="B1038">
        <v>21399</v>
      </c>
      <c r="C1038">
        <v>2139999</v>
      </c>
      <c r="D1038" t="s">
        <v>2650</v>
      </c>
      <c r="E1038">
        <v>683.277</v>
      </c>
    </row>
    <row r="1039" spans="1:5">
      <c r="A1039">
        <v>214</v>
      </c>
      <c r="B1039">
        <v>21401</v>
      </c>
      <c r="C1039">
        <v>2140101</v>
      </c>
      <c r="D1039" t="s">
        <v>2650</v>
      </c>
      <c r="E1039">
        <v>0</v>
      </c>
    </row>
    <row r="1040" spans="1:5">
      <c r="A1040">
        <v>214</v>
      </c>
      <c r="B1040">
        <v>21401</v>
      </c>
      <c r="C1040">
        <v>2140102</v>
      </c>
      <c r="D1040" t="s">
        <v>2650</v>
      </c>
      <c r="E1040">
        <v>0</v>
      </c>
    </row>
    <row r="1041" spans="1:5">
      <c r="A1041">
        <v>214</v>
      </c>
      <c r="B1041">
        <v>21401</v>
      </c>
      <c r="C1041">
        <v>2140104</v>
      </c>
      <c r="D1041" t="s">
        <v>2650</v>
      </c>
      <c r="E1041">
        <v>0</v>
      </c>
    </row>
    <row r="1042" spans="1:5">
      <c r="A1042">
        <v>214</v>
      </c>
      <c r="B1042">
        <v>21401</v>
      </c>
      <c r="C1042">
        <v>2140110</v>
      </c>
      <c r="D1042" t="s">
        <v>2650</v>
      </c>
      <c r="E1042">
        <v>0.012897</v>
      </c>
    </row>
    <row r="1043" spans="1:5">
      <c r="A1043">
        <v>214</v>
      </c>
      <c r="B1043">
        <v>21401</v>
      </c>
      <c r="C1043">
        <v>2140111</v>
      </c>
      <c r="D1043" t="s">
        <v>2650</v>
      </c>
      <c r="E1043">
        <v>0</v>
      </c>
    </row>
    <row r="1044" spans="1:5">
      <c r="A1044">
        <v>214</v>
      </c>
      <c r="B1044">
        <v>21401</v>
      </c>
      <c r="C1044">
        <v>2140112</v>
      </c>
      <c r="D1044" t="s">
        <v>2650</v>
      </c>
      <c r="E1044">
        <v>3.505166</v>
      </c>
    </row>
    <row r="1045" spans="1:5">
      <c r="A1045">
        <v>214</v>
      </c>
      <c r="B1045">
        <v>21401</v>
      </c>
      <c r="C1045">
        <v>2140136</v>
      </c>
      <c r="D1045" t="s">
        <v>2650</v>
      </c>
      <c r="E1045">
        <v>0</v>
      </c>
    </row>
    <row r="1046" spans="1:5">
      <c r="A1046">
        <v>214</v>
      </c>
      <c r="B1046">
        <v>21401</v>
      </c>
      <c r="C1046">
        <v>2140139</v>
      </c>
      <c r="D1046" t="s">
        <v>2650</v>
      </c>
      <c r="E1046">
        <v>174.9431</v>
      </c>
    </row>
    <row r="1047" spans="1:5">
      <c r="A1047">
        <v>214</v>
      </c>
      <c r="B1047">
        <v>21401</v>
      </c>
      <c r="C1047">
        <v>2140199</v>
      </c>
      <c r="D1047" t="s">
        <v>2650</v>
      </c>
      <c r="E1047">
        <v>1.76</v>
      </c>
    </row>
    <row r="1048" spans="1:5">
      <c r="A1048">
        <v>214</v>
      </c>
      <c r="B1048">
        <v>21402</v>
      </c>
      <c r="C1048">
        <v>2140299</v>
      </c>
      <c r="D1048" t="s">
        <v>2650</v>
      </c>
      <c r="E1048">
        <v>0</v>
      </c>
    </row>
    <row r="1049" spans="1:5">
      <c r="A1049">
        <v>214</v>
      </c>
      <c r="B1049">
        <v>21403</v>
      </c>
      <c r="C1049">
        <v>2140399</v>
      </c>
      <c r="D1049" t="s">
        <v>2650</v>
      </c>
      <c r="E1049">
        <v>0</v>
      </c>
    </row>
    <row r="1050" spans="1:5">
      <c r="A1050">
        <v>214</v>
      </c>
      <c r="B1050">
        <v>21404</v>
      </c>
      <c r="C1050">
        <v>2140401</v>
      </c>
      <c r="D1050" t="s">
        <v>2650</v>
      </c>
      <c r="E1050">
        <v>0</v>
      </c>
    </row>
    <row r="1051" spans="1:5">
      <c r="A1051">
        <v>214</v>
      </c>
      <c r="B1051">
        <v>21404</v>
      </c>
      <c r="C1051">
        <v>2140402</v>
      </c>
      <c r="D1051" t="s">
        <v>2650</v>
      </c>
      <c r="E1051">
        <v>0</v>
      </c>
    </row>
    <row r="1052" spans="1:5">
      <c r="A1052">
        <v>214</v>
      </c>
      <c r="B1052">
        <v>21404</v>
      </c>
      <c r="C1052">
        <v>2140403</v>
      </c>
      <c r="D1052" t="s">
        <v>2650</v>
      </c>
      <c r="E1052">
        <v>0</v>
      </c>
    </row>
    <row r="1053" spans="1:5">
      <c r="A1053">
        <v>214</v>
      </c>
      <c r="B1053">
        <v>21404</v>
      </c>
      <c r="C1053">
        <v>2140499</v>
      </c>
      <c r="D1053" t="s">
        <v>2650</v>
      </c>
      <c r="E1053">
        <v>0</v>
      </c>
    </row>
    <row r="1054" spans="1:5">
      <c r="A1054">
        <v>214</v>
      </c>
      <c r="B1054">
        <v>21405</v>
      </c>
      <c r="C1054">
        <v>2140599</v>
      </c>
      <c r="D1054" t="s">
        <v>2650</v>
      </c>
      <c r="E1054">
        <v>0</v>
      </c>
    </row>
    <row r="1055" spans="1:5">
      <c r="A1055">
        <v>214</v>
      </c>
      <c r="B1055">
        <v>21499</v>
      </c>
      <c r="C1055">
        <v>2149999</v>
      </c>
      <c r="D1055" t="s">
        <v>2650</v>
      </c>
      <c r="E1055">
        <v>164</v>
      </c>
    </row>
    <row r="1056" spans="1:5">
      <c r="A1056">
        <v>215</v>
      </c>
      <c r="B1056">
        <v>21502</v>
      </c>
      <c r="C1056">
        <v>2150201</v>
      </c>
      <c r="D1056" t="s">
        <v>2650</v>
      </c>
      <c r="E1056">
        <v>0</v>
      </c>
    </row>
    <row r="1057" spans="1:5">
      <c r="A1057">
        <v>215</v>
      </c>
      <c r="B1057">
        <v>21502</v>
      </c>
      <c r="C1057">
        <v>2150202</v>
      </c>
      <c r="D1057" t="s">
        <v>2650</v>
      </c>
      <c r="E1057">
        <v>0.01673</v>
      </c>
    </row>
    <row r="1058" spans="1:5">
      <c r="A1058">
        <v>215</v>
      </c>
      <c r="B1058">
        <v>21502</v>
      </c>
      <c r="C1058">
        <v>2150299</v>
      </c>
      <c r="D1058" t="s">
        <v>2650</v>
      </c>
      <c r="E1058">
        <v>11841.685545656</v>
      </c>
    </row>
    <row r="1059" spans="1:5">
      <c r="A1059">
        <v>215</v>
      </c>
      <c r="B1059">
        <v>21505</v>
      </c>
      <c r="C1059">
        <v>2150501</v>
      </c>
      <c r="D1059" t="s">
        <v>2650</v>
      </c>
      <c r="E1059">
        <v>0</v>
      </c>
    </row>
    <row r="1060" spans="1:5">
      <c r="A1060">
        <v>215</v>
      </c>
      <c r="B1060">
        <v>21505</v>
      </c>
      <c r="C1060">
        <v>2150502</v>
      </c>
      <c r="D1060" t="s">
        <v>2650</v>
      </c>
      <c r="E1060">
        <v>0.00691000000000058</v>
      </c>
    </row>
    <row r="1061" spans="1:5">
      <c r="A1061">
        <v>215</v>
      </c>
      <c r="B1061">
        <v>21505</v>
      </c>
      <c r="C1061">
        <v>2150599</v>
      </c>
      <c r="D1061" t="s">
        <v>2650</v>
      </c>
      <c r="E1061">
        <v>0.014669</v>
      </c>
    </row>
    <row r="1062" spans="1:5">
      <c r="A1062">
        <v>215</v>
      </c>
      <c r="B1062">
        <v>21506</v>
      </c>
      <c r="C1062">
        <v>2150601</v>
      </c>
      <c r="D1062" t="s">
        <v>2650</v>
      </c>
      <c r="E1062">
        <v>0</v>
      </c>
    </row>
    <row r="1063" spans="1:5">
      <c r="A1063">
        <v>215</v>
      </c>
      <c r="B1063">
        <v>21506</v>
      </c>
      <c r="C1063">
        <v>2150603</v>
      </c>
      <c r="D1063" t="s">
        <v>2650</v>
      </c>
      <c r="E1063">
        <v>0</v>
      </c>
    </row>
    <row r="1064" spans="1:5">
      <c r="A1064">
        <v>215</v>
      </c>
      <c r="B1064">
        <v>21506</v>
      </c>
      <c r="C1064">
        <v>2150605</v>
      </c>
      <c r="D1064" t="s">
        <v>2650</v>
      </c>
      <c r="E1064">
        <v>0</v>
      </c>
    </row>
    <row r="1065" spans="1:5">
      <c r="A1065">
        <v>215</v>
      </c>
      <c r="B1065">
        <v>21506</v>
      </c>
      <c r="C1065">
        <v>2150699</v>
      </c>
      <c r="D1065" t="s">
        <v>2650</v>
      </c>
      <c r="E1065">
        <v>0</v>
      </c>
    </row>
    <row r="1066" spans="1:5">
      <c r="A1066">
        <v>215</v>
      </c>
      <c r="B1066">
        <v>21507</v>
      </c>
      <c r="C1066">
        <v>2150701</v>
      </c>
      <c r="D1066" t="s">
        <v>2650</v>
      </c>
      <c r="E1066">
        <v>0</v>
      </c>
    </row>
    <row r="1067" spans="1:5">
      <c r="A1067">
        <v>215</v>
      </c>
      <c r="B1067">
        <v>21507</v>
      </c>
      <c r="C1067">
        <v>2150702</v>
      </c>
      <c r="D1067" t="s">
        <v>2650</v>
      </c>
      <c r="E1067">
        <v>0</v>
      </c>
    </row>
    <row r="1068" spans="1:5">
      <c r="A1068">
        <v>215</v>
      </c>
      <c r="B1068">
        <v>21507</v>
      </c>
      <c r="C1068">
        <v>2150704</v>
      </c>
      <c r="D1068" t="s">
        <v>2650</v>
      </c>
      <c r="E1068">
        <v>0</v>
      </c>
    </row>
    <row r="1069" spans="1:5">
      <c r="A1069">
        <v>215</v>
      </c>
      <c r="B1069">
        <v>21507</v>
      </c>
      <c r="C1069">
        <v>2150799</v>
      </c>
      <c r="D1069" t="s">
        <v>2650</v>
      </c>
      <c r="E1069">
        <v>0.012576</v>
      </c>
    </row>
    <row r="1070" spans="1:5">
      <c r="A1070">
        <v>215</v>
      </c>
      <c r="B1070">
        <v>21508</v>
      </c>
      <c r="C1070">
        <v>2150803</v>
      </c>
      <c r="D1070" t="s">
        <v>2650</v>
      </c>
      <c r="E1070">
        <v>0</v>
      </c>
    </row>
    <row r="1071" spans="1:5">
      <c r="A1071">
        <v>215</v>
      </c>
      <c r="B1071">
        <v>21508</v>
      </c>
      <c r="C1071">
        <v>2150805</v>
      </c>
      <c r="D1071" t="s">
        <v>2650</v>
      </c>
      <c r="E1071">
        <v>0</v>
      </c>
    </row>
    <row r="1072" spans="1:5">
      <c r="A1072">
        <v>215</v>
      </c>
      <c r="B1072">
        <v>21508</v>
      </c>
      <c r="C1072">
        <v>2150899</v>
      </c>
      <c r="D1072" t="s">
        <v>2650</v>
      </c>
      <c r="E1072">
        <v>578.29155</v>
      </c>
    </row>
    <row r="1073" spans="1:5">
      <c r="A1073">
        <v>215</v>
      </c>
      <c r="B1073">
        <v>21599</v>
      </c>
      <c r="C1073">
        <v>2159904</v>
      </c>
      <c r="D1073" t="s">
        <v>2650</v>
      </c>
      <c r="E1073">
        <v>0</v>
      </c>
    </row>
    <row r="1074" spans="1:5">
      <c r="A1074">
        <v>215</v>
      </c>
      <c r="B1074">
        <v>21599</v>
      </c>
      <c r="C1074">
        <v>2159999</v>
      </c>
      <c r="D1074" t="s">
        <v>2650</v>
      </c>
      <c r="E1074">
        <v>11096</v>
      </c>
    </row>
    <row r="1075" spans="1:5">
      <c r="A1075">
        <v>216</v>
      </c>
      <c r="B1075">
        <v>21602</v>
      </c>
      <c r="C1075">
        <v>2160201</v>
      </c>
      <c r="D1075" t="s">
        <v>2650</v>
      </c>
      <c r="E1075">
        <v>0</v>
      </c>
    </row>
    <row r="1076" spans="1:5">
      <c r="A1076">
        <v>216</v>
      </c>
      <c r="B1076">
        <v>21602</v>
      </c>
      <c r="C1076">
        <v>2160202</v>
      </c>
      <c r="D1076" t="s">
        <v>2650</v>
      </c>
      <c r="E1076">
        <v>0.001</v>
      </c>
    </row>
    <row r="1077" spans="1:5">
      <c r="A1077">
        <v>216</v>
      </c>
      <c r="B1077">
        <v>21602</v>
      </c>
      <c r="C1077">
        <v>2160299</v>
      </c>
      <c r="D1077" t="s">
        <v>2650</v>
      </c>
      <c r="E1077">
        <v>3386.553368</v>
      </c>
    </row>
    <row r="1078" spans="1:5">
      <c r="A1078">
        <v>216</v>
      </c>
      <c r="B1078">
        <v>21605</v>
      </c>
      <c r="C1078">
        <v>2160501</v>
      </c>
      <c r="D1078" t="s">
        <v>2650</v>
      </c>
      <c r="E1078">
        <v>0</v>
      </c>
    </row>
    <row r="1079" spans="1:5">
      <c r="A1079">
        <v>216</v>
      </c>
      <c r="B1079">
        <v>21605</v>
      </c>
      <c r="C1079">
        <v>2160502</v>
      </c>
      <c r="D1079" t="s">
        <v>2650</v>
      </c>
      <c r="E1079">
        <v>0</v>
      </c>
    </row>
    <row r="1080" spans="1:5">
      <c r="A1080">
        <v>216</v>
      </c>
      <c r="B1080">
        <v>21605</v>
      </c>
      <c r="C1080">
        <v>2160504</v>
      </c>
      <c r="D1080" t="s">
        <v>2650</v>
      </c>
      <c r="E1080">
        <v>0</v>
      </c>
    </row>
    <row r="1081" spans="1:5">
      <c r="A1081">
        <v>216</v>
      </c>
      <c r="B1081">
        <v>21605</v>
      </c>
      <c r="C1081">
        <v>2160505</v>
      </c>
      <c r="D1081" t="s">
        <v>2650</v>
      </c>
      <c r="E1081">
        <v>0</v>
      </c>
    </row>
    <row r="1082" spans="1:5">
      <c r="A1082">
        <v>216</v>
      </c>
      <c r="B1082">
        <v>21605</v>
      </c>
      <c r="C1082">
        <v>2160599</v>
      </c>
      <c r="D1082" t="s">
        <v>2650</v>
      </c>
      <c r="E1082">
        <v>14</v>
      </c>
    </row>
    <row r="1083" spans="1:5">
      <c r="A1083">
        <v>216</v>
      </c>
      <c r="B1083">
        <v>21606</v>
      </c>
      <c r="C1083">
        <v>2160699</v>
      </c>
      <c r="D1083" t="s">
        <v>2650</v>
      </c>
      <c r="E1083">
        <v>0</v>
      </c>
    </row>
    <row r="1084" spans="1:5">
      <c r="A1084">
        <v>216</v>
      </c>
      <c r="B1084">
        <v>21699</v>
      </c>
      <c r="C1084">
        <v>2169999</v>
      </c>
      <c r="D1084" t="s">
        <v>2650</v>
      </c>
      <c r="E1084">
        <v>10.792</v>
      </c>
    </row>
    <row r="1085" spans="1:5">
      <c r="A1085">
        <v>217</v>
      </c>
      <c r="B1085">
        <v>21701</v>
      </c>
      <c r="C1085">
        <v>2170101</v>
      </c>
      <c r="D1085" t="s">
        <v>2650</v>
      </c>
      <c r="E1085">
        <v>0.00140800000000017</v>
      </c>
    </row>
    <row r="1086" spans="1:5">
      <c r="A1086">
        <v>217</v>
      </c>
      <c r="B1086">
        <v>21701</v>
      </c>
      <c r="C1086">
        <v>2170102</v>
      </c>
      <c r="D1086" t="s">
        <v>2650</v>
      </c>
      <c r="E1086">
        <v>0.0146290000000008</v>
      </c>
    </row>
    <row r="1087" spans="1:5">
      <c r="A1087">
        <v>217</v>
      </c>
      <c r="B1087">
        <v>21701</v>
      </c>
      <c r="C1087">
        <v>2170199</v>
      </c>
      <c r="D1087" t="s">
        <v>2650</v>
      </c>
      <c r="E1087">
        <v>0</v>
      </c>
    </row>
    <row r="1088" spans="1:5">
      <c r="A1088">
        <v>217</v>
      </c>
      <c r="B1088">
        <v>21703</v>
      </c>
      <c r="C1088">
        <v>2170303</v>
      </c>
      <c r="D1088" t="s">
        <v>2650</v>
      </c>
      <c r="E1088">
        <v>0</v>
      </c>
    </row>
    <row r="1089" spans="1:5">
      <c r="A1089">
        <v>217</v>
      </c>
      <c r="B1089">
        <v>21703</v>
      </c>
      <c r="C1089">
        <v>2170399</v>
      </c>
      <c r="D1089" t="s">
        <v>2650</v>
      </c>
      <c r="E1089">
        <v>80</v>
      </c>
    </row>
    <row r="1090" spans="1:5">
      <c r="A1090">
        <v>217</v>
      </c>
      <c r="B1090">
        <v>21799</v>
      </c>
      <c r="C1090">
        <v>2179901</v>
      </c>
      <c r="D1090" t="s">
        <v>2650</v>
      </c>
      <c r="E1090">
        <v>0.545000000000002</v>
      </c>
    </row>
    <row r="1091" spans="1:5">
      <c r="A1091">
        <v>220</v>
      </c>
      <c r="B1091">
        <v>22001</v>
      </c>
      <c r="C1091">
        <v>2200101</v>
      </c>
      <c r="D1091" t="s">
        <v>2650</v>
      </c>
      <c r="E1091">
        <v>0</v>
      </c>
    </row>
    <row r="1092" spans="1:5">
      <c r="A1092">
        <v>220</v>
      </c>
      <c r="B1092">
        <v>22001</v>
      </c>
      <c r="C1092">
        <v>2200102</v>
      </c>
      <c r="D1092" t="s">
        <v>2650</v>
      </c>
      <c r="E1092">
        <v>10</v>
      </c>
    </row>
    <row r="1093" spans="1:5">
      <c r="A1093">
        <v>220</v>
      </c>
      <c r="B1093">
        <v>22001</v>
      </c>
      <c r="C1093">
        <v>2200105</v>
      </c>
      <c r="D1093" t="s">
        <v>2650</v>
      </c>
      <c r="E1093">
        <v>0</v>
      </c>
    </row>
    <row r="1094" spans="1:5">
      <c r="A1094">
        <v>220</v>
      </c>
      <c r="B1094">
        <v>22001</v>
      </c>
      <c r="C1094">
        <v>2200106</v>
      </c>
      <c r="D1094" t="s">
        <v>2650</v>
      </c>
      <c r="E1094">
        <v>0</v>
      </c>
    </row>
    <row r="1095" spans="1:5">
      <c r="A1095">
        <v>220</v>
      </c>
      <c r="B1095">
        <v>22001</v>
      </c>
      <c r="C1095">
        <v>2200110</v>
      </c>
      <c r="D1095" t="s">
        <v>2650</v>
      </c>
      <c r="E1095">
        <v>0</v>
      </c>
    </row>
    <row r="1096" spans="1:5">
      <c r="A1096">
        <v>220</v>
      </c>
      <c r="B1096">
        <v>22001</v>
      </c>
      <c r="C1096">
        <v>2200111</v>
      </c>
      <c r="D1096" t="s">
        <v>2650</v>
      </c>
      <c r="E1096">
        <v>0</v>
      </c>
    </row>
    <row r="1097" spans="1:5">
      <c r="A1097">
        <v>220</v>
      </c>
      <c r="B1097">
        <v>22001</v>
      </c>
      <c r="C1097">
        <v>2200112</v>
      </c>
      <c r="D1097" t="s">
        <v>2650</v>
      </c>
      <c r="E1097">
        <v>0</v>
      </c>
    </row>
    <row r="1098" spans="1:5">
      <c r="A1098">
        <v>220</v>
      </c>
      <c r="B1098">
        <v>22001</v>
      </c>
      <c r="C1098">
        <v>2200113</v>
      </c>
      <c r="D1098" t="s">
        <v>2650</v>
      </c>
      <c r="E1098">
        <v>418.0635</v>
      </c>
    </row>
    <row r="1099" spans="1:5">
      <c r="A1099">
        <v>220</v>
      </c>
      <c r="B1099">
        <v>22001</v>
      </c>
      <c r="C1099">
        <v>2200114</v>
      </c>
      <c r="D1099" t="s">
        <v>2650</v>
      </c>
      <c r="E1099">
        <v>110.6065</v>
      </c>
    </row>
    <row r="1100" spans="1:5">
      <c r="A1100">
        <v>220</v>
      </c>
      <c r="B1100">
        <v>22001</v>
      </c>
      <c r="C1100">
        <v>2200150</v>
      </c>
      <c r="D1100" t="s">
        <v>2650</v>
      </c>
      <c r="E1100">
        <v>0</v>
      </c>
    </row>
    <row r="1101" spans="1:5">
      <c r="A1101">
        <v>220</v>
      </c>
      <c r="B1101">
        <v>22001</v>
      </c>
      <c r="C1101">
        <v>2200199</v>
      </c>
      <c r="D1101" t="s">
        <v>2650</v>
      </c>
      <c r="E1101">
        <v>167.468511</v>
      </c>
    </row>
    <row r="1102" spans="1:5">
      <c r="A1102">
        <v>220</v>
      </c>
      <c r="B1102">
        <v>22003</v>
      </c>
      <c r="C1102">
        <v>2200304</v>
      </c>
      <c r="D1102" t="s">
        <v>2650</v>
      </c>
      <c r="E1102">
        <v>0</v>
      </c>
    </row>
    <row r="1103" spans="1:5">
      <c r="A1103">
        <v>220</v>
      </c>
      <c r="B1103">
        <v>22004</v>
      </c>
      <c r="C1103">
        <v>2200401</v>
      </c>
      <c r="D1103" t="s">
        <v>2650</v>
      </c>
      <c r="E1103">
        <v>0</v>
      </c>
    </row>
    <row r="1104" spans="1:5">
      <c r="A1104">
        <v>220</v>
      </c>
      <c r="B1104">
        <v>22004</v>
      </c>
      <c r="C1104">
        <v>2200402</v>
      </c>
      <c r="D1104" t="s">
        <v>2650</v>
      </c>
      <c r="E1104">
        <v>0</v>
      </c>
    </row>
    <row r="1105" spans="1:5">
      <c r="A1105">
        <v>220</v>
      </c>
      <c r="B1105">
        <v>22004</v>
      </c>
      <c r="C1105">
        <v>2200404</v>
      </c>
      <c r="D1105" t="s">
        <v>2650</v>
      </c>
      <c r="E1105">
        <v>0</v>
      </c>
    </row>
    <row r="1106" spans="1:5">
      <c r="A1106">
        <v>220</v>
      </c>
      <c r="B1106">
        <v>22004</v>
      </c>
      <c r="C1106">
        <v>2200406</v>
      </c>
      <c r="D1106" t="s">
        <v>2650</v>
      </c>
      <c r="E1106">
        <v>0</v>
      </c>
    </row>
    <row r="1107" spans="1:5">
      <c r="A1107">
        <v>220</v>
      </c>
      <c r="B1107">
        <v>22004</v>
      </c>
      <c r="C1107">
        <v>2200408</v>
      </c>
      <c r="D1107" t="s">
        <v>2650</v>
      </c>
      <c r="E1107">
        <v>0</v>
      </c>
    </row>
    <row r="1108" spans="1:5">
      <c r="A1108">
        <v>220</v>
      </c>
      <c r="B1108">
        <v>22004</v>
      </c>
      <c r="C1108">
        <v>2200409</v>
      </c>
      <c r="D1108" t="s">
        <v>2650</v>
      </c>
      <c r="E1108">
        <v>0</v>
      </c>
    </row>
    <row r="1109" spans="1:5">
      <c r="A1109">
        <v>220</v>
      </c>
      <c r="B1109">
        <v>22004</v>
      </c>
      <c r="C1109">
        <v>2200410</v>
      </c>
      <c r="D1109" t="s">
        <v>2650</v>
      </c>
      <c r="E1109">
        <v>0</v>
      </c>
    </row>
    <row r="1110" spans="1:5">
      <c r="A1110">
        <v>220</v>
      </c>
      <c r="B1110">
        <v>22004</v>
      </c>
      <c r="C1110">
        <v>2200499</v>
      </c>
      <c r="D1110" t="s">
        <v>2650</v>
      </c>
      <c r="E1110">
        <v>0</v>
      </c>
    </row>
    <row r="1111" spans="1:5">
      <c r="A1111">
        <v>220</v>
      </c>
      <c r="B1111">
        <v>22005</v>
      </c>
      <c r="C1111">
        <v>2200501</v>
      </c>
      <c r="D1111" t="s">
        <v>2650</v>
      </c>
      <c r="E1111">
        <v>0</v>
      </c>
    </row>
    <row r="1112" spans="1:5">
      <c r="A1112">
        <v>220</v>
      </c>
      <c r="B1112">
        <v>22005</v>
      </c>
      <c r="C1112">
        <v>2200509</v>
      </c>
      <c r="D1112" t="s">
        <v>2650</v>
      </c>
      <c r="E1112">
        <v>0</v>
      </c>
    </row>
    <row r="1113" spans="1:5">
      <c r="A1113">
        <v>220</v>
      </c>
      <c r="B1113">
        <v>22005</v>
      </c>
      <c r="C1113">
        <v>2200511</v>
      </c>
      <c r="D1113" t="s">
        <v>2650</v>
      </c>
      <c r="E1113">
        <v>0</v>
      </c>
    </row>
    <row r="1114" spans="1:5">
      <c r="A1114">
        <v>220</v>
      </c>
      <c r="B1114">
        <v>22005</v>
      </c>
      <c r="C1114">
        <v>2200599</v>
      </c>
      <c r="D1114" t="s">
        <v>2650</v>
      </c>
      <c r="E1114">
        <v>0</v>
      </c>
    </row>
    <row r="1115" spans="1:5">
      <c r="A1115">
        <v>220</v>
      </c>
      <c r="B1115">
        <v>22099</v>
      </c>
      <c r="C1115">
        <v>2209901</v>
      </c>
      <c r="D1115" t="s">
        <v>2650</v>
      </c>
      <c r="E1115">
        <v>156</v>
      </c>
    </row>
    <row r="1116" spans="1:5">
      <c r="A1116">
        <v>221</v>
      </c>
      <c r="B1116">
        <v>22101</v>
      </c>
      <c r="C1116">
        <v>2210103</v>
      </c>
      <c r="D1116" t="s">
        <v>2650</v>
      </c>
      <c r="E1116">
        <v>0</v>
      </c>
    </row>
    <row r="1117" spans="1:5">
      <c r="A1117">
        <v>221</v>
      </c>
      <c r="B1117">
        <v>22101</v>
      </c>
      <c r="C1117">
        <v>2210106</v>
      </c>
      <c r="D1117" t="s">
        <v>2650</v>
      </c>
      <c r="E1117">
        <v>3362.166</v>
      </c>
    </row>
    <row r="1118" spans="1:5">
      <c r="A1118">
        <v>221</v>
      </c>
      <c r="B1118">
        <v>22101</v>
      </c>
      <c r="C1118">
        <v>2210107</v>
      </c>
      <c r="D1118" t="s">
        <v>2650</v>
      </c>
      <c r="E1118">
        <v>0</v>
      </c>
    </row>
    <row r="1119" spans="1:5">
      <c r="A1119">
        <v>221</v>
      </c>
      <c r="B1119">
        <v>22101</v>
      </c>
      <c r="C1119">
        <v>2210199</v>
      </c>
      <c r="D1119" t="s">
        <v>2650</v>
      </c>
      <c r="E1119">
        <v>13810</v>
      </c>
    </row>
    <row r="1120" spans="1:5">
      <c r="A1120">
        <v>221</v>
      </c>
      <c r="B1120">
        <v>22102</v>
      </c>
      <c r="C1120">
        <v>2210201</v>
      </c>
      <c r="D1120" t="s">
        <v>2650</v>
      </c>
      <c r="E1120">
        <v>-12.448798</v>
      </c>
    </row>
    <row r="1121" spans="1:5">
      <c r="A1121">
        <v>221</v>
      </c>
      <c r="B1121">
        <v>22102</v>
      </c>
      <c r="C1121">
        <v>2210203</v>
      </c>
      <c r="D1121" t="s">
        <v>2650</v>
      </c>
      <c r="E1121">
        <v>201.656444</v>
      </c>
    </row>
    <row r="1122" spans="1:5">
      <c r="A1122">
        <v>221</v>
      </c>
      <c r="B1122">
        <v>22103</v>
      </c>
      <c r="C1122">
        <v>2210301</v>
      </c>
      <c r="D1122" t="s">
        <v>2650</v>
      </c>
      <c r="E1122">
        <v>140.033676</v>
      </c>
    </row>
    <row r="1123" spans="1:5">
      <c r="A1123">
        <v>221</v>
      </c>
      <c r="B1123">
        <v>22103</v>
      </c>
      <c r="C1123">
        <v>2210302</v>
      </c>
      <c r="D1123" t="s">
        <v>2650</v>
      </c>
      <c r="E1123">
        <v>50.31685</v>
      </c>
    </row>
    <row r="1124" spans="1:5">
      <c r="A1124">
        <v>221</v>
      </c>
      <c r="B1124">
        <v>22103</v>
      </c>
      <c r="C1124">
        <v>2210399</v>
      </c>
      <c r="D1124" t="s">
        <v>2650</v>
      </c>
      <c r="E1124">
        <v>117.1045</v>
      </c>
    </row>
    <row r="1125" spans="1:5">
      <c r="A1125">
        <v>222</v>
      </c>
      <c r="B1125">
        <v>22201</v>
      </c>
      <c r="C1125">
        <v>2220101</v>
      </c>
      <c r="D1125" t="s">
        <v>2650</v>
      </c>
      <c r="E1125">
        <v>0</v>
      </c>
    </row>
    <row r="1126" spans="1:5">
      <c r="A1126">
        <v>222</v>
      </c>
      <c r="B1126">
        <v>22201</v>
      </c>
      <c r="C1126">
        <v>2220102</v>
      </c>
      <c r="D1126" t="s">
        <v>2650</v>
      </c>
      <c r="E1126">
        <v>0</v>
      </c>
    </row>
    <row r="1127" spans="1:5">
      <c r="A1127">
        <v>222</v>
      </c>
      <c r="B1127">
        <v>22201</v>
      </c>
      <c r="C1127">
        <v>2220106</v>
      </c>
      <c r="D1127" t="s">
        <v>2650</v>
      </c>
      <c r="E1127">
        <v>0</v>
      </c>
    </row>
    <row r="1128" spans="1:5">
      <c r="A1128">
        <v>222</v>
      </c>
      <c r="B1128">
        <v>22201</v>
      </c>
      <c r="C1128">
        <v>2220150</v>
      </c>
      <c r="D1128" t="s">
        <v>2650</v>
      </c>
      <c r="E1128">
        <v>2.0138</v>
      </c>
    </row>
    <row r="1129" spans="1:5">
      <c r="A1129">
        <v>222</v>
      </c>
      <c r="B1129">
        <v>22201</v>
      </c>
      <c r="C1129">
        <v>2220199</v>
      </c>
      <c r="D1129" t="s">
        <v>2650</v>
      </c>
      <c r="E1129">
        <v>223.9</v>
      </c>
    </row>
    <row r="1130" spans="1:5">
      <c r="A1130">
        <v>222</v>
      </c>
      <c r="B1130">
        <v>22202</v>
      </c>
      <c r="C1130">
        <v>2220201</v>
      </c>
      <c r="D1130" t="s">
        <v>2650</v>
      </c>
      <c r="E1130">
        <v>0</v>
      </c>
    </row>
    <row r="1131" spans="1:5">
      <c r="A1131">
        <v>222</v>
      </c>
      <c r="B1131">
        <v>22202</v>
      </c>
      <c r="C1131">
        <v>2220202</v>
      </c>
      <c r="D1131" t="s">
        <v>2650</v>
      </c>
      <c r="E1131">
        <v>0</v>
      </c>
    </row>
    <row r="1132" spans="1:5">
      <c r="A1132">
        <v>222</v>
      </c>
      <c r="B1132">
        <v>22202</v>
      </c>
      <c r="C1132">
        <v>2220211</v>
      </c>
      <c r="D1132" t="s">
        <v>2650</v>
      </c>
      <c r="E1132">
        <v>0</v>
      </c>
    </row>
    <row r="1133" spans="1:5">
      <c r="A1133">
        <v>222</v>
      </c>
      <c r="B1133">
        <v>22204</v>
      </c>
      <c r="C1133">
        <v>2220403</v>
      </c>
      <c r="D1133" t="s">
        <v>2650</v>
      </c>
      <c r="E1133">
        <v>0</v>
      </c>
    </row>
    <row r="1134" spans="1:5">
      <c r="A1134">
        <v>222</v>
      </c>
      <c r="B1134">
        <v>22205</v>
      </c>
      <c r="C1134">
        <v>2220502</v>
      </c>
      <c r="D1134" t="s">
        <v>2650</v>
      </c>
      <c r="E1134">
        <v>0</v>
      </c>
    </row>
    <row r="1135" spans="1:5">
      <c r="A1135">
        <v>222</v>
      </c>
      <c r="B1135">
        <v>22205</v>
      </c>
      <c r="C1135">
        <v>2220504</v>
      </c>
      <c r="D1135" t="s">
        <v>2650</v>
      </c>
      <c r="E1135">
        <v>0</v>
      </c>
    </row>
    <row r="1136" spans="1:5">
      <c r="A1136">
        <v>224</v>
      </c>
      <c r="B1136">
        <v>22401</v>
      </c>
      <c r="C1136">
        <v>2240101</v>
      </c>
      <c r="D1136" t="s">
        <v>2650</v>
      </c>
      <c r="E1136">
        <v>0</v>
      </c>
    </row>
    <row r="1137" spans="1:5">
      <c r="A1137">
        <v>224</v>
      </c>
      <c r="B1137">
        <v>22401</v>
      </c>
      <c r="C1137">
        <v>2240106</v>
      </c>
      <c r="D1137" t="s">
        <v>2650</v>
      </c>
      <c r="E1137">
        <v>0</v>
      </c>
    </row>
    <row r="1138" spans="1:5">
      <c r="A1138">
        <v>224</v>
      </c>
      <c r="B1138">
        <v>22401</v>
      </c>
      <c r="C1138">
        <v>2240150</v>
      </c>
      <c r="D1138" t="s">
        <v>2650</v>
      </c>
      <c r="E1138">
        <v>0</v>
      </c>
    </row>
    <row r="1139" spans="1:5">
      <c r="A1139">
        <v>224</v>
      </c>
      <c r="B1139">
        <v>22402</v>
      </c>
      <c r="C1139">
        <v>2240204</v>
      </c>
      <c r="D1139" t="s">
        <v>2650</v>
      </c>
      <c r="E1139">
        <v>0</v>
      </c>
    </row>
    <row r="1140" spans="1:5">
      <c r="A1140">
        <v>224</v>
      </c>
      <c r="B1140">
        <v>22402</v>
      </c>
      <c r="C1140">
        <v>2240299</v>
      </c>
      <c r="D1140" t="s">
        <v>2650</v>
      </c>
      <c r="E1140">
        <v>0</v>
      </c>
    </row>
    <row r="1141" spans="1:5">
      <c r="A1141">
        <v>224</v>
      </c>
      <c r="B1141">
        <v>22405</v>
      </c>
      <c r="C1141">
        <v>2240501</v>
      </c>
      <c r="D1141" t="s">
        <v>2650</v>
      </c>
      <c r="E1141">
        <v>0</v>
      </c>
    </row>
    <row r="1142" spans="1:5">
      <c r="A1142">
        <v>224</v>
      </c>
      <c r="B1142">
        <v>22405</v>
      </c>
      <c r="C1142">
        <v>2240502</v>
      </c>
      <c r="D1142" t="s">
        <v>2650</v>
      </c>
      <c r="E1142">
        <v>0</v>
      </c>
    </row>
    <row r="1143" spans="1:5">
      <c r="A1143">
        <v>224</v>
      </c>
      <c r="B1143">
        <v>22405</v>
      </c>
      <c r="C1143">
        <v>2240504</v>
      </c>
      <c r="D1143" t="s">
        <v>2650</v>
      </c>
      <c r="E1143">
        <v>0</v>
      </c>
    </row>
    <row r="1144" spans="1:5">
      <c r="A1144">
        <v>224</v>
      </c>
      <c r="B1144">
        <v>22405</v>
      </c>
      <c r="C1144">
        <v>2240506</v>
      </c>
      <c r="D1144" t="s">
        <v>2650</v>
      </c>
      <c r="E1144">
        <v>0</v>
      </c>
    </row>
    <row r="1145" spans="1:5">
      <c r="A1145">
        <v>224</v>
      </c>
      <c r="B1145">
        <v>22405</v>
      </c>
      <c r="C1145">
        <v>2240507</v>
      </c>
      <c r="D1145" t="s">
        <v>2650</v>
      </c>
      <c r="E1145">
        <v>0</v>
      </c>
    </row>
    <row r="1146" spans="1:5">
      <c r="A1146">
        <v>224</v>
      </c>
      <c r="B1146">
        <v>22405</v>
      </c>
      <c r="C1146">
        <v>2240508</v>
      </c>
      <c r="D1146" t="s">
        <v>2650</v>
      </c>
      <c r="E1146">
        <v>0</v>
      </c>
    </row>
    <row r="1147" spans="1:5">
      <c r="A1147">
        <v>224</v>
      </c>
      <c r="B1147">
        <v>22405</v>
      </c>
      <c r="C1147">
        <v>2240509</v>
      </c>
      <c r="D1147" t="s">
        <v>2650</v>
      </c>
      <c r="E1147">
        <v>0</v>
      </c>
    </row>
    <row r="1148" spans="1:5">
      <c r="A1148">
        <v>224</v>
      </c>
      <c r="B1148">
        <v>22405</v>
      </c>
      <c r="C1148">
        <v>2240510</v>
      </c>
      <c r="D1148" t="s">
        <v>2650</v>
      </c>
      <c r="E1148">
        <v>0</v>
      </c>
    </row>
    <row r="1149" spans="1:5">
      <c r="A1149">
        <v>224</v>
      </c>
      <c r="B1149">
        <v>22405</v>
      </c>
      <c r="C1149">
        <v>2240599</v>
      </c>
      <c r="D1149" t="s">
        <v>2650</v>
      </c>
      <c r="E1149">
        <v>0</v>
      </c>
    </row>
    <row r="1150" spans="1:5">
      <c r="A1150">
        <v>224</v>
      </c>
      <c r="B1150">
        <v>22407</v>
      </c>
      <c r="C1150">
        <v>2240702</v>
      </c>
      <c r="D1150" t="s">
        <v>2650</v>
      </c>
      <c r="E1150">
        <v>0</v>
      </c>
    </row>
    <row r="1151" spans="1:5">
      <c r="A1151">
        <v>227</v>
      </c>
      <c r="B1151">
        <v>227</v>
      </c>
      <c r="C1151">
        <v>227</v>
      </c>
      <c r="D1151" t="s">
        <v>2650</v>
      </c>
      <c r="E1151">
        <v>12920</v>
      </c>
    </row>
    <row r="1152" spans="1:5">
      <c r="A1152">
        <v>229</v>
      </c>
      <c r="B1152">
        <v>22902</v>
      </c>
      <c r="C1152">
        <v>22902</v>
      </c>
      <c r="D1152" t="s">
        <v>2650</v>
      </c>
      <c r="E1152">
        <v>3279.8</v>
      </c>
    </row>
    <row r="1153" spans="1:5">
      <c r="A1153">
        <v>229</v>
      </c>
      <c r="B1153">
        <v>22999</v>
      </c>
      <c r="C1153">
        <v>2299901</v>
      </c>
      <c r="D1153" t="s">
        <v>2650</v>
      </c>
      <c r="E1153">
        <v>24741.9679232483</v>
      </c>
    </row>
    <row r="1154" spans="1:5">
      <c r="A1154">
        <v>231</v>
      </c>
      <c r="B1154">
        <v>23103</v>
      </c>
      <c r="C1154">
        <v>2310301</v>
      </c>
      <c r="D1154" t="s">
        <v>2650</v>
      </c>
      <c r="E1154">
        <v>0</v>
      </c>
    </row>
    <row r="1155" spans="1:5">
      <c r="A1155">
        <v>231</v>
      </c>
      <c r="B1155">
        <v>23103</v>
      </c>
      <c r="C1155">
        <v>2310399</v>
      </c>
      <c r="D1155" t="s">
        <v>2650</v>
      </c>
      <c r="E1155">
        <v>0</v>
      </c>
    </row>
    <row r="1156" spans="1:5">
      <c r="A1156">
        <v>232</v>
      </c>
      <c r="B1156">
        <v>23203</v>
      </c>
      <c r="C1156">
        <v>2320301</v>
      </c>
      <c r="D1156" t="s">
        <v>2650</v>
      </c>
      <c r="E1156">
        <v>0</v>
      </c>
    </row>
    <row r="1157" spans="1:5">
      <c r="A1157">
        <v>233</v>
      </c>
      <c r="B1157">
        <v>23303</v>
      </c>
      <c r="C1157">
        <v>2330399</v>
      </c>
      <c r="D1157" t="s">
        <v>2650</v>
      </c>
      <c r="E1157">
        <v>0</v>
      </c>
    </row>
  </sheetData>
  <autoFilter ref="A1:E1157">
    <extLst/>
  </autoFilter>
  <pageMargins left="0.699305555555556" right="0.699305555555556"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C1386"/>
  <sheetViews>
    <sheetView workbookViewId="0">
      <selection activeCell="E2" sqref="E2:R19"/>
    </sheetView>
  </sheetViews>
  <sheetFormatPr defaultColWidth="9" defaultRowHeight="14.4" outlineLevelCol="2"/>
  <cols>
    <col min="1" max="1" width="24.25" customWidth="1"/>
    <col min="2" max="2" width="40" customWidth="1"/>
    <col min="3" max="3" width="23.8703703703704" customWidth="1"/>
  </cols>
  <sheetData>
    <row r="1" spans="1:1">
      <c r="A1" t="s">
        <v>2651</v>
      </c>
    </row>
    <row r="2" spans="1:1">
      <c r="A2" t="s">
        <v>2652</v>
      </c>
    </row>
    <row r="3" spans="1:1">
      <c r="A3" t="s">
        <v>150</v>
      </c>
    </row>
    <row r="4" spans="1:3">
      <c r="A4" t="s">
        <v>152</v>
      </c>
      <c r="B4" t="s">
        <v>2300</v>
      </c>
      <c r="C4" t="s">
        <v>2653</v>
      </c>
    </row>
    <row r="5" spans="2:3">
      <c r="B5" t="s">
        <v>2654</v>
      </c>
      <c r="C5">
        <f>SUM(C6,C259,C296,C314,C435,C490,C546,C595,C712,C784,C861,C885,C1016,C1080,C1156,C1183,C1212,C1222,C1301,C1319,C1372,C1375,C1383)</f>
        <v>1570634</v>
      </c>
    </row>
    <row r="6" spans="1:3">
      <c r="A6">
        <v>201</v>
      </c>
      <c r="B6" t="s">
        <v>2655</v>
      </c>
      <c r="C6">
        <f>SUM(C7,C19,C28,C40,C52,C63,C74,C86,C95,C105,C120,C129,C140,C152,C162,C175,C182,C189,C198,C204,C211,C219,C226,C232,C238,C244,C250,C256)</f>
        <v>92343</v>
      </c>
    </row>
    <row r="7" spans="1:3">
      <c r="A7">
        <v>20101</v>
      </c>
      <c r="B7" t="s">
        <v>155</v>
      </c>
      <c r="C7">
        <f>SUM(C8:C18)</f>
        <v>2655</v>
      </c>
    </row>
    <row r="8" spans="1:3">
      <c r="A8">
        <v>2010101</v>
      </c>
      <c r="B8" t="s">
        <v>156</v>
      </c>
      <c r="C8">
        <v>1439</v>
      </c>
    </row>
    <row r="9" spans="1:3">
      <c r="A9">
        <v>2010102</v>
      </c>
      <c r="B9" t="s">
        <v>157</v>
      </c>
      <c r="C9">
        <v>880</v>
      </c>
    </row>
    <row r="10" spans="1:3">
      <c r="A10">
        <v>2010103</v>
      </c>
      <c r="B10" t="s">
        <v>163</v>
      </c>
      <c r="C10">
        <v>214</v>
      </c>
    </row>
    <row r="11" spans="1:3">
      <c r="A11">
        <v>2010104</v>
      </c>
      <c r="B11" t="s">
        <v>2656</v>
      </c>
      <c r="C11">
        <v>122</v>
      </c>
    </row>
    <row r="12" spans="1:3">
      <c r="A12">
        <v>2010105</v>
      </c>
      <c r="B12" t="s">
        <v>2657</v>
      </c>
      <c r="C12">
        <v>0</v>
      </c>
    </row>
    <row r="13" spans="1:3">
      <c r="A13">
        <v>2010106</v>
      </c>
      <c r="B13" t="s">
        <v>2658</v>
      </c>
      <c r="C13">
        <v>0</v>
      </c>
    </row>
    <row r="14" spans="1:3">
      <c r="A14">
        <v>2010107</v>
      </c>
      <c r="B14" t="s">
        <v>2659</v>
      </c>
      <c r="C14">
        <v>0</v>
      </c>
    </row>
    <row r="15" spans="1:3">
      <c r="A15">
        <v>2010108</v>
      </c>
      <c r="B15" t="s">
        <v>2660</v>
      </c>
      <c r="C15">
        <v>0</v>
      </c>
    </row>
    <row r="16" spans="1:3">
      <c r="A16">
        <v>2010109</v>
      </c>
      <c r="B16" t="s">
        <v>2661</v>
      </c>
      <c r="C16">
        <v>0</v>
      </c>
    </row>
    <row r="17" spans="1:3">
      <c r="A17">
        <v>2010150</v>
      </c>
      <c r="B17" t="s">
        <v>158</v>
      </c>
      <c r="C17">
        <v>0</v>
      </c>
    </row>
    <row r="18" spans="1:3">
      <c r="A18">
        <v>2010199</v>
      </c>
      <c r="B18" t="s">
        <v>159</v>
      </c>
      <c r="C18">
        <v>0</v>
      </c>
    </row>
    <row r="19" spans="1:3">
      <c r="A19">
        <v>20102</v>
      </c>
      <c r="B19" t="s">
        <v>160</v>
      </c>
      <c r="C19">
        <f>SUM(C20:C27)</f>
        <v>2096</v>
      </c>
    </row>
    <row r="20" spans="1:3">
      <c r="A20">
        <v>2010201</v>
      </c>
      <c r="B20" t="s">
        <v>156</v>
      </c>
      <c r="C20">
        <v>1390</v>
      </c>
    </row>
    <row r="21" spans="1:3">
      <c r="A21">
        <v>2010202</v>
      </c>
      <c r="B21" t="s">
        <v>157</v>
      </c>
      <c r="C21">
        <v>430</v>
      </c>
    </row>
    <row r="22" spans="1:3">
      <c r="A22">
        <v>2010203</v>
      </c>
      <c r="B22" t="s">
        <v>163</v>
      </c>
      <c r="C22">
        <v>0</v>
      </c>
    </row>
    <row r="23" spans="1:3">
      <c r="A23">
        <v>2010204</v>
      </c>
      <c r="B23" t="s">
        <v>2662</v>
      </c>
      <c r="C23">
        <v>111</v>
      </c>
    </row>
    <row r="24" spans="1:3">
      <c r="A24">
        <v>2010205</v>
      </c>
      <c r="B24" t="s">
        <v>2663</v>
      </c>
      <c r="C24">
        <v>90</v>
      </c>
    </row>
    <row r="25" spans="1:3">
      <c r="A25">
        <v>2010206</v>
      </c>
      <c r="B25" t="s">
        <v>2664</v>
      </c>
      <c r="C25">
        <v>75</v>
      </c>
    </row>
    <row r="26" spans="1:3">
      <c r="A26">
        <v>2010250</v>
      </c>
      <c r="B26" t="s">
        <v>158</v>
      </c>
      <c r="C26">
        <v>0</v>
      </c>
    </row>
    <row r="27" spans="1:3">
      <c r="A27">
        <v>2010299</v>
      </c>
      <c r="B27" t="s">
        <v>161</v>
      </c>
      <c r="C27">
        <v>0</v>
      </c>
    </row>
    <row r="28" spans="1:3">
      <c r="A28">
        <v>20103</v>
      </c>
      <c r="B28" t="s">
        <v>162</v>
      </c>
      <c r="C28">
        <f>SUM(C29:C39)</f>
        <v>17169</v>
      </c>
    </row>
    <row r="29" spans="1:3">
      <c r="A29">
        <v>2010301</v>
      </c>
      <c r="B29" t="s">
        <v>156</v>
      </c>
      <c r="C29">
        <v>4942</v>
      </c>
    </row>
    <row r="30" spans="1:3">
      <c r="A30">
        <v>2010302</v>
      </c>
      <c r="B30" t="s">
        <v>157</v>
      </c>
      <c r="C30">
        <v>3144</v>
      </c>
    </row>
    <row r="31" spans="1:3">
      <c r="A31">
        <v>2010303</v>
      </c>
      <c r="B31" t="s">
        <v>163</v>
      </c>
      <c r="C31">
        <v>3560</v>
      </c>
    </row>
    <row r="32" spans="1:3">
      <c r="A32">
        <v>2010304</v>
      </c>
      <c r="B32" t="s">
        <v>164</v>
      </c>
      <c r="C32">
        <v>0</v>
      </c>
    </row>
    <row r="33" spans="1:3">
      <c r="A33">
        <v>2010305</v>
      </c>
      <c r="B33" t="s">
        <v>2665</v>
      </c>
      <c r="C33">
        <v>51</v>
      </c>
    </row>
    <row r="34" spans="1:3">
      <c r="A34">
        <v>2010306</v>
      </c>
      <c r="B34" t="s">
        <v>166</v>
      </c>
      <c r="C34">
        <v>3383</v>
      </c>
    </row>
    <row r="35" spans="1:3">
      <c r="A35">
        <v>2010307</v>
      </c>
      <c r="B35" t="s">
        <v>2666</v>
      </c>
      <c r="C35">
        <v>182</v>
      </c>
    </row>
    <row r="36" spans="1:3">
      <c r="A36">
        <v>2010308</v>
      </c>
      <c r="B36" t="s">
        <v>167</v>
      </c>
      <c r="C36">
        <v>120</v>
      </c>
    </row>
    <row r="37" spans="1:3">
      <c r="A37">
        <v>2010309</v>
      </c>
      <c r="B37" t="s">
        <v>168</v>
      </c>
      <c r="C37">
        <v>0</v>
      </c>
    </row>
    <row r="38" spans="1:3">
      <c r="A38">
        <v>2010350</v>
      </c>
      <c r="B38" t="s">
        <v>158</v>
      </c>
      <c r="C38">
        <v>829</v>
      </c>
    </row>
    <row r="39" spans="1:3">
      <c r="A39">
        <v>2010399</v>
      </c>
      <c r="B39" t="s">
        <v>169</v>
      </c>
      <c r="C39">
        <v>958</v>
      </c>
    </row>
    <row r="40" spans="1:3">
      <c r="A40">
        <v>20104</v>
      </c>
      <c r="B40" t="s">
        <v>170</v>
      </c>
      <c r="C40">
        <f>SUM(C41:C51)</f>
        <v>3426</v>
      </c>
    </row>
    <row r="41" spans="1:3">
      <c r="A41">
        <v>2010401</v>
      </c>
      <c r="B41" t="s">
        <v>156</v>
      </c>
      <c r="C41">
        <v>2198</v>
      </c>
    </row>
    <row r="42" spans="1:3">
      <c r="A42">
        <v>2010402</v>
      </c>
      <c r="B42" t="s">
        <v>157</v>
      </c>
      <c r="C42">
        <v>156</v>
      </c>
    </row>
    <row r="43" spans="1:3">
      <c r="A43">
        <v>2010403</v>
      </c>
      <c r="B43" t="s">
        <v>163</v>
      </c>
      <c r="C43">
        <v>0</v>
      </c>
    </row>
    <row r="44" spans="1:3">
      <c r="A44">
        <v>2010404</v>
      </c>
      <c r="B44" t="s">
        <v>2667</v>
      </c>
      <c r="C44">
        <v>0</v>
      </c>
    </row>
    <row r="45" spans="1:3">
      <c r="A45">
        <v>2010405</v>
      </c>
      <c r="B45" t="s">
        <v>2668</v>
      </c>
      <c r="C45">
        <v>0</v>
      </c>
    </row>
    <row r="46" spans="1:3">
      <c r="A46">
        <v>2010406</v>
      </c>
      <c r="B46" t="s">
        <v>2669</v>
      </c>
      <c r="C46">
        <v>0</v>
      </c>
    </row>
    <row r="47" spans="1:3">
      <c r="A47">
        <v>2010407</v>
      </c>
      <c r="B47" t="s">
        <v>2670</v>
      </c>
      <c r="C47">
        <v>0</v>
      </c>
    </row>
    <row r="48" spans="1:3">
      <c r="A48">
        <v>2010408</v>
      </c>
      <c r="B48" t="s">
        <v>2671</v>
      </c>
      <c r="C48">
        <v>364</v>
      </c>
    </row>
    <row r="49" spans="1:3">
      <c r="A49">
        <v>2010409</v>
      </c>
      <c r="B49" t="s">
        <v>426</v>
      </c>
      <c r="C49">
        <v>0</v>
      </c>
    </row>
    <row r="50" spans="1:3">
      <c r="A50">
        <v>2010450</v>
      </c>
      <c r="B50" t="s">
        <v>158</v>
      </c>
      <c r="C50">
        <v>3</v>
      </c>
    </row>
    <row r="51" spans="1:3">
      <c r="A51">
        <v>2010499</v>
      </c>
      <c r="B51" t="s">
        <v>171</v>
      </c>
      <c r="C51">
        <v>705</v>
      </c>
    </row>
    <row r="52" spans="1:3">
      <c r="A52">
        <v>20105</v>
      </c>
      <c r="B52" t="s">
        <v>172</v>
      </c>
      <c r="C52">
        <f>SUM(C53:C62)</f>
        <v>1048</v>
      </c>
    </row>
    <row r="53" spans="1:3">
      <c r="A53">
        <v>2010501</v>
      </c>
      <c r="B53" t="s">
        <v>156</v>
      </c>
      <c r="C53">
        <v>760</v>
      </c>
    </row>
    <row r="54" spans="1:3">
      <c r="A54">
        <v>2010502</v>
      </c>
      <c r="B54" t="s">
        <v>157</v>
      </c>
      <c r="C54">
        <v>0</v>
      </c>
    </row>
    <row r="55" spans="1:3">
      <c r="A55">
        <v>2010503</v>
      </c>
      <c r="B55" t="s">
        <v>163</v>
      </c>
      <c r="C55">
        <v>0</v>
      </c>
    </row>
    <row r="56" spans="1:3">
      <c r="A56">
        <v>2010504</v>
      </c>
      <c r="B56" t="s">
        <v>173</v>
      </c>
      <c r="C56">
        <v>0</v>
      </c>
    </row>
    <row r="57" spans="1:3">
      <c r="A57">
        <v>2010505</v>
      </c>
      <c r="B57" t="s">
        <v>174</v>
      </c>
      <c r="C57">
        <v>104</v>
      </c>
    </row>
    <row r="58" spans="1:3">
      <c r="A58">
        <v>2010506</v>
      </c>
      <c r="B58" t="s">
        <v>175</v>
      </c>
      <c r="C58">
        <v>0</v>
      </c>
    </row>
    <row r="59" spans="1:3">
      <c r="A59">
        <v>2010507</v>
      </c>
      <c r="B59" t="s">
        <v>176</v>
      </c>
      <c r="C59">
        <v>61</v>
      </c>
    </row>
    <row r="60" spans="1:3">
      <c r="A60">
        <v>2010508</v>
      </c>
      <c r="B60" t="s">
        <v>177</v>
      </c>
      <c r="C60">
        <v>59</v>
      </c>
    </row>
    <row r="61" spans="1:3">
      <c r="A61">
        <v>2010550</v>
      </c>
      <c r="B61" t="s">
        <v>158</v>
      </c>
      <c r="C61">
        <v>64</v>
      </c>
    </row>
    <row r="62" spans="1:3">
      <c r="A62">
        <v>2010599</v>
      </c>
      <c r="B62" t="s">
        <v>178</v>
      </c>
      <c r="C62">
        <v>0</v>
      </c>
    </row>
    <row r="63" spans="1:3">
      <c r="A63">
        <v>20106</v>
      </c>
      <c r="B63" t="s">
        <v>179</v>
      </c>
      <c r="C63">
        <f>SUM(C64:C73)</f>
        <v>5498</v>
      </c>
    </row>
    <row r="64" spans="1:3">
      <c r="A64">
        <v>2010601</v>
      </c>
      <c r="B64" t="s">
        <v>156</v>
      </c>
      <c r="C64">
        <v>2737</v>
      </c>
    </row>
    <row r="65" spans="1:3">
      <c r="A65">
        <v>2010602</v>
      </c>
      <c r="B65" t="s">
        <v>157</v>
      </c>
      <c r="C65">
        <v>1058</v>
      </c>
    </row>
    <row r="66" spans="1:3">
      <c r="A66">
        <v>2010603</v>
      </c>
      <c r="B66" t="s">
        <v>163</v>
      </c>
      <c r="C66">
        <v>0</v>
      </c>
    </row>
    <row r="67" spans="1:3">
      <c r="A67">
        <v>2010604</v>
      </c>
      <c r="B67" t="s">
        <v>180</v>
      </c>
      <c r="C67">
        <v>0</v>
      </c>
    </row>
    <row r="68" spans="1:3">
      <c r="A68">
        <v>2010605</v>
      </c>
      <c r="B68" t="s">
        <v>181</v>
      </c>
      <c r="C68">
        <v>791</v>
      </c>
    </row>
    <row r="69" spans="1:3">
      <c r="A69">
        <v>2010606</v>
      </c>
      <c r="B69" t="s">
        <v>182</v>
      </c>
      <c r="C69">
        <v>0</v>
      </c>
    </row>
    <row r="70" spans="1:3">
      <c r="A70">
        <v>2010607</v>
      </c>
      <c r="B70" t="s">
        <v>183</v>
      </c>
      <c r="C70">
        <v>0</v>
      </c>
    </row>
    <row r="71" spans="1:3">
      <c r="A71">
        <v>2010608</v>
      </c>
      <c r="B71" t="s">
        <v>184</v>
      </c>
      <c r="C71">
        <v>0</v>
      </c>
    </row>
    <row r="72" spans="1:3">
      <c r="A72">
        <v>2010650</v>
      </c>
      <c r="B72" t="s">
        <v>158</v>
      </c>
      <c r="C72">
        <v>413</v>
      </c>
    </row>
    <row r="73" spans="1:3">
      <c r="A73">
        <v>2010699</v>
      </c>
      <c r="B73" t="s">
        <v>185</v>
      </c>
      <c r="C73">
        <v>499</v>
      </c>
    </row>
    <row r="74" spans="1:3">
      <c r="A74">
        <v>20107</v>
      </c>
      <c r="B74" t="s">
        <v>186</v>
      </c>
      <c r="C74">
        <f>SUM(C75:C85)</f>
        <v>6498</v>
      </c>
    </row>
    <row r="75" spans="1:3">
      <c r="A75">
        <v>2010701</v>
      </c>
      <c r="B75" t="s">
        <v>156</v>
      </c>
      <c r="C75">
        <v>0</v>
      </c>
    </row>
    <row r="76" spans="1:3">
      <c r="A76">
        <v>2010702</v>
      </c>
      <c r="B76" t="s">
        <v>157</v>
      </c>
      <c r="C76">
        <v>0</v>
      </c>
    </row>
    <row r="77" spans="1:3">
      <c r="A77">
        <v>2010703</v>
      </c>
      <c r="B77" t="s">
        <v>163</v>
      </c>
      <c r="C77">
        <v>0</v>
      </c>
    </row>
    <row r="78" spans="1:3">
      <c r="A78">
        <v>2010704</v>
      </c>
      <c r="B78" t="s">
        <v>2672</v>
      </c>
      <c r="C78">
        <v>0</v>
      </c>
    </row>
    <row r="79" spans="1:3">
      <c r="A79">
        <v>2010705</v>
      </c>
      <c r="B79" t="s">
        <v>2673</v>
      </c>
      <c r="C79">
        <v>0</v>
      </c>
    </row>
    <row r="80" spans="1:3">
      <c r="A80">
        <v>2010706</v>
      </c>
      <c r="B80" t="s">
        <v>2674</v>
      </c>
      <c r="C80">
        <v>0</v>
      </c>
    </row>
    <row r="81" spans="1:3">
      <c r="A81">
        <v>2010707</v>
      </c>
      <c r="B81" t="s">
        <v>2675</v>
      </c>
      <c r="C81">
        <v>0</v>
      </c>
    </row>
    <row r="82" spans="1:3">
      <c r="A82">
        <v>2010708</v>
      </c>
      <c r="B82" t="s">
        <v>2676</v>
      </c>
      <c r="C82">
        <v>0</v>
      </c>
    </row>
    <row r="83" spans="1:3">
      <c r="A83">
        <v>2010709</v>
      </c>
      <c r="B83" t="s">
        <v>183</v>
      </c>
      <c r="C83">
        <v>0</v>
      </c>
    </row>
    <row r="84" spans="1:3">
      <c r="A84">
        <v>2010750</v>
      </c>
      <c r="B84" t="s">
        <v>158</v>
      </c>
      <c r="C84">
        <v>0</v>
      </c>
    </row>
    <row r="85" spans="1:3">
      <c r="A85">
        <v>2010799</v>
      </c>
      <c r="B85" t="s">
        <v>188</v>
      </c>
      <c r="C85">
        <v>6498</v>
      </c>
    </row>
    <row r="86" spans="1:3">
      <c r="A86">
        <v>20108</v>
      </c>
      <c r="B86" t="s">
        <v>2677</v>
      </c>
      <c r="C86">
        <f>SUM(C87:C94)</f>
        <v>2335</v>
      </c>
    </row>
    <row r="87" spans="1:3">
      <c r="A87">
        <v>2010801</v>
      </c>
      <c r="B87" t="s">
        <v>156</v>
      </c>
      <c r="C87">
        <v>1051</v>
      </c>
    </row>
    <row r="88" spans="1:3">
      <c r="A88">
        <v>2010802</v>
      </c>
      <c r="B88" t="s">
        <v>157</v>
      </c>
      <c r="C88">
        <v>0</v>
      </c>
    </row>
    <row r="89" spans="1:3">
      <c r="A89">
        <v>2010803</v>
      </c>
      <c r="B89" t="s">
        <v>163</v>
      </c>
      <c r="C89">
        <v>0</v>
      </c>
    </row>
    <row r="90" spans="1:3">
      <c r="A90">
        <v>2010804</v>
      </c>
      <c r="B90" t="s">
        <v>2678</v>
      </c>
      <c r="C90">
        <v>879</v>
      </c>
    </row>
    <row r="91" spans="1:3">
      <c r="A91">
        <v>2010805</v>
      </c>
      <c r="B91" t="s">
        <v>2679</v>
      </c>
      <c r="C91">
        <v>0</v>
      </c>
    </row>
    <row r="92" spans="1:3">
      <c r="A92">
        <v>2010806</v>
      </c>
      <c r="B92" t="s">
        <v>183</v>
      </c>
      <c r="C92">
        <v>0</v>
      </c>
    </row>
    <row r="93" spans="1:3">
      <c r="A93">
        <v>2010850</v>
      </c>
      <c r="B93" t="s">
        <v>158</v>
      </c>
      <c r="C93">
        <v>0</v>
      </c>
    </row>
    <row r="94" spans="1:3">
      <c r="A94">
        <v>2010899</v>
      </c>
      <c r="B94" t="s">
        <v>2680</v>
      </c>
      <c r="C94">
        <v>405</v>
      </c>
    </row>
    <row r="95" spans="1:3">
      <c r="A95">
        <v>20109</v>
      </c>
      <c r="B95" t="s">
        <v>2681</v>
      </c>
      <c r="C95">
        <f>SUM(C96:C104)</f>
        <v>0</v>
      </c>
    </row>
    <row r="96" spans="1:3">
      <c r="A96">
        <v>2010901</v>
      </c>
      <c r="B96" t="s">
        <v>156</v>
      </c>
      <c r="C96">
        <v>0</v>
      </c>
    </row>
    <row r="97" spans="1:3">
      <c r="A97">
        <v>2010902</v>
      </c>
      <c r="B97" t="s">
        <v>157</v>
      </c>
      <c r="C97">
        <v>0</v>
      </c>
    </row>
    <row r="98" spans="1:3">
      <c r="A98">
        <v>2010903</v>
      </c>
      <c r="B98" t="s">
        <v>163</v>
      </c>
      <c r="C98">
        <v>0</v>
      </c>
    </row>
    <row r="99" spans="1:3">
      <c r="A99">
        <v>2010904</v>
      </c>
      <c r="B99" t="s">
        <v>2682</v>
      </c>
      <c r="C99">
        <v>0</v>
      </c>
    </row>
    <row r="100" spans="1:3">
      <c r="A100">
        <v>2010905</v>
      </c>
      <c r="B100" t="s">
        <v>2683</v>
      </c>
      <c r="C100">
        <v>0</v>
      </c>
    </row>
    <row r="101" spans="1:3">
      <c r="A101">
        <v>2010907</v>
      </c>
      <c r="B101" t="s">
        <v>2684</v>
      </c>
      <c r="C101">
        <v>0</v>
      </c>
    </row>
    <row r="102" spans="1:3">
      <c r="A102">
        <v>2010908</v>
      </c>
      <c r="B102" t="s">
        <v>183</v>
      </c>
      <c r="C102">
        <v>0</v>
      </c>
    </row>
    <row r="103" spans="1:3">
      <c r="A103">
        <v>2010950</v>
      </c>
      <c r="B103" t="s">
        <v>158</v>
      </c>
      <c r="C103">
        <v>0</v>
      </c>
    </row>
    <row r="104" spans="1:3">
      <c r="A104">
        <v>2010999</v>
      </c>
      <c r="B104" t="s">
        <v>2685</v>
      </c>
      <c r="C104">
        <v>0</v>
      </c>
    </row>
    <row r="105" spans="1:3">
      <c r="A105">
        <v>20110</v>
      </c>
      <c r="B105" t="s">
        <v>2686</v>
      </c>
      <c r="C105">
        <f>SUM(C106:C119)</f>
        <v>7930</v>
      </c>
    </row>
    <row r="106" spans="1:3">
      <c r="A106">
        <v>2011001</v>
      </c>
      <c r="B106" t="s">
        <v>156</v>
      </c>
      <c r="C106">
        <v>736</v>
      </c>
    </row>
    <row r="107" spans="1:3">
      <c r="A107">
        <v>2011002</v>
      </c>
      <c r="B107" t="s">
        <v>157</v>
      </c>
      <c r="C107">
        <v>4626</v>
      </c>
    </row>
    <row r="108" spans="1:3">
      <c r="A108">
        <v>2011003</v>
      </c>
      <c r="B108" t="s">
        <v>163</v>
      </c>
      <c r="C108">
        <v>0</v>
      </c>
    </row>
    <row r="109" spans="1:3">
      <c r="A109">
        <v>2011004</v>
      </c>
      <c r="B109" t="s">
        <v>295</v>
      </c>
      <c r="C109">
        <v>0</v>
      </c>
    </row>
    <row r="110" spans="1:3">
      <c r="A110">
        <v>2011005</v>
      </c>
      <c r="B110" t="s">
        <v>296</v>
      </c>
      <c r="C110">
        <v>0</v>
      </c>
    </row>
    <row r="111" spans="1:3">
      <c r="A111">
        <v>2011006</v>
      </c>
      <c r="B111" t="s">
        <v>335</v>
      </c>
      <c r="C111">
        <v>1453</v>
      </c>
    </row>
    <row r="112" spans="1:3">
      <c r="A112">
        <v>2011007</v>
      </c>
      <c r="B112" t="s">
        <v>297</v>
      </c>
      <c r="C112">
        <v>0</v>
      </c>
    </row>
    <row r="113" spans="1:3">
      <c r="A113">
        <v>2011008</v>
      </c>
      <c r="B113" t="s">
        <v>298</v>
      </c>
      <c r="C113">
        <v>0</v>
      </c>
    </row>
    <row r="114" spans="1:3">
      <c r="A114">
        <v>2011009</v>
      </c>
      <c r="B114" t="s">
        <v>2687</v>
      </c>
      <c r="C114">
        <v>0</v>
      </c>
    </row>
    <row r="115" spans="1:3">
      <c r="A115">
        <v>2011010</v>
      </c>
      <c r="B115" t="s">
        <v>2688</v>
      </c>
      <c r="C115">
        <v>0</v>
      </c>
    </row>
    <row r="116" spans="1:3">
      <c r="A116">
        <v>2011011</v>
      </c>
      <c r="B116" t="s">
        <v>2689</v>
      </c>
      <c r="C116">
        <v>0</v>
      </c>
    </row>
    <row r="117" spans="1:3">
      <c r="A117">
        <v>2011012</v>
      </c>
      <c r="B117" t="s">
        <v>2690</v>
      </c>
      <c r="C117">
        <v>0</v>
      </c>
    </row>
    <row r="118" spans="1:3">
      <c r="A118">
        <v>2011050</v>
      </c>
      <c r="B118" t="s">
        <v>158</v>
      </c>
      <c r="C118">
        <v>26</v>
      </c>
    </row>
    <row r="119" spans="1:3">
      <c r="A119">
        <v>2011099</v>
      </c>
      <c r="B119" t="s">
        <v>2691</v>
      </c>
      <c r="C119">
        <v>1089</v>
      </c>
    </row>
    <row r="120" spans="1:3">
      <c r="A120">
        <v>20111</v>
      </c>
      <c r="B120" t="s">
        <v>189</v>
      </c>
      <c r="C120">
        <f>SUM(C121:C128)</f>
        <v>2445</v>
      </c>
    </row>
    <row r="121" spans="1:3">
      <c r="A121">
        <v>2011101</v>
      </c>
      <c r="B121" t="s">
        <v>156</v>
      </c>
      <c r="C121">
        <v>1122</v>
      </c>
    </row>
    <row r="122" spans="1:3">
      <c r="A122">
        <v>2011102</v>
      </c>
      <c r="B122" t="s">
        <v>157</v>
      </c>
      <c r="C122">
        <v>534</v>
      </c>
    </row>
    <row r="123" spans="1:3">
      <c r="A123">
        <v>2011103</v>
      </c>
      <c r="B123" t="s">
        <v>163</v>
      </c>
      <c r="C123">
        <v>0</v>
      </c>
    </row>
    <row r="124" spans="1:3">
      <c r="A124">
        <v>2011104</v>
      </c>
      <c r="B124" t="s">
        <v>2692</v>
      </c>
      <c r="C124">
        <v>193</v>
      </c>
    </row>
    <row r="125" spans="1:3">
      <c r="A125">
        <v>2011105</v>
      </c>
      <c r="B125" t="s">
        <v>2693</v>
      </c>
      <c r="C125">
        <v>0</v>
      </c>
    </row>
    <row r="126" spans="1:3">
      <c r="A126">
        <v>2011106</v>
      </c>
      <c r="B126" t="s">
        <v>2694</v>
      </c>
      <c r="C126">
        <v>0</v>
      </c>
    </row>
    <row r="127" spans="1:3">
      <c r="A127">
        <v>2011150</v>
      </c>
      <c r="B127" t="s">
        <v>158</v>
      </c>
      <c r="C127">
        <v>109</v>
      </c>
    </row>
    <row r="128" spans="1:3">
      <c r="A128">
        <v>2011199</v>
      </c>
      <c r="B128" t="s">
        <v>190</v>
      </c>
      <c r="C128">
        <v>487</v>
      </c>
    </row>
    <row r="129" spans="1:3">
      <c r="A129">
        <v>20113</v>
      </c>
      <c r="B129" t="s">
        <v>191</v>
      </c>
      <c r="C129">
        <f>SUM(C130:C139)</f>
        <v>3790</v>
      </c>
    </row>
    <row r="130" spans="1:3">
      <c r="A130">
        <v>2011301</v>
      </c>
      <c r="B130" t="s">
        <v>156</v>
      </c>
      <c r="C130">
        <v>1501</v>
      </c>
    </row>
    <row r="131" spans="1:3">
      <c r="A131">
        <v>2011302</v>
      </c>
      <c r="B131" t="s">
        <v>157</v>
      </c>
      <c r="C131">
        <v>364</v>
      </c>
    </row>
    <row r="132" spans="1:3">
      <c r="A132">
        <v>2011303</v>
      </c>
      <c r="B132" t="s">
        <v>163</v>
      </c>
      <c r="C132">
        <v>0</v>
      </c>
    </row>
    <row r="133" spans="1:3">
      <c r="A133">
        <v>2011304</v>
      </c>
      <c r="B133" t="s">
        <v>192</v>
      </c>
      <c r="C133">
        <v>0</v>
      </c>
    </row>
    <row r="134" spans="1:3">
      <c r="A134">
        <v>2011305</v>
      </c>
      <c r="B134" t="s">
        <v>193</v>
      </c>
      <c r="C134">
        <v>0</v>
      </c>
    </row>
    <row r="135" spans="1:3">
      <c r="A135">
        <v>2011306</v>
      </c>
      <c r="B135" t="s">
        <v>194</v>
      </c>
      <c r="C135">
        <v>0</v>
      </c>
    </row>
    <row r="136" spans="1:3">
      <c r="A136">
        <v>2011307</v>
      </c>
      <c r="B136" t="s">
        <v>195</v>
      </c>
      <c r="C136">
        <v>0</v>
      </c>
    </row>
    <row r="137" spans="1:3">
      <c r="A137">
        <v>2011308</v>
      </c>
      <c r="B137" t="s">
        <v>196</v>
      </c>
      <c r="C137">
        <v>1379</v>
      </c>
    </row>
    <row r="138" spans="1:3">
      <c r="A138">
        <v>2011350</v>
      </c>
      <c r="B138" t="s">
        <v>158</v>
      </c>
      <c r="C138">
        <v>205</v>
      </c>
    </row>
    <row r="139" spans="1:3">
      <c r="A139">
        <v>2011399</v>
      </c>
      <c r="B139" t="s">
        <v>197</v>
      </c>
      <c r="C139">
        <v>341</v>
      </c>
    </row>
    <row r="140" spans="1:3">
      <c r="A140">
        <v>20114</v>
      </c>
      <c r="B140" t="s">
        <v>2695</v>
      </c>
      <c r="C140">
        <f>SUM(C141:C151)</f>
        <v>0</v>
      </c>
    </row>
    <row r="141" spans="1:3">
      <c r="A141">
        <v>2011401</v>
      </c>
      <c r="B141" t="s">
        <v>156</v>
      </c>
      <c r="C141">
        <v>0</v>
      </c>
    </row>
    <row r="142" spans="1:3">
      <c r="A142">
        <v>2011402</v>
      </c>
      <c r="B142" t="s">
        <v>157</v>
      </c>
      <c r="C142">
        <v>0</v>
      </c>
    </row>
    <row r="143" spans="1:3">
      <c r="A143">
        <v>2011403</v>
      </c>
      <c r="B143" t="s">
        <v>163</v>
      </c>
      <c r="C143">
        <v>0</v>
      </c>
    </row>
    <row r="144" spans="1:3">
      <c r="A144">
        <v>2011404</v>
      </c>
      <c r="B144" t="s">
        <v>2696</v>
      </c>
      <c r="C144">
        <v>0</v>
      </c>
    </row>
    <row r="145" spans="1:3">
      <c r="A145">
        <v>2011405</v>
      </c>
      <c r="B145" t="s">
        <v>2697</v>
      </c>
      <c r="C145">
        <v>0</v>
      </c>
    </row>
    <row r="146" spans="1:3">
      <c r="A146">
        <v>2011406</v>
      </c>
      <c r="B146" t="s">
        <v>2698</v>
      </c>
      <c r="C146">
        <v>0</v>
      </c>
    </row>
    <row r="147" spans="1:3">
      <c r="A147">
        <v>2011407</v>
      </c>
      <c r="B147" t="s">
        <v>2699</v>
      </c>
      <c r="C147">
        <v>0</v>
      </c>
    </row>
    <row r="148" spans="1:3">
      <c r="A148">
        <v>2011408</v>
      </c>
      <c r="B148" t="s">
        <v>2700</v>
      </c>
      <c r="C148">
        <v>0</v>
      </c>
    </row>
    <row r="149" spans="1:3">
      <c r="A149">
        <v>2011409</v>
      </c>
      <c r="B149" t="s">
        <v>2701</v>
      </c>
      <c r="C149">
        <v>0</v>
      </c>
    </row>
    <row r="150" spans="1:3">
      <c r="A150">
        <v>2011450</v>
      </c>
      <c r="B150" t="s">
        <v>158</v>
      </c>
      <c r="C150">
        <v>0</v>
      </c>
    </row>
    <row r="151" spans="1:3">
      <c r="A151">
        <v>2011499</v>
      </c>
      <c r="B151" t="s">
        <v>2702</v>
      </c>
      <c r="C151">
        <v>0</v>
      </c>
    </row>
    <row r="152" spans="1:3">
      <c r="A152">
        <v>20115</v>
      </c>
      <c r="B152" t="s">
        <v>2703</v>
      </c>
      <c r="C152">
        <f>SUM(C153:C161)</f>
        <v>7399</v>
      </c>
    </row>
    <row r="153" spans="1:3">
      <c r="A153">
        <v>2011501</v>
      </c>
      <c r="B153" t="s">
        <v>156</v>
      </c>
      <c r="C153">
        <v>5717</v>
      </c>
    </row>
    <row r="154" spans="1:3">
      <c r="A154">
        <v>2011502</v>
      </c>
      <c r="B154" t="s">
        <v>157</v>
      </c>
      <c r="C154">
        <v>1142</v>
      </c>
    </row>
    <row r="155" spans="1:3">
      <c r="A155">
        <v>2011503</v>
      </c>
      <c r="B155" t="s">
        <v>163</v>
      </c>
      <c r="C155">
        <v>0</v>
      </c>
    </row>
    <row r="156" spans="1:3">
      <c r="A156">
        <v>2011504</v>
      </c>
      <c r="B156" t="s">
        <v>2704</v>
      </c>
      <c r="C156">
        <v>284</v>
      </c>
    </row>
    <row r="157" spans="1:3">
      <c r="A157">
        <v>2011505</v>
      </c>
      <c r="B157" t="s">
        <v>2705</v>
      </c>
      <c r="C157">
        <v>139</v>
      </c>
    </row>
    <row r="158" spans="1:3">
      <c r="A158">
        <v>2011506</v>
      </c>
      <c r="B158" t="s">
        <v>2706</v>
      </c>
      <c r="C158">
        <v>44</v>
      </c>
    </row>
    <row r="159" spans="1:3">
      <c r="A159">
        <v>2011507</v>
      </c>
      <c r="B159" t="s">
        <v>183</v>
      </c>
      <c r="C159">
        <v>71</v>
      </c>
    </row>
    <row r="160" spans="1:3">
      <c r="A160">
        <v>2011550</v>
      </c>
      <c r="B160" t="s">
        <v>158</v>
      </c>
      <c r="C160">
        <v>0</v>
      </c>
    </row>
    <row r="161" spans="1:3">
      <c r="A161">
        <v>2011599</v>
      </c>
      <c r="B161" t="s">
        <v>2707</v>
      </c>
      <c r="C161">
        <v>2</v>
      </c>
    </row>
    <row r="162" spans="1:3">
      <c r="A162">
        <v>20117</v>
      </c>
      <c r="B162" t="s">
        <v>2708</v>
      </c>
      <c r="C162">
        <f>SUM(C163:C174)</f>
        <v>4437</v>
      </c>
    </row>
    <row r="163" spans="1:3">
      <c r="A163">
        <v>2011701</v>
      </c>
      <c r="B163" t="s">
        <v>156</v>
      </c>
      <c r="C163">
        <v>792</v>
      </c>
    </row>
    <row r="164" spans="1:3">
      <c r="A164">
        <v>2011702</v>
      </c>
      <c r="B164" t="s">
        <v>157</v>
      </c>
      <c r="C164">
        <v>69</v>
      </c>
    </row>
    <row r="165" spans="1:3">
      <c r="A165">
        <v>2011703</v>
      </c>
      <c r="B165" t="s">
        <v>163</v>
      </c>
      <c r="C165">
        <v>0</v>
      </c>
    </row>
    <row r="166" spans="1:3">
      <c r="A166">
        <v>2011704</v>
      </c>
      <c r="B166" t="s">
        <v>2709</v>
      </c>
      <c r="C166">
        <v>0</v>
      </c>
    </row>
    <row r="167" spans="1:3">
      <c r="A167">
        <v>2011705</v>
      </c>
      <c r="B167" t="s">
        <v>2710</v>
      </c>
      <c r="C167">
        <v>0</v>
      </c>
    </row>
    <row r="168" spans="1:3">
      <c r="A168">
        <v>2011706</v>
      </c>
      <c r="B168" t="s">
        <v>2711</v>
      </c>
      <c r="C168">
        <v>667</v>
      </c>
    </row>
    <row r="169" spans="1:3">
      <c r="A169">
        <v>2011707</v>
      </c>
      <c r="B169" t="s">
        <v>2712</v>
      </c>
      <c r="C169">
        <v>611</v>
      </c>
    </row>
    <row r="170" spans="1:3">
      <c r="A170">
        <v>2011708</v>
      </c>
      <c r="B170" t="s">
        <v>2713</v>
      </c>
      <c r="C170">
        <v>0</v>
      </c>
    </row>
    <row r="171" spans="1:3">
      <c r="A171">
        <v>2011709</v>
      </c>
      <c r="B171" t="s">
        <v>2714</v>
      </c>
      <c r="C171">
        <v>46</v>
      </c>
    </row>
    <row r="172" spans="1:3">
      <c r="A172">
        <v>2011710</v>
      </c>
      <c r="B172" t="s">
        <v>183</v>
      </c>
      <c r="C172">
        <v>19</v>
      </c>
    </row>
    <row r="173" spans="1:3">
      <c r="A173">
        <v>2011750</v>
      </c>
      <c r="B173" t="s">
        <v>158</v>
      </c>
      <c r="C173">
        <v>1822</v>
      </c>
    </row>
    <row r="174" spans="1:3">
      <c r="A174">
        <v>2011799</v>
      </c>
      <c r="B174" t="s">
        <v>2715</v>
      </c>
      <c r="C174">
        <v>411</v>
      </c>
    </row>
    <row r="175" spans="1:3">
      <c r="A175">
        <v>20123</v>
      </c>
      <c r="B175" t="s">
        <v>2716</v>
      </c>
      <c r="C175">
        <f>SUM(C176:C181)</f>
        <v>669</v>
      </c>
    </row>
    <row r="176" spans="1:3">
      <c r="A176">
        <v>2012301</v>
      </c>
      <c r="B176" t="s">
        <v>156</v>
      </c>
      <c r="C176">
        <v>368</v>
      </c>
    </row>
    <row r="177" spans="1:3">
      <c r="A177">
        <v>2012302</v>
      </c>
      <c r="B177" t="s">
        <v>157</v>
      </c>
      <c r="C177">
        <v>3</v>
      </c>
    </row>
    <row r="178" spans="1:3">
      <c r="A178">
        <v>2012303</v>
      </c>
      <c r="B178" t="s">
        <v>163</v>
      </c>
      <c r="C178">
        <v>0</v>
      </c>
    </row>
    <row r="179" spans="1:3">
      <c r="A179">
        <v>2012304</v>
      </c>
      <c r="B179" t="s">
        <v>2717</v>
      </c>
      <c r="C179">
        <v>173</v>
      </c>
    </row>
    <row r="180" spans="1:3">
      <c r="A180">
        <v>2012350</v>
      </c>
      <c r="B180" t="s">
        <v>158</v>
      </c>
      <c r="C180">
        <v>0</v>
      </c>
    </row>
    <row r="181" spans="1:3">
      <c r="A181">
        <v>2012399</v>
      </c>
      <c r="B181" t="s">
        <v>2718</v>
      </c>
      <c r="C181">
        <v>125</v>
      </c>
    </row>
    <row r="182" spans="1:3">
      <c r="A182">
        <v>20124</v>
      </c>
      <c r="B182" t="s">
        <v>2719</v>
      </c>
      <c r="C182">
        <f>SUM(C183:C188)</f>
        <v>26</v>
      </c>
    </row>
    <row r="183" spans="1:3">
      <c r="A183">
        <v>2012401</v>
      </c>
      <c r="B183" t="s">
        <v>156</v>
      </c>
      <c r="C183">
        <v>0</v>
      </c>
    </row>
    <row r="184" spans="1:3">
      <c r="A184">
        <v>2012402</v>
      </c>
      <c r="B184" t="s">
        <v>157</v>
      </c>
      <c r="C184">
        <v>0</v>
      </c>
    </row>
    <row r="185" spans="1:3">
      <c r="A185">
        <v>2012403</v>
      </c>
      <c r="B185" t="s">
        <v>163</v>
      </c>
      <c r="C185">
        <v>0</v>
      </c>
    </row>
    <row r="186" spans="1:3">
      <c r="A186">
        <v>2012404</v>
      </c>
      <c r="B186" t="s">
        <v>2720</v>
      </c>
      <c r="C186">
        <v>26</v>
      </c>
    </row>
    <row r="187" spans="1:3">
      <c r="A187">
        <v>2012450</v>
      </c>
      <c r="B187" t="s">
        <v>158</v>
      </c>
      <c r="C187">
        <v>0</v>
      </c>
    </row>
    <row r="188" spans="1:3">
      <c r="A188">
        <v>2012499</v>
      </c>
      <c r="B188" t="s">
        <v>2721</v>
      </c>
      <c r="C188">
        <v>0</v>
      </c>
    </row>
    <row r="189" spans="1:3">
      <c r="A189">
        <v>20125</v>
      </c>
      <c r="B189" t="s">
        <v>2722</v>
      </c>
      <c r="C189">
        <f>SUM(C190:C197)</f>
        <v>395</v>
      </c>
    </row>
    <row r="190" spans="1:3">
      <c r="A190">
        <v>2012501</v>
      </c>
      <c r="B190" t="s">
        <v>156</v>
      </c>
      <c r="C190">
        <v>163</v>
      </c>
    </row>
    <row r="191" spans="1:3">
      <c r="A191">
        <v>2012502</v>
      </c>
      <c r="B191" t="s">
        <v>157</v>
      </c>
      <c r="C191">
        <v>0</v>
      </c>
    </row>
    <row r="192" spans="1:3">
      <c r="A192">
        <v>2012503</v>
      </c>
      <c r="B192" t="s">
        <v>163</v>
      </c>
      <c r="C192">
        <v>0</v>
      </c>
    </row>
    <row r="193" spans="1:3">
      <c r="A193">
        <v>2012504</v>
      </c>
      <c r="B193" t="s">
        <v>2723</v>
      </c>
      <c r="C193">
        <v>0</v>
      </c>
    </row>
    <row r="194" spans="1:3">
      <c r="A194">
        <v>2012505</v>
      </c>
      <c r="B194" t="s">
        <v>2724</v>
      </c>
      <c r="C194">
        <v>115</v>
      </c>
    </row>
    <row r="195" spans="1:3">
      <c r="A195">
        <v>2012506</v>
      </c>
      <c r="B195" t="s">
        <v>2725</v>
      </c>
      <c r="C195">
        <v>117</v>
      </c>
    </row>
    <row r="196" spans="1:3">
      <c r="A196">
        <v>2012550</v>
      </c>
      <c r="B196" t="s">
        <v>158</v>
      </c>
      <c r="C196">
        <v>0</v>
      </c>
    </row>
    <row r="197" spans="1:3">
      <c r="A197">
        <v>2012599</v>
      </c>
      <c r="B197" t="s">
        <v>2726</v>
      </c>
      <c r="C197">
        <v>0</v>
      </c>
    </row>
    <row r="198" spans="1:3">
      <c r="A198">
        <v>20126</v>
      </c>
      <c r="B198" t="s">
        <v>2727</v>
      </c>
      <c r="C198">
        <f>SUM(C199:C203)</f>
        <v>645</v>
      </c>
    </row>
    <row r="199" spans="1:3">
      <c r="A199">
        <v>2012601</v>
      </c>
      <c r="B199" t="s">
        <v>156</v>
      </c>
      <c r="C199">
        <v>417</v>
      </c>
    </row>
    <row r="200" spans="1:3">
      <c r="A200">
        <v>2012602</v>
      </c>
      <c r="B200" t="s">
        <v>157</v>
      </c>
      <c r="C200">
        <v>0</v>
      </c>
    </row>
    <row r="201" spans="1:3">
      <c r="A201">
        <v>2012603</v>
      </c>
      <c r="B201" t="s">
        <v>163</v>
      </c>
      <c r="C201">
        <v>0</v>
      </c>
    </row>
    <row r="202" spans="1:3">
      <c r="A202">
        <v>2012604</v>
      </c>
      <c r="B202" t="s">
        <v>2728</v>
      </c>
      <c r="C202">
        <v>193</v>
      </c>
    </row>
    <row r="203" spans="1:3">
      <c r="A203">
        <v>2012699</v>
      </c>
      <c r="B203" t="s">
        <v>2729</v>
      </c>
      <c r="C203">
        <v>35</v>
      </c>
    </row>
    <row r="204" spans="1:3">
      <c r="A204">
        <v>20128</v>
      </c>
      <c r="B204" t="s">
        <v>2730</v>
      </c>
      <c r="C204">
        <f>SUM(C205:C210)</f>
        <v>1266</v>
      </c>
    </row>
    <row r="205" spans="1:3">
      <c r="A205">
        <v>2012801</v>
      </c>
      <c r="B205" t="s">
        <v>156</v>
      </c>
      <c r="C205">
        <v>917</v>
      </c>
    </row>
    <row r="206" spans="1:3">
      <c r="A206">
        <v>2012802</v>
      </c>
      <c r="B206" t="s">
        <v>157</v>
      </c>
      <c r="C206">
        <v>0</v>
      </c>
    </row>
    <row r="207" spans="1:3">
      <c r="A207">
        <v>2012803</v>
      </c>
      <c r="B207" t="s">
        <v>163</v>
      </c>
      <c r="C207">
        <v>0</v>
      </c>
    </row>
    <row r="208" spans="1:3">
      <c r="A208">
        <v>2012804</v>
      </c>
      <c r="B208" t="s">
        <v>2664</v>
      </c>
      <c r="C208">
        <v>349</v>
      </c>
    </row>
    <row r="209" spans="1:3">
      <c r="A209">
        <v>2012850</v>
      </c>
      <c r="B209" t="s">
        <v>158</v>
      </c>
      <c r="C209">
        <v>0</v>
      </c>
    </row>
    <row r="210" spans="1:3">
      <c r="A210">
        <v>2012899</v>
      </c>
      <c r="B210" t="s">
        <v>2731</v>
      </c>
      <c r="C210">
        <v>0</v>
      </c>
    </row>
    <row r="211" spans="1:3">
      <c r="A211">
        <v>20129</v>
      </c>
      <c r="B211" t="s">
        <v>198</v>
      </c>
      <c r="C211">
        <f>SUM(C212:C218)</f>
        <v>2630</v>
      </c>
    </row>
    <row r="212" spans="1:3">
      <c r="A212">
        <v>2012901</v>
      </c>
      <c r="B212" t="s">
        <v>156</v>
      </c>
      <c r="C212">
        <v>549</v>
      </c>
    </row>
    <row r="213" spans="1:3">
      <c r="A213">
        <v>2012902</v>
      </c>
      <c r="B213" t="s">
        <v>157</v>
      </c>
      <c r="C213">
        <v>413</v>
      </c>
    </row>
    <row r="214" spans="1:3">
      <c r="A214">
        <v>2012903</v>
      </c>
      <c r="B214" t="s">
        <v>163</v>
      </c>
      <c r="C214">
        <v>0</v>
      </c>
    </row>
    <row r="215" spans="1:3">
      <c r="A215">
        <v>2012904</v>
      </c>
      <c r="B215" t="s">
        <v>2732</v>
      </c>
      <c r="C215">
        <v>0</v>
      </c>
    </row>
    <row r="216" spans="1:3">
      <c r="A216">
        <v>2012905</v>
      </c>
      <c r="B216" t="s">
        <v>2733</v>
      </c>
      <c r="C216">
        <v>0</v>
      </c>
    </row>
    <row r="217" spans="1:3">
      <c r="A217">
        <v>2012950</v>
      </c>
      <c r="B217" t="s">
        <v>158</v>
      </c>
      <c r="C217">
        <v>1068</v>
      </c>
    </row>
    <row r="218" spans="1:3">
      <c r="A218">
        <v>2012999</v>
      </c>
      <c r="B218" t="s">
        <v>200</v>
      </c>
      <c r="C218">
        <v>600</v>
      </c>
    </row>
    <row r="219" spans="1:3">
      <c r="A219">
        <v>20131</v>
      </c>
      <c r="B219" t="s">
        <v>201</v>
      </c>
      <c r="C219">
        <f>SUM(C220:C225)</f>
        <v>3078</v>
      </c>
    </row>
    <row r="220" spans="1:3">
      <c r="A220">
        <v>2013101</v>
      </c>
      <c r="B220" t="s">
        <v>156</v>
      </c>
      <c r="C220">
        <v>1667</v>
      </c>
    </row>
    <row r="221" spans="1:3">
      <c r="A221">
        <v>2013102</v>
      </c>
      <c r="B221" t="s">
        <v>157</v>
      </c>
      <c r="C221">
        <v>119</v>
      </c>
    </row>
    <row r="222" spans="1:3">
      <c r="A222">
        <v>2013103</v>
      </c>
      <c r="B222" t="s">
        <v>163</v>
      </c>
      <c r="C222">
        <v>44</v>
      </c>
    </row>
    <row r="223" spans="1:3">
      <c r="A223">
        <v>2013105</v>
      </c>
      <c r="B223" t="s">
        <v>202</v>
      </c>
      <c r="C223">
        <v>1191</v>
      </c>
    </row>
    <row r="224" spans="1:3">
      <c r="A224">
        <v>2013150</v>
      </c>
      <c r="B224" t="s">
        <v>158</v>
      </c>
      <c r="C224">
        <v>0</v>
      </c>
    </row>
    <row r="225" spans="1:3">
      <c r="A225">
        <v>2013199</v>
      </c>
      <c r="B225" t="s">
        <v>203</v>
      </c>
      <c r="C225">
        <v>57</v>
      </c>
    </row>
    <row r="226" spans="1:3">
      <c r="A226">
        <v>20132</v>
      </c>
      <c r="B226" t="s">
        <v>204</v>
      </c>
      <c r="C226">
        <f>SUM(C227:C231)</f>
        <v>3903</v>
      </c>
    </row>
    <row r="227" spans="1:3">
      <c r="A227">
        <v>2013201</v>
      </c>
      <c r="B227" t="s">
        <v>156</v>
      </c>
      <c r="C227">
        <v>887</v>
      </c>
    </row>
    <row r="228" spans="1:3">
      <c r="A228">
        <v>2013202</v>
      </c>
      <c r="B228" t="s">
        <v>157</v>
      </c>
      <c r="C228">
        <v>2668</v>
      </c>
    </row>
    <row r="229" spans="1:3">
      <c r="A229">
        <v>2013203</v>
      </c>
      <c r="B229" t="s">
        <v>163</v>
      </c>
      <c r="C229">
        <v>0</v>
      </c>
    </row>
    <row r="230" spans="1:3">
      <c r="A230">
        <v>2013250</v>
      </c>
      <c r="B230" t="s">
        <v>158</v>
      </c>
      <c r="C230">
        <v>29</v>
      </c>
    </row>
    <row r="231" spans="1:3">
      <c r="A231">
        <v>2013299</v>
      </c>
      <c r="B231" t="s">
        <v>206</v>
      </c>
      <c r="C231">
        <v>319</v>
      </c>
    </row>
    <row r="232" spans="1:3">
      <c r="A232">
        <v>20133</v>
      </c>
      <c r="B232" t="s">
        <v>207</v>
      </c>
      <c r="C232">
        <f>SUM(C233:C237)</f>
        <v>3372</v>
      </c>
    </row>
    <row r="233" spans="1:3">
      <c r="A233">
        <v>2013301</v>
      </c>
      <c r="B233" t="s">
        <v>156</v>
      </c>
      <c r="C233">
        <v>784</v>
      </c>
    </row>
    <row r="234" spans="1:3">
      <c r="A234">
        <v>2013302</v>
      </c>
      <c r="B234" t="s">
        <v>157</v>
      </c>
      <c r="C234">
        <v>961</v>
      </c>
    </row>
    <row r="235" spans="1:3">
      <c r="A235">
        <v>2013303</v>
      </c>
      <c r="B235" t="s">
        <v>163</v>
      </c>
      <c r="C235">
        <v>0</v>
      </c>
    </row>
    <row r="236" spans="1:3">
      <c r="A236">
        <v>2013350</v>
      </c>
      <c r="B236" t="s">
        <v>158</v>
      </c>
      <c r="C236">
        <v>221</v>
      </c>
    </row>
    <row r="237" spans="1:3">
      <c r="A237">
        <v>2013399</v>
      </c>
      <c r="B237" t="s">
        <v>209</v>
      </c>
      <c r="C237">
        <v>1406</v>
      </c>
    </row>
    <row r="238" spans="1:3">
      <c r="A238">
        <v>20134</v>
      </c>
      <c r="B238" t="s">
        <v>210</v>
      </c>
      <c r="C238">
        <f>SUM(C239:C243)</f>
        <v>710</v>
      </c>
    </row>
    <row r="239" spans="1:3">
      <c r="A239">
        <v>2013401</v>
      </c>
      <c r="B239" t="s">
        <v>156</v>
      </c>
      <c r="C239">
        <v>397</v>
      </c>
    </row>
    <row r="240" spans="1:3">
      <c r="A240">
        <v>2013402</v>
      </c>
      <c r="B240" t="s">
        <v>157</v>
      </c>
      <c r="C240">
        <v>266</v>
      </c>
    </row>
    <row r="241" spans="1:3">
      <c r="A241">
        <v>2013403</v>
      </c>
      <c r="B241" t="s">
        <v>163</v>
      </c>
      <c r="C241">
        <v>0</v>
      </c>
    </row>
    <row r="242" spans="1:3">
      <c r="A242">
        <v>2013450</v>
      </c>
      <c r="B242" t="s">
        <v>158</v>
      </c>
      <c r="C242">
        <v>47</v>
      </c>
    </row>
    <row r="243" spans="1:3">
      <c r="A243">
        <v>2013499</v>
      </c>
      <c r="B243" t="s">
        <v>211</v>
      </c>
      <c r="C243">
        <v>0</v>
      </c>
    </row>
    <row r="244" spans="1:3">
      <c r="A244">
        <v>20135</v>
      </c>
      <c r="B244" t="s">
        <v>2734</v>
      </c>
      <c r="C244">
        <f>SUM(C245:C249)</f>
        <v>0</v>
      </c>
    </row>
    <row r="245" spans="1:3">
      <c r="A245">
        <v>2013501</v>
      </c>
      <c r="B245" t="s">
        <v>156</v>
      </c>
      <c r="C245">
        <v>0</v>
      </c>
    </row>
    <row r="246" spans="1:3">
      <c r="A246">
        <v>2013502</v>
      </c>
      <c r="B246" t="s">
        <v>157</v>
      </c>
      <c r="C246">
        <v>0</v>
      </c>
    </row>
    <row r="247" spans="1:3">
      <c r="A247">
        <v>2013503</v>
      </c>
      <c r="B247" t="s">
        <v>163</v>
      </c>
      <c r="C247">
        <v>0</v>
      </c>
    </row>
    <row r="248" spans="1:3">
      <c r="A248">
        <v>2013550</v>
      </c>
      <c r="B248" t="s">
        <v>158</v>
      </c>
      <c r="C248">
        <v>0</v>
      </c>
    </row>
    <row r="249" spans="1:3">
      <c r="A249">
        <v>2013599</v>
      </c>
      <c r="B249" t="s">
        <v>2735</v>
      </c>
      <c r="C249">
        <v>0</v>
      </c>
    </row>
    <row r="250" spans="1:3">
      <c r="A250">
        <v>20136</v>
      </c>
      <c r="B250" t="s">
        <v>212</v>
      </c>
      <c r="C250">
        <f>SUM(C251:C255)</f>
        <v>4101</v>
      </c>
    </row>
    <row r="251" spans="1:3">
      <c r="A251">
        <v>2013601</v>
      </c>
      <c r="B251" t="s">
        <v>156</v>
      </c>
      <c r="C251">
        <v>1757</v>
      </c>
    </row>
    <row r="252" spans="1:3">
      <c r="A252">
        <v>2013602</v>
      </c>
      <c r="B252" t="s">
        <v>157</v>
      </c>
      <c r="C252">
        <v>1349</v>
      </c>
    </row>
    <row r="253" spans="1:3">
      <c r="A253">
        <v>2013603</v>
      </c>
      <c r="B253" t="s">
        <v>163</v>
      </c>
      <c r="C253">
        <v>0</v>
      </c>
    </row>
    <row r="254" spans="1:3">
      <c r="A254">
        <v>2013650</v>
      </c>
      <c r="B254" t="s">
        <v>158</v>
      </c>
      <c r="C254">
        <v>70</v>
      </c>
    </row>
    <row r="255" spans="1:3">
      <c r="A255">
        <v>2013699</v>
      </c>
      <c r="B255" t="s">
        <v>213</v>
      </c>
      <c r="C255">
        <v>925</v>
      </c>
    </row>
    <row r="256" spans="1:3">
      <c r="A256">
        <v>20199</v>
      </c>
      <c r="B256" t="s">
        <v>216</v>
      </c>
      <c r="C256">
        <f>SUM(C257:C258)</f>
        <v>4822</v>
      </c>
    </row>
    <row r="257" spans="1:3">
      <c r="A257">
        <v>2019901</v>
      </c>
      <c r="B257" t="s">
        <v>217</v>
      </c>
      <c r="C257">
        <v>0</v>
      </c>
    </row>
    <row r="258" spans="1:3">
      <c r="A258">
        <v>2019999</v>
      </c>
      <c r="B258" t="s">
        <v>218</v>
      </c>
      <c r="C258">
        <v>4822</v>
      </c>
    </row>
    <row r="259" spans="1:3">
      <c r="A259">
        <v>202</v>
      </c>
      <c r="B259" t="s">
        <v>2736</v>
      </c>
      <c r="C259">
        <f>SUM(C260,C267,C270,C277,C283,C287,C289,C294)</f>
        <v>0</v>
      </c>
    </row>
    <row r="260" spans="1:3">
      <c r="A260">
        <v>20201</v>
      </c>
      <c r="B260" t="s">
        <v>2737</v>
      </c>
      <c r="C260">
        <f>SUM(C261:C266)</f>
        <v>0</v>
      </c>
    </row>
    <row r="261" spans="1:3">
      <c r="A261">
        <v>2020101</v>
      </c>
      <c r="B261" t="s">
        <v>156</v>
      </c>
      <c r="C261">
        <v>0</v>
      </c>
    </row>
    <row r="262" spans="1:3">
      <c r="A262">
        <v>2020102</v>
      </c>
      <c r="B262" t="s">
        <v>157</v>
      </c>
      <c r="C262">
        <v>0</v>
      </c>
    </row>
    <row r="263" spans="1:3">
      <c r="A263">
        <v>2020103</v>
      </c>
      <c r="B263" t="s">
        <v>163</v>
      </c>
      <c r="C263">
        <v>0</v>
      </c>
    </row>
    <row r="264" spans="1:3">
      <c r="A264">
        <v>2020104</v>
      </c>
      <c r="B264" t="s">
        <v>202</v>
      </c>
      <c r="C264">
        <v>0</v>
      </c>
    </row>
    <row r="265" spans="1:3">
      <c r="A265">
        <v>2020150</v>
      </c>
      <c r="B265" t="s">
        <v>158</v>
      </c>
      <c r="C265">
        <v>0</v>
      </c>
    </row>
    <row r="266" spans="1:3">
      <c r="A266">
        <v>2020199</v>
      </c>
      <c r="B266" t="s">
        <v>2738</v>
      </c>
      <c r="C266">
        <v>0</v>
      </c>
    </row>
    <row r="267" spans="1:3">
      <c r="A267">
        <v>20202</v>
      </c>
      <c r="B267" t="s">
        <v>2739</v>
      </c>
      <c r="C267">
        <f>SUM(C268:C269)</f>
        <v>0</v>
      </c>
    </row>
    <row r="268" spans="1:3">
      <c r="A268">
        <v>2020201</v>
      </c>
      <c r="B268" t="s">
        <v>2740</v>
      </c>
      <c r="C268">
        <v>0</v>
      </c>
    </row>
    <row r="269" spans="1:3">
      <c r="A269">
        <v>2020202</v>
      </c>
      <c r="B269" t="s">
        <v>2741</v>
      </c>
      <c r="C269">
        <v>0</v>
      </c>
    </row>
    <row r="270" spans="1:3">
      <c r="A270">
        <v>20203</v>
      </c>
      <c r="B270" t="s">
        <v>2742</v>
      </c>
      <c r="C270">
        <f>SUM(C271:C276)</f>
        <v>0</v>
      </c>
    </row>
    <row r="271" spans="1:3">
      <c r="A271">
        <v>2020301</v>
      </c>
      <c r="B271" t="s">
        <v>2743</v>
      </c>
      <c r="C271">
        <v>0</v>
      </c>
    </row>
    <row r="272" spans="1:3">
      <c r="A272">
        <v>2020302</v>
      </c>
      <c r="B272" t="s">
        <v>2744</v>
      </c>
      <c r="C272">
        <v>0</v>
      </c>
    </row>
    <row r="273" spans="1:3">
      <c r="A273">
        <v>2020303</v>
      </c>
      <c r="B273" t="s">
        <v>2745</v>
      </c>
      <c r="C273">
        <v>0</v>
      </c>
    </row>
    <row r="274" spans="1:3">
      <c r="A274">
        <v>2020304</v>
      </c>
      <c r="B274" t="s">
        <v>2746</v>
      </c>
      <c r="C274">
        <v>0</v>
      </c>
    </row>
    <row r="275" spans="1:3">
      <c r="A275">
        <v>2020305</v>
      </c>
      <c r="B275" t="s">
        <v>2747</v>
      </c>
      <c r="C275">
        <v>0</v>
      </c>
    </row>
    <row r="276" spans="1:3">
      <c r="A276">
        <v>2020399</v>
      </c>
      <c r="B276" t="s">
        <v>2748</v>
      </c>
      <c r="C276">
        <v>0</v>
      </c>
    </row>
    <row r="277" spans="1:3">
      <c r="A277">
        <v>20204</v>
      </c>
      <c r="B277" t="s">
        <v>2749</v>
      </c>
      <c r="C277">
        <f>SUM(C278:C282)</f>
        <v>0</v>
      </c>
    </row>
    <row r="278" spans="1:3">
      <c r="A278">
        <v>2020401</v>
      </c>
      <c r="B278" t="s">
        <v>2750</v>
      </c>
      <c r="C278">
        <v>0</v>
      </c>
    </row>
    <row r="279" spans="1:3">
      <c r="A279">
        <v>2020402</v>
      </c>
      <c r="B279" t="s">
        <v>2751</v>
      </c>
      <c r="C279">
        <v>0</v>
      </c>
    </row>
    <row r="280" spans="1:3">
      <c r="A280">
        <v>2020403</v>
      </c>
      <c r="B280" t="s">
        <v>2752</v>
      </c>
      <c r="C280">
        <v>0</v>
      </c>
    </row>
    <row r="281" spans="1:3">
      <c r="A281">
        <v>2020404</v>
      </c>
      <c r="B281" t="s">
        <v>2753</v>
      </c>
      <c r="C281">
        <v>0</v>
      </c>
    </row>
    <row r="282" spans="1:3">
      <c r="A282">
        <v>2020499</v>
      </c>
      <c r="B282" t="s">
        <v>2754</v>
      </c>
      <c r="C282">
        <v>0</v>
      </c>
    </row>
    <row r="283" spans="1:3">
      <c r="A283">
        <v>20205</v>
      </c>
      <c r="B283" t="s">
        <v>2755</v>
      </c>
      <c r="C283">
        <f>SUM(C284:C286)</f>
        <v>0</v>
      </c>
    </row>
    <row r="284" spans="1:3">
      <c r="A284">
        <v>2020503</v>
      </c>
      <c r="B284" t="s">
        <v>2756</v>
      </c>
      <c r="C284">
        <v>0</v>
      </c>
    </row>
    <row r="285" spans="1:3">
      <c r="A285">
        <v>2020504</v>
      </c>
      <c r="B285" t="s">
        <v>2757</v>
      </c>
      <c r="C285">
        <v>0</v>
      </c>
    </row>
    <row r="286" spans="1:3">
      <c r="A286">
        <v>2020599</v>
      </c>
      <c r="B286" t="s">
        <v>2758</v>
      </c>
      <c r="C286">
        <v>0</v>
      </c>
    </row>
    <row r="287" spans="1:3">
      <c r="A287">
        <v>20206</v>
      </c>
      <c r="B287" t="s">
        <v>2759</v>
      </c>
      <c r="C287">
        <f>C288</f>
        <v>0</v>
      </c>
    </row>
    <row r="288" spans="1:3">
      <c r="A288">
        <v>2020601</v>
      </c>
      <c r="B288" t="s">
        <v>2760</v>
      </c>
      <c r="C288">
        <v>0</v>
      </c>
    </row>
    <row r="289" spans="1:3">
      <c r="A289">
        <v>20207</v>
      </c>
      <c r="B289" t="s">
        <v>2761</v>
      </c>
      <c r="C289">
        <f>SUM(C290:C293)</f>
        <v>0</v>
      </c>
    </row>
    <row r="290" spans="1:3">
      <c r="A290">
        <v>2020701</v>
      </c>
      <c r="B290" t="s">
        <v>2762</v>
      </c>
      <c r="C290">
        <v>0</v>
      </c>
    </row>
    <row r="291" spans="1:3">
      <c r="A291">
        <v>2020702</v>
      </c>
      <c r="B291" t="s">
        <v>2763</v>
      </c>
      <c r="C291">
        <v>0</v>
      </c>
    </row>
    <row r="292" spans="1:3">
      <c r="A292">
        <v>2020703</v>
      </c>
      <c r="B292" t="s">
        <v>2764</v>
      </c>
      <c r="C292">
        <v>0</v>
      </c>
    </row>
    <row r="293" spans="1:3">
      <c r="A293">
        <v>2020799</v>
      </c>
      <c r="B293" t="s">
        <v>2765</v>
      </c>
      <c r="C293">
        <v>0</v>
      </c>
    </row>
    <row r="294" spans="1:3">
      <c r="A294">
        <v>20299</v>
      </c>
      <c r="B294" t="s">
        <v>2766</v>
      </c>
      <c r="C294">
        <f>C295</f>
        <v>0</v>
      </c>
    </row>
    <row r="295" spans="1:3">
      <c r="A295">
        <v>2029901</v>
      </c>
      <c r="B295" t="s">
        <v>2767</v>
      </c>
      <c r="C295">
        <v>0</v>
      </c>
    </row>
    <row r="296" spans="1:3">
      <c r="A296">
        <v>203</v>
      </c>
      <c r="B296" t="s">
        <v>2768</v>
      </c>
      <c r="C296">
        <f>SUM(C297,C299,C301,C303,C312)</f>
        <v>1178</v>
      </c>
    </row>
    <row r="297" spans="1:3">
      <c r="A297">
        <v>20301</v>
      </c>
      <c r="B297" t="s">
        <v>2769</v>
      </c>
      <c r="C297">
        <f>C298</f>
        <v>0</v>
      </c>
    </row>
    <row r="298" spans="1:3">
      <c r="A298">
        <v>2030101</v>
      </c>
      <c r="B298" t="s">
        <v>2770</v>
      </c>
      <c r="C298">
        <v>0</v>
      </c>
    </row>
    <row r="299" spans="1:3">
      <c r="A299">
        <v>20304</v>
      </c>
      <c r="B299" t="s">
        <v>2771</v>
      </c>
      <c r="C299">
        <f>C300</f>
        <v>0</v>
      </c>
    </row>
    <row r="300" spans="1:3">
      <c r="A300">
        <v>2030401</v>
      </c>
      <c r="B300" t="s">
        <v>2772</v>
      </c>
      <c r="C300">
        <v>0</v>
      </c>
    </row>
    <row r="301" spans="1:3">
      <c r="A301">
        <v>20305</v>
      </c>
      <c r="B301" t="s">
        <v>2773</v>
      </c>
      <c r="C301">
        <f>C302</f>
        <v>0</v>
      </c>
    </row>
    <row r="302" spans="1:3">
      <c r="A302">
        <v>2030501</v>
      </c>
      <c r="B302" t="s">
        <v>2774</v>
      </c>
      <c r="C302">
        <v>0</v>
      </c>
    </row>
    <row r="303" spans="1:3">
      <c r="A303">
        <v>20306</v>
      </c>
      <c r="B303" t="s">
        <v>221</v>
      </c>
      <c r="C303">
        <f>SUM(C304:C311)</f>
        <v>1178</v>
      </c>
    </row>
    <row r="304" spans="1:3">
      <c r="A304">
        <v>2030601</v>
      </c>
      <c r="B304" t="s">
        <v>2775</v>
      </c>
      <c r="C304">
        <v>0</v>
      </c>
    </row>
    <row r="305" spans="1:3">
      <c r="A305">
        <v>2030602</v>
      </c>
      <c r="B305" t="s">
        <v>2776</v>
      </c>
      <c r="C305">
        <v>0</v>
      </c>
    </row>
    <row r="306" spans="1:3">
      <c r="A306">
        <v>2030603</v>
      </c>
      <c r="B306" t="s">
        <v>2777</v>
      </c>
      <c r="C306">
        <v>0</v>
      </c>
    </row>
    <row r="307" spans="1:3">
      <c r="A307">
        <v>2030604</v>
      </c>
      <c r="B307" t="s">
        <v>2778</v>
      </c>
      <c r="C307">
        <v>0</v>
      </c>
    </row>
    <row r="308" spans="1:3">
      <c r="A308">
        <v>2030605</v>
      </c>
      <c r="B308" t="s">
        <v>2779</v>
      </c>
      <c r="C308">
        <v>0</v>
      </c>
    </row>
    <row r="309" spans="1:3">
      <c r="A309">
        <v>2030606</v>
      </c>
      <c r="B309" t="s">
        <v>2780</v>
      </c>
      <c r="C309">
        <v>311</v>
      </c>
    </row>
    <row r="310" spans="1:3">
      <c r="A310">
        <v>2030607</v>
      </c>
      <c r="B310" t="s">
        <v>2781</v>
      </c>
      <c r="C310">
        <v>867</v>
      </c>
    </row>
    <row r="311" spans="1:3">
      <c r="A311">
        <v>2030699</v>
      </c>
      <c r="B311" t="s">
        <v>222</v>
      </c>
      <c r="C311">
        <v>0</v>
      </c>
    </row>
    <row r="312" spans="1:3">
      <c r="A312">
        <v>20399</v>
      </c>
      <c r="B312" t="s">
        <v>223</v>
      </c>
      <c r="C312">
        <f>C313</f>
        <v>0</v>
      </c>
    </row>
    <row r="313" spans="1:3">
      <c r="A313">
        <v>2039901</v>
      </c>
      <c r="B313" t="s">
        <v>224</v>
      </c>
      <c r="C313">
        <v>0</v>
      </c>
    </row>
    <row r="314" spans="1:3">
      <c r="A314">
        <v>204</v>
      </c>
      <c r="B314" t="s">
        <v>2782</v>
      </c>
      <c r="C314">
        <f>SUM(C315,C325,C347,C354,C366,C375,C389,C398,C407,C415,C423,C432)</f>
        <v>141261</v>
      </c>
    </row>
    <row r="315" spans="1:3">
      <c r="A315">
        <v>20401</v>
      </c>
      <c r="B315" t="s">
        <v>2783</v>
      </c>
      <c r="C315">
        <f>SUM(C316:C324)</f>
        <v>6111</v>
      </c>
    </row>
    <row r="316" spans="1:3">
      <c r="A316">
        <v>2040101</v>
      </c>
      <c r="B316" t="s">
        <v>2784</v>
      </c>
      <c r="C316">
        <v>890</v>
      </c>
    </row>
    <row r="317" spans="1:3">
      <c r="A317">
        <v>2040102</v>
      </c>
      <c r="B317" t="s">
        <v>2785</v>
      </c>
      <c r="C317">
        <v>197</v>
      </c>
    </row>
    <row r="318" spans="1:3">
      <c r="A318">
        <v>2040103</v>
      </c>
      <c r="B318" t="s">
        <v>2786</v>
      </c>
      <c r="C318">
        <v>3740</v>
      </c>
    </row>
    <row r="319" spans="1:3">
      <c r="A319">
        <v>2040104</v>
      </c>
      <c r="B319" t="s">
        <v>2787</v>
      </c>
      <c r="C319">
        <v>0</v>
      </c>
    </row>
    <row r="320" spans="1:3">
      <c r="A320">
        <v>2040105</v>
      </c>
      <c r="B320" t="s">
        <v>2788</v>
      </c>
      <c r="C320">
        <v>0</v>
      </c>
    </row>
    <row r="321" spans="1:3">
      <c r="A321">
        <v>2040106</v>
      </c>
      <c r="B321" t="s">
        <v>2789</v>
      </c>
      <c r="C321">
        <v>0</v>
      </c>
    </row>
    <row r="322" spans="1:3">
      <c r="A322">
        <v>2040107</v>
      </c>
      <c r="B322" t="s">
        <v>2790</v>
      </c>
      <c r="C322">
        <v>0</v>
      </c>
    </row>
    <row r="323" spans="1:3">
      <c r="A323">
        <v>2040108</v>
      </c>
      <c r="B323" t="s">
        <v>2791</v>
      </c>
      <c r="C323">
        <v>0</v>
      </c>
    </row>
    <row r="324" spans="1:3">
      <c r="A324">
        <v>2040199</v>
      </c>
      <c r="B324" t="s">
        <v>2792</v>
      </c>
      <c r="C324">
        <v>1284</v>
      </c>
    </row>
    <row r="325" spans="1:3">
      <c r="A325">
        <v>20402</v>
      </c>
      <c r="B325" t="s">
        <v>226</v>
      </c>
      <c r="C325">
        <f>SUM(C326:C346)</f>
        <v>108568</v>
      </c>
    </row>
    <row r="326" spans="1:3">
      <c r="A326">
        <v>2040201</v>
      </c>
      <c r="B326" t="s">
        <v>156</v>
      </c>
      <c r="C326">
        <v>53034</v>
      </c>
    </row>
    <row r="327" spans="1:3">
      <c r="A327">
        <v>2040202</v>
      </c>
      <c r="B327" t="s">
        <v>157</v>
      </c>
      <c r="C327">
        <v>2193</v>
      </c>
    </row>
    <row r="328" spans="1:3">
      <c r="A328">
        <v>2040203</v>
      </c>
      <c r="B328" t="s">
        <v>163</v>
      </c>
      <c r="C328">
        <v>2066</v>
      </c>
    </row>
    <row r="329" spans="1:3">
      <c r="A329">
        <v>2040204</v>
      </c>
      <c r="B329" t="s">
        <v>2793</v>
      </c>
      <c r="C329">
        <v>5314</v>
      </c>
    </row>
    <row r="330" spans="1:3">
      <c r="A330">
        <v>2040205</v>
      </c>
      <c r="B330" t="s">
        <v>2794</v>
      </c>
      <c r="C330">
        <v>39</v>
      </c>
    </row>
    <row r="331" spans="1:3">
      <c r="A331">
        <v>2040206</v>
      </c>
      <c r="B331" t="s">
        <v>2795</v>
      </c>
      <c r="C331">
        <v>7157</v>
      </c>
    </row>
    <row r="332" spans="1:3">
      <c r="A332">
        <v>2040207</v>
      </c>
      <c r="B332" t="s">
        <v>2796</v>
      </c>
      <c r="C332">
        <v>0</v>
      </c>
    </row>
    <row r="333" spans="1:3">
      <c r="A333">
        <v>2040208</v>
      </c>
      <c r="B333" t="s">
        <v>2797</v>
      </c>
      <c r="C333">
        <v>582</v>
      </c>
    </row>
    <row r="334" spans="1:3">
      <c r="A334">
        <v>2040209</v>
      </c>
      <c r="B334" t="s">
        <v>2798</v>
      </c>
      <c r="C334">
        <v>0</v>
      </c>
    </row>
    <row r="335" spans="1:3">
      <c r="A335">
        <v>2040210</v>
      </c>
      <c r="B335" t="s">
        <v>2799</v>
      </c>
      <c r="C335">
        <v>36</v>
      </c>
    </row>
    <row r="336" spans="1:3">
      <c r="A336">
        <v>2040211</v>
      </c>
      <c r="B336" t="s">
        <v>2800</v>
      </c>
      <c r="C336">
        <v>893</v>
      </c>
    </row>
    <row r="337" spans="1:3">
      <c r="A337">
        <v>2040212</v>
      </c>
      <c r="B337" t="s">
        <v>2801</v>
      </c>
      <c r="C337">
        <v>19987</v>
      </c>
    </row>
    <row r="338" spans="1:3">
      <c r="A338">
        <v>2040213</v>
      </c>
      <c r="B338" t="s">
        <v>2802</v>
      </c>
      <c r="C338">
        <v>30</v>
      </c>
    </row>
    <row r="339" spans="1:3">
      <c r="A339">
        <v>2040214</v>
      </c>
      <c r="B339" t="s">
        <v>2803</v>
      </c>
      <c r="C339">
        <v>848</v>
      </c>
    </row>
    <row r="340" spans="1:3">
      <c r="A340">
        <v>2040215</v>
      </c>
      <c r="B340" t="s">
        <v>2804</v>
      </c>
      <c r="C340">
        <v>2040</v>
      </c>
    </row>
    <row r="341" spans="1:3">
      <c r="A341">
        <v>2040216</v>
      </c>
      <c r="B341" t="s">
        <v>2805</v>
      </c>
      <c r="C341">
        <v>391</v>
      </c>
    </row>
    <row r="342" spans="1:3">
      <c r="A342">
        <v>2040217</v>
      </c>
      <c r="B342" t="s">
        <v>2806</v>
      </c>
      <c r="C342">
        <v>3057</v>
      </c>
    </row>
    <row r="343" spans="1:3">
      <c r="A343">
        <v>2040218</v>
      </c>
      <c r="B343" t="s">
        <v>2807</v>
      </c>
      <c r="C343">
        <v>0</v>
      </c>
    </row>
    <row r="344" spans="1:3">
      <c r="A344">
        <v>2040219</v>
      </c>
      <c r="B344" t="s">
        <v>183</v>
      </c>
      <c r="C344">
        <v>1837</v>
      </c>
    </row>
    <row r="345" spans="1:3">
      <c r="A345">
        <v>2040250</v>
      </c>
      <c r="B345" t="s">
        <v>158</v>
      </c>
      <c r="C345">
        <v>230</v>
      </c>
    </row>
    <row r="346" spans="1:3">
      <c r="A346">
        <v>2040299</v>
      </c>
      <c r="B346" t="s">
        <v>227</v>
      </c>
      <c r="C346">
        <v>8834</v>
      </c>
    </row>
    <row r="347" spans="1:3">
      <c r="A347">
        <v>20403</v>
      </c>
      <c r="B347" t="s">
        <v>228</v>
      </c>
      <c r="C347">
        <f>SUM(C348:C353)</f>
        <v>200</v>
      </c>
    </row>
    <row r="348" spans="1:3">
      <c r="A348">
        <v>2040301</v>
      </c>
      <c r="B348" t="s">
        <v>156</v>
      </c>
      <c r="C348">
        <v>0</v>
      </c>
    </row>
    <row r="349" spans="1:3">
      <c r="A349">
        <v>2040302</v>
      </c>
      <c r="B349" t="s">
        <v>157</v>
      </c>
      <c r="C349">
        <v>0</v>
      </c>
    </row>
    <row r="350" spans="1:3">
      <c r="A350">
        <v>2040303</v>
      </c>
      <c r="B350" t="s">
        <v>163</v>
      </c>
      <c r="C350">
        <v>0</v>
      </c>
    </row>
    <row r="351" spans="1:3">
      <c r="A351">
        <v>2040304</v>
      </c>
      <c r="B351" t="s">
        <v>229</v>
      </c>
      <c r="C351">
        <v>0</v>
      </c>
    </row>
    <row r="352" spans="1:3">
      <c r="A352">
        <v>2040350</v>
      </c>
      <c r="B352" t="s">
        <v>158</v>
      </c>
      <c r="C352">
        <v>0</v>
      </c>
    </row>
    <row r="353" spans="1:3">
      <c r="A353">
        <v>2040399</v>
      </c>
      <c r="B353" t="s">
        <v>230</v>
      </c>
      <c r="C353">
        <v>200</v>
      </c>
    </row>
    <row r="354" spans="1:3">
      <c r="A354">
        <v>20404</v>
      </c>
      <c r="B354" t="s">
        <v>2808</v>
      </c>
      <c r="C354">
        <f>SUM(C355:C365)</f>
        <v>6560</v>
      </c>
    </row>
    <row r="355" spans="1:3">
      <c r="A355">
        <v>2040401</v>
      </c>
      <c r="B355" t="s">
        <v>156</v>
      </c>
      <c r="C355">
        <v>3140</v>
      </c>
    </row>
    <row r="356" spans="1:3">
      <c r="A356">
        <v>2040402</v>
      </c>
      <c r="B356" t="s">
        <v>157</v>
      </c>
      <c r="C356">
        <v>943</v>
      </c>
    </row>
    <row r="357" spans="1:3">
      <c r="A357">
        <v>2040403</v>
      </c>
      <c r="B357" t="s">
        <v>163</v>
      </c>
      <c r="C357">
        <v>0</v>
      </c>
    </row>
    <row r="358" spans="1:3">
      <c r="A358">
        <v>2040404</v>
      </c>
      <c r="B358" t="s">
        <v>2809</v>
      </c>
      <c r="C358">
        <v>2</v>
      </c>
    </row>
    <row r="359" spans="1:3">
      <c r="A359">
        <v>2040405</v>
      </c>
      <c r="B359" t="s">
        <v>2810</v>
      </c>
      <c r="C359">
        <v>4</v>
      </c>
    </row>
    <row r="360" spans="1:3">
      <c r="A360">
        <v>2040406</v>
      </c>
      <c r="B360" t="s">
        <v>2811</v>
      </c>
      <c r="C360">
        <v>0</v>
      </c>
    </row>
    <row r="361" spans="1:3">
      <c r="A361">
        <v>2040407</v>
      </c>
      <c r="B361" t="s">
        <v>2812</v>
      </c>
      <c r="C361">
        <v>666</v>
      </c>
    </row>
    <row r="362" spans="1:3">
      <c r="A362">
        <v>2040408</v>
      </c>
      <c r="B362" t="s">
        <v>2813</v>
      </c>
      <c r="C362">
        <v>22</v>
      </c>
    </row>
    <row r="363" spans="1:3">
      <c r="A363">
        <v>2040409</v>
      </c>
      <c r="B363" t="s">
        <v>2814</v>
      </c>
      <c r="C363">
        <v>0</v>
      </c>
    </row>
    <row r="364" spans="1:3">
      <c r="A364">
        <v>2040450</v>
      </c>
      <c r="B364" t="s">
        <v>158</v>
      </c>
      <c r="C364">
        <v>0</v>
      </c>
    </row>
    <row r="365" spans="1:3">
      <c r="A365">
        <v>2040499</v>
      </c>
      <c r="B365" t="s">
        <v>2815</v>
      </c>
      <c r="C365">
        <v>1783</v>
      </c>
    </row>
    <row r="366" spans="1:3">
      <c r="A366">
        <v>20405</v>
      </c>
      <c r="B366" t="s">
        <v>2816</v>
      </c>
      <c r="C366">
        <f>SUM(C367:C374)</f>
        <v>6668</v>
      </c>
    </row>
    <row r="367" spans="1:3">
      <c r="A367">
        <v>2040501</v>
      </c>
      <c r="B367" t="s">
        <v>156</v>
      </c>
      <c r="C367">
        <v>3646</v>
      </c>
    </row>
    <row r="368" spans="1:3">
      <c r="A368">
        <v>2040502</v>
      </c>
      <c r="B368" t="s">
        <v>157</v>
      </c>
      <c r="C368">
        <v>3</v>
      </c>
    </row>
    <row r="369" spans="1:3">
      <c r="A369">
        <v>2040503</v>
      </c>
      <c r="B369" t="s">
        <v>163</v>
      </c>
      <c r="C369">
        <v>0</v>
      </c>
    </row>
    <row r="370" spans="1:3">
      <c r="A370">
        <v>2040504</v>
      </c>
      <c r="B370" t="s">
        <v>2817</v>
      </c>
      <c r="C370">
        <v>0</v>
      </c>
    </row>
    <row r="371" spans="1:3">
      <c r="A371">
        <v>2040505</v>
      </c>
      <c r="B371" t="s">
        <v>2818</v>
      </c>
      <c r="C371">
        <v>0</v>
      </c>
    </row>
    <row r="372" spans="1:3">
      <c r="A372">
        <v>2040506</v>
      </c>
      <c r="B372" t="s">
        <v>2819</v>
      </c>
      <c r="C372">
        <v>600</v>
      </c>
    </row>
    <row r="373" spans="1:3">
      <c r="A373">
        <v>2040550</v>
      </c>
      <c r="B373" t="s">
        <v>158</v>
      </c>
      <c r="C373">
        <v>0</v>
      </c>
    </row>
    <row r="374" spans="1:3">
      <c r="A374">
        <v>2040599</v>
      </c>
      <c r="B374" t="s">
        <v>2820</v>
      </c>
      <c r="C374">
        <v>2419</v>
      </c>
    </row>
    <row r="375" spans="1:3">
      <c r="A375">
        <v>20406</v>
      </c>
      <c r="B375" t="s">
        <v>231</v>
      </c>
      <c r="C375">
        <f>SUM(C376:C388)</f>
        <v>3134</v>
      </c>
    </row>
    <row r="376" spans="1:3">
      <c r="A376">
        <v>2040601</v>
      </c>
      <c r="B376" t="s">
        <v>156</v>
      </c>
      <c r="C376">
        <v>1304</v>
      </c>
    </row>
    <row r="377" spans="1:3">
      <c r="A377">
        <v>2040602</v>
      </c>
      <c r="B377" t="s">
        <v>157</v>
      </c>
      <c r="C377">
        <v>0</v>
      </c>
    </row>
    <row r="378" spans="1:3">
      <c r="A378">
        <v>2040603</v>
      </c>
      <c r="B378" t="s">
        <v>163</v>
      </c>
      <c r="C378">
        <v>0</v>
      </c>
    </row>
    <row r="379" spans="1:3">
      <c r="A379">
        <v>2040604</v>
      </c>
      <c r="B379" t="s">
        <v>232</v>
      </c>
      <c r="C379">
        <v>73</v>
      </c>
    </row>
    <row r="380" spans="1:3">
      <c r="A380">
        <v>2040605</v>
      </c>
      <c r="B380" t="s">
        <v>233</v>
      </c>
      <c r="C380">
        <v>262</v>
      </c>
    </row>
    <row r="381" spans="1:3">
      <c r="A381">
        <v>2040606</v>
      </c>
      <c r="B381" t="s">
        <v>2821</v>
      </c>
      <c r="C381">
        <v>0</v>
      </c>
    </row>
    <row r="382" spans="1:3">
      <c r="A382">
        <v>2040607</v>
      </c>
      <c r="B382" t="s">
        <v>2822</v>
      </c>
      <c r="C382">
        <v>75</v>
      </c>
    </row>
    <row r="383" spans="1:3">
      <c r="A383">
        <v>2040608</v>
      </c>
      <c r="B383" t="s">
        <v>2823</v>
      </c>
      <c r="C383">
        <v>0</v>
      </c>
    </row>
    <row r="384" spans="1:3">
      <c r="A384">
        <v>2040609</v>
      </c>
      <c r="B384" t="s">
        <v>2824</v>
      </c>
      <c r="C384">
        <v>0</v>
      </c>
    </row>
    <row r="385" spans="1:3">
      <c r="A385">
        <v>2040610</v>
      </c>
      <c r="B385" t="s">
        <v>236</v>
      </c>
      <c r="C385">
        <v>19</v>
      </c>
    </row>
    <row r="386" spans="1:3">
      <c r="A386">
        <v>2040611</v>
      </c>
      <c r="B386" t="s">
        <v>2825</v>
      </c>
      <c r="C386">
        <v>0</v>
      </c>
    </row>
    <row r="387" spans="1:3">
      <c r="A387">
        <v>2040650</v>
      </c>
      <c r="B387" t="s">
        <v>158</v>
      </c>
      <c r="C387">
        <v>0</v>
      </c>
    </row>
    <row r="388" spans="1:3">
      <c r="A388">
        <v>2040699</v>
      </c>
      <c r="B388" t="s">
        <v>238</v>
      </c>
      <c r="C388">
        <v>1401</v>
      </c>
    </row>
    <row r="389" spans="1:3">
      <c r="A389">
        <v>20407</v>
      </c>
      <c r="B389" t="s">
        <v>2826</v>
      </c>
      <c r="C389">
        <f>SUM(C390:C397)</f>
        <v>0</v>
      </c>
    </row>
    <row r="390" spans="1:3">
      <c r="A390">
        <v>2040701</v>
      </c>
      <c r="B390" t="s">
        <v>156</v>
      </c>
      <c r="C390">
        <v>0</v>
      </c>
    </row>
    <row r="391" spans="1:3">
      <c r="A391">
        <v>2040702</v>
      </c>
      <c r="B391" t="s">
        <v>157</v>
      </c>
      <c r="C391">
        <v>0</v>
      </c>
    </row>
    <row r="392" spans="1:3">
      <c r="A392">
        <v>2040703</v>
      </c>
      <c r="B392" t="s">
        <v>163</v>
      </c>
      <c r="C392">
        <v>0</v>
      </c>
    </row>
    <row r="393" spans="1:3">
      <c r="A393">
        <v>2040704</v>
      </c>
      <c r="B393" t="s">
        <v>2827</v>
      </c>
      <c r="C393">
        <v>0</v>
      </c>
    </row>
    <row r="394" spans="1:3">
      <c r="A394">
        <v>2040705</v>
      </c>
      <c r="B394" t="s">
        <v>2828</v>
      </c>
      <c r="C394">
        <v>0</v>
      </c>
    </row>
    <row r="395" spans="1:3">
      <c r="A395">
        <v>2040706</v>
      </c>
      <c r="B395" t="s">
        <v>2829</v>
      </c>
      <c r="C395">
        <v>0</v>
      </c>
    </row>
    <row r="396" spans="1:3">
      <c r="A396">
        <v>2040750</v>
      </c>
      <c r="B396" t="s">
        <v>158</v>
      </c>
      <c r="C396">
        <v>0</v>
      </c>
    </row>
    <row r="397" spans="1:3">
      <c r="A397">
        <v>2040799</v>
      </c>
      <c r="B397" t="s">
        <v>2830</v>
      </c>
      <c r="C397">
        <v>0</v>
      </c>
    </row>
    <row r="398" spans="1:3">
      <c r="A398">
        <v>20408</v>
      </c>
      <c r="B398" t="s">
        <v>2831</v>
      </c>
      <c r="C398">
        <f>SUM(C399:C406)</f>
        <v>0</v>
      </c>
    </row>
    <row r="399" spans="1:3">
      <c r="A399">
        <v>2040801</v>
      </c>
      <c r="B399" t="s">
        <v>156</v>
      </c>
      <c r="C399">
        <v>0</v>
      </c>
    </row>
    <row r="400" spans="1:3">
      <c r="A400">
        <v>2040802</v>
      </c>
      <c r="B400" t="s">
        <v>157</v>
      </c>
      <c r="C400">
        <v>0</v>
      </c>
    </row>
    <row r="401" spans="1:3">
      <c r="A401">
        <v>2040803</v>
      </c>
      <c r="B401" t="s">
        <v>163</v>
      </c>
      <c r="C401">
        <v>0</v>
      </c>
    </row>
    <row r="402" spans="1:3">
      <c r="A402">
        <v>2040804</v>
      </c>
      <c r="B402" t="s">
        <v>2832</v>
      </c>
      <c r="C402">
        <v>0</v>
      </c>
    </row>
    <row r="403" spans="1:3">
      <c r="A403">
        <v>2040805</v>
      </c>
      <c r="B403" t="s">
        <v>2833</v>
      </c>
      <c r="C403">
        <v>0</v>
      </c>
    </row>
    <row r="404" spans="1:3">
      <c r="A404">
        <v>2040806</v>
      </c>
      <c r="B404" t="s">
        <v>2834</v>
      </c>
      <c r="C404">
        <v>0</v>
      </c>
    </row>
    <row r="405" spans="1:3">
      <c r="A405">
        <v>2040850</v>
      </c>
      <c r="B405" t="s">
        <v>158</v>
      </c>
      <c r="C405">
        <v>0</v>
      </c>
    </row>
    <row r="406" spans="1:3">
      <c r="A406">
        <v>2040899</v>
      </c>
      <c r="B406" t="s">
        <v>2835</v>
      </c>
      <c r="C406">
        <v>0</v>
      </c>
    </row>
    <row r="407" spans="1:3">
      <c r="A407">
        <v>20409</v>
      </c>
      <c r="B407" t="s">
        <v>2836</v>
      </c>
      <c r="C407">
        <f>SUM(C408:C414)</f>
        <v>0</v>
      </c>
    </row>
    <row r="408" spans="1:3">
      <c r="A408">
        <v>2040901</v>
      </c>
      <c r="B408" t="s">
        <v>156</v>
      </c>
      <c r="C408">
        <v>0</v>
      </c>
    </row>
    <row r="409" spans="1:3">
      <c r="A409">
        <v>2040902</v>
      </c>
      <c r="B409" t="s">
        <v>157</v>
      </c>
      <c r="C409">
        <v>0</v>
      </c>
    </row>
    <row r="410" spans="1:3">
      <c r="A410">
        <v>2040903</v>
      </c>
      <c r="B410" t="s">
        <v>163</v>
      </c>
      <c r="C410">
        <v>0</v>
      </c>
    </row>
    <row r="411" spans="1:3">
      <c r="A411">
        <v>2040904</v>
      </c>
      <c r="B411" t="s">
        <v>2837</v>
      </c>
      <c r="C411">
        <v>0</v>
      </c>
    </row>
    <row r="412" spans="1:3">
      <c r="A412">
        <v>2040905</v>
      </c>
      <c r="B412" t="s">
        <v>2838</v>
      </c>
      <c r="C412">
        <v>0</v>
      </c>
    </row>
    <row r="413" spans="1:3">
      <c r="A413">
        <v>2040950</v>
      </c>
      <c r="B413" t="s">
        <v>158</v>
      </c>
      <c r="C413">
        <v>0</v>
      </c>
    </row>
    <row r="414" spans="1:3">
      <c r="A414">
        <v>2040999</v>
      </c>
      <c r="B414" t="s">
        <v>2839</v>
      </c>
      <c r="C414">
        <v>0</v>
      </c>
    </row>
    <row r="415" spans="1:3">
      <c r="A415">
        <v>20410</v>
      </c>
      <c r="B415" t="s">
        <v>2840</v>
      </c>
      <c r="C415">
        <f>SUM(C416:C422)</f>
        <v>0</v>
      </c>
    </row>
    <row r="416" spans="1:3">
      <c r="A416">
        <v>2041001</v>
      </c>
      <c r="B416" t="s">
        <v>156</v>
      </c>
      <c r="C416">
        <v>0</v>
      </c>
    </row>
    <row r="417" spans="1:3">
      <c r="A417">
        <v>2041002</v>
      </c>
      <c r="B417" t="s">
        <v>157</v>
      </c>
      <c r="C417">
        <v>0</v>
      </c>
    </row>
    <row r="418" spans="1:3">
      <c r="A418">
        <v>2041003</v>
      </c>
      <c r="B418" t="s">
        <v>2841</v>
      </c>
      <c r="C418">
        <v>0</v>
      </c>
    </row>
    <row r="419" spans="1:3">
      <c r="A419">
        <v>2041004</v>
      </c>
      <c r="B419" t="s">
        <v>2842</v>
      </c>
      <c r="C419">
        <v>0</v>
      </c>
    </row>
    <row r="420" spans="1:3">
      <c r="A420">
        <v>2041005</v>
      </c>
      <c r="B420" t="s">
        <v>2843</v>
      </c>
      <c r="C420">
        <v>0</v>
      </c>
    </row>
    <row r="421" spans="1:3">
      <c r="A421">
        <v>2041006</v>
      </c>
      <c r="B421" t="s">
        <v>2805</v>
      </c>
      <c r="C421">
        <v>0</v>
      </c>
    </row>
    <row r="422" spans="1:3">
      <c r="A422">
        <v>2041099</v>
      </c>
      <c r="B422" t="s">
        <v>2844</v>
      </c>
      <c r="C422">
        <v>0</v>
      </c>
    </row>
    <row r="423" spans="1:3">
      <c r="A423">
        <v>20411</v>
      </c>
      <c r="B423" t="s">
        <v>2845</v>
      </c>
      <c r="C423">
        <f>SUM(C424:C431)</f>
        <v>0</v>
      </c>
    </row>
    <row r="424" spans="1:3">
      <c r="A424">
        <v>2041101</v>
      </c>
      <c r="B424" t="s">
        <v>2846</v>
      </c>
      <c r="C424">
        <v>0</v>
      </c>
    </row>
    <row r="425" spans="1:3">
      <c r="A425">
        <v>2041102</v>
      </c>
      <c r="B425" t="s">
        <v>156</v>
      </c>
      <c r="C425">
        <v>0</v>
      </c>
    </row>
    <row r="426" spans="1:3">
      <c r="A426">
        <v>2041103</v>
      </c>
      <c r="B426" t="s">
        <v>2847</v>
      </c>
      <c r="C426">
        <v>0</v>
      </c>
    </row>
    <row r="427" spans="1:3">
      <c r="A427">
        <v>2041104</v>
      </c>
      <c r="B427" t="s">
        <v>2848</v>
      </c>
      <c r="C427">
        <v>0</v>
      </c>
    </row>
    <row r="428" spans="1:3">
      <c r="A428">
        <v>2041105</v>
      </c>
      <c r="B428" t="s">
        <v>2849</v>
      </c>
      <c r="C428">
        <v>0</v>
      </c>
    </row>
    <row r="429" spans="1:3">
      <c r="A429">
        <v>2041106</v>
      </c>
      <c r="B429" t="s">
        <v>2850</v>
      </c>
      <c r="C429">
        <v>0</v>
      </c>
    </row>
    <row r="430" spans="1:3">
      <c r="A430">
        <v>2041107</v>
      </c>
      <c r="B430" t="s">
        <v>2851</v>
      </c>
      <c r="C430">
        <v>0</v>
      </c>
    </row>
    <row r="431" spans="1:3">
      <c r="A431">
        <v>2041108</v>
      </c>
      <c r="B431" t="s">
        <v>2852</v>
      </c>
      <c r="C431">
        <v>0</v>
      </c>
    </row>
    <row r="432" spans="1:3">
      <c r="A432">
        <v>20499</v>
      </c>
      <c r="B432" t="s">
        <v>239</v>
      </c>
      <c r="C432">
        <f>C433+C434</f>
        <v>10020</v>
      </c>
    </row>
    <row r="433" spans="1:3">
      <c r="A433">
        <v>2049901</v>
      </c>
      <c r="B433" t="s">
        <v>241</v>
      </c>
      <c r="C433">
        <v>20</v>
      </c>
    </row>
    <row r="434" spans="1:3">
      <c r="A434">
        <v>2049902</v>
      </c>
      <c r="B434" t="s">
        <v>2853</v>
      </c>
      <c r="C434">
        <v>10000</v>
      </c>
    </row>
    <row r="435" spans="1:3">
      <c r="A435">
        <v>205</v>
      </c>
      <c r="B435" t="s">
        <v>2854</v>
      </c>
      <c r="C435">
        <f>SUM(C436,C441,C450,C457,C463,C467,C471,C475,C481,C488)</f>
        <v>221938</v>
      </c>
    </row>
    <row r="436" spans="1:3">
      <c r="A436">
        <v>20501</v>
      </c>
      <c r="B436" t="s">
        <v>243</v>
      </c>
      <c r="C436">
        <f>SUM(C437:C440)</f>
        <v>2931</v>
      </c>
    </row>
    <row r="437" spans="1:3">
      <c r="A437">
        <v>2050101</v>
      </c>
      <c r="B437" t="s">
        <v>156</v>
      </c>
      <c r="C437">
        <v>771</v>
      </c>
    </row>
    <row r="438" spans="1:3">
      <c r="A438">
        <v>2050102</v>
      </c>
      <c r="B438" t="s">
        <v>157</v>
      </c>
      <c r="C438">
        <v>0</v>
      </c>
    </row>
    <row r="439" spans="1:3">
      <c r="A439">
        <v>2050103</v>
      </c>
      <c r="B439" t="s">
        <v>163</v>
      </c>
      <c r="C439">
        <v>0</v>
      </c>
    </row>
    <row r="440" spans="1:3">
      <c r="A440">
        <v>2050199</v>
      </c>
      <c r="B440" t="s">
        <v>244</v>
      </c>
      <c r="C440">
        <v>2160</v>
      </c>
    </row>
    <row r="441" spans="1:3">
      <c r="A441">
        <v>20502</v>
      </c>
      <c r="B441" t="s">
        <v>245</v>
      </c>
      <c r="C441">
        <f>SUM(C442:C449)</f>
        <v>69634</v>
      </c>
    </row>
    <row r="442" spans="1:3">
      <c r="A442">
        <v>2050201</v>
      </c>
      <c r="B442" t="s">
        <v>246</v>
      </c>
      <c r="C442">
        <v>787</v>
      </c>
    </row>
    <row r="443" spans="1:3">
      <c r="A443">
        <v>2050202</v>
      </c>
      <c r="B443" t="s">
        <v>247</v>
      </c>
      <c r="C443">
        <v>158</v>
      </c>
    </row>
    <row r="444" spans="1:3">
      <c r="A444">
        <v>2050203</v>
      </c>
      <c r="B444" t="s">
        <v>248</v>
      </c>
      <c r="C444">
        <v>40</v>
      </c>
    </row>
    <row r="445" spans="1:3">
      <c r="A445">
        <v>2050204</v>
      </c>
      <c r="B445" t="s">
        <v>249</v>
      </c>
      <c r="C445">
        <v>30731</v>
      </c>
    </row>
    <row r="446" spans="1:3">
      <c r="A446">
        <v>2050205</v>
      </c>
      <c r="B446" t="s">
        <v>250</v>
      </c>
      <c r="C446">
        <v>3618</v>
      </c>
    </row>
    <row r="447" spans="1:3">
      <c r="A447">
        <v>2050206</v>
      </c>
      <c r="B447" t="s">
        <v>2855</v>
      </c>
      <c r="C447">
        <v>0</v>
      </c>
    </row>
    <row r="448" spans="1:3">
      <c r="A448">
        <v>2050207</v>
      </c>
      <c r="B448" t="s">
        <v>2856</v>
      </c>
      <c r="C448">
        <v>0</v>
      </c>
    </row>
    <row r="449" spans="1:3">
      <c r="A449">
        <v>2050299</v>
      </c>
      <c r="B449" t="s">
        <v>251</v>
      </c>
      <c r="C449">
        <v>34300</v>
      </c>
    </row>
    <row r="450" spans="1:3">
      <c r="A450">
        <v>20503</v>
      </c>
      <c r="B450" t="s">
        <v>2857</v>
      </c>
      <c r="C450">
        <f>SUM(C451:C456)</f>
        <v>64167</v>
      </c>
    </row>
    <row r="451" spans="1:3">
      <c r="A451">
        <v>2050301</v>
      </c>
      <c r="B451" t="s">
        <v>2858</v>
      </c>
      <c r="C451">
        <v>0</v>
      </c>
    </row>
    <row r="452" spans="1:3">
      <c r="A452">
        <v>2050302</v>
      </c>
      <c r="B452" t="s">
        <v>2859</v>
      </c>
      <c r="C452">
        <v>4573</v>
      </c>
    </row>
    <row r="453" spans="1:3">
      <c r="A453">
        <v>2050303</v>
      </c>
      <c r="B453" t="s">
        <v>2860</v>
      </c>
      <c r="C453">
        <v>2364</v>
      </c>
    </row>
    <row r="454" spans="1:3">
      <c r="A454">
        <v>2050304</v>
      </c>
      <c r="B454" t="s">
        <v>2861</v>
      </c>
      <c r="C454">
        <v>11303</v>
      </c>
    </row>
    <row r="455" spans="1:3">
      <c r="A455">
        <v>2050305</v>
      </c>
      <c r="B455" t="s">
        <v>2862</v>
      </c>
      <c r="C455">
        <v>41007</v>
      </c>
    </row>
    <row r="456" spans="1:3">
      <c r="A456">
        <v>2050399</v>
      </c>
      <c r="B456" t="s">
        <v>2863</v>
      </c>
      <c r="C456">
        <v>4920</v>
      </c>
    </row>
    <row r="457" spans="1:3">
      <c r="A457">
        <v>20504</v>
      </c>
      <c r="B457" t="s">
        <v>2864</v>
      </c>
      <c r="C457">
        <f>SUM(C458:C462)</f>
        <v>0</v>
      </c>
    </row>
    <row r="458" spans="1:3">
      <c r="A458">
        <v>2050401</v>
      </c>
      <c r="B458" t="s">
        <v>2865</v>
      </c>
      <c r="C458">
        <v>0</v>
      </c>
    </row>
    <row r="459" spans="1:3">
      <c r="A459">
        <v>2050402</v>
      </c>
      <c r="B459" t="s">
        <v>2866</v>
      </c>
      <c r="C459">
        <v>0</v>
      </c>
    </row>
    <row r="460" spans="1:3">
      <c r="A460">
        <v>2050403</v>
      </c>
      <c r="B460" t="s">
        <v>2867</v>
      </c>
      <c r="C460">
        <v>0</v>
      </c>
    </row>
    <row r="461" spans="1:3">
      <c r="A461">
        <v>2050404</v>
      </c>
      <c r="B461" t="s">
        <v>2868</v>
      </c>
      <c r="C461">
        <v>0</v>
      </c>
    </row>
    <row r="462" spans="1:3">
      <c r="A462">
        <v>2050499</v>
      </c>
      <c r="B462" t="s">
        <v>2869</v>
      </c>
      <c r="C462">
        <v>0</v>
      </c>
    </row>
    <row r="463" spans="1:3">
      <c r="A463">
        <v>20505</v>
      </c>
      <c r="B463" t="s">
        <v>2870</v>
      </c>
      <c r="C463">
        <f>SUM(C464:C466)</f>
        <v>0</v>
      </c>
    </row>
    <row r="464" spans="1:3">
      <c r="A464">
        <v>2050501</v>
      </c>
      <c r="B464" t="s">
        <v>2871</v>
      </c>
      <c r="C464">
        <v>0</v>
      </c>
    </row>
    <row r="465" spans="1:3">
      <c r="A465">
        <v>2050502</v>
      </c>
      <c r="B465" t="s">
        <v>2872</v>
      </c>
      <c r="C465">
        <v>0</v>
      </c>
    </row>
    <row r="466" spans="1:3">
      <c r="A466">
        <v>2050599</v>
      </c>
      <c r="B466" t="s">
        <v>2873</v>
      </c>
      <c r="C466">
        <v>0</v>
      </c>
    </row>
    <row r="467" spans="1:3">
      <c r="A467">
        <v>20506</v>
      </c>
      <c r="B467" t="s">
        <v>2874</v>
      </c>
      <c r="C467">
        <f>SUM(C468:C470)</f>
        <v>0</v>
      </c>
    </row>
    <row r="468" spans="1:3">
      <c r="A468">
        <v>2050601</v>
      </c>
      <c r="B468" t="s">
        <v>2875</v>
      </c>
      <c r="C468">
        <v>0</v>
      </c>
    </row>
    <row r="469" spans="1:3">
      <c r="A469">
        <v>2050602</v>
      </c>
      <c r="B469" t="s">
        <v>2876</v>
      </c>
      <c r="C469">
        <v>0</v>
      </c>
    </row>
    <row r="470" spans="1:3">
      <c r="A470">
        <v>2050699</v>
      </c>
      <c r="B470" t="s">
        <v>2877</v>
      </c>
      <c r="C470">
        <v>0</v>
      </c>
    </row>
    <row r="471" spans="1:3">
      <c r="A471">
        <v>20507</v>
      </c>
      <c r="B471" t="s">
        <v>2878</v>
      </c>
      <c r="C471">
        <f>SUM(C472:C474)</f>
        <v>946</v>
      </c>
    </row>
    <row r="472" spans="1:3">
      <c r="A472">
        <v>2050701</v>
      </c>
      <c r="B472" t="s">
        <v>2879</v>
      </c>
      <c r="C472">
        <v>946</v>
      </c>
    </row>
    <row r="473" spans="1:3">
      <c r="A473">
        <v>2050702</v>
      </c>
      <c r="B473" t="s">
        <v>2880</v>
      </c>
      <c r="C473">
        <v>0</v>
      </c>
    </row>
    <row r="474" spans="1:3">
      <c r="A474">
        <v>2050799</v>
      </c>
      <c r="B474" t="s">
        <v>2881</v>
      </c>
      <c r="C474">
        <v>0</v>
      </c>
    </row>
    <row r="475" spans="1:3">
      <c r="A475">
        <v>20508</v>
      </c>
      <c r="B475" t="s">
        <v>2882</v>
      </c>
      <c r="C475">
        <f>SUM(C476:C480)</f>
        <v>2232</v>
      </c>
    </row>
    <row r="476" spans="1:3">
      <c r="A476">
        <v>2050801</v>
      </c>
      <c r="B476" t="s">
        <v>2883</v>
      </c>
      <c r="C476">
        <v>0</v>
      </c>
    </row>
    <row r="477" spans="1:3">
      <c r="A477">
        <v>2050802</v>
      </c>
      <c r="B477" t="s">
        <v>2884</v>
      </c>
      <c r="C477">
        <v>2232</v>
      </c>
    </row>
    <row r="478" spans="1:3">
      <c r="A478">
        <v>2050803</v>
      </c>
      <c r="B478" t="s">
        <v>2885</v>
      </c>
      <c r="C478">
        <v>0</v>
      </c>
    </row>
    <row r="479" spans="1:3">
      <c r="A479">
        <v>2050804</v>
      </c>
      <c r="B479" t="s">
        <v>2886</v>
      </c>
      <c r="C479">
        <v>0</v>
      </c>
    </row>
    <row r="480" spans="1:3">
      <c r="A480">
        <v>2050899</v>
      </c>
      <c r="B480" t="s">
        <v>2887</v>
      </c>
      <c r="C480">
        <v>0</v>
      </c>
    </row>
    <row r="481" spans="1:3">
      <c r="A481">
        <v>20509</v>
      </c>
      <c r="B481" t="s">
        <v>252</v>
      </c>
      <c r="C481">
        <f>SUM(C482:C487)</f>
        <v>46018</v>
      </c>
    </row>
    <row r="482" spans="1:3">
      <c r="A482">
        <v>2050901</v>
      </c>
      <c r="B482" t="s">
        <v>253</v>
      </c>
      <c r="C482">
        <v>0</v>
      </c>
    </row>
    <row r="483" spans="1:3">
      <c r="A483">
        <v>2050902</v>
      </c>
      <c r="B483" t="s">
        <v>254</v>
      </c>
      <c r="C483">
        <v>0</v>
      </c>
    </row>
    <row r="484" spans="1:3">
      <c r="A484">
        <v>2050903</v>
      </c>
      <c r="B484" t="s">
        <v>255</v>
      </c>
      <c r="C484">
        <v>0</v>
      </c>
    </row>
    <row r="485" spans="1:3">
      <c r="A485">
        <v>2050904</v>
      </c>
      <c r="B485" t="s">
        <v>256</v>
      </c>
      <c r="C485">
        <v>0</v>
      </c>
    </row>
    <row r="486" spans="1:3">
      <c r="A486">
        <v>2050905</v>
      </c>
      <c r="B486" t="s">
        <v>257</v>
      </c>
      <c r="C486">
        <v>0</v>
      </c>
    </row>
    <row r="487" spans="1:3">
      <c r="A487">
        <v>2050999</v>
      </c>
      <c r="B487" t="s">
        <v>258</v>
      </c>
      <c r="C487">
        <v>46018</v>
      </c>
    </row>
    <row r="488" spans="1:3">
      <c r="A488">
        <v>20599</v>
      </c>
      <c r="B488" t="s">
        <v>259</v>
      </c>
      <c r="C488">
        <f>C489</f>
        <v>36010</v>
      </c>
    </row>
    <row r="489" spans="1:3">
      <c r="A489">
        <v>2059999</v>
      </c>
      <c r="B489" t="s">
        <v>260</v>
      </c>
      <c r="C489">
        <v>36010</v>
      </c>
    </row>
    <row r="490" spans="1:3">
      <c r="A490">
        <v>206</v>
      </c>
      <c r="B490" t="s">
        <v>2888</v>
      </c>
      <c r="C490">
        <f>SUM(C491,C496,C505,C511,C517,C522,C527,C534,C538,C541)</f>
        <v>18771</v>
      </c>
    </row>
    <row r="491" spans="1:3">
      <c r="A491">
        <v>20601</v>
      </c>
      <c r="B491" t="s">
        <v>262</v>
      </c>
      <c r="C491">
        <f>SUM(C492:C495)</f>
        <v>903</v>
      </c>
    </row>
    <row r="492" spans="1:3">
      <c r="A492">
        <v>2060101</v>
      </c>
      <c r="B492" t="s">
        <v>156</v>
      </c>
      <c r="C492">
        <v>717</v>
      </c>
    </row>
    <row r="493" spans="1:3">
      <c r="A493">
        <v>2060102</v>
      </c>
      <c r="B493" t="s">
        <v>157</v>
      </c>
      <c r="C493">
        <v>66</v>
      </c>
    </row>
    <row r="494" spans="1:3">
      <c r="A494">
        <v>2060103</v>
      </c>
      <c r="B494" t="s">
        <v>163</v>
      </c>
      <c r="C494">
        <v>0</v>
      </c>
    </row>
    <row r="495" spans="1:3">
      <c r="A495">
        <v>2060199</v>
      </c>
      <c r="B495" t="s">
        <v>263</v>
      </c>
      <c r="C495">
        <v>120</v>
      </c>
    </row>
    <row r="496" spans="1:3">
      <c r="A496">
        <v>20602</v>
      </c>
      <c r="B496" t="s">
        <v>2889</v>
      </c>
      <c r="C496">
        <f>SUM(C497:C504)</f>
        <v>0</v>
      </c>
    </row>
    <row r="497" spans="1:3">
      <c r="A497">
        <v>2060201</v>
      </c>
      <c r="B497" t="s">
        <v>265</v>
      </c>
      <c r="C497">
        <v>0</v>
      </c>
    </row>
    <row r="498" spans="1:3">
      <c r="A498">
        <v>2060202</v>
      </c>
      <c r="B498" t="s">
        <v>2890</v>
      </c>
      <c r="C498">
        <v>0</v>
      </c>
    </row>
    <row r="499" spans="1:3">
      <c r="A499">
        <v>2060203</v>
      </c>
      <c r="B499" t="s">
        <v>2891</v>
      </c>
      <c r="C499">
        <v>0</v>
      </c>
    </row>
    <row r="500" spans="1:3">
      <c r="A500">
        <v>2060204</v>
      </c>
      <c r="B500" t="s">
        <v>2892</v>
      </c>
      <c r="C500">
        <v>0</v>
      </c>
    </row>
    <row r="501" spans="1:3">
      <c r="A501">
        <v>2060205</v>
      </c>
      <c r="B501" t="s">
        <v>2893</v>
      </c>
      <c r="C501">
        <v>0</v>
      </c>
    </row>
    <row r="502" spans="1:3">
      <c r="A502">
        <v>2060206</v>
      </c>
      <c r="B502" t="s">
        <v>2894</v>
      </c>
      <c r="C502">
        <v>0</v>
      </c>
    </row>
    <row r="503" spans="1:3">
      <c r="A503">
        <v>2060207</v>
      </c>
      <c r="B503" t="s">
        <v>2895</v>
      </c>
      <c r="C503">
        <v>0</v>
      </c>
    </row>
    <row r="504" spans="1:3">
      <c r="A504">
        <v>2060299</v>
      </c>
      <c r="B504" t="s">
        <v>2896</v>
      </c>
      <c r="C504">
        <v>0</v>
      </c>
    </row>
    <row r="505" spans="1:3">
      <c r="A505">
        <v>20603</v>
      </c>
      <c r="B505" t="s">
        <v>2897</v>
      </c>
      <c r="C505">
        <f>SUM(C506:C510)</f>
        <v>651</v>
      </c>
    </row>
    <row r="506" spans="1:3">
      <c r="A506">
        <v>2060301</v>
      </c>
      <c r="B506" t="s">
        <v>265</v>
      </c>
      <c r="C506">
        <v>502</v>
      </c>
    </row>
    <row r="507" spans="1:3">
      <c r="A507">
        <v>2060302</v>
      </c>
      <c r="B507" t="s">
        <v>2898</v>
      </c>
      <c r="C507">
        <v>45</v>
      </c>
    </row>
    <row r="508" spans="1:3">
      <c r="A508">
        <v>2060303</v>
      </c>
      <c r="B508" t="s">
        <v>2899</v>
      </c>
      <c r="C508">
        <v>0</v>
      </c>
    </row>
    <row r="509" spans="1:3">
      <c r="A509">
        <v>2060304</v>
      </c>
      <c r="B509" t="s">
        <v>2900</v>
      </c>
      <c r="C509">
        <v>0</v>
      </c>
    </row>
    <row r="510" spans="1:3">
      <c r="A510">
        <v>2060399</v>
      </c>
      <c r="B510" t="s">
        <v>2901</v>
      </c>
      <c r="C510">
        <v>104</v>
      </c>
    </row>
    <row r="511" spans="1:3">
      <c r="A511">
        <v>20604</v>
      </c>
      <c r="B511" t="s">
        <v>264</v>
      </c>
      <c r="C511">
        <f>SUM(C512:C516)</f>
        <v>14618</v>
      </c>
    </row>
    <row r="512" spans="1:3">
      <c r="A512">
        <v>2060401</v>
      </c>
      <c r="B512" t="s">
        <v>265</v>
      </c>
      <c r="C512">
        <v>49</v>
      </c>
    </row>
    <row r="513" spans="1:3">
      <c r="A513">
        <v>2060402</v>
      </c>
      <c r="B513" t="s">
        <v>2902</v>
      </c>
      <c r="C513">
        <v>13948</v>
      </c>
    </row>
    <row r="514" spans="1:3">
      <c r="A514">
        <v>2060403</v>
      </c>
      <c r="B514" t="s">
        <v>2903</v>
      </c>
      <c r="C514">
        <v>0</v>
      </c>
    </row>
    <row r="515" spans="1:3">
      <c r="A515">
        <v>2060404</v>
      </c>
      <c r="B515" t="s">
        <v>266</v>
      </c>
      <c r="C515">
        <v>0</v>
      </c>
    </row>
    <row r="516" spans="1:3">
      <c r="A516">
        <v>2060499</v>
      </c>
      <c r="B516" t="s">
        <v>268</v>
      </c>
      <c r="C516">
        <v>621</v>
      </c>
    </row>
    <row r="517" spans="1:3">
      <c r="A517">
        <v>20605</v>
      </c>
      <c r="B517" t="s">
        <v>2904</v>
      </c>
      <c r="C517">
        <f>SUM(C518:C521)</f>
        <v>680</v>
      </c>
    </row>
    <row r="518" spans="1:3">
      <c r="A518">
        <v>2060501</v>
      </c>
      <c r="B518" t="s">
        <v>265</v>
      </c>
      <c r="C518">
        <v>306</v>
      </c>
    </row>
    <row r="519" spans="1:3">
      <c r="A519">
        <v>2060502</v>
      </c>
      <c r="B519" t="s">
        <v>2905</v>
      </c>
      <c r="C519">
        <v>114</v>
      </c>
    </row>
    <row r="520" spans="1:3">
      <c r="A520">
        <v>2060503</v>
      </c>
      <c r="B520" t="s">
        <v>2906</v>
      </c>
      <c r="C520">
        <v>260</v>
      </c>
    </row>
    <row r="521" spans="1:3">
      <c r="A521">
        <v>2060599</v>
      </c>
      <c r="B521" t="s">
        <v>2907</v>
      </c>
      <c r="C521">
        <v>0</v>
      </c>
    </row>
    <row r="522" spans="1:3">
      <c r="A522">
        <v>20606</v>
      </c>
      <c r="B522" t="s">
        <v>2908</v>
      </c>
      <c r="C522">
        <f>SUM(C523:C526)</f>
        <v>754</v>
      </c>
    </row>
    <row r="523" spans="1:3">
      <c r="A523">
        <v>2060601</v>
      </c>
      <c r="B523" t="s">
        <v>2909</v>
      </c>
      <c r="C523">
        <v>416</v>
      </c>
    </row>
    <row r="524" spans="1:3">
      <c r="A524">
        <v>2060602</v>
      </c>
      <c r="B524" t="s">
        <v>2910</v>
      </c>
      <c r="C524">
        <v>199</v>
      </c>
    </row>
    <row r="525" spans="1:3">
      <c r="A525">
        <v>2060603</v>
      </c>
      <c r="B525" t="s">
        <v>2911</v>
      </c>
      <c r="C525">
        <v>0</v>
      </c>
    </row>
    <row r="526" spans="1:3">
      <c r="A526">
        <v>2060699</v>
      </c>
      <c r="B526" t="s">
        <v>2912</v>
      </c>
      <c r="C526">
        <v>139</v>
      </c>
    </row>
    <row r="527" spans="1:3">
      <c r="A527">
        <v>20607</v>
      </c>
      <c r="B527" t="s">
        <v>269</v>
      </c>
      <c r="C527">
        <f>SUM(C528:C533)</f>
        <v>1017</v>
      </c>
    </row>
    <row r="528" spans="1:3">
      <c r="A528">
        <v>2060701</v>
      </c>
      <c r="B528" t="s">
        <v>265</v>
      </c>
      <c r="C528">
        <v>0</v>
      </c>
    </row>
    <row r="529" spans="1:3">
      <c r="A529">
        <v>2060702</v>
      </c>
      <c r="B529" t="s">
        <v>270</v>
      </c>
      <c r="C529">
        <v>373</v>
      </c>
    </row>
    <row r="530" spans="1:3">
      <c r="A530">
        <v>2060703</v>
      </c>
      <c r="B530" t="s">
        <v>271</v>
      </c>
      <c r="C530">
        <v>93</v>
      </c>
    </row>
    <row r="531" spans="1:3">
      <c r="A531">
        <v>2060704</v>
      </c>
      <c r="B531" t="s">
        <v>272</v>
      </c>
      <c r="C531">
        <v>127</v>
      </c>
    </row>
    <row r="532" spans="1:3">
      <c r="A532">
        <v>2060705</v>
      </c>
      <c r="B532" t="s">
        <v>273</v>
      </c>
      <c r="C532">
        <v>414</v>
      </c>
    </row>
    <row r="533" spans="1:3">
      <c r="A533">
        <v>2060799</v>
      </c>
      <c r="B533" t="s">
        <v>274</v>
      </c>
      <c r="C533">
        <v>10</v>
      </c>
    </row>
    <row r="534" spans="1:3">
      <c r="A534">
        <v>20608</v>
      </c>
      <c r="B534" t="s">
        <v>2913</v>
      </c>
      <c r="C534">
        <f>SUM(C535:C537)</f>
        <v>0</v>
      </c>
    </row>
    <row r="535" spans="1:3">
      <c r="A535">
        <v>2060801</v>
      </c>
      <c r="B535" t="s">
        <v>2914</v>
      </c>
      <c r="C535">
        <v>0</v>
      </c>
    </row>
    <row r="536" spans="1:3">
      <c r="A536">
        <v>2060802</v>
      </c>
      <c r="B536" t="s">
        <v>2915</v>
      </c>
      <c r="C536">
        <v>0</v>
      </c>
    </row>
    <row r="537" spans="1:3">
      <c r="A537">
        <v>2060899</v>
      </c>
      <c r="B537" t="s">
        <v>2916</v>
      </c>
      <c r="C537">
        <v>0</v>
      </c>
    </row>
    <row r="538" spans="1:3">
      <c r="A538">
        <v>20609</v>
      </c>
      <c r="B538" t="s">
        <v>2917</v>
      </c>
      <c r="C538">
        <f>C539+C540</f>
        <v>0</v>
      </c>
    </row>
    <row r="539" spans="1:3">
      <c r="A539">
        <v>2060901</v>
      </c>
      <c r="B539" t="s">
        <v>2918</v>
      </c>
      <c r="C539">
        <v>0</v>
      </c>
    </row>
    <row r="540" spans="1:3">
      <c r="A540">
        <v>2060902</v>
      </c>
      <c r="B540" t="s">
        <v>2919</v>
      </c>
      <c r="C540">
        <v>0</v>
      </c>
    </row>
    <row r="541" spans="1:3">
      <c r="A541">
        <v>20699</v>
      </c>
      <c r="B541" t="s">
        <v>275</v>
      </c>
      <c r="C541">
        <f>SUM(C542:C545)</f>
        <v>148</v>
      </c>
    </row>
    <row r="542" spans="1:3">
      <c r="A542">
        <v>2069901</v>
      </c>
      <c r="B542" t="s">
        <v>276</v>
      </c>
      <c r="C542">
        <v>0</v>
      </c>
    </row>
    <row r="543" spans="1:3">
      <c r="A543">
        <v>2069902</v>
      </c>
      <c r="B543" t="s">
        <v>277</v>
      </c>
      <c r="C543">
        <v>0</v>
      </c>
    </row>
    <row r="544" spans="1:3">
      <c r="A544">
        <v>2069903</v>
      </c>
      <c r="B544" t="s">
        <v>278</v>
      </c>
      <c r="C544">
        <v>0</v>
      </c>
    </row>
    <row r="545" spans="1:3">
      <c r="A545">
        <v>2069999</v>
      </c>
      <c r="B545" t="s">
        <v>279</v>
      </c>
      <c r="C545">
        <v>148</v>
      </c>
    </row>
    <row r="546" spans="1:3">
      <c r="A546">
        <v>207</v>
      </c>
      <c r="B546" t="s">
        <v>2920</v>
      </c>
      <c r="C546">
        <f>SUM(C547,C561,C569,C580,C591)</f>
        <v>30971</v>
      </c>
    </row>
    <row r="547" spans="1:3">
      <c r="A547">
        <v>20701</v>
      </c>
      <c r="B547" t="s">
        <v>2921</v>
      </c>
      <c r="C547">
        <f>SUM(C548:C560)</f>
        <v>7700</v>
      </c>
    </row>
    <row r="548" spans="1:3">
      <c r="A548">
        <v>2070101</v>
      </c>
      <c r="B548" t="s">
        <v>156</v>
      </c>
      <c r="C548">
        <v>1263</v>
      </c>
    </row>
    <row r="549" spans="1:3">
      <c r="A549">
        <v>2070102</v>
      </c>
      <c r="B549" t="s">
        <v>157</v>
      </c>
      <c r="C549">
        <v>0</v>
      </c>
    </row>
    <row r="550" spans="1:3">
      <c r="A550">
        <v>2070103</v>
      </c>
      <c r="B550" t="s">
        <v>163</v>
      </c>
      <c r="C550">
        <v>0</v>
      </c>
    </row>
    <row r="551" spans="1:3">
      <c r="A551">
        <v>2070104</v>
      </c>
      <c r="B551" t="s">
        <v>2922</v>
      </c>
      <c r="C551">
        <v>1320</v>
      </c>
    </row>
    <row r="552" spans="1:3">
      <c r="A552">
        <v>2070105</v>
      </c>
      <c r="B552" t="s">
        <v>2923</v>
      </c>
      <c r="C552">
        <v>0</v>
      </c>
    </row>
    <row r="553" spans="1:3">
      <c r="A553">
        <v>2070106</v>
      </c>
      <c r="B553" t="s">
        <v>2924</v>
      </c>
      <c r="C553">
        <v>0</v>
      </c>
    </row>
    <row r="554" spans="1:3">
      <c r="A554">
        <v>2070107</v>
      </c>
      <c r="B554" t="s">
        <v>2925</v>
      </c>
      <c r="C554">
        <v>2173</v>
      </c>
    </row>
    <row r="555" spans="1:3">
      <c r="A555">
        <v>2070108</v>
      </c>
      <c r="B555" t="s">
        <v>282</v>
      </c>
      <c r="C555">
        <v>107</v>
      </c>
    </row>
    <row r="556" spans="1:3">
      <c r="A556">
        <v>2070109</v>
      </c>
      <c r="B556" t="s">
        <v>283</v>
      </c>
      <c r="C556">
        <v>762</v>
      </c>
    </row>
    <row r="557" spans="1:3">
      <c r="A557">
        <v>2070110</v>
      </c>
      <c r="B557" t="s">
        <v>2926</v>
      </c>
      <c r="C557">
        <v>0</v>
      </c>
    </row>
    <row r="558" spans="1:3">
      <c r="A558">
        <v>2070111</v>
      </c>
      <c r="B558" t="s">
        <v>2927</v>
      </c>
      <c r="C558">
        <v>129</v>
      </c>
    </row>
    <row r="559" spans="1:3">
      <c r="A559">
        <v>2070112</v>
      </c>
      <c r="B559" t="s">
        <v>2928</v>
      </c>
      <c r="C559">
        <v>119</v>
      </c>
    </row>
    <row r="560" spans="1:3">
      <c r="A560">
        <v>2070199</v>
      </c>
      <c r="B560" t="s">
        <v>2929</v>
      </c>
      <c r="C560">
        <v>1827</v>
      </c>
    </row>
    <row r="561" spans="1:3">
      <c r="A561">
        <v>20702</v>
      </c>
      <c r="B561" t="s">
        <v>2930</v>
      </c>
      <c r="C561">
        <f>SUM(C562:C568)</f>
        <v>5209</v>
      </c>
    </row>
    <row r="562" spans="1:3">
      <c r="A562">
        <v>2070201</v>
      </c>
      <c r="B562" t="s">
        <v>156</v>
      </c>
      <c r="C562">
        <v>0</v>
      </c>
    </row>
    <row r="563" spans="1:3">
      <c r="A563">
        <v>2070202</v>
      </c>
      <c r="B563" t="s">
        <v>157</v>
      </c>
      <c r="C563">
        <v>0</v>
      </c>
    </row>
    <row r="564" spans="1:3">
      <c r="A564">
        <v>2070203</v>
      </c>
      <c r="B564" t="s">
        <v>163</v>
      </c>
      <c r="C564">
        <v>0</v>
      </c>
    </row>
    <row r="565" spans="1:3">
      <c r="A565">
        <v>2070204</v>
      </c>
      <c r="B565" t="s">
        <v>2931</v>
      </c>
      <c r="C565">
        <v>2538</v>
      </c>
    </row>
    <row r="566" spans="1:3">
      <c r="A566">
        <v>2070205</v>
      </c>
      <c r="B566" t="s">
        <v>2932</v>
      </c>
      <c r="C566">
        <v>2486</v>
      </c>
    </row>
    <row r="567" spans="1:3">
      <c r="A567">
        <v>2070206</v>
      </c>
      <c r="B567" t="s">
        <v>2933</v>
      </c>
      <c r="C567">
        <v>0</v>
      </c>
    </row>
    <row r="568" spans="1:3">
      <c r="A568">
        <v>2070299</v>
      </c>
      <c r="B568" t="s">
        <v>2934</v>
      </c>
      <c r="C568">
        <v>185</v>
      </c>
    </row>
    <row r="569" spans="1:3">
      <c r="A569">
        <v>20703</v>
      </c>
      <c r="B569" t="s">
        <v>2935</v>
      </c>
      <c r="C569">
        <f>SUM(C570:C579)</f>
        <v>8451</v>
      </c>
    </row>
    <row r="570" spans="1:3">
      <c r="A570">
        <v>2070301</v>
      </c>
      <c r="B570" t="s">
        <v>156</v>
      </c>
      <c r="C570">
        <v>290</v>
      </c>
    </row>
    <row r="571" spans="1:3">
      <c r="A571">
        <v>2070302</v>
      </c>
      <c r="B571" t="s">
        <v>157</v>
      </c>
      <c r="C571">
        <v>0</v>
      </c>
    </row>
    <row r="572" spans="1:3">
      <c r="A572">
        <v>2070303</v>
      </c>
      <c r="B572" t="s">
        <v>163</v>
      </c>
      <c r="C572">
        <v>0</v>
      </c>
    </row>
    <row r="573" spans="1:3">
      <c r="A573">
        <v>2070304</v>
      </c>
      <c r="B573" t="s">
        <v>2936</v>
      </c>
      <c r="C573">
        <v>0</v>
      </c>
    </row>
    <row r="574" spans="1:3">
      <c r="A574">
        <v>2070305</v>
      </c>
      <c r="B574" t="s">
        <v>2937</v>
      </c>
      <c r="C574">
        <v>3856</v>
      </c>
    </row>
    <row r="575" spans="1:3">
      <c r="A575">
        <v>2070306</v>
      </c>
      <c r="B575" t="s">
        <v>2938</v>
      </c>
      <c r="C575">
        <v>5</v>
      </c>
    </row>
    <row r="576" spans="1:3">
      <c r="A576">
        <v>2070307</v>
      </c>
      <c r="B576" t="s">
        <v>2939</v>
      </c>
      <c r="C576">
        <v>1812</v>
      </c>
    </row>
    <row r="577" spans="1:3">
      <c r="A577">
        <v>2070308</v>
      </c>
      <c r="B577" t="s">
        <v>2940</v>
      </c>
      <c r="C577">
        <v>1882</v>
      </c>
    </row>
    <row r="578" spans="1:3">
      <c r="A578">
        <v>2070309</v>
      </c>
      <c r="B578" t="s">
        <v>2941</v>
      </c>
      <c r="C578">
        <v>3</v>
      </c>
    </row>
    <row r="579" spans="1:3">
      <c r="A579">
        <v>2070399</v>
      </c>
      <c r="B579" t="s">
        <v>2942</v>
      </c>
      <c r="C579">
        <v>603</v>
      </c>
    </row>
    <row r="580" spans="1:3">
      <c r="A580">
        <v>20704</v>
      </c>
      <c r="B580" t="s">
        <v>2943</v>
      </c>
      <c r="C580">
        <f>SUM(C581:C590)</f>
        <v>6702</v>
      </c>
    </row>
    <row r="581" spans="1:3">
      <c r="A581">
        <v>2070401</v>
      </c>
      <c r="B581" t="s">
        <v>156</v>
      </c>
      <c r="C581">
        <v>0</v>
      </c>
    </row>
    <row r="582" spans="1:3">
      <c r="A582">
        <v>2070402</v>
      </c>
      <c r="B582" t="s">
        <v>157</v>
      </c>
      <c r="C582">
        <v>15</v>
      </c>
    </row>
    <row r="583" spans="1:3">
      <c r="A583">
        <v>2070403</v>
      </c>
      <c r="B583" t="s">
        <v>163</v>
      </c>
      <c r="C583">
        <v>0</v>
      </c>
    </row>
    <row r="584" spans="1:3">
      <c r="A584">
        <v>2070404</v>
      </c>
      <c r="B584" t="s">
        <v>2944</v>
      </c>
      <c r="C584">
        <v>0</v>
      </c>
    </row>
    <row r="585" spans="1:3">
      <c r="A585">
        <v>2070405</v>
      </c>
      <c r="B585" t="s">
        <v>2945</v>
      </c>
      <c r="C585">
        <v>0</v>
      </c>
    </row>
    <row r="586" spans="1:3">
      <c r="A586">
        <v>2070406</v>
      </c>
      <c r="B586" t="s">
        <v>2946</v>
      </c>
      <c r="C586">
        <v>118</v>
      </c>
    </row>
    <row r="587" spans="1:3">
      <c r="A587">
        <v>2070407</v>
      </c>
      <c r="B587" t="s">
        <v>2947</v>
      </c>
      <c r="C587">
        <v>0</v>
      </c>
    </row>
    <row r="588" spans="1:3">
      <c r="A588">
        <v>2070408</v>
      </c>
      <c r="B588" t="s">
        <v>2948</v>
      </c>
      <c r="C588">
        <v>0</v>
      </c>
    </row>
    <row r="589" spans="1:3">
      <c r="A589">
        <v>2070409</v>
      </c>
      <c r="B589" t="s">
        <v>2949</v>
      </c>
      <c r="C589">
        <v>0</v>
      </c>
    </row>
    <row r="590" spans="1:3">
      <c r="A590">
        <v>2070499</v>
      </c>
      <c r="B590" t="s">
        <v>2950</v>
      </c>
      <c r="C590">
        <v>6569</v>
      </c>
    </row>
    <row r="591" spans="1:3">
      <c r="A591">
        <v>20799</v>
      </c>
      <c r="B591" t="s">
        <v>2951</v>
      </c>
      <c r="C591">
        <f>SUM(C592:C594)</f>
        <v>2909</v>
      </c>
    </row>
    <row r="592" spans="1:3">
      <c r="A592">
        <v>2079902</v>
      </c>
      <c r="B592" t="s">
        <v>2952</v>
      </c>
      <c r="C592">
        <v>75</v>
      </c>
    </row>
    <row r="593" spans="1:3">
      <c r="A593">
        <v>2079903</v>
      </c>
      <c r="B593" t="s">
        <v>2953</v>
      </c>
      <c r="C593">
        <v>320</v>
      </c>
    </row>
    <row r="594" spans="1:3">
      <c r="A594">
        <v>2079999</v>
      </c>
      <c r="B594" t="s">
        <v>2954</v>
      </c>
      <c r="C594">
        <v>2514</v>
      </c>
    </row>
    <row r="595" spans="1:3">
      <c r="A595">
        <v>208</v>
      </c>
      <c r="B595" t="s">
        <v>2955</v>
      </c>
      <c r="C595">
        <f>SUM(C596,C610,C621,C623,C632,C636,C646,C654,C660,C667,C676,C681,C686,C689,C692,C695,C698,C701,C705,C710)</f>
        <v>151135</v>
      </c>
    </row>
    <row r="596" spans="1:3">
      <c r="A596">
        <v>20801</v>
      </c>
      <c r="B596" t="s">
        <v>286</v>
      </c>
      <c r="C596">
        <f>SUM(C597:C609)</f>
        <v>10885</v>
      </c>
    </row>
    <row r="597" spans="1:3">
      <c r="A597">
        <v>2080101</v>
      </c>
      <c r="B597" t="s">
        <v>156</v>
      </c>
      <c r="C597">
        <v>4220</v>
      </c>
    </row>
    <row r="598" spans="1:3">
      <c r="A598">
        <v>2080102</v>
      </c>
      <c r="B598" t="s">
        <v>157</v>
      </c>
      <c r="C598">
        <v>0</v>
      </c>
    </row>
    <row r="599" spans="1:3">
      <c r="A599">
        <v>2080103</v>
      </c>
      <c r="B599" t="s">
        <v>163</v>
      </c>
      <c r="C599">
        <v>0</v>
      </c>
    </row>
    <row r="600" spans="1:3">
      <c r="A600">
        <v>2080104</v>
      </c>
      <c r="B600" t="s">
        <v>287</v>
      </c>
      <c r="C600">
        <v>126</v>
      </c>
    </row>
    <row r="601" spans="1:3">
      <c r="A601">
        <v>2080105</v>
      </c>
      <c r="B601" t="s">
        <v>288</v>
      </c>
      <c r="C601">
        <v>257</v>
      </c>
    </row>
    <row r="602" spans="1:3">
      <c r="A602">
        <v>2080106</v>
      </c>
      <c r="B602" t="s">
        <v>289</v>
      </c>
      <c r="C602">
        <v>0</v>
      </c>
    </row>
    <row r="603" spans="1:3">
      <c r="A603">
        <v>2080107</v>
      </c>
      <c r="B603" t="s">
        <v>290</v>
      </c>
      <c r="C603">
        <v>0</v>
      </c>
    </row>
    <row r="604" spans="1:3">
      <c r="A604">
        <v>2080108</v>
      </c>
      <c r="B604" t="s">
        <v>183</v>
      </c>
      <c r="C604">
        <v>226</v>
      </c>
    </row>
    <row r="605" spans="1:3">
      <c r="A605">
        <v>2080109</v>
      </c>
      <c r="B605" t="s">
        <v>291</v>
      </c>
      <c r="C605">
        <v>2835</v>
      </c>
    </row>
    <row r="606" spans="1:3">
      <c r="A606">
        <v>2080110</v>
      </c>
      <c r="B606" t="s">
        <v>292</v>
      </c>
      <c r="C606">
        <v>264</v>
      </c>
    </row>
    <row r="607" spans="1:3">
      <c r="A607">
        <v>2080111</v>
      </c>
      <c r="B607" t="s">
        <v>293</v>
      </c>
      <c r="C607">
        <v>538</v>
      </c>
    </row>
    <row r="608" spans="1:3">
      <c r="A608">
        <v>2080112</v>
      </c>
      <c r="B608" t="s">
        <v>294</v>
      </c>
      <c r="C608">
        <v>0</v>
      </c>
    </row>
    <row r="609" spans="1:3">
      <c r="A609">
        <v>2080199</v>
      </c>
      <c r="B609" t="s">
        <v>299</v>
      </c>
      <c r="C609">
        <v>2419</v>
      </c>
    </row>
    <row r="610" spans="1:3">
      <c r="A610">
        <v>20802</v>
      </c>
      <c r="B610" t="s">
        <v>300</v>
      </c>
      <c r="C610">
        <f>SUM(C611:C620)</f>
        <v>5855</v>
      </c>
    </row>
    <row r="611" spans="1:3">
      <c r="A611">
        <v>2080201</v>
      </c>
      <c r="B611" t="s">
        <v>156</v>
      </c>
      <c r="C611">
        <v>1859</v>
      </c>
    </row>
    <row r="612" spans="1:3">
      <c r="A612">
        <v>2080202</v>
      </c>
      <c r="B612" t="s">
        <v>157</v>
      </c>
      <c r="C612">
        <v>148</v>
      </c>
    </row>
    <row r="613" spans="1:3">
      <c r="A613">
        <v>2080203</v>
      </c>
      <c r="B613" t="s">
        <v>163</v>
      </c>
      <c r="C613">
        <v>0</v>
      </c>
    </row>
    <row r="614" spans="1:3">
      <c r="A614">
        <v>2080204</v>
      </c>
      <c r="B614" t="s">
        <v>368</v>
      </c>
      <c r="C614">
        <v>515</v>
      </c>
    </row>
    <row r="615" spans="1:3">
      <c r="A615">
        <v>2080205</v>
      </c>
      <c r="B615" t="s">
        <v>2956</v>
      </c>
      <c r="C615">
        <v>984</v>
      </c>
    </row>
    <row r="616" spans="1:3">
      <c r="A616">
        <v>2080206</v>
      </c>
      <c r="B616" t="s">
        <v>2957</v>
      </c>
      <c r="C616">
        <v>66</v>
      </c>
    </row>
    <row r="617" spans="1:3">
      <c r="A617">
        <v>2080207</v>
      </c>
      <c r="B617" t="s">
        <v>302</v>
      </c>
      <c r="C617">
        <v>199</v>
      </c>
    </row>
    <row r="618" spans="1:3">
      <c r="A618">
        <v>2080208</v>
      </c>
      <c r="B618" t="s">
        <v>2958</v>
      </c>
      <c r="C618">
        <v>1111</v>
      </c>
    </row>
    <row r="619" spans="1:3">
      <c r="A619">
        <v>2080209</v>
      </c>
      <c r="B619" t="s">
        <v>2959</v>
      </c>
      <c r="C619">
        <v>411</v>
      </c>
    </row>
    <row r="620" spans="1:3">
      <c r="A620">
        <v>2080299</v>
      </c>
      <c r="B620" t="s">
        <v>304</v>
      </c>
      <c r="C620">
        <v>562</v>
      </c>
    </row>
    <row r="621" spans="1:3">
      <c r="A621">
        <v>20804</v>
      </c>
      <c r="B621" t="s">
        <v>2960</v>
      </c>
      <c r="C621">
        <f>C622</f>
        <v>0</v>
      </c>
    </row>
    <row r="622" spans="1:3">
      <c r="A622">
        <v>2080402</v>
      </c>
      <c r="B622" t="s">
        <v>2961</v>
      </c>
      <c r="C622">
        <v>0</v>
      </c>
    </row>
    <row r="623" spans="1:3">
      <c r="A623">
        <v>20805</v>
      </c>
      <c r="B623" t="s">
        <v>2962</v>
      </c>
      <c r="C623">
        <f>SUM(C624:C631)</f>
        <v>47994</v>
      </c>
    </row>
    <row r="624" spans="1:3">
      <c r="A624">
        <v>2080501</v>
      </c>
      <c r="B624" t="s">
        <v>2963</v>
      </c>
      <c r="C624">
        <v>4792</v>
      </c>
    </row>
    <row r="625" spans="1:3">
      <c r="A625">
        <v>2080502</v>
      </c>
      <c r="B625" t="s">
        <v>307</v>
      </c>
      <c r="C625">
        <v>5446</v>
      </c>
    </row>
    <row r="626" spans="1:3">
      <c r="A626">
        <v>2080503</v>
      </c>
      <c r="B626" t="s">
        <v>308</v>
      </c>
      <c r="C626">
        <v>0</v>
      </c>
    </row>
    <row r="627" spans="1:3">
      <c r="A627">
        <v>2080504</v>
      </c>
      <c r="B627" t="s">
        <v>2964</v>
      </c>
      <c r="C627">
        <v>0</v>
      </c>
    </row>
    <row r="628" spans="1:3">
      <c r="A628">
        <v>2080505</v>
      </c>
      <c r="B628" t="s">
        <v>309</v>
      </c>
      <c r="C628">
        <v>0</v>
      </c>
    </row>
    <row r="629" spans="1:3">
      <c r="A629">
        <v>2080506</v>
      </c>
      <c r="B629" t="s">
        <v>310</v>
      </c>
      <c r="C629">
        <v>0</v>
      </c>
    </row>
    <row r="630" spans="1:3">
      <c r="A630">
        <v>2080507</v>
      </c>
      <c r="B630" t="s">
        <v>311</v>
      </c>
      <c r="C630">
        <v>37443</v>
      </c>
    </row>
    <row r="631" spans="1:3">
      <c r="A631">
        <v>2080599</v>
      </c>
      <c r="B631" t="s">
        <v>2965</v>
      </c>
      <c r="C631">
        <v>313</v>
      </c>
    </row>
    <row r="632" spans="1:3">
      <c r="A632">
        <v>20806</v>
      </c>
      <c r="B632" t="s">
        <v>2966</v>
      </c>
      <c r="C632">
        <f>SUM(C633:C635)</f>
        <v>2285</v>
      </c>
    </row>
    <row r="633" spans="1:3">
      <c r="A633">
        <v>2080601</v>
      </c>
      <c r="B633" t="s">
        <v>2967</v>
      </c>
      <c r="C633">
        <v>400</v>
      </c>
    </row>
    <row r="634" spans="1:3">
      <c r="A634">
        <v>2080602</v>
      </c>
      <c r="B634" t="s">
        <v>2968</v>
      </c>
      <c r="C634">
        <v>0</v>
      </c>
    </row>
    <row r="635" spans="1:3">
      <c r="A635">
        <v>2080699</v>
      </c>
      <c r="B635" t="s">
        <v>2969</v>
      </c>
      <c r="C635">
        <v>1885</v>
      </c>
    </row>
    <row r="636" spans="1:3">
      <c r="A636">
        <v>20807</v>
      </c>
      <c r="B636" t="s">
        <v>314</v>
      </c>
      <c r="C636">
        <f>SUM(C637:C645)</f>
        <v>23399</v>
      </c>
    </row>
    <row r="637" spans="1:3">
      <c r="A637">
        <v>2080701</v>
      </c>
      <c r="B637" t="s">
        <v>315</v>
      </c>
      <c r="C637">
        <v>88</v>
      </c>
    </row>
    <row r="638" spans="1:3">
      <c r="A638">
        <v>2080702</v>
      </c>
      <c r="B638" t="s">
        <v>316</v>
      </c>
      <c r="C638">
        <v>1449</v>
      </c>
    </row>
    <row r="639" spans="1:3">
      <c r="A639">
        <v>2080704</v>
      </c>
      <c r="B639" t="s">
        <v>317</v>
      </c>
      <c r="C639">
        <v>9711</v>
      </c>
    </row>
    <row r="640" spans="1:3">
      <c r="A640">
        <v>2080705</v>
      </c>
      <c r="B640" t="s">
        <v>318</v>
      </c>
      <c r="C640">
        <v>843</v>
      </c>
    </row>
    <row r="641" spans="1:3">
      <c r="A641">
        <v>2080709</v>
      </c>
      <c r="B641" t="s">
        <v>319</v>
      </c>
      <c r="C641">
        <v>214</v>
      </c>
    </row>
    <row r="642" spans="1:3">
      <c r="A642">
        <v>2080711</v>
      </c>
      <c r="B642" t="s">
        <v>320</v>
      </c>
      <c r="C642">
        <v>17</v>
      </c>
    </row>
    <row r="643" spans="1:3">
      <c r="A643">
        <v>2080712</v>
      </c>
      <c r="B643" t="s">
        <v>321</v>
      </c>
      <c r="C643">
        <v>500</v>
      </c>
    </row>
    <row r="644" spans="1:3">
      <c r="A644">
        <v>2080713</v>
      </c>
      <c r="B644" t="s">
        <v>2970</v>
      </c>
      <c r="C644">
        <v>692</v>
      </c>
    </row>
    <row r="645" spans="1:3">
      <c r="A645">
        <v>2080799</v>
      </c>
      <c r="B645" t="s">
        <v>323</v>
      </c>
      <c r="C645">
        <v>9885</v>
      </c>
    </row>
    <row r="646" spans="1:3">
      <c r="A646">
        <v>20808</v>
      </c>
      <c r="B646" t="s">
        <v>324</v>
      </c>
      <c r="C646">
        <f>SUM(C647:C653)</f>
        <v>862</v>
      </c>
    </row>
    <row r="647" spans="1:3">
      <c r="A647">
        <v>2080801</v>
      </c>
      <c r="B647" t="s">
        <v>325</v>
      </c>
      <c r="C647">
        <v>370</v>
      </c>
    </row>
    <row r="648" spans="1:3">
      <c r="A648">
        <v>2080802</v>
      </c>
      <c r="B648" t="s">
        <v>326</v>
      </c>
      <c r="C648">
        <v>16</v>
      </c>
    </row>
    <row r="649" spans="1:3">
      <c r="A649">
        <v>2080803</v>
      </c>
      <c r="B649" t="s">
        <v>327</v>
      </c>
      <c r="C649">
        <v>0</v>
      </c>
    </row>
    <row r="650" spans="1:3">
      <c r="A650">
        <v>2080804</v>
      </c>
      <c r="B650" t="s">
        <v>2971</v>
      </c>
      <c r="C650">
        <v>466</v>
      </c>
    </row>
    <row r="651" spans="1:3">
      <c r="A651">
        <v>2080805</v>
      </c>
      <c r="B651" t="s">
        <v>328</v>
      </c>
      <c r="C651">
        <v>0</v>
      </c>
    </row>
    <row r="652" spans="1:3">
      <c r="A652">
        <v>2080806</v>
      </c>
      <c r="B652" t="s">
        <v>2972</v>
      </c>
      <c r="C652">
        <v>0</v>
      </c>
    </row>
    <row r="653" spans="1:3">
      <c r="A653">
        <v>2080899</v>
      </c>
      <c r="B653" t="s">
        <v>329</v>
      </c>
      <c r="C653">
        <v>10</v>
      </c>
    </row>
    <row r="654" spans="1:3">
      <c r="A654">
        <v>20809</v>
      </c>
      <c r="B654" t="s">
        <v>330</v>
      </c>
      <c r="C654">
        <f>SUM(C655:C659)</f>
        <v>5984</v>
      </c>
    </row>
    <row r="655" spans="1:3">
      <c r="A655">
        <v>2080901</v>
      </c>
      <c r="B655" t="s">
        <v>331</v>
      </c>
      <c r="C655">
        <v>357</v>
      </c>
    </row>
    <row r="656" spans="1:3">
      <c r="A656">
        <v>2080902</v>
      </c>
      <c r="B656" t="s">
        <v>332</v>
      </c>
      <c r="C656">
        <v>3845</v>
      </c>
    </row>
    <row r="657" spans="1:3">
      <c r="A657">
        <v>2080903</v>
      </c>
      <c r="B657" t="s">
        <v>333</v>
      </c>
      <c r="C657">
        <v>1332</v>
      </c>
    </row>
    <row r="658" spans="1:3">
      <c r="A658">
        <v>2080904</v>
      </c>
      <c r="B658" t="s">
        <v>334</v>
      </c>
      <c r="C658">
        <v>3</v>
      </c>
    </row>
    <row r="659" spans="1:3">
      <c r="A659">
        <v>2080999</v>
      </c>
      <c r="B659" t="s">
        <v>336</v>
      </c>
      <c r="C659">
        <v>447</v>
      </c>
    </row>
    <row r="660" spans="1:3">
      <c r="A660">
        <v>20810</v>
      </c>
      <c r="B660" t="s">
        <v>337</v>
      </c>
      <c r="C660">
        <f>SUM(C661:C666)</f>
        <v>9801</v>
      </c>
    </row>
    <row r="661" spans="1:3">
      <c r="A661">
        <v>2081001</v>
      </c>
      <c r="B661" t="s">
        <v>338</v>
      </c>
      <c r="C661">
        <v>1494</v>
      </c>
    </row>
    <row r="662" spans="1:3">
      <c r="A662">
        <v>2081002</v>
      </c>
      <c r="B662" t="s">
        <v>339</v>
      </c>
      <c r="C662">
        <v>1227</v>
      </c>
    </row>
    <row r="663" spans="1:3">
      <c r="A663">
        <v>2081003</v>
      </c>
      <c r="B663" t="s">
        <v>2973</v>
      </c>
      <c r="C663">
        <v>0</v>
      </c>
    </row>
    <row r="664" spans="1:3">
      <c r="A664">
        <v>2081004</v>
      </c>
      <c r="B664" t="s">
        <v>341</v>
      </c>
      <c r="C664">
        <v>5694</v>
      </c>
    </row>
    <row r="665" spans="1:3">
      <c r="A665">
        <v>2081005</v>
      </c>
      <c r="B665" t="s">
        <v>342</v>
      </c>
      <c r="C665">
        <v>1386</v>
      </c>
    </row>
    <row r="666" spans="1:3">
      <c r="A666">
        <v>2081099</v>
      </c>
      <c r="B666" t="s">
        <v>344</v>
      </c>
      <c r="C666">
        <v>0</v>
      </c>
    </row>
    <row r="667" spans="1:3">
      <c r="A667">
        <v>20811</v>
      </c>
      <c r="B667" t="s">
        <v>345</v>
      </c>
      <c r="C667">
        <f>SUM(C668:C675)</f>
        <v>6611</v>
      </c>
    </row>
    <row r="668" spans="1:3">
      <c r="A668">
        <v>2081101</v>
      </c>
      <c r="B668" t="s">
        <v>156</v>
      </c>
      <c r="C668">
        <v>282</v>
      </c>
    </row>
    <row r="669" spans="1:3">
      <c r="A669">
        <v>2081102</v>
      </c>
      <c r="B669" t="s">
        <v>157</v>
      </c>
      <c r="C669">
        <v>0</v>
      </c>
    </row>
    <row r="670" spans="1:3">
      <c r="A670">
        <v>2081103</v>
      </c>
      <c r="B670" t="s">
        <v>163</v>
      </c>
      <c r="C670">
        <v>0</v>
      </c>
    </row>
    <row r="671" spans="1:3">
      <c r="A671">
        <v>2081104</v>
      </c>
      <c r="B671" t="s">
        <v>346</v>
      </c>
      <c r="C671">
        <v>322</v>
      </c>
    </row>
    <row r="672" spans="1:3">
      <c r="A672">
        <v>2081105</v>
      </c>
      <c r="B672" t="s">
        <v>2974</v>
      </c>
      <c r="C672">
        <v>26</v>
      </c>
    </row>
    <row r="673" spans="1:3">
      <c r="A673">
        <v>2081106</v>
      </c>
      <c r="B673" t="s">
        <v>348</v>
      </c>
      <c r="C673">
        <v>933</v>
      </c>
    </row>
    <row r="674" spans="1:3">
      <c r="A674">
        <v>2081107</v>
      </c>
      <c r="B674" t="s">
        <v>349</v>
      </c>
      <c r="C674">
        <v>1244</v>
      </c>
    </row>
    <row r="675" spans="1:3">
      <c r="A675">
        <v>2081199</v>
      </c>
      <c r="B675" t="s">
        <v>350</v>
      </c>
      <c r="C675">
        <v>3804</v>
      </c>
    </row>
    <row r="676" spans="1:3">
      <c r="A676">
        <v>20815</v>
      </c>
      <c r="B676" t="s">
        <v>2975</v>
      </c>
      <c r="C676">
        <f>SUM(C677:C680)</f>
        <v>649</v>
      </c>
    </row>
    <row r="677" spans="1:3">
      <c r="A677">
        <v>2081501</v>
      </c>
      <c r="B677" t="s">
        <v>2976</v>
      </c>
      <c r="C677">
        <v>0</v>
      </c>
    </row>
    <row r="678" spans="1:3">
      <c r="A678">
        <v>2081502</v>
      </c>
      <c r="B678" t="s">
        <v>2977</v>
      </c>
      <c r="C678">
        <v>649</v>
      </c>
    </row>
    <row r="679" spans="1:3">
      <c r="A679">
        <v>2081503</v>
      </c>
      <c r="B679" t="s">
        <v>2978</v>
      </c>
      <c r="C679">
        <v>0</v>
      </c>
    </row>
    <row r="680" spans="1:3">
      <c r="A680">
        <v>2081599</v>
      </c>
      <c r="B680" t="s">
        <v>2979</v>
      </c>
      <c r="C680">
        <v>0</v>
      </c>
    </row>
    <row r="681" spans="1:3">
      <c r="A681">
        <v>20816</v>
      </c>
      <c r="B681" t="s">
        <v>2980</v>
      </c>
      <c r="C681">
        <f>SUM(C682:C685)</f>
        <v>338</v>
      </c>
    </row>
    <row r="682" spans="1:3">
      <c r="A682">
        <v>2081601</v>
      </c>
      <c r="B682" t="s">
        <v>156</v>
      </c>
      <c r="C682">
        <v>139</v>
      </c>
    </row>
    <row r="683" spans="1:3">
      <c r="A683">
        <v>2081602</v>
      </c>
      <c r="B683" t="s">
        <v>157</v>
      </c>
      <c r="C683">
        <v>124</v>
      </c>
    </row>
    <row r="684" spans="1:3">
      <c r="A684">
        <v>2081603</v>
      </c>
      <c r="B684" t="s">
        <v>163</v>
      </c>
      <c r="C684">
        <v>0</v>
      </c>
    </row>
    <row r="685" spans="1:3">
      <c r="A685">
        <v>2081699</v>
      </c>
      <c r="B685" t="s">
        <v>2981</v>
      </c>
      <c r="C685">
        <v>75</v>
      </c>
    </row>
    <row r="686" spans="1:3">
      <c r="A686">
        <v>20819</v>
      </c>
      <c r="B686" t="s">
        <v>351</v>
      </c>
      <c r="C686">
        <f>SUM(C687:C688)</f>
        <v>0</v>
      </c>
    </row>
    <row r="687" spans="1:3">
      <c r="A687">
        <v>2081901</v>
      </c>
      <c r="B687" t="s">
        <v>352</v>
      </c>
      <c r="C687">
        <v>0</v>
      </c>
    </row>
    <row r="688" spans="1:3">
      <c r="A688">
        <v>2081902</v>
      </c>
      <c r="B688" t="s">
        <v>353</v>
      </c>
      <c r="C688">
        <v>0</v>
      </c>
    </row>
    <row r="689" spans="1:3">
      <c r="A689">
        <v>20820</v>
      </c>
      <c r="B689" t="s">
        <v>354</v>
      </c>
      <c r="C689">
        <f>SUM(C690:C691)</f>
        <v>675</v>
      </c>
    </row>
    <row r="690" spans="1:3">
      <c r="A690">
        <v>2082001</v>
      </c>
      <c r="B690" t="s">
        <v>355</v>
      </c>
      <c r="C690">
        <v>0</v>
      </c>
    </row>
    <row r="691" spans="1:3">
      <c r="A691">
        <v>2082002</v>
      </c>
      <c r="B691" t="s">
        <v>356</v>
      </c>
      <c r="C691">
        <v>675</v>
      </c>
    </row>
    <row r="692" spans="1:3">
      <c r="A692">
        <v>20821</v>
      </c>
      <c r="B692" t="s">
        <v>357</v>
      </c>
      <c r="C692">
        <f>SUM(C693:C694)</f>
        <v>0</v>
      </c>
    </row>
    <row r="693" spans="1:3">
      <c r="A693">
        <v>2082101</v>
      </c>
      <c r="B693" t="s">
        <v>358</v>
      </c>
      <c r="C693">
        <v>0</v>
      </c>
    </row>
    <row r="694" spans="1:3">
      <c r="A694">
        <v>2082102</v>
      </c>
      <c r="B694" t="s">
        <v>359</v>
      </c>
      <c r="C694">
        <v>0</v>
      </c>
    </row>
    <row r="695" spans="1:3">
      <c r="A695">
        <v>20824</v>
      </c>
      <c r="B695" t="s">
        <v>2982</v>
      </c>
      <c r="C695">
        <f>SUM(C696:C697)</f>
        <v>0</v>
      </c>
    </row>
    <row r="696" spans="1:3">
      <c r="A696">
        <v>2082401</v>
      </c>
      <c r="B696" t="s">
        <v>2983</v>
      </c>
      <c r="C696">
        <v>0</v>
      </c>
    </row>
    <row r="697" spans="1:3">
      <c r="A697">
        <v>2082402</v>
      </c>
      <c r="B697" t="s">
        <v>2984</v>
      </c>
      <c r="C697">
        <v>0</v>
      </c>
    </row>
    <row r="698" spans="1:3">
      <c r="A698">
        <v>20825</v>
      </c>
      <c r="B698" t="s">
        <v>360</v>
      </c>
      <c r="C698">
        <f>SUM(C699:C700)</f>
        <v>35</v>
      </c>
    </row>
    <row r="699" spans="1:3">
      <c r="A699">
        <v>2082501</v>
      </c>
      <c r="B699" t="s">
        <v>361</v>
      </c>
      <c r="C699">
        <v>0</v>
      </c>
    </row>
    <row r="700" spans="1:3">
      <c r="A700">
        <v>2082502</v>
      </c>
      <c r="B700" t="s">
        <v>362</v>
      </c>
      <c r="C700">
        <v>35</v>
      </c>
    </row>
    <row r="701" spans="1:3">
      <c r="A701">
        <v>20826</v>
      </c>
      <c r="B701" t="s">
        <v>363</v>
      </c>
      <c r="C701">
        <f>SUM(C702:C704)</f>
        <v>12862</v>
      </c>
    </row>
    <row r="702" spans="1:3">
      <c r="A702">
        <v>2082601</v>
      </c>
      <c r="B702" t="s">
        <v>364</v>
      </c>
      <c r="C702">
        <v>12862</v>
      </c>
    </row>
    <row r="703" spans="1:3">
      <c r="A703">
        <v>2082602</v>
      </c>
      <c r="B703" t="s">
        <v>365</v>
      </c>
      <c r="C703">
        <v>0</v>
      </c>
    </row>
    <row r="704" spans="1:3">
      <c r="A704">
        <v>2082699</v>
      </c>
      <c r="B704" t="s">
        <v>366</v>
      </c>
      <c r="C704">
        <v>0</v>
      </c>
    </row>
    <row r="705" spans="1:3">
      <c r="A705">
        <v>20827</v>
      </c>
      <c r="B705" t="s">
        <v>2985</v>
      </c>
      <c r="C705">
        <f>SUM(C706:C709)</f>
        <v>0</v>
      </c>
    </row>
    <row r="706" spans="1:3">
      <c r="A706">
        <v>2082701</v>
      </c>
      <c r="B706" t="s">
        <v>2986</v>
      </c>
      <c r="C706">
        <v>0</v>
      </c>
    </row>
    <row r="707" spans="1:3">
      <c r="A707">
        <v>2082702</v>
      </c>
      <c r="B707" t="s">
        <v>2987</v>
      </c>
      <c r="C707">
        <v>0</v>
      </c>
    </row>
    <row r="708" spans="1:3">
      <c r="A708">
        <v>2082703</v>
      </c>
      <c r="B708" t="s">
        <v>2988</v>
      </c>
      <c r="C708">
        <v>0</v>
      </c>
    </row>
    <row r="709" spans="1:3">
      <c r="A709">
        <v>2082799</v>
      </c>
      <c r="B709" t="s">
        <v>2989</v>
      </c>
      <c r="C709">
        <v>0</v>
      </c>
    </row>
    <row r="710" spans="1:3">
      <c r="A710">
        <v>20899</v>
      </c>
      <c r="B710" t="s">
        <v>374</v>
      </c>
      <c r="C710">
        <f>C711</f>
        <v>22900</v>
      </c>
    </row>
    <row r="711" spans="1:3">
      <c r="A711">
        <v>2089901</v>
      </c>
      <c r="B711" t="s">
        <v>375</v>
      </c>
      <c r="C711">
        <v>22900</v>
      </c>
    </row>
    <row r="712" spans="1:3">
      <c r="A712">
        <v>210</v>
      </c>
      <c r="B712" t="s">
        <v>2990</v>
      </c>
      <c r="C712">
        <f>SUM(C713,C718,C731,C735,C747,C750,C754,C764,C769,C775,C779,C782)</f>
        <v>148892</v>
      </c>
    </row>
    <row r="713" spans="1:3">
      <c r="A713">
        <v>21001</v>
      </c>
      <c r="B713" t="s">
        <v>2991</v>
      </c>
      <c r="C713">
        <f>SUM(C714:C717)</f>
        <v>3263</v>
      </c>
    </row>
    <row r="714" spans="1:3">
      <c r="A714">
        <v>2100101</v>
      </c>
      <c r="B714" t="s">
        <v>156</v>
      </c>
      <c r="C714">
        <v>1929</v>
      </c>
    </row>
    <row r="715" spans="1:3">
      <c r="A715">
        <v>2100102</v>
      </c>
      <c r="B715" t="s">
        <v>157</v>
      </c>
      <c r="C715">
        <v>239</v>
      </c>
    </row>
    <row r="716" spans="1:3">
      <c r="A716">
        <v>2100103</v>
      </c>
      <c r="B716" t="s">
        <v>163</v>
      </c>
      <c r="C716">
        <v>0</v>
      </c>
    </row>
    <row r="717" spans="1:3">
      <c r="A717">
        <v>2100199</v>
      </c>
      <c r="B717" t="s">
        <v>2992</v>
      </c>
      <c r="C717">
        <v>1095</v>
      </c>
    </row>
    <row r="718" spans="1:3">
      <c r="A718">
        <v>21002</v>
      </c>
      <c r="B718" t="s">
        <v>2993</v>
      </c>
      <c r="C718">
        <f>SUM(C719:C730)</f>
        <v>9834</v>
      </c>
    </row>
    <row r="719" spans="1:3">
      <c r="A719">
        <v>2100201</v>
      </c>
      <c r="B719" t="s">
        <v>2994</v>
      </c>
      <c r="C719">
        <v>3815</v>
      </c>
    </row>
    <row r="720" spans="1:3">
      <c r="A720">
        <v>2100202</v>
      </c>
      <c r="B720" t="s">
        <v>2995</v>
      </c>
      <c r="C720">
        <v>603</v>
      </c>
    </row>
    <row r="721" spans="1:3">
      <c r="A721">
        <v>2100203</v>
      </c>
      <c r="B721" t="s">
        <v>2996</v>
      </c>
      <c r="C721">
        <v>0</v>
      </c>
    </row>
    <row r="722" spans="1:3">
      <c r="A722">
        <v>2100204</v>
      </c>
      <c r="B722" t="s">
        <v>2997</v>
      </c>
      <c r="C722">
        <v>0</v>
      </c>
    </row>
    <row r="723" spans="1:3">
      <c r="A723">
        <v>2100205</v>
      </c>
      <c r="B723" t="s">
        <v>2998</v>
      </c>
      <c r="C723">
        <v>0</v>
      </c>
    </row>
    <row r="724" spans="1:3">
      <c r="A724">
        <v>2100206</v>
      </c>
      <c r="B724" t="s">
        <v>2999</v>
      </c>
      <c r="C724">
        <v>389</v>
      </c>
    </row>
    <row r="725" spans="1:3">
      <c r="A725">
        <v>2100207</v>
      </c>
      <c r="B725" t="s">
        <v>3000</v>
      </c>
      <c r="C725">
        <v>0</v>
      </c>
    </row>
    <row r="726" spans="1:3">
      <c r="A726">
        <v>2100208</v>
      </c>
      <c r="B726" t="s">
        <v>3001</v>
      </c>
      <c r="C726">
        <v>0</v>
      </c>
    </row>
    <row r="727" spans="1:3">
      <c r="A727">
        <v>2100209</v>
      </c>
      <c r="B727" t="s">
        <v>3002</v>
      </c>
      <c r="C727">
        <v>0</v>
      </c>
    </row>
    <row r="728" spans="1:3">
      <c r="A728">
        <v>2100210</v>
      </c>
      <c r="B728" t="s">
        <v>3003</v>
      </c>
      <c r="C728">
        <v>0</v>
      </c>
    </row>
    <row r="729" spans="1:3">
      <c r="A729">
        <v>2100211</v>
      </c>
      <c r="B729" t="s">
        <v>3004</v>
      </c>
      <c r="C729">
        <v>60</v>
      </c>
    </row>
    <row r="730" spans="1:3">
      <c r="A730">
        <v>2100299</v>
      </c>
      <c r="B730" t="s">
        <v>3005</v>
      </c>
      <c r="C730">
        <v>4967</v>
      </c>
    </row>
    <row r="731" spans="1:3">
      <c r="A731">
        <v>21003</v>
      </c>
      <c r="B731" t="s">
        <v>379</v>
      </c>
      <c r="C731">
        <f>SUM(C732:C734)</f>
        <v>4</v>
      </c>
    </row>
    <row r="732" spans="1:3">
      <c r="A732">
        <v>2100301</v>
      </c>
      <c r="B732" t="s">
        <v>380</v>
      </c>
      <c r="C732">
        <v>0</v>
      </c>
    </row>
    <row r="733" spans="1:3">
      <c r="A733">
        <v>2100302</v>
      </c>
      <c r="B733" t="s">
        <v>381</v>
      </c>
      <c r="C733">
        <v>0</v>
      </c>
    </row>
    <row r="734" spans="1:3">
      <c r="A734">
        <v>2100399</v>
      </c>
      <c r="B734" t="s">
        <v>382</v>
      </c>
      <c r="C734">
        <v>4</v>
      </c>
    </row>
    <row r="735" spans="1:3">
      <c r="A735">
        <v>21004</v>
      </c>
      <c r="B735" t="s">
        <v>383</v>
      </c>
      <c r="C735">
        <f>SUM(C736:C746)</f>
        <v>11577</v>
      </c>
    </row>
    <row r="736" spans="1:3">
      <c r="A736">
        <v>2100401</v>
      </c>
      <c r="B736" t="s">
        <v>384</v>
      </c>
      <c r="C736">
        <v>6093</v>
      </c>
    </row>
    <row r="737" spans="1:3">
      <c r="A737">
        <v>2100402</v>
      </c>
      <c r="B737" t="s">
        <v>385</v>
      </c>
      <c r="C737">
        <v>202</v>
      </c>
    </row>
    <row r="738" spans="1:3">
      <c r="A738">
        <v>2100403</v>
      </c>
      <c r="B738" t="s">
        <v>386</v>
      </c>
      <c r="C738">
        <v>0</v>
      </c>
    </row>
    <row r="739" spans="1:3">
      <c r="A739">
        <v>2100404</v>
      </c>
      <c r="B739" t="s">
        <v>387</v>
      </c>
      <c r="C739">
        <v>0</v>
      </c>
    </row>
    <row r="740" spans="1:3">
      <c r="A740">
        <v>2100405</v>
      </c>
      <c r="B740" t="s">
        <v>388</v>
      </c>
      <c r="C740">
        <v>0</v>
      </c>
    </row>
    <row r="741" spans="1:3">
      <c r="A741">
        <v>2100406</v>
      </c>
      <c r="B741" t="s">
        <v>389</v>
      </c>
      <c r="C741">
        <v>0</v>
      </c>
    </row>
    <row r="742" spans="1:3">
      <c r="A742">
        <v>2100407</v>
      </c>
      <c r="B742" t="s">
        <v>390</v>
      </c>
      <c r="C742">
        <v>0</v>
      </c>
    </row>
    <row r="743" spans="1:3">
      <c r="A743">
        <v>2100408</v>
      </c>
      <c r="B743" t="s">
        <v>391</v>
      </c>
      <c r="C743">
        <v>278</v>
      </c>
    </row>
    <row r="744" spans="1:3">
      <c r="A744">
        <v>2100409</v>
      </c>
      <c r="B744" t="s">
        <v>3006</v>
      </c>
      <c r="C744">
        <v>3972</v>
      </c>
    </row>
    <row r="745" spans="1:3">
      <c r="A745">
        <v>2100410</v>
      </c>
      <c r="B745" t="s">
        <v>393</v>
      </c>
      <c r="C745">
        <v>90</v>
      </c>
    </row>
    <row r="746" spans="1:3">
      <c r="A746">
        <v>2100499</v>
      </c>
      <c r="B746" t="s">
        <v>394</v>
      </c>
      <c r="C746">
        <v>942</v>
      </c>
    </row>
    <row r="747" spans="1:3">
      <c r="A747">
        <v>21006</v>
      </c>
      <c r="B747" t="s">
        <v>3007</v>
      </c>
      <c r="C747">
        <f>SUM(C748:C749)</f>
        <v>683</v>
      </c>
    </row>
    <row r="748" spans="1:3">
      <c r="A748">
        <v>2100601</v>
      </c>
      <c r="B748" t="s">
        <v>3008</v>
      </c>
      <c r="C748">
        <v>675</v>
      </c>
    </row>
    <row r="749" spans="1:3">
      <c r="A749">
        <v>2100699</v>
      </c>
      <c r="B749" t="s">
        <v>3009</v>
      </c>
      <c r="C749">
        <v>8</v>
      </c>
    </row>
    <row r="750" spans="1:3">
      <c r="A750">
        <v>21007</v>
      </c>
      <c r="B750" t="s">
        <v>395</v>
      </c>
      <c r="C750">
        <f>SUM(C751:C753)</f>
        <v>10854</v>
      </c>
    </row>
    <row r="751" spans="1:3">
      <c r="A751">
        <v>2100716</v>
      </c>
      <c r="B751" t="s">
        <v>396</v>
      </c>
      <c r="C751">
        <v>211</v>
      </c>
    </row>
    <row r="752" spans="1:3">
      <c r="A752">
        <v>2100717</v>
      </c>
      <c r="B752" t="s">
        <v>397</v>
      </c>
      <c r="C752">
        <v>13</v>
      </c>
    </row>
    <row r="753" spans="1:3">
      <c r="A753">
        <v>2100799</v>
      </c>
      <c r="B753" t="s">
        <v>398</v>
      </c>
      <c r="C753">
        <v>10630</v>
      </c>
    </row>
    <row r="754" spans="1:3">
      <c r="A754">
        <v>21010</v>
      </c>
      <c r="B754" t="s">
        <v>3010</v>
      </c>
      <c r="C754">
        <f>SUM(C755:C763)</f>
        <v>2744</v>
      </c>
    </row>
    <row r="755" spans="1:3">
      <c r="A755">
        <v>2101001</v>
      </c>
      <c r="B755" t="s">
        <v>156</v>
      </c>
      <c r="C755">
        <v>1022</v>
      </c>
    </row>
    <row r="756" spans="1:3">
      <c r="A756">
        <v>2101002</v>
      </c>
      <c r="B756" t="s">
        <v>157</v>
      </c>
      <c r="C756">
        <v>19</v>
      </c>
    </row>
    <row r="757" spans="1:3">
      <c r="A757">
        <v>2101003</v>
      </c>
      <c r="B757" t="s">
        <v>163</v>
      </c>
      <c r="C757">
        <v>0</v>
      </c>
    </row>
    <row r="758" spans="1:3">
      <c r="A758">
        <v>2101012</v>
      </c>
      <c r="B758" t="s">
        <v>3011</v>
      </c>
      <c r="C758">
        <v>92</v>
      </c>
    </row>
    <row r="759" spans="1:3">
      <c r="A759">
        <v>2101014</v>
      </c>
      <c r="B759" t="s">
        <v>3012</v>
      </c>
      <c r="C759">
        <v>14</v>
      </c>
    </row>
    <row r="760" spans="1:3">
      <c r="A760">
        <v>2101015</v>
      </c>
      <c r="B760" t="s">
        <v>3013</v>
      </c>
      <c r="C760">
        <v>12</v>
      </c>
    </row>
    <row r="761" spans="1:3">
      <c r="A761">
        <v>2101016</v>
      </c>
      <c r="B761" t="s">
        <v>3014</v>
      </c>
      <c r="C761">
        <v>1072</v>
      </c>
    </row>
    <row r="762" spans="1:3">
      <c r="A762">
        <v>2101050</v>
      </c>
      <c r="B762" t="s">
        <v>158</v>
      </c>
      <c r="C762">
        <v>63</v>
      </c>
    </row>
    <row r="763" spans="1:3">
      <c r="A763">
        <v>2101099</v>
      </c>
      <c r="B763" t="s">
        <v>3015</v>
      </c>
      <c r="C763">
        <v>450</v>
      </c>
    </row>
    <row r="764" spans="1:3">
      <c r="A764">
        <v>21011</v>
      </c>
      <c r="B764" t="s">
        <v>399</v>
      </c>
      <c r="C764">
        <f>SUM(C765:C768)</f>
        <v>16507</v>
      </c>
    </row>
    <row r="765" spans="1:3">
      <c r="A765">
        <v>2101101</v>
      </c>
      <c r="B765" t="s">
        <v>400</v>
      </c>
      <c r="C765">
        <v>11500</v>
      </c>
    </row>
    <row r="766" spans="1:3">
      <c r="A766">
        <v>2101102</v>
      </c>
      <c r="B766" t="s">
        <v>401</v>
      </c>
      <c r="C766">
        <v>4225</v>
      </c>
    </row>
    <row r="767" spans="1:3">
      <c r="A767">
        <v>2101103</v>
      </c>
      <c r="B767" t="s">
        <v>402</v>
      </c>
      <c r="C767">
        <v>0</v>
      </c>
    </row>
    <row r="768" spans="1:3">
      <c r="A768">
        <v>2101199</v>
      </c>
      <c r="B768" t="s">
        <v>403</v>
      </c>
      <c r="C768">
        <v>782</v>
      </c>
    </row>
    <row r="769" spans="1:3">
      <c r="A769">
        <v>21012</v>
      </c>
      <c r="B769" t="s">
        <v>404</v>
      </c>
      <c r="C769">
        <f>SUM(C770:C774)</f>
        <v>22582</v>
      </c>
    </row>
    <row r="770" spans="1:3">
      <c r="A770">
        <v>2101201</v>
      </c>
      <c r="B770" t="s">
        <v>3016</v>
      </c>
      <c r="C770">
        <v>0</v>
      </c>
    </row>
    <row r="771" spans="1:3">
      <c r="A771">
        <v>2101202</v>
      </c>
      <c r="B771" t="s">
        <v>406</v>
      </c>
      <c r="C771">
        <v>22582</v>
      </c>
    </row>
    <row r="772" spans="1:3">
      <c r="A772">
        <v>2101203</v>
      </c>
      <c r="B772" t="s">
        <v>3017</v>
      </c>
      <c r="C772">
        <v>0</v>
      </c>
    </row>
    <row r="773" spans="1:3">
      <c r="A773">
        <v>2101204</v>
      </c>
      <c r="B773" t="s">
        <v>3018</v>
      </c>
      <c r="C773">
        <v>0</v>
      </c>
    </row>
    <row r="774" spans="1:3">
      <c r="A774">
        <v>2101299</v>
      </c>
      <c r="B774" t="s">
        <v>407</v>
      </c>
      <c r="C774">
        <v>0</v>
      </c>
    </row>
    <row r="775" spans="1:3">
      <c r="A775">
        <v>21013</v>
      </c>
      <c r="B775" t="s">
        <v>408</v>
      </c>
      <c r="C775">
        <f>SUM(C776:C778)</f>
        <v>143</v>
      </c>
    </row>
    <row r="776" spans="1:3">
      <c r="A776">
        <v>2101301</v>
      </c>
      <c r="B776" t="s">
        <v>409</v>
      </c>
      <c r="C776">
        <v>143</v>
      </c>
    </row>
    <row r="777" spans="1:3">
      <c r="A777">
        <v>2101302</v>
      </c>
      <c r="B777" t="s">
        <v>410</v>
      </c>
      <c r="C777">
        <v>0</v>
      </c>
    </row>
    <row r="778" spans="1:3">
      <c r="A778">
        <v>2101399</v>
      </c>
      <c r="B778" t="s">
        <v>411</v>
      </c>
      <c r="C778">
        <v>0</v>
      </c>
    </row>
    <row r="779" spans="1:3">
      <c r="A779">
        <v>21014</v>
      </c>
      <c r="B779" t="s">
        <v>412</v>
      </c>
      <c r="C779">
        <f>SUM(C780:C781)</f>
        <v>105</v>
      </c>
    </row>
    <row r="780" spans="1:3">
      <c r="A780">
        <v>2101401</v>
      </c>
      <c r="B780" t="s">
        <v>413</v>
      </c>
      <c r="C780">
        <v>105</v>
      </c>
    </row>
    <row r="781" spans="1:3">
      <c r="A781">
        <v>2101499</v>
      </c>
      <c r="B781" t="s">
        <v>414</v>
      </c>
      <c r="C781">
        <v>0</v>
      </c>
    </row>
    <row r="782" spans="1:3">
      <c r="A782">
        <v>21099</v>
      </c>
      <c r="B782" t="s">
        <v>3019</v>
      </c>
      <c r="C782">
        <f>C783</f>
        <v>70596</v>
      </c>
    </row>
    <row r="783" spans="1:3">
      <c r="A783">
        <v>2109901</v>
      </c>
      <c r="B783" t="s">
        <v>3020</v>
      </c>
      <c r="C783">
        <v>70596</v>
      </c>
    </row>
    <row r="784" spans="1:3">
      <c r="A784">
        <v>211</v>
      </c>
      <c r="B784" t="s">
        <v>3021</v>
      </c>
      <c r="C784">
        <f>SUM(C785,C794,C798,C806,C812,C818,C824,C827,C830,C832,C834,C840,C842,C844,C859)</f>
        <v>34590</v>
      </c>
    </row>
    <row r="785" spans="1:3">
      <c r="A785">
        <v>21101</v>
      </c>
      <c r="B785" t="s">
        <v>421</v>
      </c>
      <c r="C785">
        <f>SUM(C786:C793)</f>
        <v>2078</v>
      </c>
    </row>
    <row r="786" spans="1:3">
      <c r="A786">
        <v>2110101</v>
      </c>
      <c r="B786" t="s">
        <v>156</v>
      </c>
      <c r="C786">
        <v>1717</v>
      </c>
    </row>
    <row r="787" spans="1:3">
      <c r="A787">
        <v>2110102</v>
      </c>
      <c r="B787" t="s">
        <v>157</v>
      </c>
      <c r="C787">
        <v>145</v>
      </c>
    </row>
    <row r="788" spans="1:3">
      <c r="A788">
        <v>2110103</v>
      </c>
      <c r="B788" t="s">
        <v>163</v>
      </c>
      <c r="C788">
        <v>0</v>
      </c>
    </row>
    <row r="789" spans="1:3">
      <c r="A789">
        <v>2110104</v>
      </c>
      <c r="B789" t="s">
        <v>3022</v>
      </c>
      <c r="C789">
        <v>15</v>
      </c>
    </row>
    <row r="790" spans="1:3">
      <c r="A790">
        <v>2110105</v>
      </c>
      <c r="B790" t="s">
        <v>423</v>
      </c>
      <c r="C790">
        <v>0</v>
      </c>
    </row>
    <row r="791" spans="1:3">
      <c r="A791">
        <v>2110106</v>
      </c>
      <c r="B791" t="s">
        <v>3023</v>
      </c>
      <c r="C791">
        <v>0</v>
      </c>
    </row>
    <row r="792" spans="1:3">
      <c r="A792">
        <v>2110107</v>
      </c>
      <c r="B792" t="s">
        <v>3024</v>
      </c>
      <c r="C792">
        <v>0</v>
      </c>
    </row>
    <row r="793" spans="1:3">
      <c r="A793">
        <v>2110199</v>
      </c>
      <c r="B793" t="s">
        <v>427</v>
      </c>
      <c r="C793">
        <v>201</v>
      </c>
    </row>
    <row r="794" spans="1:3">
      <c r="A794">
        <v>21102</v>
      </c>
      <c r="B794" t="s">
        <v>428</v>
      </c>
      <c r="C794">
        <f>SUM(C795:C797)</f>
        <v>360</v>
      </c>
    </row>
    <row r="795" spans="1:3">
      <c r="A795">
        <v>2110203</v>
      </c>
      <c r="B795" t="s">
        <v>429</v>
      </c>
      <c r="C795">
        <v>16</v>
      </c>
    </row>
    <row r="796" spans="1:3">
      <c r="A796">
        <v>2110204</v>
      </c>
      <c r="B796" t="s">
        <v>430</v>
      </c>
      <c r="C796">
        <v>0</v>
      </c>
    </row>
    <row r="797" spans="1:3">
      <c r="A797">
        <v>2110299</v>
      </c>
      <c r="B797" t="s">
        <v>431</v>
      </c>
      <c r="C797">
        <v>344</v>
      </c>
    </row>
    <row r="798" spans="1:3">
      <c r="A798">
        <v>21103</v>
      </c>
      <c r="B798" t="s">
        <v>432</v>
      </c>
      <c r="C798">
        <f>SUM(C799:C805)</f>
        <v>3550</v>
      </c>
    </row>
    <row r="799" spans="1:3">
      <c r="A799">
        <v>2110301</v>
      </c>
      <c r="B799" t="s">
        <v>433</v>
      </c>
      <c r="C799">
        <v>0</v>
      </c>
    </row>
    <row r="800" spans="1:3">
      <c r="A800">
        <v>2110302</v>
      </c>
      <c r="B800" t="s">
        <v>434</v>
      </c>
      <c r="C800">
        <v>0</v>
      </c>
    </row>
    <row r="801" spans="1:3">
      <c r="A801">
        <v>2110303</v>
      </c>
      <c r="B801" t="s">
        <v>435</v>
      </c>
      <c r="C801">
        <v>0</v>
      </c>
    </row>
    <row r="802" spans="1:3">
      <c r="A802">
        <v>2110304</v>
      </c>
      <c r="B802" t="s">
        <v>436</v>
      </c>
      <c r="C802">
        <v>0</v>
      </c>
    </row>
    <row r="803" spans="1:3">
      <c r="A803">
        <v>2110305</v>
      </c>
      <c r="B803" t="s">
        <v>437</v>
      </c>
      <c r="C803">
        <v>0</v>
      </c>
    </row>
    <row r="804" spans="1:3">
      <c r="A804">
        <v>2110306</v>
      </c>
      <c r="B804" t="s">
        <v>438</v>
      </c>
      <c r="C804">
        <v>0</v>
      </c>
    </row>
    <row r="805" spans="1:3">
      <c r="A805">
        <v>2110399</v>
      </c>
      <c r="B805" t="s">
        <v>440</v>
      </c>
      <c r="C805">
        <v>3550</v>
      </c>
    </row>
    <row r="806" spans="1:3">
      <c r="A806">
        <v>21104</v>
      </c>
      <c r="B806" t="s">
        <v>441</v>
      </c>
      <c r="C806">
        <f>SUM(C807:C811)</f>
        <v>0</v>
      </c>
    </row>
    <row r="807" spans="1:3">
      <c r="A807">
        <v>2110401</v>
      </c>
      <c r="B807" t="s">
        <v>3025</v>
      </c>
      <c r="C807">
        <v>0</v>
      </c>
    </row>
    <row r="808" spans="1:3">
      <c r="A808">
        <v>2110402</v>
      </c>
      <c r="B808" t="s">
        <v>442</v>
      </c>
      <c r="C808">
        <v>0</v>
      </c>
    </row>
    <row r="809" spans="1:3">
      <c r="A809">
        <v>2110403</v>
      </c>
      <c r="B809" t="s">
        <v>3026</v>
      </c>
      <c r="C809">
        <v>0</v>
      </c>
    </row>
    <row r="810" spans="1:3">
      <c r="A810">
        <v>2110404</v>
      </c>
      <c r="B810" t="s">
        <v>3027</v>
      </c>
      <c r="C810">
        <v>0</v>
      </c>
    </row>
    <row r="811" spans="1:3">
      <c r="A811">
        <v>2110499</v>
      </c>
      <c r="B811" t="s">
        <v>3028</v>
      </c>
      <c r="C811">
        <v>0</v>
      </c>
    </row>
    <row r="812" spans="1:3">
      <c r="A812">
        <v>21105</v>
      </c>
      <c r="B812" t="s">
        <v>3029</v>
      </c>
      <c r="C812">
        <f>SUM(C813:C817)</f>
        <v>0</v>
      </c>
    </row>
    <row r="813" spans="1:3">
      <c r="A813">
        <v>2110501</v>
      </c>
      <c r="B813" t="s">
        <v>3030</v>
      </c>
      <c r="C813">
        <v>0</v>
      </c>
    </row>
    <row r="814" spans="1:3">
      <c r="A814">
        <v>2110502</v>
      </c>
      <c r="B814" t="s">
        <v>3031</v>
      </c>
      <c r="C814">
        <v>0</v>
      </c>
    </row>
    <row r="815" spans="1:3">
      <c r="A815">
        <v>2110503</v>
      </c>
      <c r="B815" t="s">
        <v>3032</v>
      </c>
      <c r="C815">
        <v>0</v>
      </c>
    </row>
    <row r="816" spans="1:3">
      <c r="A816">
        <v>2110506</v>
      </c>
      <c r="B816" t="s">
        <v>3033</v>
      </c>
      <c r="C816">
        <v>0</v>
      </c>
    </row>
    <row r="817" spans="1:3">
      <c r="A817">
        <v>2110599</v>
      </c>
      <c r="B817" t="s">
        <v>3034</v>
      </c>
      <c r="C817">
        <v>0</v>
      </c>
    </row>
    <row r="818" spans="1:3">
      <c r="A818">
        <v>21106</v>
      </c>
      <c r="B818" t="s">
        <v>3035</v>
      </c>
      <c r="C818">
        <f>SUM(C819:C823)</f>
        <v>0</v>
      </c>
    </row>
    <row r="819" spans="1:3">
      <c r="A819">
        <v>2110602</v>
      </c>
      <c r="B819" t="s">
        <v>3036</v>
      </c>
      <c r="C819">
        <v>0</v>
      </c>
    </row>
    <row r="820" spans="1:3">
      <c r="A820">
        <v>2110603</v>
      </c>
      <c r="B820" t="s">
        <v>3037</v>
      </c>
      <c r="C820">
        <v>0</v>
      </c>
    </row>
    <row r="821" spans="1:3">
      <c r="A821">
        <v>2110604</v>
      </c>
      <c r="B821" t="s">
        <v>3038</v>
      </c>
      <c r="C821">
        <v>0</v>
      </c>
    </row>
    <row r="822" spans="1:3">
      <c r="A822">
        <v>2110605</v>
      </c>
      <c r="B822" t="s">
        <v>3039</v>
      </c>
      <c r="C822">
        <v>0</v>
      </c>
    </row>
    <row r="823" spans="1:3">
      <c r="A823">
        <v>2110699</v>
      </c>
      <c r="B823" t="s">
        <v>3040</v>
      </c>
      <c r="C823">
        <v>0</v>
      </c>
    </row>
    <row r="824" spans="1:3">
      <c r="A824">
        <v>21107</v>
      </c>
      <c r="B824" t="s">
        <v>3041</v>
      </c>
      <c r="C824">
        <f>SUM(C825:C826)</f>
        <v>0</v>
      </c>
    </row>
    <row r="825" spans="1:3">
      <c r="A825">
        <v>2110704</v>
      </c>
      <c r="B825" t="s">
        <v>3042</v>
      </c>
      <c r="C825">
        <v>0</v>
      </c>
    </row>
    <row r="826" spans="1:3">
      <c r="A826">
        <v>2110799</v>
      </c>
      <c r="B826" t="s">
        <v>3043</v>
      </c>
      <c r="C826">
        <v>0</v>
      </c>
    </row>
    <row r="827" spans="1:3">
      <c r="A827">
        <v>21108</v>
      </c>
      <c r="B827" t="s">
        <v>3044</v>
      </c>
      <c r="C827">
        <f>SUM(C828:C829)</f>
        <v>0</v>
      </c>
    </row>
    <row r="828" spans="1:3">
      <c r="A828">
        <v>2110804</v>
      </c>
      <c r="B828" t="s">
        <v>3045</v>
      </c>
      <c r="C828">
        <v>0</v>
      </c>
    </row>
    <row r="829" spans="1:3">
      <c r="A829">
        <v>2110899</v>
      </c>
      <c r="B829" t="s">
        <v>3046</v>
      </c>
      <c r="C829">
        <v>0</v>
      </c>
    </row>
    <row r="830" spans="1:3">
      <c r="A830">
        <v>21109</v>
      </c>
      <c r="B830" t="s">
        <v>3047</v>
      </c>
      <c r="C830">
        <f>C831</f>
        <v>0</v>
      </c>
    </row>
    <row r="831" spans="1:3">
      <c r="A831">
        <v>2110901</v>
      </c>
      <c r="B831" t="s">
        <v>3048</v>
      </c>
      <c r="C831">
        <v>0</v>
      </c>
    </row>
    <row r="832" spans="1:3">
      <c r="A832">
        <v>21110</v>
      </c>
      <c r="B832" t="s">
        <v>443</v>
      </c>
      <c r="C832">
        <f>C833</f>
        <v>4520</v>
      </c>
    </row>
    <row r="833" spans="1:3">
      <c r="A833">
        <v>2111001</v>
      </c>
      <c r="B833" t="s">
        <v>444</v>
      </c>
      <c r="C833">
        <v>4520</v>
      </c>
    </row>
    <row r="834" spans="1:3">
      <c r="A834">
        <v>21111</v>
      </c>
      <c r="B834" t="s">
        <v>445</v>
      </c>
      <c r="C834">
        <f>SUM(C835:C839)</f>
        <v>587</v>
      </c>
    </row>
    <row r="835" spans="1:3">
      <c r="A835">
        <v>2111101</v>
      </c>
      <c r="B835" t="s">
        <v>3049</v>
      </c>
      <c r="C835">
        <v>378</v>
      </c>
    </row>
    <row r="836" spans="1:3">
      <c r="A836">
        <v>2111102</v>
      </c>
      <c r="B836" t="s">
        <v>3050</v>
      </c>
      <c r="C836">
        <v>126</v>
      </c>
    </row>
    <row r="837" spans="1:3">
      <c r="A837">
        <v>2111103</v>
      </c>
      <c r="B837" t="s">
        <v>448</v>
      </c>
      <c r="C837">
        <v>0</v>
      </c>
    </row>
    <row r="838" spans="1:3">
      <c r="A838">
        <v>2111104</v>
      </c>
      <c r="B838" t="s">
        <v>449</v>
      </c>
      <c r="C838">
        <v>0</v>
      </c>
    </row>
    <row r="839" spans="1:3">
      <c r="A839">
        <v>2111199</v>
      </c>
      <c r="B839" t="s">
        <v>450</v>
      </c>
      <c r="C839">
        <v>83</v>
      </c>
    </row>
    <row r="840" spans="1:3">
      <c r="A840">
        <v>21112</v>
      </c>
      <c r="B840" t="s">
        <v>3051</v>
      </c>
      <c r="C840">
        <f>C841</f>
        <v>0</v>
      </c>
    </row>
    <row r="841" spans="1:3">
      <c r="A841">
        <v>2111201</v>
      </c>
      <c r="B841" t="s">
        <v>3052</v>
      </c>
      <c r="C841">
        <v>0</v>
      </c>
    </row>
    <row r="842" spans="1:3">
      <c r="A842">
        <v>21113</v>
      </c>
      <c r="B842" t="s">
        <v>3053</v>
      </c>
      <c r="C842">
        <f>C843</f>
        <v>0</v>
      </c>
    </row>
    <row r="843" spans="1:3">
      <c r="A843">
        <v>2111301</v>
      </c>
      <c r="B843" t="s">
        <v>3054</v>
      </c>
      <c r="C843">
        <v>0</v>
      </c>
    </row>
    <row r="844" spans="1:3">
      <c r="A844">
        <v>21114</v>
      </c>
      <c r="B844" t="s">
        <v>3055</v>
      </c>
      <c r="C844">
        <f>SUM(C845:C858)</f>
        <v>0</v>
      </c>
    </row>
    <row r="845" spans="1:3">
      <c r="A845">
        <v>2111401</v>
      </c>
      <c r="B845" t="s">
        <v>156</v>
      </c>
      <c r="C845">
        <v>0</v>
      </c>
    </row>
    <row r="846" spans="1:3">
      <c r="A846">
        <v>2111402</v>
      </c>
      <c r="B846" t="s">
        <v>157</v>
      </c>
      <c r="C846">
        <v>0</v>
      </c>
    </row>
    <row r="847" spans="1:3">
      <c r="A847">
        <v>2111403</v>
      </c>
      <c r="B847" t="s">
        <v>163</v>
      </c>
      <c r="C847">
        <v>0</v>
      </c>
    </row>
    <row r="848" spans="1:3">
      <c r="A848">
        <v>2111404</v>
      </c>
      <c r="B848" t="s">
        <v>3056</v>
      </c>
      <c r="C848">
        <v>0</v>
      </c>
    </row>
    <row r="849" spans="1:3">
      <c r="A849">
        <v>2111405</v>
      </c>
      <c r="B849" t="s">
        <v>3057</v>
      </c>
      <c r="C849">
        <v>0</v>
      </c>
    </row>
    <row r="850" spans="1:3">
      <c r="A850">
        <v>2111406</v>
      </c>
      <c r="B850" t="s">
        <v>3058</v>
      </c>
      <c r="C850">
        <v>0</v>
      </c>
    </row>
    <row r="851" spans="1:3">
      <c r="A851">
        <v>2111407</v>
      </c>
      <c r="B851" t="s">
        <v>3059</v>
      </c>
      <c r="C851">
        <v>0</v>
      </c>
    </row>
    <row r="852" spans="1:3">
      <c r="A852">
        <v>2111408</v>
      </c>
      <c r="B852" t="s">
        <v>3060</v>
      </c>
      <c r="C852">
        <v>0</v>
      </c>
    </row>
    <row r="853" spans="1:3">
      <c r="A853">
        <v>2111409</v>
      </c>
      <c r="B853" t="s">
        <v>3061</v>
      </c>
      <c r="C853">
        <v>0</v>
      </c>
    </row>
    <row r="854" spans="1:3">
      <c r="A854">
        <v>2111410</v>
      </c>
      <c r="B854" t="s">
        <v>3062</v>
      </c>
      <c r="C854">
        <v>0</v>
      </c>
    </row>
    <row r="855" spans="1:3">
      <c r="A855">
        <v>2111411</v>
      </c>
      <c r="B855" t="s">
        <v>183</v>
      </c>
      <c r="C855">
        <v>0</v>
      </c>
    </row>
    <row r="856" spans="1:3">
      <c r="A856">
        <v>2111413</v>
      </c>
      <c r="B856" t="s">
        <v>3063</v>
      </c>
      <c r="C856">
        <v>0</v>
      </c>
    </row>
    <row r="857" spans="1:3">
      <c r="A857">
        <v>2111450</v>
      </c>
      <c r="B857" t="s">
        <v>158</v>
      </c>
      <c r="C857">
        <v>0</v>
      </c>
    </row>
    <row r="858" spans="1:3">
      <c r="A858">
        <v>2111499</v>
      </c>
      <c r="B858" t="s">
        <v>3064</v>
      </c>
      <c r="C858">
        <v>0</v>
      </c>
    </row>
    <row r="859" spans="1:3">
      <c r="A859">
        <v>21199</v>
      </c>
      <c r="B859" t="s">
        <v>451</v>
      </c>
      <c r="C859">
        <f>C860</f>
        <v>23495</v>
      </c>
    </row>
    <row r="860" spans="1:3">
      <c r="A860">
        <v>2119901</v>
      </c>
      <c r="B860" t="s">
        <v>452</v>
      </c>
      <c r="C860">
        <v>23495</v>
      </c>
    </row>
    <row r="861" spans="1:3">
      <c r="A861">
        <v>212</v>
      </c>
      <c r="B861" t="s">
        <v>3065</v>
      </c>
      <c r="C861">
        <f>SUM(C862,C874,C876,C879,C881,C883)</f>
        <v>341721</v>
      </c>
    </row>
    <row r="862" spans="1:3">
      <c r="A862">
        <v>21201</v>
      </c>
      <c r="B862" t="s">
        <v>454</v>
      </c>
      <c r="C862">
        <f>SUM(C863:C873)</f>
        <v>16121</v>
      </c>
    </row>
    <row r="863" spans="1:3">
      <c r="A863">
        <v>2120101</v>
      </c>
      <c r="B863" t="s">
        <v>156</v>
      </c>
      <c r="C863">
        <v>4194</v>
      </c>
    </row>
    <row r="864" spans="1:3">
      <c r="A864">
        <v>2120102</v>
      </c>
      <c r="B864" t="s">
        <v>157</v>
      </c>
      <c r="C864">
        <v>979</v>
      </c>
    </row>
    <row r="865" spans="1:3">
      <c r="A865">
        <v>2120103</v>
      </c>
      <c r="B865" t="s">
        <v>163</v>
      </c>
      <c r="C865">
        <v>0</v>
      </c>
    </row>
    <row r="866" spans="1:3">
      <c r="A866">
        <v>2120104</v>
      </c>
      <c r="B866" t="s">
        <v>455</v>
      </c>
      <c r="C866">
        <v>6497</v>
      </c>
    </row>
    <row r="867" spans="1:3">
      <c r="A867">
        <v>2120105</v>
      </c>
      <c r="B867" t="s">
        <v>456</v>
      </c>
      <c r="C867">
        <v>0</v>
      </c>
    </row>
    <row r="868" spans="1:3">
      <c r="A868">
        <v>2120106</v>
      </c>
      <c r="B868" t="s">
        <v>3066</v>
      </c>
      <c r="C868">
        <v>0</v>
      </c>
    </row>
    <row r="869" spans="1:3">
      <c r="A869">
        <v>2120107</v>
      </c>
      <c r="B869" t="s">
        <v>3067</v>
      </c>
      <c r="C869">
        <v>0</v>
      </c>
    </row>
    <row r="870" spans="1:3">
      <c r="A870">
        <v>2120108</v>
      </c>
      <c r="B870" t="s">
        <v>3068</v>
      </c>
      <c r="C870">
        <v>0</v>
      </c>
    </row>
    <row r="871" spans="1:3">
      <c r="A871">
        <v>2120109</v>
      </c>
      <c r="B871" t="s">
        <v>3069</v>
      </c>
      <c r="C871">
        <v>2894</v>
      </c>
    </row>
    <row r="872" spans="1:3">
      <c r="A872">
        <v>2120110</v>
      </c>
      <c r="B872" t="s">
        <v>3070</v>
      </c>
      <c r="C872">
        <v>0</v>
      </c>
    </row>
    <row r="873" spans="1:3">
      <c r="A873">
        <v>2120199</v>
      </c>
      <c r="B873" t="s">
        <v>457</v>
      </c>
      <c r="C873">
        <v>1557</v>
      </c>
    </row>
    <row r="874" spans="1:3">
      <c r="A874">
        <v>21202</v>
      </c>
      <c r="B874" t="s">
        <v>458</v>
      </c>
      <c r="C874">
        <f>C875</f>
        <v>7801</v>
      </c>
    </row>
    <row r="875" spans="1:3">
      <c r="A875">
        <v>2120201</v>
      </c>
      <c r="B875" t="s">
        <v>459</v>
      </c>
      <c r="C875">
        <v>7801</v>
      </c>
    </row>
    <row r="876" spans="1:3">
      <c r="A876">
        <v>21203</v>
      </c>
      <c r="B876" t="s">
        <v>460</v>
      </c>
      <c r="C876">
        <f>SUM(C877:C878)</f>
        <v>159041</v>
      </c>
    </row>
    <row r="877" spans="1:3">
      <c r="A877">
        <v>2120303</v>
      </c>
      <c r="B877" t="s">
        <v>461</v>
      </c>
      <c r="C877">
        <v>0</v>
      </c>
    </row>
    <row r="878" spans="1:3">
      <c r="A878">
        <v>2120399</v>
      </c>
      <c r="B878" t="s">
        <v>462</v>
      </c>
      <c r="C878">
        <v>159041</v>
      </c>
    </row>
    <row r="879" spans="1:3">
      <c r="A879">
        <v>21205</v>
      </c>
      <c r="B879" t="s">
        <v>463</v>
      </c>
      <c r="C879">
        <f>C880</f>
        <v>36550</v>
      </c>
    </row>
    <row r="880" spans="1:3">
      <c r="A880">
        <v>2120501</v>
      </c>
      <c r="B880" t="s">
        <v>464</v>
      </c>
      <c r="C880">
        <v>36550</v>
      </c>
    </row>
    <row r="881" spans="1:3">
      <c r="A881">
        <v>21206</v>
      </c>
      <c r="B881" t="s">
        <v>3071</v>
      </c>
      <c r="C881">
        <f>C882</f>
        <v>4071</v>
      </c>
    </row>
    <row r="882" spans="1:3">
      <c r="A882">
        <v>2120601</v>
      </c>
      <c r="B882" t="s">
        <v>3072</v>
      </c>
      <c r="C882">
        <v>4071</v>
      </c>
    </row>
    <row r="883" spans="1:3">
      <c r="A883">
        <v>21299</v>
      </c>
      <c r="B883" t="s">
        <v>467</v>
      </c>
      <c r="C883">
        <f>C884</f>
        <v>118137</v>
      </c>
    </row>
    <row r="884" spans="1:3">
      <c r="A884">
        <v>2129999</v>
      </c>
      <c r="B884" t="s">
        <v>468</v>
      </c>
      <c r="C884">
        <v>118137</v>
      </c>
    </row>
    <row r="885" spans="1:3">
      <c r="A885">
        <v>213</v>
      </c>
      <c r="B885" t="s">
        <v>3073</v>
      </c>
      <c r="C885">
        <f>SUM(C886,C912,C940,C967,C978,C989,C995,C1002,C1009,C1013)</f>
        <v>115691</v>
      </c>
    </row>
    <row r="886" spans="1:3">
      <c r="A886">
        <v>21301</v>
      </c>
      <c r="B886" t="s">
        <v>3074</v>
      </c>
      <c r="C886">
        <f>SUM(C887:C911)</f>
        <v>11793</v>
      </c>
    </row>
    <row r="887" spans="1:3">
      <c r="A887">
        <v>2130101</v>
      </c>
      <c r="B887" t="s">
        <v>156</v>
      </c>
      <c r="C887">
        <v>3454</v>
      </c>
    </row>
    <row r="888" spans="1:3">
      <c r="A888">
        <v>2130102</v>
      </c>
      <c r="B888" t="s">
        <v>157</v>
      </c>
      <c r="C888">
        <v>44</v>
      </c>
    </row>
    <row r="889" spans="1:3">
      <c r="A889">
        <v>2130103</v>
      </c>
      <c r="B889" t="s">
        <v>163</v>
      </c>
      <c r="C889">
        <v>0</v>
      </c>
    </row>
    <row r="890" spans="1:3">
      <c r="A890">
        <v>2130104</v>
      </c>
      <c r="B890" t="s">
        <v>158</v>
      </c>
      <c r="C890">
        <v>1941</v>
      </c>
    </row>
    <row r="891" spans="1:3">
      <c r="A891">
        <v>2130105</v>
      </c>
      <c r="B891" t="s">
        <v>3075</v>
      </c>
      <c r="C891">
        <v>0</v>
      </c>
    </row>
    <row r="892" spans="1:3">
      <c r="A892">
        <v>2130106</v>
      </c>
      <c r="B892" t="s">
        <v>3076</v>
      </c>
      <c r="C892">
        <v>218</v>
      </c>
    </row>
    <row r="893" spans="1:3">
      <c r="A893">
        <v>2130108</v>
      </c>
      <c r="B893" t="s">
        <v>471</v>
      </c>
      <c r="C893">
        <v>63</v>
      </c>
    </row>
    <row r="894" spans="1:3">
      <c r="A894">
        <v>2130109</v>
      </c>
      <c r="B894" t="s">
        <v>3077</v>
      </c>
      <c r="C894">
        <v>344</v>
      </c>
    </row>
    <row r="895" spans="1:3">
      <c r="A895">
        <v>2130110</v>
      </c>
      <c r="B895" t="s">
        <v>3078</v>
      </c>
      <c r="C895">
        <v>68</v>
      </c>
    </row>
    <row r="896" spans="1:3">
      <c r="A896">
        <v>2130111</v>
      </c>
      <c r="B896" t="s">
        <v>3079</v>
      </c>
      <c r="C896">
        <v>0</v>
      </c>
    </row>
    <row r="897" spans="1:3">
      <c r="A897">
        <v>2130112</v>
      </c>
      <c r="B897" t="s">
        <v>3080</v>
      </c>
      <c r="C897">
        <v>0</v>
      </c>
    </row>
    <row r="898" spans="1:3">
      <c r="A898">
        <v>2130114</v>
      </c>
      <c r="B898" t="s">
        <v>3081</v>
      </c>
      <c r="C898">
        <v>0</v>
      </c>
    </row>
    <row r="899" spans="1:3">
      <c r="A899">
        <v>2130119</v>
      </c>
      <c r="B899" t="s">
        <v>473</v>
      </c>
      <c r="C899">
        <v>38</v>
      </c>
    </row>
    <row r="900" spans="1:3">
      <c r="A900">
        <v>2130120</v>
      </c>
      <c r="B900" t="s">
        <v>474</v>
      </c>
      <c r="C900">
        <v>0</v>
      </c>
    </row>
    <row r="901" spans="1:3">
      <c r="A901">
        <v>2130121</v>
      </c>
      <c r="B901" t="s">
        <v>475</v>
      </c>
      <c r="C901">
        <v>0</v>
      </c>
    </row>
    <row r="902" spans="1:3">
      <c r="A902">
        <v>2130122</v>
      </c>
      <c r="B902" t="s">
        <v>3082</v>
      </c>
      <c r="C902">
        <v>5</v>
      </c>
    </row>
    <row r="903" spans="1:3">
      <c r="A903">
        <v>2130124</v>
      </c>
      <c r="B903" t="s">
        <v>3083</v>
      </c>
      <c r="C903">
        <v>15</v>
      </c>
    </row>
    <row r="904" spans="1:3">
      <c r="A904">
        <v>2130125</v>
      </c>
      <c r="B904" t="s">
        <v>3084</v>
      </c>
      <c r="C904">
        <v>373</v>
      </c>
    </row>
    <row r="905" spans="1:3">
      <c r="A905">
        <v>2130126</v>
      </c>
      <c r="B905" t="s">
        <v>3085</v>
      </c>
      <c r="C905">
        <v>0</v>
      </c>
    </row>
    <row r="906" spans="1:3">
      <c r="A906">
        <v>2130129</v>
      </c>
      <c r="B906" t="s">
        <v>3086</v>
      </c>
      <c r="C906">
        <v>0</v>
      </c>
    </row>
    <row r="907" spans="1:3">
      <c r="A907">
        <v>2130135</v>
      </c>
      <c r="B907" t="s">
        <v>478</v>
      </c>
      <c r="C907">
        <v>75</v>
      </c>
    </row>
    <row r="908" spans="1:3">
      <c r="A908">
        <v>2130142</v>
      </c>
      <c r="B908" t="s">
        <v>3087</v>
      </c>
      <c r="C908">
        <v>0</v>
      </c>
    </row>
    <row r="909" spans="1:3">
      <c r="A909">
        <v>2130148</v>
      </c>
      <c r="B909" t="s">
        <v>3088</v>
      </c>
      <c r="C909">
        <v>247</v>
      </c>
    </row>
    <row r="910" spans="1:3">
      <c r="A910">
        <v>2130152</v>
      </c>
      <c r="B910" t="s">
        <v>480</v>
      </c>
      <c r="C910">
        <v>0</v>
      </c>
    </row>
    <row r="911" spans="1:3">
      <c r="A911">
        <v>2130199</v>
      </c>
      <c r="B911" t="s">
        <v>3089</v>
      </c>
      <c r="C911">
        <v>4908</v>
      </c>
    </row>
    <row r="912" spans="1:3">
      <c r="A912">
        <v>21302</v>
      </c>
      <c r="B912" t="s">
        <v>3090</v>
      </c>
      <c r="C912">
        <f>SUM(C913:C939)</f>
        <v>4716</v>
      </c>
    </row>
    <row r="913" spans="1:3">
      <c r="A913">
        <v>2130201</v>
      </c>
      <c r="B913" t="s">
        <v>156</v>
      </c>
      <c r="C913">
        <v>578</v>
      </c>
    </row>
    <row r="914" spans="1:3">
      <c r="A914">
        <v>2130202</v>
      </c>
      <c r="B914" t="s">
        <v>157</v>
      </c>
      <c r="C914">
        <v>28</v>
      </c>
    </row>
    <row r="915" spans="1:3">
      <c r="A915">
        <v>2130203</v>
      </c>
      <c r="B915" t="s">
        <v>163</v>
      </c>
      <c r="C915">
        <v>0</v>
      </c>
    </row>
    <row r="916" spans="1:3">
      <c r="A916">
        <v>2130204</v>
      </c>
      <c r="B916" t="s">
        <v>3091</v>
      </c>
      <c r="C916">
        <v>715</v>
      </c>
    </row>
    <row r="917" spans="1:3">
      <c r="A917">
        <v>2130205</v>
      </c>
      <c r="B917" t="s">
        <v>3092</v>
      </c>
      <c r="C917">
        <v>162</v>
      </c>
    </row>
    <row r="918" spans="1:3">
      <c r="A918">
        <v>2130206</v>
      </c>
      <c r="B918" t="s">
        <v>3093</v>
      </c>
      <c r="C918">
        <v>12</v>
      </c>
    </row>
    <row r="919" spans="1:3">
      <c r="A919">
        <v>2130207</v>
      </c>
      <c r="B919" t="s">
        <v>486</v>
      </c>
      <c r="C919">
        <v>5</v>
      </c>
    </row>
    <row r="920" spans="1:3">
      <c r="A920">
        <v>2130208</v>
      </c>
      <c r="B920" t="s">
        <v>3094</v>
      </c>
      <c r="C920">
        <v>0</v>
      </c>
    </row>
    <row r="921" spans="1:3">
      <c r="A921">
        <v>2130209</v>
      </c>
      <c r="B921" t="s">
        <v>487</v>
      </c>
      <c r="C921">
        <v>22</v>
      </c>
    </row>
    <row r="922" spans="1:3">
      <c r="A922">
        <v>2130210</v>
      </c>
      <c r="B922" t="s">
        <v>3095</v>
      </c>
      <c r="C922">
        <v>0</v>
      </c>
    </row>
    <row r="923" spans="1:3">
      <c r="A923">
        <v>2130211</v>
      </c>
      <c r="B923" t="s">
        <v>3096</v>
      </c>
      <c r="C923">
        <v>28</v>
      </c>
    </row>
    <row r="924" spans="1:3">
      <c r="A924">
        <v>2130212</v>
      </c>
      <c r="B924" t="s">
        <v>3097</v>
      </c>
      <c r="C924">
        <v>10</v>
      </c>
    </row>
    <row r="925" spans="1:3">
      <c r="A925">
        <v>2130213</v>
      </c>
      <c r="B925" t="s">
        <v>3098</v>
      </c>
      <c r="C925">
        <v>144</v>
      </c>
    </row>
    <row r="926" spans="1:3">
      <c r="A926">
        <v>2130216</v>
      </c>
      <c r="B926" t="s">
        <v>3099</v>
      </c>
      <c r="C926">
        <v>0</v>
      </c>
    </row>
    <row r="927" spans="1:3">
      <c r="A927">
        <v>2130217</v>
      </c>
      <c r="B927" t="s">
        <v>3100</v>
      </c>
      <c r="C927">
        <v>0</v>
      </c>
    </row>
    <row r="928" spans="1:3">
      <c r="A928">
        <v>2130218</v>
      </c>
      <c r="B928" t="s">
        <v>3101</v>
      </c>
      <c r="C928">
        <v>0</v>
      </c>
    </row>
    <row r="929" spans="1:3">
      <c r="A929">
        <v>2130219</v>
      </c>
      <c r="B929" t="s">
        <v>3102</v>
      </c>
      <c r="C929">
        <v>0</v>
      </c>
    </row>
    <row r="930" spans="1:3">
      <c r="A930">
        <v>2130220</v>
      </c>
      <c r="B930" t="s">
        <v>3103</v>
      </c>
      <c r="C930">
        <v>0</v>
      </c>
    </row>
    <row r="931" spans="1:3">
      <c r="A931">
        <v>2130221</v>
      </c>
      <c r="B931" t="s">
        <v>3104</v>
      </c>
      <c r="C931">
        <v>0</v>
      </c>
    </row>
    <row r="932" spans="1:3">
      <c r="A932">
        <v>2130223</v>
      </c>
      <c r="B932" t="s">
        <v>3105</v>
      </c>
      <c r="C932">
        <v>30</v>
      </c>
    </row>
    <row r="933" spans="1:3">
      <c r="A933">
        <v>2130224</v>
      </c>
      <c r="B933" t="s">
        <v>3106</v>
      </c>
      <c r="C933">
        <v>0</v>
      </c>
    </row>
    <row r="934" spans="1:3">
      <c r="A934">
        <v>2130225</v>
      </c>
      <c r="B934" t="s">
        <v>3107</v>
      </c>
      <c r="C934">
        <v>0</v>
      </c>
    </row>
    <row r="935" spans="1:3">
      <c r="A935">
        <v>2130226</v>
      </c>
      <c r="B935" t="s">
        <v>3108</v>
      </c>
      <c r="C935">
        <v>10</v>
      </c>
    </row>
    <row r="936" spans="1:3">
      <c r="A936">
        <v>2130227</v>
      </c>
      <c r="B936" t="s">
        <v>3109</v>
      </c>
      <c r="C936">
        <v>0</v>
      </c>
    </row>
    <row r="937" spans="1:3">
      <c r="A937">
        <v>2130232</v>
      </c>
      <c r="B937" t="s">
        <v>3110</v>
      </c>
      <c r="C937">
        <v>0</v>
      </c>
    </row>
    <row r="938" spans="1:3">
      <c r="A938">
        <v>2130234</v>
      </c>
      <c r="B938" t="s">
        <v>3111</v>
      </c>
      <c r="C938">
        <v>77</v>
      </c>
    </row>
    <row r="939" spans="1:3">
      <c r="A939">
        <v>2130299</v>
      </c>
      <c r="B939" t="s">
        <v>3112</v>
      </c>
      <c r="C939">
        <v>2895</v>
      </c>
    </row>
    <row r="940" spans="1:3">
      <c r="A940">
        <v>21303</v>
      </c>
      <c r="B940" t="s">
        <v>491</v>
      </c>
      <c r="C940">
        <f>SUM(C941:C966)</f>
        <v>96243</v>
      </c>
    </row>
    <row r="941" spans="1:3">
      <c r="A941">
        <v>2130301</v>
      </c>
      <c r="B941" t="s">
        <v>156</v>
      </c>
      <c r="C941">
        <v>1794</v>
      </c>
    </row>
    <row r="942" spans="1:3">
      <c r="A942">
        <v>2130302</v>
      </c>
      <c r="B942" t="s">
        <v>157</v>
      </c>
      <c r="C942">
        <v>35</v>
      </c>
    </row>
    <row r="943" spans="1:3">
      <c r="A943">
        <v>2130303</v>
      </c>
      <c r="B943" t="s">
        <v>163</v>
      </c>
      <c r="C943">
        <v>0</v>
      </c>
    </row>
    <row r="944" spans="1:3">
      <c r="A944">
        <v>2130304</v>
      </c>
      <c r="B944" t="s">
        <v>3113</v>
      </c>
      <c r="C944">
        <v>0</v>
      </c>
    </row>
    <row r="945" spans="1:3">
      <c r="A945">
        <v>2130305</v>
      </c>
      <c r="B945" t="s">
        <v>3114</v>
      </c>
      <c r="C945">
        <v>88303</v>
      </c>
    </row>
    <row r="946" spans="1:3">
      <c r="A946">
        <v>2130306</v>
      </c>
      <c r="B946" t="s">
        <v>3115</v>
      </c>
      <c r="C946">
        <v>2476</v>
      </c>
    </row>
    <row r="947" spans="1:3">
      <c r="A947">
        <v>2130307</v>
      </c>
      <c r="B947" t="s">
        <v>3116</v>
      </c>
      <c r="C947">
        <v>0</v>
      </c>
    </row>
    <row r="948" spans="1:3">
      <c r="A948">
        <v>2130308</v>
      </c>
      <c r="B948" t="s">
        <v>3117</v>
      </c>
      <c r="C948">
        <v>0</v>
      </c>
    </row>
    <row r="949" spans="1:3">
      <c r="A949">
        <v>2130309</v>
      </c>
      <c r="B949" t="s">
        <v>3118</v>
      </c>
      <c r="C949">
        <v>4</v>
      </c>
    </row>
    <row r="950" spans="1:3">
      <c r="A950">
        <v>2130310</v>
      </c>
      <c r="B950" t="s">
        <v>492</v>
      </c>
      <c r="C950">
        <v>154</v>
      </c>
    </row>
    <row r="951" spans="1:3">
      <c r="A951">
        <v>2130311</v>
      </c>
      <c r="B951" t="s">
        <v>493</v>
      </c>
      <c r="C951">
        <v>574</v>
      </c>
    </row>
    <row r="952" spans="1:3">
      <c r="A952">
        <v>2130312</v>
      </c>
      <c r="B952" t="s">
        <v>494</v>
      </c>
      <c r="C952">
        <v>0</v>
      </c>
    </row>
    <row r="953" spans="1:3">
      <c r="A953">
        <v>2130313</v>
      </c>
      <c r="B953" t="s">
        <v>495</v>
      </c>
      <c r="C953">
        <v>0</v>
      </c>
    </row>
    <row r="954" spans="1:3">
      <c r="A954">
        <v>2130314</v>
      </c>
      <c r="B954" t="s">
        <v>496</v>
      </c>
      <c r="C954">
        <v>402</v>
      </c>
    </row>
    <row r="955" spans="1:3">
      <c r="A955">
        <v>2130315</v>
      </c>
      <c r="B955" t="s">
        <v>497</v>
      </c>
      <c r="C955">
        <v>0</v>
      </c>
    </row>
    <row r="956" spans="1:3">
      <c r="A956">
        <v>2130316</v>
      </c>
      <c r="B956" t="s">
        <v>3119</v>
      </c>
      <c r="C956">
        <v>15</v>
      </c>
    </row>
    <row r="957" spans="1:3">
      <c r="A957">
        <v>2130317</v>
      </c>
      <c r="B957" t="s">
        <v>499</v>
      </c>
      <c r="C957">
        <v>0</v>
      </c>
    </row>
    <row r="958" spans="1:3">
      <c r="A958">
        <v>2130318</v>
      </c>
      <c r="B958" t="s">
        <v>500</v>
      </c>
      <c r="C958">
        <v>0</v>
      </c>
    </row>
    <row r="959" spans="1:3">
      <c r="A959">
        <v>2130319</v>
      </c>
      <c r="B959" t="s">
        <v>501</v>
      </c>
      <c r="C959">
        <v>0</v>
      </c>
    </row>
    <row r="960" spans="1:3">
      <c r="A960">
        <v>2130321</v>
      </c>
      <c r="B960" t="s">
        <v>502</v>
      </c>
      <c r="C960">
        <v>0</v>
      </c>
    </row>
    <row r="961" spans="1:3">
      <c r="A961">
        <v>2130322</v>
      </c>
      <c r="B961" t="s">
        <v>3120</v>
      </c>
      <c r="C961">
        <v>0</v>
      </c>
    </row>
    <row r="962" spans="1:3">
      <c r="A962">
        <v>2130332</v>
      </c>
      <c r="B962" t="s">
        <v>3121</v>
      </c>
      <c r="C962">
        <v>0</v>
      </c>
    </row>
    <row r="963" spans="1:3">
      <c r="A963">
        <v>2130333</v>
      </c>
      <c r="B963" t="s">
        <v>3105</v>
      </c>
      <c r="C963">
        <v>25</v>
      </c>
    </row>
    <row r="964" spans="1:3">
      <c r="A964">
        <v>2130334</v>
      </c>
      <c r="B964" t="s">
        <v>3122</v>
      </c>
      <c r="C964">
        <v>61</v>
      </c>
    </row>
    <row r="965" spans="1:3">
      <c r="A965">
        <v>2130335</v>
      </c>
      <c r="B965" t="s">
        <v>3123</v>
      </c>
      <c r="C965">
        <v>0</v>
      </c>
    </row>
    <row r="966" spans="1:3">
      <c r="A966">
        <v>2130399</v>
      </c>
      <c r="B966" t="s">
        <v>503</v>
      </c>
      <c r="C966">
        <v>2400</v>
      </c>
    </row>
    <row r="967" spans="1:3">
      <c r="A967">
        <v>21304</v>
      </c>
      <c r="B967" t="s">
        <v>3124</v>
      </c>
      <c r="C967">
        <f>SUM(C968:C977)</f>
        <v>0</v>
      </c>
    </row>
    <row r="968" spans="1:3">
      <c r="A968">
        <v>2130401</v>
      </c>
      <c r="B968" t="s">
        <v>156</v>
      </c>
      <c r="C968">
        <v>0</v>
      </c>
    </row>
    <row r="969" spans="1:3">
      <c r="A969">
        <v>2130402</v>
      </c>
      <c r="B969" t="s">
        <v>157</v>
      </c>
      <c r="C969">
        <v>0</v>
      </c>
    </row>
    <row r="970" spans="1:3">
      <c r="A970">
        <v>2130403</v>
      </c>
      <c r="B970" t="s">
        <v>163</v>
      </c>
      <c r="C970">
        <v>0</v>
      </c>
    </row>
    <row r="971" spans="1:3">
      <c r="A971">
        <v>2130404</v>
      </c>
      <c r="B971" t="s">
        <v>3125</v>
      </c>
      <c r="C971">
        <v>0</v>
      </c>
    </row>
    <row r="972" spans="1:3">
      <c r="A972">
        <v>2130405</v>
      </c>
      <c r="B972" t="s">
        <v>3126</v>
      </c>
      <c r="C972">
        <v>0</v>
      </c>
    </row>
    <row r="973" spans="1:3">
      <c r="A973">
        <v>2130406</v>
      </c>
      <c r="B973" t="s">
        <v>3127</v>
      </c>
      <c r="C973">
        <v>0</v>
      </c>
    </row>
    <row r="974" spans="1:3">
      <c r="A974">
        <v>2130407</v>
      </c>
      <c r="B974" t="s">
        <v>3128</v>
      </c>
      <c r="C974">
        <v>0</v>
      </c>
    </row>
    <row r="975" spans="1:3">
      <c r="A975">
        <v>2130408</v>
      </c>
      <c r="B975" t="s">
        <v>3129</v>
      </c>
      <c r="C975">
        <v>0</v>
      </c>
    </row>
    <row r="976" spans="1:3">
      <c r="A976">
        <v>2130409</v>
      </c>
      <c r="B976" t="s">
        <v>3130</v>
      </c>
      <c r="C976">
        <v>0</v>
      </c>
    </row>
    <row r="977" spans="1:3">
      <c r="A977">
        <v>2130499</v>
      </c>
      <c r="B977" t="s">
        <v>3131</v>
      </c>
      <c r="C977">
        <v>0</v>
      </c>
    </row>
    <row r="978" spans="1:3">
      <c r="A978">
        <v>21305</v>
      </c>
      <c r="B978" t="s">
        <v>3132</v>
      </c>
      <c r="C978">
        <f>SUM(C979:C988)</f>
        <v>1397</v>
      </c>
    </row>
    <row r="979" spans="1:3">
      <c r="A979">
        <v>2130501</v>
      </c>
      <c r="B979" t="s">
        <v>156</v>
      </c>
      <c r="C979">
        <v>309</v>
      </c>
    </row>
    <row r="980" spans="1:3">
      <c r="A980">
        <v>2130502</v>
      </c>
      <c r="B980" t="s">
        <v>157</v>
      </c>
      <c r="C980">
        <v>47</v>
      </c>
    </row>
    <row r="981" spans="1:3">
      <c r="A981">
        <v>2130503</v>
      </c>
      <c r="B981" t="s">
        <v>163</v>
      </c>
      <c r="C981">
        <v>0</v>
      </c>
    </row>
    <row r="982" spans="1:3">
      <c r="A982">
        <v>2130504</v>
      </c>
      <c r="B982" t="s">
        <v>505</v>
      </c>
      <c r="C982">
        <v>0</v>
      </c>
    </row>
    <row r="983" spans="1:3">
      <c r="A983">
        <v>2130505</v>
      </c>
      <c r="B983" t="s">
        <v>506</v>
      </c>
      <c r="C983">
        <v>0</v>
      </c>
    </row>
    <row r="984" spans="1:3">
      <c r="A984">
        <v>2130506</v>
      </c>
      <c r="B984" t="s">
        <v>507</v>
      </c>
      <c r="C984">
        <v>0</v>
      </c>
    </row>
    <row r="985" spans="1:3">
      <c r="A985">
        <v>2130507</v>
      </c>
      <c r="B985" t="s">
        <v>3133</v>
      </c>
      <c r="C985">
        <v>0</v>
      </c>
    </row>
    <row r="986" spans="1:3">
      <c r="A986">
        <v>2130508</v>
      </c>
      <c r="B986" t="s">
        <v>509</v>
      </c>
      <c r="C986">
        <v>0</v>
      </c>
    </row>
    <row r="987" spans="1:3">
      <c r="A987">
        <v>2130550</v>
      </c>
      <c r="B987" t="s">
        <v>3134</v>
      </c>
      <c r="C987">
        <v>53</v>
      </c>
    </row>
    <row r="988" spans="1:3">
      <c r="A988">
        <v>2130599</v>
      </c>
      <c r="B988" t="s">
        <v>3135</v>
      </c>
      <c r="C988">
        <v>988</v>
      </c>
    </row>
    <row r="989" spans="1:3">
      <c r="A989">
        <v>21306</v>
      </c>
      <c r="B989" t="s">
        <v>3136</v>
      </c>
      <c r="C989">
        <f>SUM(C990:C994)</f>
        <v>87</v>
      </c>
    </row>
    <row r="990" spans="1:3">
      <c r="A990">
        <v>2130601</v>
      </c>
      <c r="B990" t="s">
        <v>265</v>
      </c>
      <c r="C990">
        <v>55</v>
      </c>
    </row>
    <row r="991" spans="1:3">
      <c r="A991">
        <v>2130602</v>
      </c>
      <c r="B991" t="s">
        <v>3137</v>
      </c>
      <c r="C991">
        <v>0</v>
      </c>
    </row>
    <row r="992" spans="1:3">
      <c r="A992">
        <v>2130603</v>
      </c>
      <c r="B992" t="s">
        <v>3138</v>
      </c>
      <c r="C992">
        <v>0</v>
      </c>
    </row>
    <row r="993" spans="1:3">
      <c r="A993">
        <v>2130604</v>
      </c>
      <c r="B993" t="s">
        <v>3139</v>
      </c>
      <c r="C993">
        <v>0</v>
      </c>
    </row>
    <row r="994" spans="1:3">
      <c r="A994">
        <v>2130699</v>
      </c>
      <c r="B994" t="s">
        <v>3140</v>
      </c>
      <c r="C994">
        <v>32</v>
      </c>
    </row>
    <row r="995" spans="1:3">
      <c r="A995">
        <v>21307</v>
      </c>
      <c r="B995" t="s">
        <v>511</v>
      </c>
      <c r="C995">
        <f>SUM(C996:C1001)</f>
        <v>0</v>
      </c>
    </row>
    <row r="996" spans="1:3">
      <c r="A996">
        <v>2130701</v>
      </c>
      <c r="B996" t="s">
        <v>3141</v>
      </c>
      <c r="C996">
        <v>0</v>
      </c>
    </row>
    <row r="997" spans="1:3">
      <c r="A997">
        <v>2130704</v>
      </c>
      <c r="B997" t="s">
        <v>513</v>
      </c>
      <c r="C997">
        <v>0</v>
      </c>
    </row>
    <row r="998" spans="1:3">
      <c r="A998">
        <v>2130705</v>
      </c>
      <c r="B998" t="s">
        <v>514</v>
      </c>
      <c r="C998">
        <v>0</v>
      </c>
    </row>
    <row r="999" spans="1:3">
      <c r="A999">
        <v>2130706</v>
      </c>
      <c r="B999" t="s">
        <v>515</v>
      </c>
      <c r="C999">
        <v>0</v>
      </c>
    </row>
    <row r="1000" spans="1:3">
      <c r="A1000">
        <v>2130707</v>
      </c>
      <c r="B1000" t="s">
        <v>516</v>
      </c>
      <c r="C1000">
        <v>0</v>
      </c>
    </row>
    <row r="1001" spans="1:3">
      <c r="A1001">
        <v>2130799</v>
      </c>
      <c r="B1001" t="s">
        <v>517</v>
      </c>
      <c r="C1001">
        <v>0</v>
      </c>
    </row>
    <row r="1002" spans="1:3">
      <c r="A1002">
        <v>21308</v>
      </c>
      <c r="B1002" t="s">
        <v>3142</v>
      </c>
      <c r="C1002">
        <f>SUM(C1003:C1008)</f>
        <v>1213</v>
      </c>
    </row>
    <row r="1003" spans="1:3">
      <c r="A1003">
        <v>2130801</v>
      </c>
      <c r="B1003" t="s">
        <v>3143</v>
      </c>
      <c r="C1003">
        <v>149</v>
      </c>
    </row>
    <row r="1004" spans="1:3">
      <c r="A1004">
        <v>2130802</v>
      </c>
      <c r="B1004" t="s">
        <v>3144</v>
      </c>
      <c r="C1004">
        <v>12</v>
      </c>
    </row>
    <row r="1005" spans="1:3">
      <c r="A1005">
        <v>2130803</v>
      </c>
      <c r="B1005" t="s">
        <v>3145</v>
      </c>
      <c r="C1005">
        <v>0</v>
      </c>
    </row>
    <row r="1006" spans="1:3">
      <c r="A1006">
        <v>2130804</v>
      </c>
      <c r="B1006" t="s">
        <v>3146</v>
      </c>
      <c r="C1006">
        <v>52</v>
      </c>
    </row>
    <row r="1007" spans="1:3">
      <c r="A1007">
        <v>2130805</v>
      </c>
      <c r="B1007" t="s">
        <v>3147</v>
      </c>
      <c r="C1007">
        <v>0</v>
      </c>
    </row>
    <row r="1008" spans="1:3">
      <c r="A1008">
        <v>2130899</v>
      </c>
      <c r="B1008" t="s">
        <v>3148</v>
      </c>
      <c r="C1008">
        <v>1000</v>
      </c>
    </row>
    <row r="1009" spans="1:3">
      <c r="A1009">
        <v>21309</v>
      </c>
      <c r="B1009" t="s">
        <v>3149</v>
      </c>
      <c r="C1009">
        <f>SUM(C1010:C1012)</f>
        <v>0</v>
      </c>
    </row>
    <row r="1010" spans="1:3">
      <c r="A1010">
        <v>2130901</v>
      </c>
      <c r="B1010" t="s">
        <v>3150</v>
      </c>
      <c r="C1010">
        <v>0</v>
      </c>
    </row>
    <row r="1011" spans="1:3">
      <c r="A1011">
        <v>2130902</v>
      </c>
      <c r="B1011" t="s">
        <v>3151</v>
      </c>
      <c r="C1011">
        <v>0</v>
      </c>
    </row>
    <row r="1012" spans="1:3">
      <c r="A1012">
        <v>2130999</v>
      </c>
      <c r="B1012" t="s">
        <v>3152</v>
      </c>
      <c r="C1012">
        <v>0</v>
      </c>
    </row>
    <row r="1013" spans="1:3">
      <c r="A1013">
        <v>21399</v>
      </c>
      <c r="B1013" t="s">
        <v>518</v>
      </c>
      <c r="C1013">
        <f>C1014+C1015</f>
        <v>242</v>
      </c>
    </row>
    <row r="1014" spans="1:3">
      <c r="A1014">
        <v>2139901</v>
      </c>
      <c r="B1014" t="s">
        <v>519</v>
      </c>
      <c r="C1014">
        <v>0</v>
      </c>
    </row>
    <row r="1015" spans="1:3">
      <c r="A1015">
        <v>2139999</v>
      </c>
      <c r="B1015" t="s">
        <v>520</v>
      </c>
      <c r="C1015">
        <v>242</v>
      </c>
    </row>
    <row r="1016" spans="1:3">
      <c r="A1016">
        <v>214</v>
      </c>
      <c r="B1016" t="s">
        <v>3153</v>
      </c>
      <c r="C1016">
        <f>SUM(C1017,C1040,C1050,C1060,C1065,C1072,C1077)</f>
        <v>32152</v>
      </c>
    </row>
    <row r="1017" spans="1:3">
      <c r="A1017">
        <v>21401</v>
      </c>
      <c r="B1017" t="s">
        <v>3154</v>
      </c>
      <c r="C1017">
        <f>SUM(C1018:C1039)</f>
        <v>7130</v>
      </c>
    </row>
    <row r="1018" spans="1:3">
      <c r="A1018">
        <v>2140101</v>
      </c>
      <c r="B1018" t="s">
        <v>156</v>
      </c>
      <c r="C1018">
        <v>481</v>
      </c>
    </row>
    <row r="1019" spans="1:3">
      <c r="A1019">
        <v>2140102</v>
      </c>
      <c r="B1019" t="s">
        <v>157</v>
      </c>
      <c r="C1019">
        <v>47</v>
      </c>
    </row>
    <row r="1020" spans="1:3">
      <c r="A1020">
        <v>2140103</v>
      </c>
      <c r="B1020" t="s">
        <v>163</v>
      </c>
      <c r="C1020">
        <v>0</v>
      </c>
    </row>
    <row r="1021" spans="1:3">
      <c r="A1021">
        <v>2140104</v>
      </c>
      <c r="B1021" t="s">
        <v>3155</v>
      </c>
      <c r="C1021">
        <v>910</v>
      </c>
    </row>
    <row r="1022" spans="1:3">
      <c r="A1022">
        <v>2140106</v>
      </c>
      <c r="B1022" t="s">
        <v>3156</v>
      </c>
      <c r="C1022">
        <v>0</v>
      </c>
    </row>
    <row r="1023" spans="1:3">
      <c r="A1023">
        <v>2140109</v>
      </c>
      <c r="B1023" t="s">
        <v>3157</v>
      </c>
      <c r="C1023">
        <v>0</v>
      </c>
    </row>
    <row r="1024" spans="1:3">
      <c r="A1024">
        <v>2140110</v>
      </c>
      <c r="B1024" t="s">
        <v>3158</v>
      </c>
      <c r="C1024">
        <v>60</v>
      </c>
    </row>
    <row r="1025" spans="1:3">
      <c r="A1025">
        <v>2140111</v>
      </c>
      <c r="B1025" t="s">
        <v>3159</v>
      </c>
      <c r="C1025">
        <v>0</v>
      </c>
    </row>
    <row r="1026" spans="1:3">
      <c r="A1026">
        <v>2140112</v>
      </c>
      <c r="B1026" t="s">
        <v>3160</v>
      </c>
      <c r="C1026">
        <v>1376</v>
      </c>
    </row>
    <row r="1027" spans="1:3">
      <c r="A1027">
        <v>2140114</v>
      </c>
      <c r="B1027" t="s">
        <v>3161</v>
      </c>
      <c r="C1027">
        <v>0</v>
      </c>
    </row>
    <row r="1028" spans="1:3">
      <c r="A1028">
        <v>2140122</v>
      </c>
      <c r="B1028" t="s">
        <v>3162</v>
      </c>
      <c r="C1028">
        <v>0</v>
      </c>
    </row>
    <row r="1029" spans="1:3">
      <c r="A1029">
        <v>2140123</v>
      </c>
      <c r="B1029" t="s">
        <v>3163</v>
      </c>
      <c r="C1029">
        <v>0</v>
      </c>
    </row>
    <row r="1030" spans="1:3">
      <c r="A1030">
        <v>2140127</v>
      </c>
      <c r="B1030" t="s">
        <v>3164</v>
      </c>
      <c r="C1030">
        <v>0</v>
      </c>
    </row>
    <row r="1031" spans="1:3">
      <c r="A1031">
        <v>2140128</v>
      </c>
      <c r="B1031" t="s">
        <v>3165</v>
      </c>
      <c r="C1031">
        <v>0</v>
      </c>
    </row>
    <row r="1032" spans="1:3">
      <c r="A1032">
        <v>2140129</v>
      </c>
      <c r="B1032" t="s">
        <v>3166</v>
      </c>
      <c r="C1032">
        <v>0</v>
      </c>
    </row>
    <row r="1033" spans="1:3">
      <c r="A1033">
        <v>2140130</v>
      </c>
      <c r="B1033" t="s">
        <v>3167</v>
      </c>
      <c r="C1033">
        <v>0</v>
      </c>
    </row>
    <row r="1034" spans="1:3">
      <c r="A1034">
        <v>2140131</v>
      </c>
      <c r="B1034" t="s">
        <v>3168</v>
      </c>
      <c r="C1034">
        <v>0</v>
      </c>
    </row>
    <row r="1035" spans="1:3">
      <c r="A1035">
        <v>2140133</v>
      </c>
      <c r="B1035" t="s">
        <v>3169</v>
      </c>
      <c r="C1035">
        <v>0</v>
      </c>
    </row>
    <row r="1036" spans="1:3">
      <c r="A1036">
        <v>2140136</v>
      </c>
      <c r="B1036" t="s">
        <v>3170</v>
      </c>
      <c r="C1036">
        <v>101</v>
      </c>
    </row>
    <row r="1037" spans="1:3">
      <c r="A1037">
        <v>2140138</v>
      </c>
      <c r="B1037" t="s">
        <v>3171</v>
      </c>
      <c r="C1037">
        <v>0</v>
      </c>
    </row>
    <row r="1038" spans="1:3">
      <c r="A1038">
        <v>2140139</v>
      </c>
      <c r="B1038" t="s">
        <v>3172</v>
      </c>
      <c r="C1038">
        <v>3032</v>
      </c>
    </row>
    <row r="1039" spans="1:3">
      <c r="A1039">
        <v>2140199</v>
      </c>
      <c r="B1039" t="s">
        <v>3173</v>
      </c>
      <c r="C1039">
        <v>1123</v>
      </c>
    </row>
    <row r="1040" spans="1:3">
      <c r="A1040">
        <v>21402</v>
      </c>
      <c r="B1040" t="s">
        <v>3174</v>
      </c>
      <c r="C1040">
        <f>SUM(C1041:C1049)</f>
        <v>150</v>
      </c>
    </row>
    <row r="1041" spans="1:3">
      <c r="A1041">
        <v>2140201</v>
      </c>
      <c r="B1041" t="s">
        <v>156</v>
      </c>
      <c r="C1041">
        <v>0</v>
      </c>
    </row>
    <row r="1042" spans="1:3">
      <c r="A1042">
        <v>2140202</v>
      </c>
      <c r="B1042" t="s">
        <v>157</v>
      </c>
      <c r="C1042">
        <v>0</v>
      </c>
    </row>
    <row r="1043" spans="1:3">
      <c r="A1043">
        <v>2140203</v>
      </c>
      <c r="B1043" t="s">
        <v>163</v>
      </c>
      <c r="C1043">
        <v>0</v>
      </c>
    </row>
    <row r="1044" spans="1:3">
      <c r="A1044">
        <v>2140204</v>
      </c>
      <c r="B1044" t="s">
        <v>3175</v>
      </c>
      <c r="C1044">
        <v>0</v>
      </c>
    </row>
    <row r="1045" spans="1:3">
      <c r="A1045">
        <v>2140205</v>
      </c>
      <c r="B1045" t="s">
        <v>3176</v>
      </c>
      <c r="C1045">
        <v>0</v>
      </c>
    </row>
    <row r="1046" spans="1:3">
      <c r="A1046">
        <v>2140206</v>
      </c>
      <c r="B1046" t="s">
        <v>3177</v>
      </c>
      <c r="C1046">
        <v>0</v>
      </c>
    </row>
    <row r="1047" spans="1:3">
      <c r="A1047">
        <v>2140207</v>
      </c>
      <c r="B1047" t="s">
        <v>3178</v>
      </c>
      <c r="C1047">
        <v>0</v>
      </c>
    </row>
    <row r="1048" spans="1:3">
      <c r="A1048">
        <v>2140208</v>
      </c>
      <c r="B1048" t="s">
        <v>3179</v>
      </c>
      <c r="C1048">
        <v>0</v>
      </c>
    </row>
    <row r="1049" spans="1:3">
      <c r="A1049">
        <v>2140299</v>
      </c>
      <c r="B1049" t="s">
        <v>3180</v>
      </c>
      <c r="C1049">
        <v>150</v>
      </c>
    </row>
    <row r="1050" spans="1:3">
      <c r="A1050">
        <v>21403</v>
      </c>
      <c r="B1050" t="s">
        <v>3181</v>
      </c>
      <c r="C1050">
        <f>SUM(C1051:C1059)</f>
        <v>11723</v>
      </c>
    </row>
    <row r="1051" spans="1:3">
      <c r="A1051">
        <v>2140301</v>
      </c>
      <c r="B1051" t="s">
        <v>156</v>
      </c>
      <c r="C1051">
        <v>0</v>
      </c>
    </row>
    <row r="1052" spans="1:3">
      <c r="A1052">
        <v>2140302</v>
      </c>
      <c r="B1052" t="s">
        <v>157</v>
      </c>
      <c r="C1052">
        <v>0</v>
      </c>
    </row>
    <row r="1053" spans="1:3">
      <c r="A1053">
        <v>2140303</v>
      </c>
      <c r="B1053" t="s">
        <v>163</v>
      </c>
      <c r="C1053">
        <v>0</v>
      </c>
    </row>
    <row r="1054" spans="1:3">
      <c r="A1054">
        <v>2140304</v>
      </c>
      <c r="B1054" t="s">
        <v>3182</v>
      </c>
      <c r="C1054">
        <v>0</v>
      </c>
    </row>
    <row r="1055" spans="1:3">
      <c r="A1055">
        <v>2140305</v>
      </c>
      <c r="B1055" t="s">
        <v>3183</v>
      </c>
      <c r="C1055">
        <v>0</v>
      </c>
    </row>
    <row r="1056" spans="1:3">
      <c r="A1056">
        <v>2140306</v>
      </c>
      <c r="B1056" t="s">
        <v>3184</v>
      </c>
      <c r="C1056">
        <v>0</v>
      </c>
    </row>
    <row r="1057" spans="1:3">
      <c r="A1057">
        <v>2140307</v>
      </c>
      <c r="B1057" t="s">
        <v>3185</v>
      </c>
      <c r="C1057">
        <v>0</v>
      </c>
    </row>
    <row r="1058" spans="1:3">
      <c r="A1058">
        <v>2140308</v>
      </c>
      <c r="B1058" t="s">
        <v>3186</v>
      </c>
      <c r="C1058">
        <v>0</v>
      </c>
    </row>
    <row r="1059" spans="1:3">
      <c r="A1059">
        <v>2140399</v>
      </c>
      <c r="B1059" t="s">
        <v>3187</v>
      </c>
      <c r="C1059">
        <v>11723</v>
      </c>
    </row>
    <row r="1060" spans="1:3">
      <c r="A1060">
        <v>21404</v>
      </c>
      <c r="B1060" t="s">
        <v>3188</v>
      </c>
      <c r="C1060">
        <f>SUM(C1061:C1064)</f>
        <v>12043</v>
      </c>
    </row>
    <row r="1061" spans="1:3">
      <c r="A1061">
        <v>2140401</v>
      </c>
      <c r="B1061" t="s">
        <v>3189</v>
      </c>
      <c r="C1061">
        <v>7864</v>
      </c>
    </row>
    <row r="1062" spans="1:3">
      <c r="A1062">
        <v>2140402</v>
      </c>
      <c r="B1062" t="s">
        <v>3190</v>
      </c>
      <c r="C1062">
        <v>832</v>
      </c>
    </row>
    <row r="1063" spans="1:3">
      <c r="A1063">
        <v>2140403</v>
      </c>
      <c r="B1063" t="s">
        <v>3191</v>
      </c>
      <c r="C1063">
        <v>3347</v>
      </c>
    </row>
    <row r="1064" spans="1:3">
      <c r="A1064">
        <v>2140499</v>
      </c>
      <c r="B1064" t="s">
        <v>3192</v>
      </c>
      <c r="C1064">
        <v>0</v>
      </c>
    </row>
    <row r="1065" spans="1:3">
      <c r="A1065">
        <v>21405</v>
      </c>
      <c r="B1065" t="s">
        <v>3193</v>
      </c>
      <c r="C1065">
        <f>SUM(C1066:C1071)</f>
        <v>85</v>
      </c>
    </row>
    <row r="1066" spans="1:3">
      <c r="A1066">
        <v>2140501</v>
      </c>
      <c r="B1066" t="s">
        <v>156</v>
      </c>
      <c r="C1066">
        <v>0</v>
      </c>
    </row>
    <row r="1067" spans="1:3">
      <c r="A1067">
        <v>2140502</v>
      </c>
      <c r="B1067" t="s">
        <v>157</v>
      </c>
      <c r="C1067">
        <v>0</v>
      </c>
    </row>
    <row r="1068" spans="1:3">
      <c r="A1068">
        <v>2140503</v>
      </c>
      <c r="B1068" t="s">
        <v>163</v>
      </c>
      <c r="C1068">
        <v>0</v>
      </c>
    </row>
    <row r="1069" spans="1:3">
      <c r="A1069">
        <v>2140504</v>
      </c>
      <c r="B1069" t="s">
        <v>3179</v>
      </c>
      <c r="C1069">
        <v>0</v>
      </c>
    </row>
    <row r="1070" spans="1:3">
      <c r="A1070">
        <v>2140505</v>
      </c>
      <c r="B1070" t="s">
        <v>3194</v>
      </c>
      <c r="C1070">
        <v>0</v>
      </c>
    </row>
    <row r="1071" spans="1:3">
      <c r="A1071">
        <v>2140599</v>
      </c>
      <c r="B1071" t="s">
        <v>3195</v>
      </c>
      <c r="C1071">
        <v>85</v>
      </c>
    </row>
    <row r="1072" spans="1:3">
      <c r="A1072">
        <v>21406</v>
      </c>
      <c r="B1072" t="s">
        <v>3196</v>
      </c>
      <c r="C1072">
        <f>SUM(C1073:C1076)</f>
        <v>421</v>
      </c>
    </row>
    <row r="1073" spans="1:3">
      <c r="A1073">
        <v>2140601</v>
      </c>
      <c r="B1073" t="s">
        <v>3197</v>
      </c>
      <c r="C1073">
        <v>0</v>
      </c>
    </row>
    <row r="1074" spans="1:3">
      <c r="A1074">
        <v>2140602</v>
      </c>
      <c r="B1074" t="s">
        <v>3198</v>
      </c>
      <c r="C1074">
        <v>0</v>
      </c>
    </row>
    <row r="1075" spans="1:3">
      <c r="A1075">
        <v>2140603</v>
      </c>
      <c r="B1075" t="s">
        <v>3199</v>
      </c>
      <c r="C1075">
        <v>0</v>
      </c>
    </row>
    <row r="1076" spans="1:3">
      <c r="A1076">
        <v>2140699</v>
      </c>
      <c r="B1076" t="s">
        <v>3200</v>
      </c>
      <c r="C1076">
        <v>421</v>
      </c>
    </row>
    <row r="1077" spans="1:3">
      <c r="A1077">
        <v>21499</v>
      </c>
      <c r="B1077" t="s">
        <v>3201</v>
      </c>
      <c r="C1077">
        <f>SUM(C1078:C1079)</f>
        <v>600</v>
      </c>
    </row>
    <row r="1078" spans="1:3">
      <c r="A1078">
        <v>2149901</v>
      </c>
      <c r="B1078" t="s">
        <v>3202</v>
      </c>
      <c r="C1078">
        <v>0</v>
      </c>
    </row>
    <row r="1079" spans="1:3">
      <c r="A1079">
        <v>2149999</v>
      </c>
      <c r="B1079" t="s">
        <v>3203</v>
      </c>
      <c r="C1079">
        <v>600</v>
      </c>
    </row>
    <row r="1080" spans="1:3">
      <c r="A1080">
        <v>215</v>
      </c>
      <c r="B1080" t="s">
        <v>3204</v>
      </c>
      <c r="C1080">
        <f>SUM(C1081,C1091,C1107,C1112,C1126,C1135,C1142,C1149)</f>
        <v>104389</v>
      </c>
    </row>
    <row r="1081" spans="1:3">
      <c r="A1081">
        <v>21501</v>
      </c>
      <c r="B1081" t="s">
        <v>3205</v>
      </c>
      <c r="C1081">
        <f>SUM(C1082:C1090)</f>
        <v>1</v>
      </c>
    </row>
    <row r="1082" spans="1:3">
      <c r="A1082">
        <v>2150101</v>
      </c>
      <c r="B1082" t="s">
        <v>156</v>
      </c>
      <c r="C1082">
        <v>1</v>
      </c>
    </row>
    <row r="1083" spans="1:3">
      <c r="A1083">
        <v>2150102</v>
      </c>
      <c r="B1083" t="s">
        <v>157</v>
      </c>
      <c r="C1083">
        <v>0</v>
      </c>
    </row>
    <row r="1084" spans="1:3">
      <c r="A1084">
        <v>2150103</v>
      </c>
      <c r="B1084" t="s">
        <v>163</v>
      </c>
      <c r="C1084">
        <v>0</v>
      </c>
    </row>
    <row r="1085" spans="1:3">
      <c r="A1085">
        <v>2150104</v>
      </c>
      <c r="B1085" t="s">
        <v>3206</v>
      </c>
      <c r="C1085">
        <v>0</v>
      </c>
    </row>
    <row r="1086" spans="1:3">
      <c r="A1086">
        <v>2150105</v>
      </c>
      <c r="B1086" t="s">
        <v>3207</v>
      </c>
      <c r="C1086">
        <v>0</v>
      </c>
    </row>
    <row r="1087" spans="1:3">
      <c r="A1087">
        <v>2150106</v>
      </c>
      <c r="B1087" t="s">
        <v>3208</v>
      </c>
      <c r="C1087">
        <v>0</v>
      </c>
    </row>
    <row r="1088" spans="1:3">
      <c r="A1088">
        <v>2150107</v>
      </c>
      <c r="B1088" t="s">
        <v>3209</v>
      </c>
      <c r="C1088">
        <v>0</v>
      </c>
    </row>
    <row r="1089" spans="1:3">
      <c r="A1089">
        <v>2150108</v>
      </c>
      <c r="B1089" t="s">
        <v>3210</v>
      </c>
      <c r="C1089">
        <v>0</v>
      </c>
    </row>
    <row r="1090" spans="1:3">
      <c r="A1090">
        <v>2150199</v>
      </c>
      <c r="B1090" t="s">
        <v>3211</v>
      </c>
      <c r="C1090">
        <v>0</v>
      </c>
    </row>
    <row r="1091" spans="1:3">
      <c r="A1091">
        <v>21502</v>
      </c>
      <c r="B1091" t="s">
        <v>523</v>
      </c>
      <c r="C1091">
        <f>SUM(C1092:C1106)</f>
        <v>46095</v>
      </c>
    </row>
    <row r="1092" spans="1:3">
      <c r="A1092">
        <v>2150201</v>
      </c>
      <c r="B1092" t="s">
        <v>156</v>
      </c>
      <c r="C1092">
        <v>1029</v>
      </c>
    </row>
    <row r="1093" spans="1:3">
      <c r="A1093">
        <v>2150202</v>
      </c>
      <c r="B1093" t="s">
        <v>157</v>
      </c>
      <c r="C1093">
        <v>56</v>
      </c>
    </row>
    <row r="1094" spans="1:3">
      <c r="A1094">
        <v>2150203</v>
      </c>
      <c r="B1094" t="s">
        <v>163</v>
      </c>
      <c r="C1094">
        <v>0</v>
      </c>
    </row>
    <row r="1095" spans="1:3">
      <c r="A1095">
        <v>2150204</v>
      </c>
      <c r="B1095" t="s">
        <v>3212</v>
      </c>
      <c r="C1095">
        <v>0</v>
      </c>
    </row>
    <row r="1096" spans="1:3">
      <c r="A1096">
        <v>2150205</v>
      </c>
      <c r="B1096" t="s">
        <v>3213</v>
      </c>
      <c r="C1096">
        <v>0</v>
      </c>
    </row>
    <row r="1097" spans="1:3">
      <c r="A1097">
        <v>2150206</v>
      </c>
      <c r="B1097" t="s">
        <v>3214</v>
      </c>
      <c r="C1097">
        <v>0</v>
      </c>
    </row>
    <row r="1098" spans="1:3">
      <c r="A1098">
        <v>2150207</v>
      </c>
      <c r="B1098" t="s">
        <v>3215</v>
      </c>
      <c r="C1098">
        <v>0</v>
      </c>
    </row>
    <row r="1099" spans="1:3">
      <c r="A1099">
        <v>2150208</v>
      </c>
      <c r="B1099" t="s">
        <v>3216</v>
      </c>
      <c r="C1099">
        <v>0</v>
      </c>
    </row>
    <row r="1100" spans="1:3">
      <c r="A1100">
        <v>2150209</v>
      </c>
      <c r="B1100" t="s">
        <v>3217</v>
      </c>
      <c r="C1100">
        <v>0</v>
      </c>
    </row>
    <row r="1101" spans="1:3">
      <c r="A1101">
        <v>2150210</v>
      </c>
      <c r="B1101" t="s">
        <v>3218</v>
      </c>
      <c r="C1101">
        <v>0</v>
      </c>
    </row>
    <row r="1102" spans="1:3">
      <c r="A1102">
        <v>2150212</v>
      </c>
      <c r="B1102" t="s">
        <v>3219</v>
      </c>
      <c r="C1102">
        <v>0</v>
      </c>
    </row>
    <row r="1103" spans="1:3">
      <c r="A1103">
        <v>2150213</v>
      </c>
      <c r="B1103" t="s">
        <v>3220</v>
      </c>
      <c r="C1103">
        <v>0</v>
      </c>
    </row>
    <row r="1104" spans="1:3">
      <c r="A1104">
        <v>2150214</v>
      </c>
      <c r="B1104" t="s">
        <v>3221</v>
      </c>
      <c r="C1104">
        <v>0</v>
      </c>
    </row>
    <row r="1105" spans="1:3">
      <c r="A1105">
        <v>2150215</v>
      </c>
      <c r="B1105" t="s">
        <v>3222</v>
      </c>
      <c r="C1105">
        <v>0</v>
      </c>
    </row>
    <row r="1106" spans="1:3">
      <c r="A1106">
        <v>2150299</v>
      </c>
      <c r="B1106" t="s">
        <v>524</v>
      </c>
      <c r="C1106">
        <v>45010</v>
      </c>
    </row>
    <row r="1107" spans="1:3">
      <c r="A1107">
        <v>21503</v>
      </c>
      <c r="B1107" t="s">
        <v>3223</v>
      </c>
      <c r="C1107">
        <f>SUM(C1108:C1111)</f>
        <v>0</v>
      </c>
    </row>
    <row r="1108" spans="1:3">
      <c r="A1108">
        <v>2150301</v>
      </c>
      <c r="B1108" t="s">
        <v>156</v>
      </c>
      <c r="C1108">
        <v>0</v>
      </c>
    </row>
    <row r="1109" spans="1:3">
      <c r="A1109">
        <v>2150302</v>
      </c>
      <c r="B1109" t="s">
        <v>157</v>
      </c>
      <c r="C1109">
        <v>0</v>
      </c>
    </row>
    <row r="1110" spans="1:3">
      <c r="A1110">
        <v>2150303</v>
      </c>
      <c r="B1110" t="s">
        <v>163</v>
      </c>
      <c r="C1110">
        <v>0</v>
      </c>
    </row>
    <row r="1111" spans="1:3">
      <c r="A1111">
        <v>2150399</v>
      </c>
      <c r="B1111" t="s">
        <v>3224</v>
      </c>
      <c r="C1111">
        <v>0</v>
      </c>
    </row>
    <row r="1112" spans="1:3">
      <c r="A1112">
        <v>21505</v>
      </c>
      <c r="B1112" t="s">
        <v>525</v>
      </c>
      <c r="C1112">
        <f>SUM(C1113:C1125)</f>
        <v>196</v>
      </c>
    </row>
    <row r="1113" spans="1:3">
      <c r="A1113">
        <v>2150501</v>
      </c>
      <c r="B1113" t="s">
        <v>156</v>
      </c>
      <c r="C1113">
        <v>0</v>
      </c>
    </row>
    <row r="1114" spans="1:3">
      <c r="A1114">
        <v>2150502</v>
      </c>
      <c r="B1114" t="s">
        <v>157</v>
      </c>
      <c r="C1114">
        <v>125</v>
      </c>
    </row>
    <row r="1115" spans="1:3">
      <c r="A1115">
        <v>2150503</v>
      </c>
      <c r="B1115" t="s">
        <v>163</v>
      </c>
      <c r="C1115">
        <v>0</v>
      </c>
    </row>
    <row r="1116" spans="1:3">
      <c r="A1116">
        <v>2150505</v>
      </c>
      <c r="B1116" t="s">
        <v>3225</v>
      </c>
      <c r="C1116">
        <v>0</v>
      </c>
    </row>
    <row r="1117" spans="1:3">
      <c r="A1117">
        <v>2150506</v>
      </c>
      <c r="B1117" t="s">
        <v>3226</v>
      </c>
      <c r="C1117">
        <v>0</v>
      </c>
    </row>
    <row r="1118" spans="1:3">
      <c r="A1118">
        <v>2150507</v>
      </c>
      <c r="B1118" t="s">
        <v>3227</v>
      </c>
      <c r="C1118">
        <v>0</v>
      </c>
    </row>
    <row r="1119" spans="1:3">
      <c r="A1119">
        <v>2150508</v>
      </c>
      <c r="B1119" t="s">
        <v>3228</v>
      </c>
      <c r="C1119">
        <v>0</v>
      </c>
    </row>
    <row r="1120" spans="1:3">
      <c r="A1120">
        <v>2150509</v>
      </c>
      <c r="B1120" t="s">
        <v>3229</v>
      </c>
      <c r="C1120">
        <v>0</v>
      </c>
    </row>
    <row r="1121" spans="1:3">
      <c r="A1121">
        <v>2150510</v>
      </c>
      <c r="B1121" t="s">
        <v>3230</v>
      </c>
      <c r="C1121">
        <v>0</v>
      </c>
    </row>
    <row r="1122" spans="1:3">
      <c r="A1122">
        <v>2150511</v>
      </c>
      <c r="B1122" t="s">
        <v>3231</v>
      </c>
      <c r="C1122">
        <v>0</v>
      </c>
    </row>
    <row r="1123" spans="1:3">
      <c r="A1123">
        <v>2150513</v>
      </c>
      <c r="B1123" t="s">
        <v>3179</v>
      </c>
      <c r="C1123">
        <v>0</v>
      </c>
    </row>
    <row r="1124" spans="1:3">
      <c r="A1124">
        <v>2150515</v>
      </c>
      <c r="B1124" t="s">
        <v>3232</v>
      </c>
      <c r="C1124">
        <v>0</v>
      </c>
    </row>
    <row r="1125" spans="1:3">
      <c r="A1125">
        <v>2150599</v>
      </c>
      <c r="B1125" t="s">
        <v>526</v>
      </c>
      <c r="C1125">
        <v>71</v>
      </c>
    </row>
    <row r="1126" spans="1:3">
      <c r="A1126">
        <v>21506</v>
      </c>
      <c r="B1126" t="s">
        <v>3233</v>
      </c>
      <c r="C1126">
        <f>SUM(C1127:C1134)</f>
        <v>1762</v>
      </c>
    </row>
    <row r="1127" spans="1:3">
      <c r="A1127">
        <v>2150601</v>
      </c>
      <c r="B1127" t="s">
        <v>156</v>
      </c>
      <c r="C1127">
        <v>531</v>
      </c>
    </row>
    <row r="1128" spans="1:3">
      <c r="A1128">
        <v>2150602</v>
      </c>
      <c r="B1128" t="s">
        <v>157</v>
      </c>
      <c r="C1128">
        <v>0</v>
      </c>
    </row>
    <row r="1129" spans="1:3">
      <c r="A1129">
        <v>2150603</v>
      </c>
      <c r="B1129" t="s">
        <v>163</v>
      </c>
      <c r="C1129">
        <v>0</v>
      </c>
    </row>
    <row r="1130" spans="1:3">
      <c r="A1130">
        <v>2150604</v>
      </c>
      <c r="B1130" t="s">
        <v>565</v>
      </c>
      <c r="C1130">
        <v>0</v>
      </c>
    </row>
    <row r="1131" spans="1:3">
      <c r="A1131">
        <v>2150605</v>
      </c>
      <c r="B1131" t="s">
        <v>3234</v>
      </c>
      <c r="C1131">
        <v>1096</v>
      </c>
    </row>
    <row r="1132" spans="1:3">
      <c r="A1132">
        <v>2150606</v>
      </c>
      <c r="B1132" t="s">
        <v>3235</v>
      </c>
      <c r="C1132">
        <v>0</v>
      </c>
    </row>
    <row r="1133" spans="1:3">
      <c r="A1133">
        <v>2150607</v>
      </c>
      <c r="B1133" t="s">
        <v>3236</v>
      </c>
      <c r="C1133">
        <v>0</v>
      </c>
    </row>
    <row r="1134" spans="1:3">
      <c r="A1134">
        <v>2150699</v>
      </c>
      <c r="B1134" t="s">
        <v>3237</v>
      </c>
      <c r="C1134">
        <v>135</v>
      </c>
    </row>
    <row r="1135" spans="1:3">
      <c r="A1135">
        <v>21507</v>
      </c>
      <c r="B1135" t="s">
        <v>3238</v>
      </c>
      <c r="C1135">
        <f>SUM(C1136:C1141)</f>
        <v>1407</v>
      </c>
    </row>
    <row r="1136" spans="1:3">
      <c r="A1136">
        <v>2150701</v>
      </c>
      <c r="B1136" t="s">
        <v>156</v>
      </c>
      <c r="C1136">
        <v>573</v>
      </c>
    </row>
    <row r="1137" spans="1:3">
      <c r="A1137">
        <v>2150702</v>
      </c>
      <c r="B1137" t="s">
        <v>157</v>
      </c>
      <c r="C1137">
        <v>194</v>
      </c>
    </row>
    <row r="1138" spans="1:3">
      <c r="A1138">
        <v>2150703</v>
      </c>
      <c r="B1138" t="s">
        <v>163</v>
      </c>
      <c r="C1138">
        <v>0</v>
      </c>
    </row>
    <row r="1139" spans="1:3">
      <c r="A1139">
        <v>2150704</v>
      </c>
      <c r="B1139" t="s">
        <v>3239</v>
      </c>
      <c r="C1139">
        <v>0</v>
      </c>
    </row>
    <row r="1140" spans="1:3">
      <c r="A1140">
        <v>2150705</v>
      </c>
      <c r="B1140" t="s">
        <v>3240</v>
      </c>
      <c r="C1140">
        <v>0</v>
      </c>
    </row>
    <row r="1141" spans="1:3">
      <c r="A1141">
        <v>2150799</v>
      </c>
      <c r="B1141" t="s">
        <v>3241</v>
      </c>
      <c r="C1141">
        <v>640</v>
      </c>
    </row>
    <row r="1142" spans="1:3">
      <c r="A1142">
        <v>21508</v>
      </c>
      <c r="B1142" t="s">
        <v>527</v>
      </c>
      <c r="C1142">
        <f>SUM(C1143:C1148)</f>
        <v>29228</v>
      </c>
    </row>
    <row r="1143" spans="1:3">
      <c r="A1143">
        <v>2150801</v>
      </c>
      <c r="B1143" t="s">
        <v>156</v>
      </c>
      <c r="C1143">
        <v>0</v>
      </c>
    </row>
    <row r="1144" spans="1:3">
      <c r="A1144">
        <v>2150802</v>
      </c>
      <c r="B1144" t="s">
        <v>157</v>
      </c>
      <c r="C1144">
        <v>0</v>
      </c>
    </row>
    <row r="1145" spans="1:3">
      <c r="A1145">
        <v>2150803</v>
      </c>
      <c r="B1145" t="s">
        <v>163</v>
      </c>
      <c r="C1145">
        <v>0</v>
      </c>
    </row>
    <row r="1146" spans="1:3">
      <c r="A1146">
        <v>2150804</v>
      </c>
      <c r="B1146" t="s">
        <v>528</v>
      </c>
      <c r="C1146">
        <v>0</v>
      </c>
    </row>
    <row r="1147" spans="1:3">
      <c r="A1147">
        <v>2150805</v>
      </c>
      <c r="B1147" t="s">
        <v>529</v>
      </c>
      <c r="C1147">
        <v>27285</v>
      </c>
    </row>
    <row r="1148" spans="1:3">
      <c r="A1148">
        <v>2150899</v>
      </c>
      <c r="B1148" t="s">
        <v>530</v>
      </c>
      <c r="C1148">
        <v>1943</v>
      </c>
    </row>
    <row r="1149" spans="1:3">
      <c r="A1149">
        <v>21599</v>
      </c>
      <c r="B1149" t="s">
        <v>3242</v>
      </c>
      <c r="C1149">
        <f>SUM(C1150:C1155)</f>
        <v>25700</v>
      </c>
    </row>
    <row r="1150" spans="1:3">
      <c r="A1150">
        <v>2159901</v>
      </c>
      <c r="B1150" t="s">
        <v>3243</v>
      </c>
      <c r="C1150">
        <v>0</v>
      </c>
    </row>
    <row r="1151" spans="1:3">
      <c r="A1151">
        <v>2159902</v>
      </c>
      <c r="B1151" t="s">
        <v>3244</v>
      </c>
      <c r="C1151">
        <v>0</v>
      </c>
    </row>
    <row r="1152" spans="1:3">
      <c r="A1152">
        <v>2159904</v>
      </c>
      <c r="B1152" t="s">
        <v>3245</v>
      </c>
      <c r="C1152">
        <v>0</v>
      </c>
    </row>
    <row r="1153" spans="1:3">
      <c r="A1153">
        <v>2159905</v>
      </c>
      <c r="B1153" t="s">
        <v>3246</v>
      </c>
      <c r="C1153">
        <v>0</v>
      </c>
    </row>
    <row r="1154" spans="1:3">
      <c r="A1154">
        <v>2159906</v>
      </c>
      <c r="B1154" t="s">
        <v>3247</v>
      </c>
      <c r="C1154">
        <v>0</v>
      </c>
    </row>
    <row r="1155" spans="1:3">
      <c r="A1155">
        <v>2159999</v>
      </c>
      <c r="B1155" t="s">
        <v>3248</v>
      </c>
      <c r="C1155">
        <v>25700</v>
      </c>
    </row>
    <row r="1156" spans="1:3">
      <c r="A1156">
        <v>216</v>
      </c>
      <c r="B1156" t="s">
        <v>3249</v>
      </c>
      <c r="C1156">
        <f>SUM(C1157,C1167,C1174,C1180)</f>
        <v>19459</v>
      </c>
    </row>
    <row r="1157" spans="1:3">
      <c r="A1157">
        <v>21602</v>
      </c>
      <c r="B1157" t="s">
        <v>3250</v>
      </c>
      <c r="C1157">
        <f>SUM(C1158:C1166)</f>
        <v>10406</v>
      </c>
    </row>
    <row r="1158" spans="1:3">
      <c r="A1158">
        <v>2160201</v>
      </c>
      <c r="B1158" t="s">
        <v>156</v>
      </c>
      <c r="C1158">
        <v>411</v>
      </c>
    </row>
    <row r="1159" spans="1:3">
      <c r="A1159">
        <v>2160202</v>
      </c>
      <c r="B1159" t="s">
        <v>157</v>
      </c>
      <c r="C1159">
        <v>92</v>
      </c>
    </row>
    <row r="1160" spans="1:3">
      <c r="A1160">
        <v>2160203</v>
      </c>
      <c r="B1160" t="s">
        <v>163</v>
      </c>
      <c r="C1160">
        <v>0</v>
      </c>
    </row>
    <row r="1161" spans="1:3">
      <c r="A1161">
        <v>2160216</v>
      </c>
      <c r="B1161" t="s">
        <v>3251</v>
      </c>
      <c r="C1161">
        <v>0</v>
      </c>
    </row>
    <row r="1162" spans="1:3">
      <c r="A1162">
        <v>2160217</v>
      </c>
      <c r="B1162" t="s">
        <v>3252</v>
      </c>
      <c r="C1162">
        <v>0</v>
      </c>
    </row>
    <row r="1163" spans="1:3">
      <c r="A1163">
        <v>2160218</v>
      </c>
      <c r="B1163" t="s">
        <v>3253</v>
      </c>
      <c r="C1163">
        <v>0</v>
      </c>
    </row>
    <row r="1164" spans="1:3">
      <c r="A1164">
        <v>2160219</v>
      </c>
      <c r="B1164" t="s">
        <v>3254</v>
      </c>
      <c r="C1164">
        <v>-246</v>
      </c>
    </row>
    <row r="1165" spans="1:3">
      <c r="A1165">
        <v>2160250</v>
      </c>
      <c r="B1165" t="s">
        <v>158</v>
      </c>
      <c r="C1165">
        <v>1</v>
      </c>
    </row>
    <row r="1166" spans="1:3">
      <c r="A1166">
        <v>2160299</v>
      </c>
      <c r="B1166" t="s">
        <v>3255</v>
      </c>
      <c r="C1166">
        <v>10148</v>
      </c>
    </row>
    <row r="1167" spans="1:3">
      <c r="A1167">
        <v>21605</v>
      </c>
      <c r="B1167" t="s">
        <v>3256</v>
      </c>
      <c r="C1167">
        <f>SUM(C1168:C1173)</f>
        <v>5914</v>
      </c>
    </row>
    <row r="1168" spans="1:3">
      <c r="A1168">
        <v>2160501</v>
      </c>
      <c r="B1168" t="s">
        <v>156</v>
      </c>
      <c r="C1168">
        <v>372</v>
      </c>
    </row>
    <row r="1169" spans="1:3">
      <c r="A1169">
        <v>2160502</v>
      </c>
      <c r="B1169" t="s">
        <v>157</v>
      </c>
      <c r="C1169">
        <v>388</v>
      </c>
    </row>
    <row r="1170" spans="1:3">
      <c r="A1170">
        <v>2160503</v>
      </c>
      <c r="B1170" t="s">
        <v>163</v>
      </c>
      <c r="C1170">
        <v>0</v>
      </c>
    </row>
    <row r="1171" spans="1:3">
      <c r="A1171">
        <v>2160504</v>
      </c>
      <c r="B1171" t="s">
        <v>3257</v>
      </c>
      <c r="C1171">
        <v>4246</v>
      </c>
    </row>
    <row r="1172" spans="1:3">
      <c r="A1172">
        <v>2160505</v>
      </c>
      <c r="B1172" t="s">
        <v>3258</v>
      </c>
      <c r="C1172">
        <v>8</v>
      </c>
    </row>
    <row r="1173" spans="1:3">
      <c r="A1173">
        <v>2160599</v>
      </c>
      <c r="B1173" t="s">
        <v>3259</v>
      </c>
      <c r="C1173">
        <v>900</v>
      </c>
    </row>
    <row r="1174" spans="1:3">
      <c r="A1174">
        <v>21606</v>
      </c>
      <c r="B1174" t="s">
        <v>3260</v>
      </c>
      <c r="C1174">
        <f>SUM(C1175:C1179)</f>
        <v>2577</v>
      </c>
    </row>
    <row r="1175" spans="1:3">
      <c r="A1175">
        <v>2160601</v>
      </c>
      <c r="B1175" t="s">
        <v>156</v>
      </c>
      <c r="C1175">
        <v>0</v>
      </c>
    </row>
    <row r="1176" spans="1:3">
      <c r="A1176">
        <v>2160602</v>
      </c>
      <c r="B1176" t="s">
        <v>157</v>
      </c>
      <c r="C1176">
        <v>0</v>
      </c>
    </row>
    <row r="1177" spans="1:3">
      <c r="A1177">
        <v>2160603</v>
      </c>
      <c r="B1177" t="s">
        <v>163</v>
      </c>
      <c r="C1177">
        <v>0</v>
      </c>
    </row>
    <row r="1178" spans="1:3">
      <c r="A1178">
        <v>2160607</v>
      </c>
      <c r="B1178" t="s">
        <v>3261</v>
      </c>
      <c r="C1178">
        <v>0</v>
      </c>
    </row>
    <row r="1179" spans="1:3">
      <c r="A1179">
        <v>2160699</v>
      </c>
      <c r="B1179" t="s">
        <v>3262</v>
      </c>
      <c r="C1179">
        <v>2577</v>
      </c>
    </row>
    <row r="1180" spans="1:3">
      <c r="A1180">
        <v>21699</v>
      </c>
      <c r="B1180" t="s">
        <v>3263</v>
      </c>
      <c r="C1180">
        <f>SUM(C1181:C1182)</f>
        <v>562</v>
      </c>
    </row>
    <row r="1181" spans="1:3">
      <c r="A1181">
        <v>2169901</v>
      </c>
      <c r="B1181" t="s">
        <v>3264</v>
      </c>
      <c r="C1181">
        <v>560</v>
      </c>
    </row>
    <row r="1182" spans="1:3">
      <c r="A1182">
        <v>2169999</v>
      </c>
      <c r="B1182" t="s">
        <v>3265</v>
      </c>
      <c r="C1182">
        <v>2</v>
      </c>
    </row>
    <row r="1183" spans="1:3">
      <c r="A1183">
        <v>217</v>
      </c>
      <c r="B1183" t="s">
        <v>3266</v>
      </c>
      <c r="C1183">
        <f>SUM(C1184,C1191,C1201,C1207,C1210)</f>
        <v>5541</v>
      </c>
    </row>
    <row r="1184" spans="1:3">
      <c r="A1184">
        <v>21701</v>
      </c>
      <c r="B1184" t="s">
        <v>3267</v>
      </c>
      <c r="C1184">
        <f>SUM(C1185:C1190)</f>
        <v>439</v>
      </c>
    </row>
    <row r="1185" spans="1:3">
      <c r="A1185">
        <v>2170101</v>
      </c>
      <c r="B1185" t="s">
        <v>156</v>
      </c>
      <c r="C1185">
        <v>186</v>
      </c>
    </row>
    <row r="1186" spans="1:3">
      <c r="A1186">
        <v>2170102</v>
      </c>
      <c r="B1186" t="s">
        <v>157</v>
      </c>
      <c r="C1186">
        <v>253</v>
      </c>
    </row>
    <row r="1187" spans="1:3">
      <c r="A1187">
        <v>2170103</v>
      </c>
      <c r="B1187" t="s">
        <v>163</v>
      </c>
      <c r="C1187">
        <v>0</v>
      </c>
    </row>
    <row r="1188" spans="1:3">
      <c r="A1188">
        <v>2170104</v>
      </c>
      <c r="B1188" t="s">
        <v>3268</v>
      </c>
      <c r="C1188">
        <v>0</v>
      </c>
    </row>
    <row r="1189" spans="1:3">
      <c r="A1189">
        <v>2170150</v>
      </c>
      <c r="B1189" t="s">
        <v>158</v>
      </c>
      <c r="C1189">
        <v>0</v>
      </c>
    </row>
    <row r="1190" spans="1:3">
      <c r="A1190">
        <v>2170199</v>
      </c>
      <c r="B1190" t="s">
        <v>3269</v>
      </c>
      <c r="C1190">
        <v>0</v>
      </c>
    </row>
    <row r="1191" spans="1:3">
      <c r="A1191">
        <v>21702</v>
      </c>
      <c r="B1191" t="s">
        <v>3270</v>
      </c>
      <c r="C1191">
        <f>SUM(C1192:C1200)</f>
        <v>202</v>
      </c>
    </row>
    <row r="1192" spans="1:3">
      <c r="A1192">
        <v>2170201</v>
      </c>
      <c r="B1192" t="s">
        <v>3271</v>
      </c>
      <c r="C1192">
        <v>0</v>
      </c>
    </row>
    <row r="1193" spans="1:3">
      <c r="A1193">
        <v>2170202</v>
      </c>
      <c r="B1193" t="s">
        <v>3272</v>
      </c>
      <c r="C1193">
        <v>0</v>
      </c>
    </row>
    <row r="1194" spans="1:3">
      <c r="A1194">
        <v>2170203</v>
      </c>
      <c r="B1194" t="s">
        <v>3273</v>
      </c>
      <c r="C1194">
        <v>0</v>
      </c>
    </row>
    <row r="1195" spans="1:3">
      <c r="A1195">
        <v>2170204</v>
      </c>
      <c r="B1195" t="s">
        <v>3274</v>
      </c>
      <c r="C1195">
        <v>0</v>
      </c>
    </row>
    <row r="1196" spans="1:3">
      <c r="A1196">
        <v>2170205</v>
      </c>
      <c r="B1196" t="s">
        <v>3275</v>
      </c>
      <c r="C1196">
        <v>0</v>
      </c>
    </row>
    <row r="1197" spans="1:3">
      <c r="A1197">
        <v>2170206</v>
      </c>
      <c r="B1197" t="s">
        <v>3276</v>
      </c>
      <c r="C1197">
        <v>0</v>
      </c>
    </row>
    <row r="1198" spans="1:3">
      <c r="A1198">
        <v>2170207</v>
      </c>
      <c r="B1198" t="s">
        <v>3277</v>
      </c>
      <c r="C1198">
        <v>0</v>
      </c>
    </row>
    <row r="1199" spans="1:3">
      <c r="A1199">
        <v>2170208</v>
      </c>
      <c r="B1199" t="s">
        <v>3278</v>
      </c>
      <c r="C1199">
        <v>0</v>
      </c>
    </row>
    <row r="1200" spans="1:3">
      <c r="A1200">
        <v>2170299</v>
      </c>
      <c r="B1200" t="s">
        <v>3279</v>
      </c>
      <c r="C1200">
        <v>202</v>
      </c>
    </row>
    <row r="1201" spans="1:3">
      <c r="A1201">
        <v>21703</v>
      </c>
      <c r="B1201" t="s">
        <v>535</v>
      </c>
      <c r="C1201">
        <f>SUM(C1202:C1206)</f>
        <v>4173</v>
      </c>
    </row>
    <row r="1202" spans="1:3">
      <c r="A1202">
        <v>2170301</v>
      </c>
      <c r="B1202" t="s">
        <v>3280</v>
      </c>
      <c r="C1202">
        <v>0</v>
      </c>
    </row>
    <row r="1203" spans="1:3">
      <c r="A1203">
        <v>2170302</v>
      </c>
      <c r="B1203" t="s">
        <v>3281</v>
      </c>
      <c r="C1203">
        <v>0</v>
      </c>
    </row>
    <row r="1204" spans="1:3">
      <c r="A1204">
        <v>2170303</v>
      </c>
      <c r="B1204" t="s">
        <v>3282</v>
      </c>
      <c r="C1204">
        <v>3160</v>
      </c>
    </row>
    <row r="1205" spans="1:3">
      <c r="A1205">
        <v>2170304</v>
      </c>
      <c r="B1205" t="s">
        <v>3283</v>
      </c>
      <c r="C1205">
        <v>0</v>
      </c>
    </row>
    <row r="1206" spans="1:3">
      <c r="A1206">
        <v>2170399</v>
      </c>
      <c r="B1206" t="s">
        <v>537</v>
      </c>
      <c r="C1206">
        <v>1013</v>
      </c>
    </row>
    <row r="1207" spans="1:3">
      <c r="A1207">
        <v>21704</v>
      </c>
      <c r="B1207" t="s">
        <v>3284</v>
      </c>
      <c r="C1207">
        <f>SUM(C1208:C1209)</f>
        <v>0</v>
      </c>
    </row>
    <row r="1208" spans="1:3">
      <c r="A1208">
        <v>2170401</v>
      </c>
      <c r="B1208" t="s">
        <v>3285</v>
      </c>
      <c r="C1208">
        <v>0</v>
      </c>
    </row>
    <row r="1209" spans="1:3">
      <c r="A1209">
        <v>2170499</v>
      </c>
      <c r="B1209" t="s">
        <v>3286</v>
      </c>
      <c r="C1209">
        <v>0</v>
      </c>
    </row>
    <row r="1210" spans="1:3">
      <c r="A1210">
        <v>21799</v>
      </c>
      <c r="B1210" t="s">
        <v>538</v>
      </c>
      <c r="C1210">
        <f>C1211</f>
        <v>727</v>
      </c>
    </row>
    <row r="1211" spans="1:3">
      <c r="A1211">
        <v>2179901</v>
      </c>
      <c r="B1211" t="s">
        <v>540</v>
      </c>
      <c r="C1211">
        <v>727</v>
      </c>
    </row>
    <row r="1212" spans="1:3">
      <c r="A1212">
        <v>219</v>
      </c>
      <c r="B1212" t="s">
        <v>3287</v>
      </c>
      <c r="C1212">
        <f>SUM(C1213:C1221)</f>
        <v>0</v>
      </c>
    </row>
    <row r="1213" spans="1:3">
      <c r="A1213">
        <v>21901</v>
      </c>
      <c r="B1213" t="s">
        <v>3288</v>
      </c>
      <c r="C1213">
        <v>0</v>
      </c>
    </row>
    <row r="1214" spans="1:3">
      <c r="A1214">
        <v>21902</v>
      </c>
      <c r="B1214" t="s">
        <v>3289</v>
      </c>
      <c r="C1214">
        <v>0</v>
      </c>
    </row>
    <row r="1215" spans="1:3">
      <c r="A1215">
        <v>21903</v>
      </c>
      <c r="B1215" t="s">
        <v>3290</v>
      </c>
      <c r="C1215">
        <v>0</v>
      </c>
    </row>
    <row r="1216" spans="1:3">
      <c r="A1216">
        <v>21904</v>
      </c>
      <c r="B1216" t="s">
        <v>3291</v>
      </c>
      <c r="C1216">
        <v>0</v>
      </c>
    </row>
    <row r="1217" spans="1:3">
      <c r="A1217">
        <v>21905</v>
      </c>
      <c r="B1217" t="s">
        <v>3292</v>
      </c>
      <c r="C1217">
        <v>0</v>
      </c>
    </row>
    <row r="1218" spans="1:3">
      <c r="A1218">
        <v>21906</v>
      </c>
      <c r="B1218" t="s">
        <v>3074</v>
      </c>
      <c r="C1218">
        <v>0</v>
      </c>
    </row>
    <row r="1219" spans="1:3">
      <c r="A1219">
        <v>21907</v>
      </c>
      <c r="B1219" t="s">
        <v>3293</v>
      </c>
      <c r="C1219">
        <v>0</v>
      </c>
    </row>
    <row r="1220" spans="1:3">
      <c r="A1220">
        <v>21908</v>
      </c>
      <c r="B1220" t="s">
        <v>3294</v>
      </c>
      <c r="C1220">
        <v>0</v>
      </c>
    </row>
    <row r="1221" spans="1:3">
      <c r="A1221">
        <v>21999</v>
      </c>
      <c r="B1221" t="s">
        <v>578</v>
      </c>
      <c r="C1221">
        <v>0</v>
      </c>
    </row>
    <row r="1222" spans="1:3">
      <c r="A1222">
        <v>220</v>
      </c>
      <c r="B1222" t="s">
        <v>3295</v>
      </c>
      <c r="C1222">
        <f>SUM(C1223,C1243,C1262,C1271,C1284,C1299)</f>
        <v>12446</v>
      </c>
    </row>
    <row r="1223" spans="1:3">
      <c r="A1223">
        <v>22001</v>
      </c>
      <c r="B1223" t="s">
        <v>3296</v>
      </c>
      <c r="C1223">
        <f>SUM(C1224:C1242)</f>
        <v>11055</v>
      </c>
    </row>
    <row r="1224" spans="1:3">
      <c r="A1224">
        <v>2200101</v>
      </c>
      <c r="B1224" t="s">
        <v>156</v>
      </c>
      <c r="C1224">
        <v>2663</v>
      </c>
    </row>
    <row r="1225" spans="1:3">
      <c r="A1225">
        <v>2200102</v>
      </c>
      <c r="B1225" t="s">
        <v>157</v>
      </c>
      <c r="C1225">
        <v>0</v>
      </c>
    </row>
    <row r="1226" spans="1:3">
      <c r="A1226">
        <v>2200103</v>
      </c>
      <c r="B1226" t="s">
        <v>163</v>
      </c>
      <c r="C1226">
        <v>0</v>
      </c>
    </row>
    <row r="1227" spans="1:3">
      <c r="A1227">
        <v>2200104</v>
      </c>
      <c r="B1227" t="s">
        <v>3297</v>
      </c>
      <c r="C1227">
        <v>0</v>
      </c>
    </row>
    <row r="1228" spans="1:3">
      <c r="A1228">
        <v>2200105</v>
      </c>
      <c r="B1228" t="s">
        <v>3298</v>
      </c>
      <c r="C1228">
        <v>17</v>
      </c>
    </row>
    <row r="1229" spans="1:3">
      <c r="A1229">
        <v>2200106</v>
      </c>
      <c r="B1229" t="s">
        <v>3299</v>
      </c>
      <c r="C1229">
        <v>1078</v>
      </c>
    </row>
    <row r="1230" spans="1:3">
      <c r="A1230">
        <v>2200107</v>
      </c>
      <c r="B1230" t="s">
        <v>3300</v>
      </c>
      <c r="C1230">
        <v>0</v>
      </c>
    </row>
    <row r="1231" spans="1:3">
      <c r="A1231">
        <v>2200108</v>
      </c>
      <c r="B1231" t="s">
        <v>3301</v>
      </c>
      <c r="C1231">
        <v>0</v>
      </c>
    </row>
    <row r="1232" spans="1:3">
      <c r="A1232">
        <v>2200109</v>
      </c>
      <c r="B1232" t="s">
        <v>3302</v>
      </c>
      <c r="C1232">
        <v>0</v>
      </c>
    </row>
    <row r="1233" spans="1:3">
      <c r="A1233">
        <v>2200110</v>
      </c>
      <c r="B1233" t="s">
        <v>3303</v>
      </c>
      <c r="C1233">
        <v>20</v>
      </c>
    </row>
    <row r="1234" spans="1:3">
      <c r="A1234">
        <v>2200111</v>
      </c>
      <c r="B1234" t="s">
        <v>3304</v>
      </c>
      <c r="C1234">
        <v>3387</v>
      </c>
    </row>
    <row r="1235" spans="1:3">
      <c r="A1235">
        <v>2200112</v>
      </c>
      <c r="B1235" t="s">
        <v>3305</v>
      </c>
      <c r="C1235">
        <v>0</v>
      </c>
    </row>
    <row r="1236" spans="1:3">
      <c r="A1236">
        <v>2200113</v>
      </c>
      <c r="B1236" t="s">
        <v>3306</v>
      </c>
      <c r="C1236">
        <v>0</v>
      </c>
    </row>
    <row r="1237" spans="1:3">
      <c r="A1237">
        <v>2200114</v>
      </c>
      <c r="B1237" t="s">
        <v>3307</v>
      </c>
      <c r="C1237">
        <v>43</v>
      </c>
    </row>
    <row r="1238" spans="1:3">
      <c r="A1238">
        <v>2200115</v>
      </c>
      <c r="B1238" t="s">
        <v>3308</v>
      </c>
      <c r="C1238">
        <v>0</v>
      </c>
    </row>
    <row r="1239" spans="1:3">
      <c r="A1239">
        <v>2200116</v>
      </c>
      <c r="B1239" t="s">
        <v>3309</v>
      </c>
      <c r="C1239">
        <v>0</v>
      </c>
    </row>
    <row r="1240" spans="1:3">
      <c r="A1240">
        <v>2200119</v>
      </c>
      <c r="B1240" t="s">
        <v>3310</v>
      </c>
      <c r="C1240">
        <v>0</v>
      </c>
    </row>
    <row r="1241" spans="1:3">
      <c r="A1241">
        <v>2200150</v>
      </c>
      <c r="B1241" t="s">
        <v>158</v>
      </c>
      <c r="C1241">
        <v>200</v>
      </c>
    </row>
    <row r="1242" spans="1:3">
      <c r="A1242">
        <v>2200199</v>
      </c>
      <c r="B1242" t="s">
        <v>3311</v>
      </c>
      <c r="C1242">
        <v>3647</v>
      </c>
    </row>
    <row r="1243" spans="1:3">
      <c r="A1243">
        <v>22002</v>
      </c>
      <c r="B1243" t="s">
        <v>3312</v>
      </c>
      <c r="C1243">
        <f>SUM(C1244:C1261)</f>
        <v>0</v>
      </c>
    </row>
    <row r="1244" spans="1:3">
      <c r="A1244">
        <v>2200201</v>
      </c>
      <c r="B1244" t="s">
        <v>156</v>
      </c>
      <c r="C1244">
        <v>0</v>
      </c>
    </row>
    <row r="1245" spans="1:3">
      <c r="A1245">
        <v>2200202</v>
      </c>
      <c r="B1245" t="s">
        <v>157</v>
      </c>
      <c r="C1245">
        <v>0</v>
      </c>
    </row>
    <row r="1246" spans="1:3">
      <c r="A1246">
        <v>2200203</v>
      </c>
      <c r="B1246" t="s">
        <v>163</v>
      </c>
      <c r="C1246">
        <v>0</v>
      </c>
    </row>
    <row r="1247" spans="1:3">
      <c r="A1247">
        <v>2200204</v>
      </c>
      <c r="B1247" t="s">
        <v>3313</v>
      </c>
      <c r="C1247">
        <v>0</v>
      </c>
    </row>
    <row r="1248" spans="1:3">
      <c r="A1248">
        <v>2200205</v>
      </c>
      <c r="B1248" t="s">
        <v>3314</v>
      </c>
      <c r="C1248">
        <v>0</v>
      </c>
    </row>
    <row r="1249" spans="1:3">
      <c r="A1249">
        <v>2200206</v>
      </c>
      <c r="B1249" t="s">
        <v>3315</v>
      </c>
      <c r="C1249">
        <v>0</v>
      </c>
    </row>
    <row r="1250" spans="1:3">
      <c r="A1250">
        <v>2200207</v>
      </c>
      <c r="B1250" t="s">
        <v>3316</v>
      </c>
      <c r="C1250">
        <v>0</v>
      </c>
    </row>
    <row r="1251" spans="1:3">
      <c r="A1251">
        <v>2200208</v>
      </c>
      <c r="B1251" t="s">
        <v>3317</v>
      </c>
      <c r="C1251">
        <v>0</v>
      </c>
    </row>
    <row r="1252" spans="1:3">
      <c r="A1252">
        <v>2200209</v>
      </c>
      <c r="B1252" t="s">
        <v>3318</v>
      </c>
      <c r="C1252">
        <v>0</v>
      </c>
    </row>
    <row r="1253" spans="1:3">
      <c r="A1253">
        <v>2200210</v>
      </c>
      <c r="B1253" t="s">
        <v>3319</v>
      </c>
      <c r="C1253">
        <v>0</v>
      </c>
    </row>
    <row r="1254" spans="1:3">
      <c r="A1254">
        <v>2200211</v>
      </c>
      <c r="B1254" t="s">
        <v>3320</v>
      </c>
      <c r="C1254">
        <v>0</v>
      </c>
    </row>
    <row r="1255" spans="1:3">
      <c r="A1255">
        <v>2200212</v>
      </c>
      <c r="B1255" t="s">
        <v>3321</v>
      </c>
      <c r="C1255">
        <v>0</v>
      </c>
    </row>
    <row r="1256" spans="1:3">
      <c r="A1256">
        <v>2200213</v>
      </c>
      <c r="B1256" t="s">
        <v>3322</v>
      </c>
      <c r="C1256">
        <v>0</v>
      </c>
    </row>
    <row r="1257" spans="1:3">
      <c r="A1257">
        <v>2200215</v>
      </c>
      <c r="B1257" t="s">
        <v>3323</v>
      </c>
      <c r="C1257">
        <v>0</v>
      </c>
    </row>
    <row r="1258" spans="1:3">
      <c r="A1258">
        <v>2200217</v>
      </c>
      <c r="B1258" t="s">
        <v>3324</v>
      </c>
      <c r="C1258">
        <v>0</v>
      </c>
    </row>
    <row r="1259" spans="1:3">
      <c r="A1259">
        <v>2200218</v>
      </c>
      <c r="B1259" t="s">
        <v>3325</v>
      </c>
      <c r="C1259">
        <v>0</v>
      </c>
    </row>
    <row r="1260" spans="1:3">
      <c r="A1260">
        <v>2200250</v>
      </c>
      <c r="B1260" t="s">
        <v>158</v>
      </c>
      <c r="C1260">
        <v>0</v>
      </c>
    </row>
    <row r="1261" spans="1:3">
      <c r="A1261">
        <v>2200299</v>
      </c>
      <c r="B1261" t="s">
        <v>3326</v>
      </c>
      <c r="C1261">
        <v>0</v>
      </c>
    </row>
    <row r="1262" spans="1:3">
      <c r="A1262">
        <v>22003</v>
      </c>
      <c r="B1262" t="s">
        <v>3327</v>
      </c>
      <c r="C1262">
        <f>SUM(C1263:C1270)</f>
        <v>0</v>
      </c>
    </row>
    <row r="1263" spans="1:3">
      <c r="A1263">
        <v>2200301</v>
      </c>
      <c r="B1263" t="s">
        <v>156</v>
      </c>
      <c r="C1263">
        <v>0</v>
      </c>
    </row>
    <row r="1264" spans="1:3">
      <c r="A1264">
        <v>2200302</v>
      </c>
      <c r="B1264" t="s">
        <v>157</v>
      </c>
      <c r="C1264">
        <v>0</v>
      </c>
    </row>
    <row r="1265" spans="1:3">
      <c r="A1265">
        <v>2200303</v>
      </c>
      <c r="B1265" t="s">
        <v>163</v>
      </c>
      <c r="C1265">
        <v>0</v>
      </c>
    </row>
    <row r="1266" spans="1:3">
      <c r="A1266">
        <v>2200304</v>
      </c>
      <c r="B1266" t="s">
        <v>3328</v>
      </c>
      <c r="C1266">
        <v>0</v>
      </c>
    </row>
    <row r="1267" spans="1:3">
      <c r="A1267">
        <v>2200305</v>
      </c>
      <c r="B1267" t="s">
        <v>3329</v>
      </c>
      <c r="C1267">
        <v>0</v>
      </c>
    </row>
    <row r="1268" spans="1:3">
      <c r="A1268">
        <v>2200306</v>
      </c>
      <c r="B1268" t="s">
        <v>3330</v>
      </c>
      <c r="C1268">
        <v>0</v>
      </c>
    </row>
    <row r="1269" spans="1:3">
      <c r="A1269">
        <v>2200350</v>
      </c>
      <c r="B1269" t="s">
        <v>158</v>
      </c>
      <c r="C1269">
        <v>0</v>
      </c>
    </row>
    <row r="1270" spans="1:3">
      <c r="A1270">
        <v>2200399</v>
      </c>
      <c r="B1270" t="s">
        <v>3331</v>
      </c>
      <c r="C1270">
        <v>0</v>
      </c>
    </row>
    <row r="1271" spans="1:3">
      <c r="A1271">
        <v>22004</v>
      </c>
      <c r="B1271" t="s">
        <v>3332</v>
      </c>
      <c r="C1271">
        <f>SUM(C1272:C1283)</f>
        <v>439</v>
      </c>
    </row>
    <row r="1272" spans="1:3">
      <c r="A1272">
        <v>2200401</v>
      </c>
      <c r="B1272" t="s">
        <v>156</v>
      </c>
      <c r="C1272">
        <v>280</v>
      </c>
    </row>
    <row r="1273" spans="1:3">
      <c r="A1273">
        <v>2200402</v>
      </c>
      <c r="B1273" t="s">
        <v>157</v>
      </c>
      <c r="C1273">
        <v>13</v>
      </c>
    </row>
    <row r="1274" spans="1:3">
      <c r="A1274">
        <v>2200403</v>
      </c>
      <c r="B1274" t="s">
        <v>163</v>
      </c>
      <c r="C1274">
        <v>0</v>
      </c>
    </row>
    <row r="1275" spans="1:3">
      <c r="A1275">
        <v>2200404</v>
      </c>
      <c r="B1275" t="s">
        <v>3333</v>
      </c>
      <c r="C1275">
        <v>28</v>
      </c>
    </row>
    <row r="1276" spans="1:3">
      <c r="A1276">
        <v>2200405</v>
      </c>
      <c r="B1276" t="s">
        <v>3334</v>
      </c>
      <c r="C1276">
        <v>0</v>
      </c>
    </row>
    <row r="1277" spans="1:3">
      <c r="A1277">
        <v>2200406</v>
      </c>
      <c r="B1277" t="s">
        <v>3335</v>
      </c>
      <c r="C1277">
        <v>49</v>
      </c>
    </row>
    <row r="1278" spans="1:3">
      <c r="A1278">
        <v>2200407</v>
      </c>
      <c r="B1278" t="s">
        <v>3336</v>
      </c>
      <c r="C1278">
        <v>0</v>
      </c>
    </row>
    <row r="1279" spans="1:3">
      <c r="A1279">
        <v>2200408</v>
      </c>
      <c r="B1279" t="s">
        <v>3337</v>
      </c>
      <c r="C1279">
        <v>12</v>
      </c>
    </row>
    <row r="1280" spans="1:3">
      <c r="A1280">
        <v>2200409</v>
      </c>
      <c r="B1280" t="s">
        <v>3338</v>
      </c>
      <c r="C1280">
        <v>23</v>
      </c>
    </row>
    <row r="1281" spans="1:3">
      <c r="A1281">
        <v>2200410</v>
      </c>
      <c r="B1281" t="s">
        <v>3339</v>
      </c>
      <c r="C1281">
        <v>11</v>
      </c>
    </row>
    <row r="1282" spans="1:3">
      <c r="A1282">
        <v>2200450</v>
      </c>
      <c r="B1282" t="s">
        <v>3340</v>
      </c>
      <c r="C1282">
        <v>0</v>
      </c>
    </row>
    <row r="1283" spans="1:3">
      <c r="A1283">
        <v>2200499</v>
      </c>
      <c r="B1283" t="s">
        <v>3341</v>
      </c>
      <c r="C1283">
        <v>23</v>
      </c>
    </row>
    <row r="1284" spans="1:3">
      <c r="A1284">
        <v>22005</v>
      </c>
      <c r="B1284" t="s">
        <v>3342</v>
      </c>
      <c r="C1284">
        <f>SUM(C1285:C1298)</f>
        <v>952</v>
      </c>
    </row>
    <row r="1285" spans="1:3">
      <c r="A1285">
        <v>2200501</v>
      </c>
      <c r="B1285" t="s">
        <v>156</v>
      </c>
      <c r="C1285">
        <v>0</v>
      </c>
    </row>
    <row r="1286" spans="1:3">
      <c r="A1286">
        <v>2200502</v>
      </c>
      <c r="B1286" t="s">
        <v>157</v>
      </c>
      <c r="C1286">
        <v>0</v>
      </c>
    </row>
    <row r="1287" spans="1:3">
      <c r="A1287">
        <v>2200503</v>
      </c>
      <c r="B1287" t="s">
        <v>163</v>
      </c>
      <c r="C1287">
        <v>0</v>
      </c>
    </row>
    <row r="1288" spans="1:3">
      <c r="A1288">
        <v>2200504</v>
      </c>
      <c r="B1288" t="s">
        <v>3343</v>
      </c>
      <c r="C1288">
        <v>0</v>
      </c>
    </row>
    <row r="1289" spans="1:3">
      <c r="A1289">
        <v>2200506</v>
      </c>
      <c r="B1289" t="s">
        <v>3344</v>
      </c>
      <c r="C1289">
        <v>0</v>
      </c>
    </row>
    <row r="1290" spans="1:3">
      <c r="A1290">
        <v>2200507</v>
      </c>
      <c r="B1290" t="s">
        <v>3345</v>
      </c>
      <c r="C1290">
        <v>0</v>
      </c>
    </row>
    <row r="1291" spans="1:3">
      <c r="A1291">
        <v>2200508</v>
      </c>
      <c r="B1291" t="s">
        <v>3346</v>
      </c>
      <c r="C1291">
        <v>0</v>
      </c>
    </row>
    <row r="1292" spans="1:3">
      <c r="A1292">
        <v>2200509</v>
      </c>
      <c r="B1292" t="s">
        <v>3347</v>
      </c>
      <c r="C1292">
        <v>393</v>
      </c>
    </row>
    <row r="1293" spans="1:3">
      <c r="A1293">
        <v>2200510</v>
      </c>
      <c r="B1293" t="s">
        <v>3348</v>
      </c>
      <c r="C1293">
        <v>0</v>
      </c>
    </row>
    <row r="1294" spans="1:3">
      <c r="A1294">
        <v>2200511</v>
      </c>
      <c r="B1294" t="s">
        <v>3349</v>
      </c>
      <c r="C1294">
        <v>340</v>
      </c>
    </row>
    <row r="1295" spans="1:3">
      <c r="A1295">
        <v>2200512</v>
      </c>
      <c r="B1295" t="s">
        <v>3350</v>
      </c>
      <c r="C1295">
        <v>0</v>
      </c>
    </row>
    <row r="1296" spans="1:3">
      <c r="A1296">
        <v>2200513</v>
      </c>
      <c r="B1296" t="s">
        <v>3351</v>
      </c>
      <c r="C1296">
        <v>0</v>
      </c>
    </row>
    <row r="1297" spans="1:3">
      <c r="A1297">
        <v>2200514</v>
      </c>
      <c r="B1297" t="s">
        <v>3352</v>
      </c>
      <c r="C1297">
        <v>0</v>
      </c>
    </row>
    <row r="1298" spans="1:3">
      <c r="A1298">
        <v>2200599</v>
      </c>
      <c r="B1298" t="s">
        <v>3353</v>
      </c>
      <c r="C1298">
        <v>219</v>
      </c>
    </row>
    <row r="1299" spans="1:3">
      <c r="A1299">
        <v>22099</v>
      </c>
      <c r="B1299" t="s">
        <v>3354</v>
      </c>
      <c r="C1299">
        <f>C1300</f>
        <v>0</v>
      </c>
    </row>
    <row r="1300" spans="1:3">
      <c r="A1300">
        <v>2209901</v>
      </c>
      <c r="B1300" t="s">
        <v>3355</v>
      </c>
      <c r="C1300">
        <v>0</v>
      </c>
    </row>
    <row r="1301" spans="1:3">
      <c r="A1301">
        <v>221</v>
      </c>
      <c r="B1301" t="s">
        <v>3356</v>
      </c>
      <c r="C1301">
        <f>SUM(C1302,C1311,C1315)</f>
        <v>61650</v>
      </c>
    </row>
    <row r="1302" spans="1:3">
      <c r="A1302">
        <v>22101</v>
      </c>
      <c r="B1302" t="s">
        <v>550</v>
      </c>
      <c r="C1302">
        <f>SUM(C1303:C1310)</f>
        <v>44651</v>
      </c>
    </row>
    <row r="1303" spans="1:3">
      <c r="A1303">
        <v>2210101</v>
      </c>
      <c r="B1303" t="s">
        <v>551</v>
      </c>
      <c r="C1303">
        <v>0</v>
      </c>
    </row>
    <row r="1304" spans="1:3">
      <c r="A1304">
        <v>2210102</v>
      </c>
      <c r="B1304" t="s">
        <v>3357</v>
      </c>
      <c r="C1304">
        <v>0</v>
      </c>
    </row>
    <row r="1305" spans="1:3">
      <c r="A1305">
        <v>2210103</v>
      </c>
      <c r="B1305" t="s">
        <v>3358</v>
      </c>
      <c r="C1305">
        <v>26499</v>
      </c>
    </row>
    <row r="1306" spans="1:3">
      <c r="A1306">
        <v>2210104</v>
      </c>
      <c r="B1306" t="s">
        <v>3359</v>
      </c>
      <c r="C1306">
        <v>0</v>
      </c>
    </row>
    <row r="1307" spans="1:3">
      <c r="A1307">
        <v>2210105</v>
      </c>
      <c r="B1307" t="s">
        <v>552</v>
      </c>
      <c r="C1307">
        <v>12</v>
      </c>
    </row>
    <row r="1308" spans="1:3">
      <c r="A1308">
        <v>2210106</v>
      </c>
      <c r="B1308" t="s">
        <v>553</v>
      </c>
      <c r="C1308">
        <v>6379</v>
      </c>
    </row>
    <row r="1309" spans="1:3">
      <c r="A1309">
        <v>2210107</v>
      </c>
      <c r="B1309" t="s">
        <v>554</v>
      </c>
      <c r="C1309">
        <v>1238</v>
      </c>
    </row>
    <row r="1310" spans="1:3">
      <c r="A1310">
        <v>2210199</v>
      </c>
      <c r="B1310" t="s">
        <v>556</v>
      </c>
      <c r="C1310">
        <v>10523</v>
      </c>
    </row>
    <row r="1311" spans="1:3">
      <c r="A1311">
        <v>22102</v>
      </c>
      <c r="B1311" t="s">
        <v>557</v>
      </c>
      <c r="C1311">
        <f>SUM(C1312:C1314)</f>
        <v>16484</v>
      </c>
    </row>
    <row r="1312" spans="1:3">
      <c r="A1312">
        <v>2210201</v>
      </c>
      <c r="B1312" t="s">
        <v>558</v>
      </c>
      <c r="C1312">
        <v>15996</v>
      </c>
    </row>
    <row r="1313" spans="1:3">
      <c r="A1313">
        <v>2210202</v>
      </c>
      <c r="B1313" t="s">
        <v>559</v>
      </c>
      <c r="C1313">
        <v>0</v>
      </c>
    </row>
    <row r="1314" spans="1:3">
      <c r="A1314">
        <v>2210203</v>
      </c>
      <c r="B1314" t="s">
        <v>560</v>
      </c>
      <c r="C1314">
        <v>488</v>
      </c>
    </row>
    <row r="1315" spans="1:3">
      <c r="A1315">
        <v>22103</v>
      </c>
      <c r="B1315" t="s">
        <v>3360</v>
      </c>
      <c r="C1315">
        <f>SUM(C1316:C1318)</f>
        <v>515</v>
      </c>
    </row>
    <row r="1316" spans="1:3">
      <c r="A1316">
        <v>2210301</v>
      </c>
      <c r="B1316" t="s">
        <v>3361</v>
      </c>
      <c r="C1316">
        <v>0</v>
      </c>
    </row>
    <row r="1317" spans="1:3">
      <c r="A1317">
        <v>2210302</v>
      </c>
      <c r="B1317" t="s">
        <v>3362</v>
      </c>
      <c r="C1317">
        <v>515</v>
      </c>
    </row>
    <row r="1318" spans="1:3">
      <c r="A1318">
        <v>2210399</v>
      </c>
      <c r="B1318" t="s">
        <v>3363</v>
      </c>
      <c r="C1318">
        <v>0</v>
      </c>
    </row>
    <row r="1319" spans="1:3">
      <c r="A1319">
        <v>222</v>
      </c>
      <c r="B1319" t="s">
        <v>3364</v>
      </c>
      <c r="C1319">
        <f>SUM(C1320,C1335,C1349,C1354,C1360)</f>
        <v>2431</v>
      </c>
    </row>
    <row r="1320" spans="1:3">
      <c r="A1320">
        <v>22201</v>
      </c>
      <c r="B1320" t="s">
        <v>3365</v>
      </c>
      <c r="C1320">
        <f>SUM(C1321:C1334)</f>
        <v>1529</v>
      </c>
    </row>
    <row r="1321" spans="1:3">
      <c r="A1321">
        <v>2220101</v>
      </c>
      <c r="B1321" t="s">
        <v>156</v>
      </c>
      <c r="C1321">
        <v>477</v>
      </c>
    </row>
    <row r="1322" spans="1:3">
      <c r="A1322">
        <v>2220102</v>
      </c>
      <c r="B1322" t="s">
        <v>157</v>
      </c>
      <c r="C1322">
        <v>101</v>
      </c>
    </row>
    <row r="1323" spans="1:3">
      <c r="A1323">
        <v>2220103</v>
      </c>
      <c r="B1323" t="s">
        <v>163</v>
      </c>
      <c r="C1323">
        <v>0</v>
      </c>
    </row>
    <row r="1324" spans="1:3">
      <c r="A1324">
        <v>2220104</v>
      </c>
      <c r="B1324" t="s">
        <v>3366</v>
      </c>
      <c r="C1324">
        <v>0</v>
      </c>
    </row>
    <row r="1325" spans="1:3">
      <c r="A1325">
        <v>2220105</v>
      </c>
      <c r="B1325" t="s">
        <v>3367</v>
      </c>
      <c r="C1325">
        <v>0</v>
      </c>
    </row>
    <row r="1326" spans="1:3">
      <c r="A1326">
        <v>2220106</v>
      </c>
      <c r="B1326" t="s">
        <v>3368</v>
      </c>
      <c r="C1326">
        <v>82</v>
      </c>
    </row>
    <row r="1327" spans="1:3">
      <c r="A1327">
        <v>2220107</v>
      </c>
      <c r="B1327" t="s">
        <v>3369</v>
      </c>
      <c r="C1327">
        <v>0</v>
      </c>
    </row>
    <row r="1328" spans="1:3">
      <c r="A1328">
        <v>2220112</v>
      </c>
      <c r="B1328" t="s">
        <v>3370</v>
      </c>
      <c r="C1328">
        <v>0</v>
      </c>
    </row>
    <row r="1329" spans="1:3">
      <c r="A1329">
        <v>2220113</v>
      </c>
      <c r="B1329" t="s">
        <v>3371</v>
      </c>
      <c r="C1329">
        <v>0</v>
      </c>
    </row>
    <row r="1330" spans="1:3">
      <c r="A1330">
        <v>2220114</v>
      </c>
      <c r="B1330" t="s">
        <v>3372</v>
      </c>
      <c r="C1330">
        <v>0</v>
      </c>
    </row>
    <row r="1331" spans="1:3">
      <c r="A1331">
        <v>2220115</v>
      </c>
      <c r="B1331" t="s">
        <v>3373</v>
      </c>
      <c r="C1331">
        <v>0</v>
      </c>
    </row>
    <row r="1332" spans="1:3">
      <c r="A1332">
        <v>2220118</v>
      </c>
      <c r="B1332" t="s">
        <v>3374</v>
      </c>
      <c r="C1332">
        <v>0</v>
      </c>
    </row>
    <row r="1333" spans="1:3">
      <c r="A1333">
        <v>2220150</v>
      </c>
      <c r="B1333" t="s">
        <v>158</v>
      </c>
      <c r="C1333">
        <v>0</v>
      </c>
    </row>
    <row r="1334" spans="1:3">
      <c r="A1334">
        <v>2220199</v>
      </c>
      <c r="B1334" t="s">
        <v>3375</v>
      </c>
      <c r="C1334">
        <v>869</v>
      </c>
    </row>
    <row r="1335" spans="1:3">
      <c r="A1335">
        <v>22202</v>
      </c>
      <c r="B1335" t="s">
        <v>3376</v>
      </c>
      <c r="C1335">
        <f>SUM(C1336:C1348)</f>
        <v>494</v>
      </c>
    </row>
    <row r="1336" spans="1:3">
      <c r="A1336">
        <v>2220201</v>
      </c>
      <c r="B1336" t="s">
        <v>156</v>
      </c>
      <c r="C1336">
        <v>14</v>
      </c>
    </row>
    <row r="1337" spans="1:3">
      <c r="A1337">
        <v>2220202</v>
      </c>
      <c r="B1337" t="s">
        <v>157</v>
      </c>
      <c r="C1337">
        <v>0</v>
      </c>
    </row>
    <row r="1338" spans="1:3">
      <c r="A1338">
        <v>2220203</v>
      </c>
      <c r="B1338" t="s">
        <v>163</v>
      </c>
      <c r="C1338">
        <v>0</v>
      </c>
    </row>
    <row r="1339" spans="1:3">
      <c r="A1339">
        <v>2220204</v>
      </c>
      <c r="B1339" t="s">
        <v>3377</v>
      </c>
      <c r="C1339">
        <v>0</v>
      </c>
    </row>
    <row r="1340" spans="1:3">
      <c r="A1340">
        <v>2220205</v>
      </c>
      <c r="B1340" t="s">
        <v>3378</v>
      </c>
      <c r="C1340">
        <v>0</v>
      </c>
    </row>
    <row r="1341" spans="1:3">
      <c r="A1341">
        <v>2220206</v>
      </c>
      <c r="B1341" t="s">
        <v>3379</v>
      </c>
      <c r="C1341">
        <v>0</v>
      </c>
    </row>
    <row r="1342" spans="1:3">
      <c r="A1342">
        <v>2220207</v>
      </c>
      <c r="B1342" t="s">
        <v>3380</v>
      </c>
      <c r="C1342">
        <v>0</v>
      </c>
    </row>
    <row r="1343" spans="1:3">
      <c r="A1343">
        <v>2220209</v>
      </c>
      <c r="B1343" t="s">
        <v>3381</v>
      </c>
      <c r="C1343">
        <v>0</v>
      </c>
    </row>
    <row r="1344" spans="1:3">
      <c r="A1344">
        <v>2220210</v>
      </c>
      <c r="B1344" t="s">
        <v>3382</v>
      </c>
      <c r="C1344">
        <v>0</v>
      </c>
    </row>
    <row r="1345" spans="1:3">
      <c r="A1345">
        <v>2220211</v>
      </c>
      <c r="B1345" t="s">
        <v>3383</v>
      </c>
      <c r="C1345">
        <v>480</v>
      </c>
    </row>
    <row r="1346" spans="1:3">
      <c r="A1346">
        <v>2220212</v>
      </c>
      <c r="B1346" t="s">
        <v>3384</v>
      </c>
      <c r="C1346">
        <v>0</v>
      </c>
    </row>
    <row r="1347" spans="1:3">
      <c r="A1347">
        <v>2220250</v>
      </c>
      <c r="B1347" t="s">
        <v>158</v>
      </c>
      <c r="C1347">
        <v>0</v>
      </c>
    </row>
    <row r="1348" spans="1:3">
      <c r="A1348">
        <v>2220299</v>
      </c>
      <c r="B1348" t="s">
        <v>3385</v>
      </c>
      <c r="C1348">
        <v>0</v>
      </c>
    </row>
    <row r="1349" spans="1:3">
      <c r="A1349">
        <v>22203</v>
      </c>
      <c r="B1349" t="s">
        <v>3386</v>
      </c>
      <c r="C1349">
        <f>SUM(C1350:C1353)</f>
        <v>0</v>
      </c>
    </row>
    <row r="1350" spans="1:3">
      <c r="A1350">
        <v>2220301</v>
      </c>
      <c r="B1350" t="s">
        <v>3387</v>
      </c>
      <c r="C1350">
        <v>0</v>
      </c>
    </row>
    <row r="1351" spans="1:3">
      <c r="A1351">
        <v>2220303</v>
      </c>
      <c r="B1351" t="s">
        <v>3388</v>
      </c>
      <c r="C1351">
        <v>0</v>
      </c>
    </row>
    <row r="1352" spans="1:3">
      <c r="A1352">
        <v>2220304</v>
      </c>
      <c r="B1352" t="s">
        <v>3389</v>
      </c>
      <c r="C1352">
        <v>0</v>
      </c>
    </row>
    <row r="1353" spans="1:3">
      <c r="A1353">
        <v>2220399</v>
      </c>
      <c r="B1353" t="s">
        <v>3390</v>
      </c>
      <c r="C1353">
        <v>0</v>
      </c>
    </row>
    <row r="1354" spans="1:3">
      <c r="A1354">
        <v>22204</v>
      </c>
      <c r="B1354" t="s">
        <v>3391</v>
      </c>
      <c r="C1354">
        <f>SUM(C1355:C1359)</f>
        <v>320</v>
      </c>
    </row>
    <row r="1355" spans="1:3">
      <c r="A1355">
        <v>2220401</v>
      </c>
      <c r="B1355" t="s">
        <v>3392</v>
      </c>
      <c r="C1355">
        <v>0</v>
      </c>
    </row>
    <row r="1356" spans="1:3">
      <c r="A1356">
        <v>2220402</v>
      </c>
      <c r="B1356" t="s">
        <v>3393</v>
      </c>
      <c r="C1356">
        <v>0</v>
      </c>
    </row>
    <row r="1357" spans="1:3">
      <c r="A1357">
        <v>2220403</v>
      </c>
      <c r="B1357" t="s">
        <v>3394</v>
      </c>
      <c r="C1357">
        <v>320</v>
      </c>
    </row>
    <row r="1358" spans="1:3">
      <c r="A1358">
        <v>2220404</v>
      </c>
      <c r="B1358" t="s">
        <v>3395</v>
      </c>
      <c r="C1358">
        <v>0</v>
      </c>
    </row>
    <row r="1359" spans="1:3">
      <c r="A1359">
        <v>2220499</v>
      </c>
      <c r="B1359" t="s">
        <v>3396</v>
      </c>
      <c r="C1359">
        <v>0</v>
      </c>
    </row>
    <row r="1360" spans="1:3">
      <c r="A1360">
        <v>22205</v>
      </c>
      <c r="B1360" t="s">
        <v>3397</v>
      </c>
      <c r="C1360">
        <f>SUM(C1361:C1371)</f>
        <v>88</v>
      </c>
    </row>
    <row r="1361" spans="1:3">
      <c r="A1361">
        <v>2220501</v>
      </c>
      <c r="B1361" t="s">
        <v>3398</v>
      </c>
      <c r="C1361">
        <v>0</v>
      </c>
    </row>
    <row r="1362" spans="1:3">
      <c r="A1362">
        <v>2220502</v>
      </c>
      <c r="B1362" t="s">
        <v>3399</v>
      </c>
      <c r="C1362">
        <v>0</v>
      </c>
    </row>
    <row r="1363" spans="1:3">
      <c r="A1363">
        <v>2220503</v>
      </c>
      <c r="B1363" t="s">
        <v>3400</v>
      </c>
      <c r="C1363">
        <v>0</v>
      </c>
    </row>
    <row r="1364" spans="1:3">
      <c r="A1364">
        <v>2220504</v>
      </c>
      <c r="B1364" t="s">
        <v>3401</v>
      </c>
      <c r="C1364">
        <v>88</v>
      </c>
    </row>
    <row r="1365" spans="1:3">
      <c r="A1365">
        <v>2220505</v>
      </c>
      <c r="B1365" t="s">
        <v>3402</v>
      </c>
      <c r="C1365">
        <v>0</v>
      </c>
    </row>
    <row r="1366" spans="1:3">
      <c r="A1366">
        <v>2220506</v>
      </c>
      <c r="B1366" t="s">
        <v>3403</v>
      </c>
      <c r="C1366">
        <v>0</v>
      </c>
    </row>
    <row r="1367" spans="1:3">
      <c r="A1367">
        <v>2220507</v>
      </c>
      <c r="B1367" t="s">
        <v>3404</v>
      </c>
      <c r="C1367">
        <v>0</v>
      </c>
    </row>
    <row r="1368" spans="1:3">
      <c r="A1368">
        <v>2220508</v>
      </c>
      <c r="B1368" t="s">
        <v>3405</v>
      </c>
      <c r="C1368">
        <v>0</v>
      </c>
    </row>
    <row r="1369" spans="1:3">
      <c r="A1369">
        <v>2220509</v>
      </c>
      <c r="B1369" t="s">
        <v>3406</v>
      </c>
      <c r="C1369">
        <v>0</v>
      </c>
    </row>
    <row r="1370" spans="1:3">
      <c r="A1370">
        <v>2220510</v>
      </c>
      <c r="B1370" t="s">
        <v>3407</v>
      </c>
      <c r="C1370">
        <v>0</v>
      </c>
    </row>
    <row r="1371" spans="1:3">
      <c r="A1371">
        <v>2220599</v>
      </c>
      <c r="B1371" t="s">
        <v>3408</v>
      </c>
      <c r="C1371">
        <v>0</v>
      </c>
    </row>
    <row r="1372" spans="1:3">
      <c r="A1372">
        <v>229</v>
      </c>
      <c r="B1372" t="s">
        <v>3409</v>
      </c>
      <c r="C1372">
        <f>C1373</f>
        <v>2345</v>
      </c>
    </row>
    <row r="1373" spans="1:3">
      <c r="A1373">
        <v>22999</v>
      </c>
      <c r="B1373" t="s">
        <v>3410</v>
      </c>
      <c r="C1373">
        <f>C1374</f>
        <v>2345</v>
      </c>
    </row>
    <row r="1374" spans="1:3">
      <c r="A1374">
        <v>2299901</v>
      </c>
      <c r="B1374" t="s">
        <v>3411</v>
      </c>
      <c r="C1374">
        <v>2345</v>
      </c>
    </row>
    <row r="1375" spans="1:3">
      <c r="A1375">
        <v>232</v>
      </c>
      <c r="B1375" t="s">
        <v>3412</v>
      </c>
      <c r="C1375">
        <f>SUM(C1376,C1377,C1378)</f>
        <v>31489</v>
      </c>
    </row>
    <row r="1376" spans="1:3">
      <c r="A1376">
        <v>23201</v>
      </c>
      <c r="B1376" t="s">
        <v>3413</v>
      </c>
      <c r="C1376">
        <v>0</v>
      </c>
    </row>
    <row r="1377" spans="1:3">
      <c r="A1377">
        <v>23202</v>
      </c>
      <c r="B1377" t="s">
        <v>3414</v>
      </c>
      <c r="C1377">
        <v>0</v>
      </c>
    </row>
    <row r="1378" spans="1:3">
      <c r="A1378">
        <v>23203</v>
      </c>
      <c r="B1378" t="s">
        <v>3415</v>
      </c>
      <c r="C1378">
        <f>SUM(C1379:C1382)</f>
        <v>31489</v>
      </c>
    </row>
    <row r="1379" spans="1:3">
      <c r="A1379">
        <v>2320301</v>
      </c>
      <c r="B1379" t="s">
        <v>3416</v>
      </c>
      <c r="C1379">
        <v>31489</v>
      </c>
    </row>
    <row r="1380" spans="1:3">
      <c r="A1380">
        <v>2320302</v>
      </c>
      <c r="B1380" t="s">
        <v>3417</v>
      </c>
      <c r="C1380">
        <v>0</v>
      </c>
    </row>
    <row r="1381" spans="1:3">
      <c r="A1381">
        <v>2320303</v>
      </c>
      <c r="B1381" t="s">
        <v>3418</v>
      </c>
      <c r="C1381">
        <v>0</v>
      </c>
    </row>
    <row r="1382" spans="1:3">
      <c r="A1382">
        <v>2320304</v>
      </c>
      <c r="B1382" t="s">
        <v>3419</v>
      </c>
      <c r="C1382">
        <v>0</v>
      </c>
    </row>
    <row r="1383" spans="1:3">
      <c r="A1383">
        <v>233</v>
      </c>
      <c r="B1383" t="s">
        <v>3420</v>
      </c>
      <c r="C1383">
        <f>C1384+C1385+C1386</f>
        <v>241</v>
      </c>
    </row>
    <row r="1384" spans="1:3">
      <c r="A1384">
        <v>23301</v>
      </c>
      <c r="B1384" t="s">
        <v>3421</v>
      </c>
      <c r="C1384">
        <v>0</v>
      </c>
    </row>
    <row r="1385" spans="1:3">
      <c r="A1385">
        <v>23302</v>
      </c>
      <c r="B1385" t="s">
        <v>3422</v>
      </c>
      <c r="C1385">
        <v>0</v>
      </c>
    </row>
    <row r="1386" spans="1:3">
      <c r="A1386">
        <v>23303</v>
      </c>
      <c r="B1386" t="s">
        <v>3423</v>
      </c>
      <c r="C1386">
        <v>241</v>
      </c>
    </row>
  </sheetData>
  <mergeCells count="3">
    <mergeCell ref="A1:C1"/>
    <mergeCell ref="A2:C2"/>
    <mergeCell ref="A3:C3"/>
  </mergeCells>
  <pageMargins left="0.699305555555556" right="0.699305555555556"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78"/>
  <sheetViews>
    <sheetView workbookViewId="0">
      <selection activeCell="E2" sqref="E2:R19"/>
    </sheetView>
  </sheetViews>
  <sheetFormatPr defaultColWidth="8.75" defaultRowHeight="14.4"/>
  <cols>
    <col min="2" max="2" width="34.5" customWidth="1"/>
    <col min="3" max="3" width="13.1296296296296" customWidth="1"/>
    <col min="5" max="5" width="52.6296296296296" customWidth="1"/>
    <col min="6" max="6" width="22.1296296296296" customWidth="1"/>
    <col min="14" max="14" width="24.8703703703704" customWidth="1"/>
    <col min="15" max="15" width="30.6296296296296" customWidth="1"/>
    <col min="17" max="17" width="30.3703703703704" customWidth="1"/>
  </cols>
  <sheetData>
    <row r="1" spans="1:13">
      <c r="A1" t="s">
        <v>3424</v>
      </c>
      <c r="M1" t="s">
        <v>3424</v>
      </c>
    </row>
    <row r="3" spans="6:18">
      <c r="F3" t="s">
        <v>39</v>
      </c>
      <c r="R3" t="s">
        <v>39</v>
      </c>
    </row>
    <row r="4" spans="1:18">
      <c r="A4" t="s">
        <v>152</v>
      </c>
      <c r="B4" t="s">
        <v>2300</v>
      </c>
      <c r="C4" t="s">
        <v>49</v>
      </c>
      <c r="D4" t="s">
        <v>152</v>
      </c>
      <c r="E4" t="s">
        <v>2300</v>
      </c>
      <c r="F4" t="s">
        <v>49</v>
      </c>
      <c r="M4" t="s">
        <v>152</v>
      </c>
      <c r="N4" t="s">
        <v>2300</v>
      </c>
      <c r="O4" t="s">
        <v>49</v>
      </c>
      <c r="P4" t="s">
        <v>152</v>
      </c>
      <c r="Q4" t="s">
        <v>2300</v>
      </c>
      <c r="R4" t="s">
        <v>49</v>
      </c>
    </row>
    <row r="5" spans="2:18">
      <c r="B5" t="s">
        <v>51</v>
      </c>
      <c r="C5">
        <v>1937808</v>
      </c>
      <c r="E5" t="s">
        <v>153</v>
      </c>
      <c r="F5">
        <v>4243806</v>
      </c>
      <c r="G5">
        <f>R5</f>
        <v>4243806</v>
      </c>
      <c r="H5">
        <f>F5-G5</f>
        <v>0</v>
      </c>
      <c r="N5" t="s">
        <v>51</v>
      </c>
      <c r="O5">
        <v>1937808</v>
      </c>
      <c r="Q5" t="s">
        <v>153</v>
      </c>
      <c r="R5">
        <v>4243806</v>
      </c>
    </row>
    <row r="6" spans="1:18">
      <c r="A6">
        <v>101</v>
      </c>
      <c r="B6" t="s">
        <v>3425</v>
      </c>
      <c r="C6">
        <v>1366032</v>
      </c>
      <c r="D6">
        <v>201</v>
      </c>
      <c r="E6" t="s">
        <v>2302</v>
      </c>
      <c r="F6">
        <v>366733</v>
      </c>
      <c r="G6">
        <f t="shared" ref="G6:G69" si="0">R6</f>
        <v>366733</v>
      </c>
      <c r="H6">
        <f t="shared" ref="H6:H69" si="1">F6-G6</f>
        <v>0</v>
      </c>
      <c r="M6">
        <v>101</v>
      </c>
      <c r="N6" t="s">
        <v>3425</v>
      </c>
      <c r="O6">
        <v>1366032</v>
      </c>
      <c r="P6">
        <v>201</v>
      </c>
      <c r="Q6" t="s">
        <v>2302</v>
      </c>
      <c r="R6">
        <v>366733</v>
      </c>
    </row>
    <row r="7" spans="1:18">
      <c r="A7">
        <v>10101</v>
      </c>
      <c r="B7" t="s">
        <v>3426</v>
      </c>
      <c r="C7">
        <v>425546</v>
      </c>
      <c r="D7">
        <v>20101</v>
      </c>
      <c r="E7" t="s">
        <v>2325</v>
      </c>
      <c r="F7">
        <v>9783</v>
      </c>
      <c r="G7">
        <f t="shared" si="0"/>
        <v>9783</v>
      </c>
      <c r="H7">
        <f t="shared" si="1"/>
        <v>0</v>
      </c>
      <c r="N7" t="s">
        <v>3426</v>
      </c>
      <c r="O7">
        <v>425546</v>
      </c>
      <c r="P7">
        <v>20101</v>
      </c>
      <c r="Q7" t="s">
        <v>2325</v>
      </c>
      <c r="R7">
        <v>9783</v>
      </c>
    </row>
    <row r="8" spans="1:18">
      <c r="A8">
        <v>1010101</v>
      </c>
      <c r="B8" t="s">
        <v>3427</v>
      </c>
      <c r="C8">
        <v>294028</v>
      </c>
      <c r="D8">
        <v>2010101</v>
      </c>
      <c r="E8" t="s">
        <v>2460</v>
      </c>
      <c r="F8">
        <v>6523</v>
      </c>
      <c r="G8">
        <f t="shared" si="0"/>
        <v>6523</v>
      </c>
      <c r="H8">
        <f t="shared" si="1"/>
        <v>0</v>
      </c>
      <c r="M8">
        <v>1010101</v>
      </c>
      <c r="N8" t="s">
        <v>3427</v>
      </c>
      <c r="O8">
        <v>294028</v>
      </c>
      <c r="P8">
        <v>2010101</v>
      </c>
      <c r="Q8" t="s">
        <v>2460</v>
      </c>
      <c r="R8">
        <v>6523</v>
      </c>
    </row>
    <row r="9" spans="1:18">
      <c r="A9">
        <v>101010101</v>
      </c>
      <c r="B9" t="s">
        <v>3428</v>
      </c>
      <c r="C9">
        <v>42911</v>
      </c>
      <c r="D9">
        <v>2010102</v>
      </c>
      <c r="E9" t="s">
        <v>2461</v>
      </c>
      <c r="F9">
        <v>1662</v>
      </c>
      <c r="G9">
        <f t="shared" si="0"/>
        <v>1662</v>
      </c>
      <c r="H9">
        <f t="shared" si="1"/>
        <v>0</v>
      </c>
      <c r="M9">
        <v>101010101</v>
      </c>
      <c r="N9" t="s">
        <v>3428</v>
      </c>
      <c r="O9">
        <v>42911</v>
      </c>
      <c r="P9">
        <v>2010102</v>
      </c>
      <c r="Q9" t="s">
        <v>2461</v>
      </c>
      <c r="R9">
        <v>1662</v>
      </c>
    </row>
    <row r="10" spans="1:18">
      <c r="A10">
        <v>101010102</v>
      </c>
      <c r="B10" t="s">
        <v>3429</v>
      </c>
      <c r="C10">
        <v>2334</v>
      </c>
      <c r="D10">
        <v>2010103</v>
      </c>
      <c r="E10" t="s">
        <v>2462</v>
      </c>
      <c r="F10">
        <v>204</v>
      </c>
      <c r="G10">
        <f t="shared" si="0"/>
        <v>204</v>
      </c>
      <c r="H10">
        <f t="shared" si="1"/>
        <v>0</v>
      </c>
      <c r="M10">
        <v>101010102</v>
      </c>
      <c r="N10" t="s">
        <v>3429</v>
      </c>
      <c r="O10">
        <v>2334</v>
      </c>
      <c r="P10">
        <v>2010103</v>
      </c>
      <c r="Q10" t="s">
        <v>2462</v>
      </c>
      <c r="R10">
        <v>204</v>
      </c>
    </row>
    <row r="11" spans="1:18">
      <c r="A11">
        <v>101010103</v>
      </c>
      <c r="B11" t="s">
        <v>3430</v>
      </c>
      <c r="C11">
        <v>153056</v>
      </c>
      <c r="D11">
        <v>2010104</v>
      </c>
      <c r="E11" t="s">
        <v>861</v>
      </c>
      <c r="F11">
        <v>419</v>
      </c>
      <c r="G11">
        <f t="shared" si="0"/>
        <v>419</v>
      </c>
      <c r="H11">
        <f t="shared" si="1"/>
        <v>0</v>
      </c>
      <c r="M11">
        <v>101010103</v>
      </c>
      <c r="N11" t="s">
        <v>3430</v>
      </c>
      <c r="O11">
        <v>153056</v>
      </c>
      <c r="P11">
        <v>2010104</v>
      </c>
      <c r="Q11" t="s">
        <v>861</v>
      </c>
      <c r="R11">
        <v>419</v>
      </c>
    </row>
    <row r="12" spans="1:18">
      <c r="A12">
        <v>101010104</v>
      </c>
      <c r="B12" t="s">
        <v>3431</v>
      </c>
      <c r="C12">
        <v>0</v>
      </c>
      <c r="D12">
        <v>2010105</v>
      </c>
      <c r="E12" t="s">
        <v>862</v>
      </c>
      <c r="F12">
        <v>11</v>
      </c>
      <c r="G12">
        <f t="shared" si="0"/>
        <v>11</v>
      </c>
      <c r="H12">
        <f t="shared" si="1"/>
        <v>0</v>
      </c>
      <c r="M12">
        <v>101010104</v>
      </c>
      <c r="N12" t="s">
        <v>3431</v>
      </c>
      <c r="O12">
        <v>0</v>
      </c>
      <c r="P12">
        <v>2010105</v>
      </c>
      <c r="Q12" t="s">
        <v>862</v>
      </c>
      <c r="R12">
        <v>11</v>
      </c>
    </row>
    <row r="13" spans="1:18">
      <c r="A13">
        <v>101010105</v>
      </c>
      <c r="B13" t="s">
        <v>3432</v>
      </c>
      <c r="C13">
        <v>47181</v>
      </c>
      <c r="D13">
        <v>2010106</v>
      </c>
      <c r="E13" t="s">
        <v>863</v>
      </c>
      <c r="F13">
        <v>32</v>
      </c>
      <c r="G13">
        <f t="shared" si="0"/>
        <v>32</v>
      </c>
      <c r="H13">
        <f t="shared" si="1"/>
        <v>0</v>
      </c>
      <c r="M13">
        <v>101010105</v>
      </c>
      <c r="N13" t="s">
        <v>3432</v>
      </c>
      <c r="O13">
        <v>47181</v>
      </c>
      <c r="P13">
        <v>2010106</v>
      </c>
      <c r="Q13" t="s">
        <v>863</v>
      </c>
      <c r="R13">
        <v>32</v>
      </c>
    </row>
    <row r="14" spans="1:18">
      <c r="A14">
        <v>101010106</v>
      </c>
      <c r="B14" t="s">
        <v>3433</v>
      </c>
      <c r="C14">
        <v>41112</v>
      </c>
      <c r="D14">
        <v>2010107</v>
      </c>
      <c r="E14" t="s">
        <v>864</v>
      </c>
      <c r="F14">
        <v>210</v>
      </c>
      <c r="G14">
        <f t="shared" si="0"/>
        <v>210</v>
      </c>
      <c r="H14">
        <f t="shared" si="1"/>
        <v>0</v>
      </c>
      <c r="M14">
        <v>101010106</v>
      </c>
      <c r="N14" t="s">
        <v>3433</v>
      </c>
      <c r="O14">
        <v>41112</v>
      </c>
      <c r="P14">
        <v>2010107</v>
      </c>
      <c r="Q14" t="s">
        <v>864</v>
      </c>
      <c r="R14">
        <v>210</v>
      </c>
    </row>
    <row r="15" spans="1:18">
      <c r="A15">
        <v>101010119</v>
      </c>
      <c r="B15" t="s">
        <v>3434</v>
      </c>
      <c r="C15">
        <v>5958</v>
      </c>
      <c r="D15">
        <v>2010108</v>
      </c>
      <c r="E15" t="s">
        <v>865</v>
      </c>
      <c r="F15">
        <v>377</v>
      </c>
      <c r="G15">
        <f t="shared" si="0"/>
        <v>377</v>
      </c>
      <c r="H15">
        <f t="shared" si="1"/>
        <v>0</v>
      </c>
      <c r="M15">
        <v>101010119</v>
      </c>
      <c r="N15" t="s">
        <v>3434</v>
      </c>
      <c r="O15">
        <v>5958</v>
      </c>
      <c r="P15">
        <v>2010108</v>
      </c>
      <c r="Q15" t="s">
        <v>865</v>
      </c>
      <c r="R15">
        <v>377</v>
      </c>
    </row>
    <row r="16" spans="1:18">
      <c r="A16">
        <v>101010120</v>
      </c>
      <c r="B16" t="s">
        <v>3435</v>
      </c>
      <c r="C16">
        <v>510</v>
      </c>
      <c r="D16">
        <v>2010109</v>
      </c>
      <c r="E16" t="s">
        <v>866</v>
      </c>
      <c r="F16">
        <v>2</v>
      </c>
      <c r="G16">
        <f t="shared" si="0"/>
        <v>2</v>
      </c>
      <c r="H16">
        <f t="shared" si="1"/>
        <v>0</v>
      </c>
      <c r="M16">
        <v>101010120</v>
      </c>
      <c r="N16" t="s">
        <v>3435</v>
      </c>
      <c r="O16">
        <v>510</v>
      </c>
      <c r="P16">
        <v>2010109</v>
      </c>
      <c r="Q16" t="s">
        <v>866</v>
      </c>
      <c r="R16">
        <v>2</v>
      </c>
    </row>
    <row r="17" spans="1:18">
      <c r="A17">
        <v>101010121</v>
      </c>
      <c r="B17" t="s">
        <v>3436</v>
      </c>
      <c r="C17">
        <v>-1963</v>
      </c>
      <c r="D17">
        <v>2010150</v>
      </c>
      <c r="E17" t="s">
        <v>2465</v>
      </c>
      <c r="F17">
        <v>56</v>
      </c>
      <c r="G17">
        <f t="shared" si="0"/>
        <v>56</v>
      </c>
      <c r="H17">
        <f t="shared" si="1"/>
        <v>0</v>
      </c>
      <c r="M17">
        <v>101010121</v>
      </c>
      <c r="N17" t="s">
        <v>3436</v>
      </c>
      <c r="O17">
        <v>-1963</v>
      </c>
      <c r="P17">
        <v>2010150</v>
      </c>
      <c r="Q17" t="s">
        <v>2465</v>
      </c>
      <c r="R17">
        <v>56</v>
      </c>
    </row>
    <row r="18" spans="2:18">
      <c r="B18" t="s">
        <v>3437</v>
      </c>
      <c r="C18">
        <v>-5230</v>
      </c>
      <c r="D18">
        <v>2010199</v>
      </c>
      <c r="E18" t="s">
        <v>2463</v>
      </c>
      <c r="F18">
        <v>287</v>
      </c>
      <c r="G18">
        <f t="shared" si="0"/>
        <v>287</v>
      </c>
      <c r="H18">
        <f t="shared" si="1"/>
        <v>0</v>
      </c>
      <c r="N18" t="s">
        <v>3437</v>
      </c>
      <c r="O18">
        <v>-5230</v>
      </c>
      <c r="P18">
        <v>2010199</v>
      </c>
      <c r="Q18" t="s">
        <v>2463</v>
      </c>
      <c r="R18">
        <v>287</v>
      </c>
    </row>
    <row r="19" spans="1:18">
      <c r="A19">
        <v>101010151</v>
      </c>
      <c r="B19" t="s">
        <v>3438</v>
      </c>
      <c r="C19">
        <v>8159</v>
      </c>
      <c r="D19">
        <v>20102</v>
      </c>
      <c r="E19" t="s">
        <v>2326</v>
      </c>
      <c r="F19">
        <v>5838</v>
      </c>
      <c r="G19">
        <f t="shared" si="0"/>
        <v>5838</v>
      </c>
      <c r="H19">
        <f t="shared" si="1"/>
        <v>0</v>
      </c>
      <c r="M19">
        <v>101010151</v>
      </c>
      <c r="N19" t="s">
        <v>3438</v>
      </c>
      <c r="O19">
        <v>8159</v>
      </c>
      <c r="P19">
        <v>20102</v>
      </c>
      <c r="Q19" t="s">
        <v>2326</v>
      </c>
      <c r="R19">
        <v>5838</v>
      </c>
    </row>
    <row r="20" spans="1:18">
      <c r="A20">
        <v>101010152</v>
      </c>
      <c r="B20" t="s">
        <v>3439</v>
      </c>
      <c r="C20">
        <v>0</v>
      </c>
      <c r="D20">
        <v>2010201</v>
      </c>
      <c r="E20" t="s">
        <v>2460</v>
      </c>
      <c r="F20">
        <v>4172</v>
      </c>
      <c r="G20">
        <f t="shared" si="0"/>
        <v>4172</v>
      </c>
      <c r="H20">
        <f t="shared" si="1"/>
        <v>0</v>
      </c>
      <c r="M20">
        <v>101010152</v>
      </c>
      <c r="N20" t="s">
        <v>3439</v>
      </c>
      <c r="O20">
        <v>0</v>
      </c>
      <c r="P20">
        <v>2010201</v>
      </c>
      <c r="Q20" t="s">
        <v>2460</v>
      </c>
      <c r="R20">
        <v>4172</v>
      </c>
    </row>
    <row r="21" spans="1:18">
      <c r="A21">
        <v>101010153</v>
      </c>
      <c r="B21" t="s">
        <v>3440</v>
      </c>
      <c r="C21">
        <v>0</v>
      </c>
      <c r="D21">
        <v>2010202</v>
      </c>
      <c r="E21" t="s">
        <v>2461</v>
      </c>
      <c r="F21">
        <v>741</v>
      </c>
      <c r="G21">
        <f t="shared" si="0"/>
        <v>741</v>
      </c>
      <c r="H21">
        <f t="shared" si="1"/>
        <v>0</v>
      </c>
      <c r="M21">
        <v>101010153</v>
      </c>
      <c r="N21" t="s">
        <v>3440</v>
      </c>
      <c r="O21">
        <v>0</v>
      </c>
      <c r="P21">
        <v>2010202</v>
      </c>
      <c r="Q21" t="s">
        <v>2461</v>
      </c>
      <c r="R21">
        <v>741</v>
      </c>
    </row>
    <row r="22" spans="1:18">
      <c r="A22">
        <v>1010104</v>
      </c>
      <c r="B22" t="s">
        <v>3441</v>
      </c>
      <c r="C22">
        <v>131518</v>
      </c>
      <c r="D22">
        <v>2010203</v>
      </c>
      <c r="E22" t="s">
        <v>2462</v>
      </c>
      <c r="F22">
        <v>220</v>
      </c>
      <c r="G22">
        <f t="shared" si="0"/>
        <v>220</v>
      </c>
      <c r="H22">
        <f t="shared" si="1"/>
        <v>0</v>
      </c>
      <c r="M22">
        <v>1010104</v>
      </c>
      <c r="N22" t="s">
        <v>3441</v>
      </c>
      <c r="O22">
        <v>131518</v>
      </c>
      <c r="P22">
        <v>2010203</v>
      </c>
      <c r="Q22" t="s">
        <v>2462</v>
      </c>
      <c r="R22">
        <v>220</v>
      </c>
    </row>
    <row r="23" spans="1:18">
      <c r="A23">
        <v>101010401</v>
      </c>
      <c r="B23" t="s">
        <v>3442</v>
      </c>
      <c r="C23">
        <v>131385</v>
      </c>
      <c r="D23">
        <v>2010204</v>
      </c>
      <c r="E23" t="s">
        <v>875</v>
      </c>
      <c r="F23">
        <v>221</v>
      </c>
      <c r="G23">
        <f t="shared" si="0"/>
        <v>221</v>
      </c>
      <c r="H23">
        <f t="shared" si="1"/>
        <v>0</v>
      </c>
      <c r="M23">
        <v>101010401</v>
      </c>
      <c r="N23" t="s">
        <v>3442</v>
      </c>
      <c r="O23">
        <v>131385</v>
      </c>
      <c r="P23">
        <v>2010204</v>
      </c>
      <c r="Q23" t="s">
        <v>875</v>
      </c>
      <c r="R23">
        <v>221</v>
      </c>
    </row>
    <row r="24" spans="1:18">
      <c r="A24">
        <v>101010402</v>
      </c>
      <c r="B24" t="s">
        <v>3443</v>
      </c>
      <c r="C24">
        <v>0</v>
      </c>
      <c r="D24">
        <v>2010205</v>
      </c>
      <c r="E24" t="s">
        <v>876</v>
      </c>
      <c r="F24">
        <v>181</v>
      </c>
      <c r="G24">
        <f t="shared" si="0"/>
        <v>181</v>
      </c>
      <c r="H24">
        <f t="shared" si="1"/>
        <v>0</v>
      </c>
      <c r="M24">
        <v>101010402</v>
      </c>
      <c r="N24" t="s">
        <v>3443</v>
      </c>
      <c r="O24">
        <v>0</v>
      </c>
      <c r="P24">
        <v>2010205</v>
      </c>
      <c r="Q24" t="s">
        <v>876</v>
      </c>
      <c r="R24">
        <v>181</v>
      </c>
    </row>
    <row r="25" spans="1:18">
      <c r="A25">
        <v>101010403</v>
      </c>
      <c r="B25" t="s">
        <v>3444</v>
      </c>
      <c r="C25">
        <v>0</v>
      </c>
      <c r="D25">
        <v>2010206</v>
      </c>
      <c r="E25" t="s">
        <v>2464</v>
      </c>
      <c r="F25">
        <v>165</v>
      </c>
      <c r="G25">
        <f t="shared" si="0"/>
        <v>165</v>
      </c>
      <c r="H25">
        <f t="shared" si="1"/>
        <v>0</v>
      </c>
      <c r="M25">
        <v>101010403</v>
      </c>
      <c r="N25" t="s">
        <v>3444</v>
      </c>
      <c r="O25">
        <v>0</v>
      </c>
      <c r="P25">
        <v>2010206</v>
      </c>
      <c r="Q25" t="s">
        <v>2464</v>
      </c>
      <c r="R25">
        <v>165</v>
      </c>
    </row>
    <row r="26" spans="1:18">
      <c r="A26">
        <v>101010420</v>
      </c>
      <c r="B26" t="s">
        <v>3445</v>
      </c>
      <c r="C26">
        <v>133</v>
      </c>
      <c r="D26">
        <v>2010250</v>
      </c>
      <c r="E26" t="s">
        <v>2465</v>
      </c>
      <c r="F26">
        <v>0</v>
      </c>
      <c r="G26">
        <f t="shared" si="0"/>
        <v>0</v>
      </c>
      <c r="H26">
        <f t="shared" si="1"/>
        <v>0</v>
      </c>
      <c r="M26">
        <v>101010420</v>
      </c>
      <c r="N26" t="s">
        <v>3445</v>
      </c>
      <c r="O26">
        <v>133</v>
      </c>
      <c r="P26">
        <v>2010250</v>
      </c>
      <c r="Q26" t="s">
        <v>2465</v>
      </c>
      <c r="R26">
        <v>0</v>
      </c>
    </row>
    <row r="27" spans="1:18">
      <c r="A27">
        <v>101010429</v>
      </c>
      <c r="B27" t="s">
        <v>3446</v>
      </c>
      <c r="C27">
        <v>0</v>
      </c>
      <c r="D27">
        <v>2010299</v>
      </c>
      <c r="E27" t="s">
        <v>2466</v>
      </c>
      <c r="F27">
        <v>138</v>
      </c>
      <c r="G27">
        <f t="shared" si="0"/>
        <v>138</v>
      </c>
      <c r="H27">
        <f t="shared" si="1"/>
        <v>0</v>
      </c>
      <c r="M27">
        <v>101010429</v>
      </c>
      <c r="N27" t="s">
        <v>3446</v>
      </c>
      <c r="O27">
        <v>0</v>
      </c>
      <c r="P27">
        <v>2010299</v>
      </c>
      <c r="Q27" t="s">
        <v>2466</v>
      </c>
      <c r="R27">
        <v>138</v>
      </c>
    </row>
    <row r="28" spans="1:18">
      <c r="A28">
        <v>101010461</v>
      </c>
      <c r="B28" t="s">
        <v>3447</v>
      </c>
      <c r="C28">
        <v>0</v>
      </c>
      <c r="D28">
        <v>20103</v>
      </c>
      <c r="E28" t="s">
        <v>2327</v>
      </c>
      <c r="F28">
        <v>114728</v>
      </c>
      <c r="G28">
        <f t="shared" si="0"/>
        <v>114728</v>
      </c>
      <c r="H28">
        <f t="shared" si="1"/>
        <v>0</v>
      </c>
      <c r="M28">
        <v>101010461</v>
      </c>
      <c r="N28" t="s">
        <v>3447</v>
      </c>
      <c r="O28">
        <v>0</v>
      </c>
      <c r="P28">
        <v>20103</v>
      </c>
      <c r="Q28" t="s">
        <v>2327</v>
      </c>
      <c r="R28">
        <v>114728</v>
      </c>
    </row>
    <row r="29" spans="1:18">
      <c r="A29">
        <v>1010201</v>
      </c>
      <c r="B29" t="s">
        <v>3448</v>
      </c>
      <c r="C29">
        <v>0</v>
      </c>
      <c r="D29">
        <v>2010301</v>
      </c>
      <c r="E29" t="s">
        <v>2460</v>
      </c>
      <c r="F29">
        <v>57175</v>
      </c>
      <c r="G29">
        <f t="shared" si="0"/>
        <v>57175</v>
      </c>
      <c r="H29">
        <f t="shared" si="1"/>
        <v>0</v>
      </c>
      <c r="M29">
        <v>1010201</v>
      </c>
      <c r="N29" t="s">
        <v>3448</v>
      </c>
      <c r="O29">
        <v>0</v>
      </c>
      <c r="P29">
        <v>2010301</v>
      </c>
      <c r="Q29" t="s">
        <v>2460</v>
      </c>
      <c r="R29">
        <v>57175</v>
      </c>
    </row>
    <row r="30" spans="1:18">
      <c r="A30">
        <v>101020107</v>
      </c>
      <c r="B30" t="s">
        <v>3449</v>
      </c>
      <c r="C30">
        <v>0</v>
      </c>
      <c r="D30">
        <v>2010302</v>
      </c>
      <c r="E30" t="s">
        <v>2461</v>
      </c>
      <c r="F30">
        <v>20823</v>
      </c>
      <c r="G30">
        <f t="shared" si="0"/>
        <v>20823</v>
      </c>
      <c r="H30">
        <f t="shared" si="1"/>
        <v>0</v>
      </c>
      <c r="M30">
        <v>101020107</v>
      </c>
      <c r="N30" t="s">
        <v>3449</v>
      </c>
      <c r="O30">
        <v>0</v>
      </c>
      <c r="P30">
        <v>2010302</v>
      </c>
      <c r="Q30" t="s">
        <v>2461</v>
      </c>
      <c r="R30">
        <v>20823</v>
      </c>
    </row>
    <row r="31" spans="1:18">
      <c r="A31">
        <v>101020121</v>
      </c>
      <c r="B31" t="s">
        <v>3450</v>
      </c>
      <c r="C31">
        <v>0</v>
      </c>
      <c r="D31">
        <v>2010303</v>
      </c>
      <c r="E31" t="s">
        <v>2462</v>
      </c>
      <c r="F31">
        <v>12463</v>
      </c>
      <c r="G31">
        <f t="shared" si="0"/>
        <v>12463</v>
      </c>
      <c r="H31">
        <f t="shared" si="1"/>
        <v>0</v>
      </c>
      <c r="M31">
        <v>101020121</v>
      </c>
      <c r="N31" t="s">
        <v>3450</v>
      </c>
      <c r="O31">
        <v>0</v>
      </c>
      <c r="P31">
        <v>2010303</v>
      </c>
      <c r="Q31" t="s">
        <v>2462</v>
      </c>
      <c r="R31">
        <v>12463</v>
      </c>
    </row>
    <row r="32" spans="2:18">
      <c r="B32" t="s">
        <v>3451</v>
      </c>
      <c r="C32">
        <v>0</v>
      </c>
      <c r="D32">
        <v>2010304</v>
      </c>
      <c r="E32" t="s">
        <v>2467</v>
      </c>
      <c r="F32">
        <v>10</v>
      </c>
      <c r="G32">
        <f t="shared" si="0"/>
        <v>10</v>
      </c>
      <c r="H32">
        <f t="shared" si="1"/>
        <v>0</v>
      </c>
      <c r="N32" t="s">
        <v>3451</v>
      </c>
      <c r="O32">
        <v>0</v>
      </c>
      <c r="P32">
        <v>2010304</v>
      </c>
      <c r="Q32" t="s">
        <v>2467</v>
      </c>
      <c r="R32">
        <v>10</v>
      </c>
    </row>
    <row r="33" spans="1:18">
      <c r="A33">
        <v>1010102</v>
      </c>
      <c r="B33" t="s">
        <v>3452</v>
      </c>
      <c r="C33">
        <v>0</v>
      </c>
      <c r="D33">
        <v>2010305</v>
      </c>
      <c r="E33" t="s">
        <v>941</v>
      </c>
      <c r="F33">
        <v>171</v>
      </c>
      <c r="G33">
        <f t="shared" si="0"/>
        <v>171</v>
      </c>
      <c r="H33">
        <f t="shared" si="1"/>
        <v>0</v>
      </c>
      <c r="M33">
        <v>1010102</v>
      </c>
      <c r="N33" t="s">
        <v>3452</v>
      </c>
      <c r="O33">
        <v>0</v>
      </c>
      <c r="P33">
        <v>2010305</v>
      </c>
      <c r="Q33" t="s">
        <v>941</v>
      </c>
      <c r="R33">
        <v>171</v>
      </c>
    </row>
    <row r="34" spans="1:18">
      <c r="A34">
        <v>1010202</v>
      </c>
      <c r="B34" t="s">
        <v>3453</v>
      </c>
      <c r="C34">
        <v>0</v>
      </c>
      <c r="D34">
        <v>2010306</v>
      </c>
      <c r="E34" t="s">
        <v>942</v>
      </c>
      <c r="F34">
        <v>4555</v>
      </c>
      <c r="G34">
        <f t="shared" si="0"/>
        <v>4555</v>
      </c>
      <c r="H34">
        <f t="shared" si="1"/>
        <v>0</v>
      </c>
      <c r="M34">
        <v>1010202</v>
      </c>
      <c r="N34" t="s">
        <v>3453</v>
      </c>
      <c r="O34">
        <v>0</v>
      </c>
      <c r="P34">
        <v>2010306</v>
      </c>
      <c r="Q34" t="s">
        <v>942</v>
      </c>
      <c r="R34">
        <v>4555</v>
      </c>
    </row>
    <row r="35" spans="1:18">
      <c r="A35">
        <v>101020202</v>
      </c>
      <c r="B35" t="s">
        <v>3454</v>
      </c>
      <c r="C35">
        <v>0</v>
      </c>
      <c r="D35">
        <v>2010307</v>
      </c>
      <c r="E35" t="s">
        <v>1368</v>
      </c>
      <c r="F35">
        <v>332</v>
      </c>
      <c r="G35">
        <f t="shared" si="0"/>
        <v>332</v>
      </c>
      <c r="H35">
        <f t="shared" si="1"/>
        <v>0</v>
      </c>
      <c r="M35">
        <v>101020202</v>
      </c>
      <c r="N35" t="s">
        <v>3454</v>
      </c>
      <c r="O35">
        <v>0</v>
      </c>
      <c r="P35">
        <v>2010307</v>
      </c>
      <c r="Q35" t="s">
        <v>1368</v>
      </c>
      <c r="R35">
        <v>332</v>
      </c>
    </row>
    <row r="36" spans="1:18">
      <c r="A36">
        <v>101020221</v>
      </c>
      <c r="B36" t="s">
        <v>3455</v>
      </c>
      <c r="C36">
        <v>0</v>
      </c>
      <c r="D36">
        <v>2010308</v>
      </c>
      <c r="E36" t="s">
        <v>948</v>
      </c>
      <c r="F36">
        <v>786</v>
      </c>
      <c r="G36">
        <f t="shared" si="0"/>
        <v>786</v>
      </c>
      <c r="H36">
        <f t="shared" si="1"/>
        <v>0</v>
      </c>
      <c r="M36">
        <v>101020221</v>
      </c>
      <c r="N36" t="s">
        <v>3455</v>
      </c>
      <c r="O36">
        <v>0</v>
      </c>
      <c r="P36">
        <v>2010308</v>
      </c>
      <c r="Q36" t="s">
        <v>948</v>
      </c>
      <c r="R36">
        <v>786</v>
      </c>
    </row>
    <row r="37" spans="2:18">
      <c r="B37" t="s">
        <v>3456</v>
      </c>
      <c r="C37">
        <v>0</v>
      </c>
      <c r="D37">
        <v>2010309</v>
      </c>
      <c r="E37" t="s">
        <v>2468</v>
      </c>
      <c r="F37">
        <v>0</v>
      </c>
      <c r="G37">
        <f t="shared" si="0"/>
        <v>0</v>
      </c>
      <c r="H37">
        <f t="shared" si="1"/>
        <v>0</v>
      </c>
      <c r="N37" t="s">
        <v>3456</v>
      </c>
      <c r="O37">
        <v>0</v>
      </c>
      <c r="P37">
        <v>2010309</v>
      </c>
      <c r="Q37" t="s">
        <v>2468</v>
      </c>
      <c r="R37">
        <v>0</v>
      </c>
    </row>
    <row r="38" spans="2:18">
      <c r="B38" t="s">
        <v>3457</v>
      </c>
      <c r="C38">
        <v>0</v>
      </c>
      <c r="D38">
        <v>2010350</v>
      </c>
      <c r="E38" t="s">
        <v>2465</v>
      </c>
      <c r="F38">
        <v>5368</v>
      </c>
      <c r="G38">
        <f t="shared" si="0"/>
        <v>5368</v>
      </c>
      <c r="H38">
        <f t="shared" si="1"/>
        <v>0</v>
      </c>
      <c r="N38" t="s">
        <v>3457</v>
      </c>
      <c r="O38">
        <v>0</v>
      </c>
      <c r="P38">
        <v>2010350</v>
      </c>
      <c r="Q38" t="s">
        <v>2465</v>
      </c>
      <c r="R38">
        <v>5368</v>
      </c>
    </row>
    <row r="39" spans="1:18">
      <c r="A39">
        <v>1010103</v>
      </c>
      <c r="B39" t="s">
        <v>3458</v>
      </c>
      <c r="C39">
        <v>0</v>
      </c>
      <c r="D39">
        <v>2010399</v>
      </c>
      <c r="E39" t="s">
        <v>2469</v>
      </c>
      <c r="F39">
        <v>13045</v>
      </c>
      <c r="G39">
        <f t="shared" si="0"/>
        <v>13045</v>
      </c>
      <c r="H39">
        <f t="shared" si="1"/>
        <v>0</v>
      </c>
      <c r="M39">
        <v>1010103</v>
      </c>
      <c r="N39" t="s">
        <v>3458</v>
      </c>
      <c r="O39">
        <v>0</v>
      </c>
      <c r="P39">
        <v>2010399</v>
      </c>
      <c r="Q39" t="s">
        <v>2469</v>
      </c>
      <c r="R39">
        <v>13045</v>
      </c>
    </row>
    <row r="40" spans="1:18">
      <c r="A40">
        <v>101010301</v>
      </c>
      <c r="B40" t="s">
        <v>3459</v>
      </c>
      <c r="C40">
        <v>0</v>
      </c>
      <c r="D40">
        <v>20104</v>
      </c>
      <c r="E40" t="s">
        <v>2328</v>
      </c>
      <c r="F40">
        <v>12423</v>
      </c>
      <c r="G40">
        <f t="shared" si="0"/>
        <v>12423</v>
      </c>
      <c r="H40">
        <f t="shared" si="1"/>
        <v>0</v>
      </c>
      <c r="M40">
        <v>101010301</v>
      </c>
      <c r="N40" t="s">
        <v>3459</v>
      </c>
      <c r="O40">
        <v>0</v>
      </c>
      <c r="P40">
        <v>20104</v>
      </c>
      <c r="Q40" t="s">
        <v>2328</v>
      </c>
      <c r="R40">
        <v>12423</v>
      </c>
    </row>
    <row r="41" spans="1:18">
      <c r="A41">
        <v>101010302</v>
      </c>
      <c r="B41" t="s">
        <v>3460</v>
      </c>
      <c r="C41">
        <v>0</v>
      </c>
      <c r="D41">
        <v>2010401</v>
      </c>
      <c r="E41" t="s">
        <v>2460</v>
      </c>
      <c r="F41">
        <v>4641</v>
      </c>
      <c r="G41">
        <f t="shared" si="0"/>
        <v>4641</v>
      </c>
      <c r="H41">
        <f t="shared" si="1"/>
        <v>0</v>
      </c>
      <c r="M41">
        <v>101010302</v>
      </c>
      <c r="N41" t="s">
        <v>3460</v>
      </c>
      <c r="O41">
        <v>0</v>
      </c>
      <c r="P41">
        <v>2010401</v>
      </c>
      <c r="Q41" t="s">
        <v>2460</v>
      </c>
      <c r="R41">
        <v>4641</v>
      </c>
    </row>
    <row r="42" spans="1:18">
      <c r="A42">
        <v>1010105</v>
      </c>
      <c r="B42" t="s">
        <v>3461</v>
      </c>
      <c r="C42">
        <v>0</v>
      </c>
      <c r="D42">
        <v>2010402</v>
      </c>
      <c r="E42" t="s">
        <v>2461</v>
      </c>
      <c r="F42">
        <v>630</v>
      </c>
      <c r="G42">
        <f t="shared" si="0"/>
        <v>630</v>
      </c>
      <c r="H42">
        <f t="shared" si="1"/>
        <v>0</v>
      </c>
      <c r="M42">
        <v>1010105</v>
      </c>
      <c r="N42" t="s">
        <v>3461</v>
      </c>
      <c r="O42">
        <v>0</v>
      </c>
      <c r="P42">
        <v>2010402</v>
      </c>
      <c r="Q42" t="s">
        <v>2461</v>
      </c>
      <c r="R42">
        <v>630</v>
      </c>
    </row>
    <row r="43" spans="1:18">
      <c r="A43">
        <v>1010203</v>
      </c>
      <c r="B43" t="s">
        <v>3462</v>
      </c>
      <c r="C43">
        <v>0</v>
      </c>
      <c r="D43">
        <v>2010403</v>
      </c>
      <c r="E43" t="s">
        <v>2462</v>
      </c>
      <c r="F43">
        <v>0</v>
      </c>
      <c r="G43">
        <f t="shared" si="0"/>
        <v>0</v>
      </c>
      <c r="H43">
        <f t="shared" si="1"/>
        <v>0</v>
      </c>
      <c r="M43">
        <v>1010203</v>
      </c>
      <c r="N43" t="s">
        <v>3462</v>
      </c>
      <c r="O43">
        <v>0</v>
      </c>
      <c r="P43">
        <v>2010403</v>
      </c>
      <c r="Q43" t="s">
        <v>2462</v>
      </c>
      <c r="R43">
        <v>0</v>
      </c>
    </row>
    <row r="44" spans="1:18">
      <c r="A44">
        <v>10103</v>
      </c>
      <c r="B44" t="s">
        <v>3463</v>
      </c>
      <c r="C44">
        <v>331</v>
      </c>
      <c r="D44">
        <v>2010404</v>
      </c>
      <c r="E44" t="s">
        <v>2470</v>
      </c>
      <c r="F44">
        <v>74</v>
      </c>
      <c r="G44">
        <f t="shared" si="0"/>
        <v>74</v>
      </c>
      <c r="H44">
        <f t="shared" si="1"/>
        <v>0</v>
      </c>
      <c r="M44">
        <v>10103</v>
      </c>
      <c r="N44" t="s">
        <v>3463</v>
      </c>
      <c r="O44">
        <v>331</v>
      </c>
      <c r="P44">
        <v>2010404</v>
      </c>
      <c r="Q44" t="s">
        <v>2470</v>
      </c>
      <c r="R44">
        <v>74</v>
      </c>
    </row>
    <row r="45" spans="1:18">
      <c r="A45">
        <v>1010302</v>
      </c>
      <c r="B45" t="s">
        <v>3464</v>
      </c>
      <c r="C45">
        <v>0</v>
      </c>
      <c r="D45">
        <v>2010405</v>
      </c>
      <c r="E45" t="s">
        <v>2471</v>
      </c>
      <c r="F45">
        <v>0</v>
      </c>
      <c r="G45">
        <f t="shared" si="0"/>
        <v>0</v>
      </c>
      <c r="H45">
        <f t="shared" si="1"/>
        <v>0</v>
      </c>
      <c r="M45">
        <v>1010302</v>
      </c>
      <c r="N45" t="s">
        <v>3464</v>
      </c>
      <c r="O45">
        <v>0</v>
      </c>
      <c r="P45">
        <v>2010405</v>
      </c>
      <c r="Q45" t="s">
        <v>2471</v>
      </c>
      <c r="R45">
        <v>0</v>
      </c>
    </row>
    <row r="46" spans="1:18">
      <c r="A46">
        <v>1010303</v>
      </c>
      <c r="B46" t="s">
        <v>3465</v>
      </c>
      <c r="C46">
        <v>0</v>
      </c>
      <c r="D46">
        <v>2010406</v>
      </c>
      <c r="E46" t="s">
        <v>2472</v>
      </c>
      <c r="F46">
        <v>1116</v>
      </c>
      <c r="G46">
        <f t="shared" si="0"/>
        <v>1116</v>
      </c>
      <c r="H46">
        <f t="shared" si="1"/>
        <v>0</v>
      </c>
      <c r="M46">
        <v>1010303</v>
      </c>
      <c r="N46" t="s">
        <v>3465</v>
      </c>
      <c r="O46">
        <v>0</v>
      </c>
      <c r="P46">
        <v>2010406</v>
      </c>
      <c r="Q46" t="s">
        <v>2472</v>
      </c>
      <c r="R46">
        <v>1116</v>
      </c>
    </row>
    <row r="47" spans="1:18">
      <c r="A47">
        <v>1010304</v>
      </c>
      <c r="B47" t="s">
        <v>3466</v>
      </c>
      <c r="C47">
        <v>165</v>
      </c>
      <c r="D47">
        <v>2010407</v>
      </c>
      <c r="E47" t="s">
        <v>2473</v>
      </c>
      <c r="F47">
        <v>0</v>
      </c>
      <c r="G47">
        <f t="shared" si="0"/>
        <v>0</v>
      </c>
      <c r="H47">
        <f t="shared" si="1"/>
        <v>0</v>
      </c>
      <c r="M47">
        <v>1010304</v>
      </c>
      <c r="N47" t="s">
        <v>3466</v>
      </c>
      <c r="O47">
        <v>165</v>
      </c>
      <c r="P47">
        <v>2010407</v>
      </c>
      <c r="Q47" t="s">
        <v>2473</v>
      </c>
      <c r="R47">
        <v>0</v>
      </c>
    </row>
    <row r="48" spans="1:18">
      <c r="A48">
        <v>1010320</v>
      </c>
      <c r="B48" t="s">
        <v>3467</v>
      </c>
      <c r="C48">
        <v>166</v>
      </c>
      <c r="D48">
        <v>2010408</v>
      </c>
      <c r="E48" t="s">
        <v>973</v>
      </c>
      <c r="F48">
        <v>719</v>
      </c>
      <c r="G48">
        <f t="shared" si="0"/>
        <v>719</v>
      </c>
      <c r="H48">
        <f t="shared" si="1"/>
        <v>0</v>
      </c>
      <c r="M48">
        <v>1010320</v>
      </c>
      <c r="N48" t="s">
        <v>3467</v>
      </c>
      <c r="O48">
        <v>166</v>
      </c>
      <c r="P48">
        <v>2010408</v>
      </c>
      <c r="Q48" t="s">
        <v>973</v>
      </c>
      <c r="R48">
        <v>719</v>
      </c>
    </row>
    <row r="49" spans="1:18">
      <c r="A49">
        <v>1010329</v>
      </c>
      <c r="B49" t="s">
        <v>3468</v>
      </c>
      <c r="C49">
        <v>0</v>
      </c>
      <c r="D49">
        <v>2010409</v>
      </c>
      <c r="E49" t="s">
        <v>2474</v>
      </c>
      <c r="F49">
        <v>0</v>
      </c>
      <c r="G49">
        <f t="shared" si="0"/>
        <v>0</v>
      </c>
      <c r="H49">
        <f t="shared" si="1"/>
        <v>0</v>
      </c>
      <c r="M49">
        <v>1010329</v>
      </c>
      <c r="N49" t="s">
        <v>3468</v>
      </c>
      <c r="O49">
        <v>0</v>
      </c>
      <c r="P49">
        <v>2010409</v>
      </c>
      <c r="Q49" t="s">
        <v>2474</v>
      </c>
      <c r="R49">
        <v>0</v>
      </c>
    </row>
    <row r="50" spans="1:18">
      <c r="A50">
        <v>10104</v>
      </c>
      <c r="B50" t="s">
        <v>54</v>
      </c>
      <c r="C50">
        <v>192201</v>
      </c>
      <c r="D50">
        <v>2010450</v>
      </c>
      <c r="E50" t="s">
        <v>2465</v>
      </c>
      <c r="F50">
        <v>215</v>
      </c>
      <c r="G50">
        <f t="shared" si="0"/>
        <v>215</v>
      </c>
      <c r="H50">
        <f t="shared" si="1"/>
        <v>0</v>
      </c>
      <c r="M50">
        <v>10104</v>
      </c>
      <c r="N50" t="s">
        <v>54</v>
      </c>
      <c r="O50">
        <v>192201</v>
      </c>
      <c r="P50">
        <v>2010450</v>
      </c>
      <c r="Q50" t="s">
        <v>2465</v>
      </c>
      <c r="R50">
        <v>215</v>
      </c>
    </row>
    <row r="51" spans="2:18">
      <c r="B51" t="s">
        <v>3469</v>
      </c>
      <c r="C51">
        <v>9262</v>
      </c>
      <c r="D51">
        <v>2010499</v>
      </c>
      <c r="E51" t="s">
        <v>975</v>
      </c>
      <c r="F51">
        <v>5028</v>
      </c>
      <c r="G51">
        <f t="shared" si="0"/>
        <v>5028</v>
      </c>
      <c r="H51">
        <f t="shared" si="1"/>
        <v>0</v>
      </c>
      <c r="N51" t="s">
        <v>3469</v>
      </c>
      <c r="O51">
        <v>9262</v>
      </c>
      <c r="P51">
        <v>2010499</v>
      </c>
      <c r="Q51" t="s">
        <v>975</v>
      </c>
      <c r="R51">
        <v>5028</v>
      </c>
    </row>
    <row r="52" spans="1:18">
      <c r="A52">
        <v>1010417</v>
      </c>
      <c r="B52" t="s">
        <v>3470</v>
      </c>
      <c r="C52">
        <v>352</v>
      </c>
      <c r="D52">
        <v>20105</v>
      </c>
      <c r="E52" t="s">
        <v>2329</v>
      </c>
      <c r="F52">
        <v>4929</v>
      </c>
      <c r="G52">
        <f t="shared" si="0"/>
        <v>4929</v>
      </c>
      <c r="H52">
        <f t="shared" si="1"/>
        <v>0</v>
      </c>
      <c r="M52">
        <v>1010417</v>
      </c>
      <c r="N52" t="s">
        <v>3470</v>
      </c>
      <c r="O52">
        <v>352</v>
      </c>
      <c r="P52">
        <v>20105</v>
      </c>
      <c r="Q52" t="s">
        <v>2329</v>
      </c>
      <c r="R52">
        <v>4929</v>
      </c>
    </row>
    <row r="53" spans="1:18">
      <c r="A53">
        <v>101041702</v>
      </c>
      <c r="B53" t="s">
        <v>3471</v>
      </c>
      <c r="C53">
        <v>0</v>
      </c>
      <c r="D53">
        <v>2010501</v>
      </c>
      <c r="E53" t="s">
        <v>2460</v>
      </c>
      <c r="F53">
        <v>2365</v>
      </c>
      <c r="G53">
        <f t="shared" si="0"/>
        <v>2365</v>
      </c>
      <c r="H53">
        <f t="shared" si="1"/>
        <v>0</v>
      </c>
      <c r="M53">
        <v>101041702</v>
      </c>
      <c r="N53" t="s">
        <v>3471</v>
      </c>
      <c r="O53">
        <v>0</v>
      </c>
      <c r="P53">
        <v>2010501</v>
      </c>
      <c r="Q53" t="s">
        <v>2460</v>
      </c>
      <c r="R53">
        <v>2365</v>
      </c>
    </row>
    <row r="54" spans="1:18">
      <c r="A54">
        <v>1010418</v>
      </c>
      <c r="B54" t="s">
        <v>3472</v>
      </c>
      <c r="C54">
        <v>0</v>
      </c>
      <c r="D54">
        <v>2010502</v>
      </c>
      <c r="E54" t="s">
        <v>2461</v>
      </c>
      <c r="F54">
        <v>270</v>
      </c>
      <c r="G54">
        <f t="shared" si="0"/>
        <v>270</v>
      </c>
      <c r="H54">
        <f t="shared" si="1"/>
        <v>0</v>
      </c>
      <c r="M54">
        <v>1010418</v>
      </c>
      <c r="N54" t="s">
        <v>3472</v>
      </c>
      <c r="O54">
        <v>0</v>
      </c>
      <c r="P54">
        <v>2010502</v>
      </c>
      <c r="Q54" t="s">
        <v>2461</v>
      </c>
      <c r="R54">
        <v>270</v>
      </c>
    </row>
    <row r="55" spans="1:18">
      <c r="A55">
        <v>1010419</v>
      </c>
      <c r="B55" t="s">
        <v>3473</v>
      </c>
      <c r="C55">
        <v>0</v>
      </c>
      <c r="D55">
        <v>2010503</v>
      </c>
      <c r="E55" t="s">
        <v>2462</v>
      </c>
      <c r="F55">
        <v>0</v>
      </c>
      <c r="G55">
        <f t="shared" si="0"/>
        <v>0</v>
      </c>
      <c r="H55">
        <f t="shared" si="1"/>
        <v>0</v>
      </c>
      <c r="M55">
        <v>1010419</v>
      </c>
      <c r="N55" t="s">
        <v>3473</v>
      </c>
      <c r="O55">
        <v>0</v>
      </c>
      <c r="P55">
        <v>2010503</v>
      </c>
      <c r="Q55" t="s">
        <v>2462</v>
      </c>
      <c r="R55">
        <v>0</v>
      </c>
    </row>
    <row r="56" spans="1:18">
      <c r="A56">
        <v>1010420</v>
      </c>
      <c r="B56" t="s">
        <v>3474</v>
      </c>
      <c r="C56">
        <v>0</v>
      </c>
      <c r="D56">
        <v>2010504</v>
      </c>
      <c r="E56" t="s">
        <v>2475</v>
      </c>
      <c r="F56">
        <v>258</v>
      </c>
      <c r="G56">
        <f t="shared" si="0"/>
        <v>258</v>
      </c>
      <c r="H56">
        <f t="shared" si="1"/>
        <v>0</v>
      </c>
      <c r="M56">
        <v>1010420</v>
      </c>
      <c r="N56" t="s">
        <v>3474</v>
      </c>
      <c r="O56">
        <v>0</v>
      </c>
      <c r="P56">
        <v>2010504</v>
      </c>
      <c r="Q56" t="s">
        <v>2475</v>
      </c>
      <c r="R56">
        <v>258</v>
      </c>
    </row>
    <row r="57" spans="1:18">
      <c r="A57">
        <v>1010421</v>
      </c>
      <c r="B57" t="s">
        <v>3475</v>
      </c>
      <c r="C57">
        <v>0</v>
      </c>
      <c r="D57">
        <v>2010505</v>
      </c>
      <c r="E57" t="s">
        <v>984</v>
      </c>
      <c r="F57">
        <v>280</v>
      </c>
      <c r="G57">
        <f t="shared" si="0"/>
        <v>280</v>
      </c>
      <c r="H57">
        <f t="shared" si="1"/>
        <v>0</v>
      </c>
      <c r="M57">
        <v>1010421</v>
      </c>
      <c r="N57" t="s">
        <v>3475</v>
      </c>
      <c r="O57">
        <v>0</v>
      </c>
      <c r="P57">
        <v>2010505</v>
      </c>
      <c r="Q57" t="s">
        <v>984</v>
      </c>
      <c r="R57">
        <v>280</v>
      </c>
    </row>
    <row r="58" spans="1:18">
      <c r="A58">
        <v>1010422</v>
      </c>
      <c r="B58" t="s">
        <v>3476</v>
      </c>
      <c r="C58">
        <v>0</v>
      </c>
      <c r="D58">
        <v>2010506</v>
      </c>
      <c r="E58" t="s">
        <v>2476</v>
      </c>
      <c r="F58">
        <v>80</v>
      </c>
      <c r="G58">
        <f t="shared" si="0"/>
        <v>80</v>
      </c>
      <c r="H58">
        <f t="shared" si="1"/>
        <v>0</v>
      </c>
      <c r="M58">
        <v>1010422</v>
      </c>
      <c r="N58" t="s">
        <v>3476</v>
      </c>
      <c r="O58">
        <v>0</v>
      </c>
      <c r="P58">
        <v>2010506</v>
      </c>
      <c r="Q58" t="s">
        <v>2476</v>
      </c>
      <c r="R58">
        <v>80</v>
      </c>
    </row>
    <row r="59" spans="1:18">
      <c r="A59">
        <v>1010423</v>
      </c>
      <c r="B59" t="s">
        <v>3477</v>
      </c>
      <c r="C59">
        <v>0</v>
      </c>
      <c r="D59">
        <v>2010507</v>
      </c>
      <c r="E59" t="s">
        <v>985</v>
      </c>
      <c r="F59">
        <v>658</v>
      </c>
      <c r="G59">
        <f t="shared" si="0"/>
        <v>658</v>
      </c>
      <c r="H59">
        <f t="shared" si="1"/>
        <v>0</v>
      </c>
      <c r="M59">
        <v>1010423</v>
      </c>
      <c r="N59" t="s">
        <v>3477</v>
      </c>
      <c r="O59">
        <v>0</v>
      </c>
      <c r="P59">
        <v>2010507</v>
      </c>
      <c r="Q59" t="s">
        <v>985</v>
      </c>
      <c r="R59">
        <v>658</v>
      </c>
    </row>
    <row r="60" spans="1:18">
      <c r="A60">
        <v>1010424</v>
      </c>
      <c r="B60" t="s">
        <v>3478</v>
      </c>
      <c r="C60">
        <v>0</v>
      </c>
      <c r="D60">
        <v>2010508</v>
      </c>
      <c r="E60" t="s">
        <v>988</v>
      </c>
      <c r="F60">
        <v>404</v>
      </c>
      <c r="G60">
        <f t="shared" si="0"/>
        <v>404</v>
      </c>
      <c r="H60">
        <f t="shared" si="1"/>
        <v>0</v>
      </c>
      <c r="M60">
        <v>1010424</v>
      </c>
      <c r="N60" t="s">
        <v>3478</v>
      </c>
      <c r="O60">
        <v>0</v>
      </c>
      <c r="P60">
        <v>2010508</v>
      </c>
      <c r="Q60" t="s">
        <v>988</v>
      </c>
      <c r="R60">
        <v>404</v>
      </c>
    </row>
    <row r="61" spans="1:18">
      <c r="A61">
        <v>1010425</v>
      </c>
      <c r="B61" t="s">
        <v>3479</v>
      </c>
      <c r="C61">
        <v>0</v>
      </c>
      <c r="D61">
        <v>2010550</v>
      </c>
      <c r="E61" t="s">
        <v>2465</v>
      </c>
      <c r="F61">
        <v>76</v>
      </c>
      <c r="G61">
        <f t="shared" si="0"/>
        <v>76</v>
      </c>
      <c r="H61">
        <f t="shared" si="1"/>
        <v>0</v>
      </c>
      <c r="M61">
        <v>1010425</v>
      </c>
      <c r="N61" t="s">
        <v>3479</v>
      </c>
      <c r="O61">
        <v>0</v>
      </c>
      <c r="P61">
        <v>2010550</v>
      </c>
      <c r="Q61" t="s">
        <v>2465</v>
      </c>
      <c r="R61">
        <v>76</v>
      </c>
    </row>
    <row r="62" spans="1:18">
      <c r="A62">
        <v>1010426</v>
      </c>
      <c r="B62" t="s">
        <v>3480</v>
      </c>
      <c r="C62">
        <v>0</v>
      </c>
      <c r="D62">
        <v>2010599</v>
      </c>
      <c r="E62" t="s">
        <v>2477</v>
      </c>
      <c r="F62">
        <v>538</v>
      </c>
      <c r="G62">
        <f t="shared" si="0"/>
        <v>538</v>
      </c>
      <c r="H62">
        <f t="shared" si="1"/>
        <v>0</v>
      </c>
      <c r="M62">
        <v>1010426</v>
      </c>
      <c r="N62" t="s">
        <v>3480</v>
      </c>
      <c r="O62">
        <v>0</v>
      </c>
      <c r="P62">
        <v>2010599</v>
      </c>
      <c r="Q62" t="s">
        <v>2477</v>
      </c>
      <c r="R62">
        <v>538</v>
      </c>
    </row>
    <row r="63" spans="1:18">
      <c r="A63">
        <v>1010427</v>
      </c>
      <c r="B63" t="s">
        <v>3481</v>
      </c>
      <c r="C63">
        <v>0</v>
      </c>
      <c r="D63">
        <v>20106</v>
      </c>
      <c r="E63" t="s">
        <v>2330</v>
      </c>
      <c r="F63">
        <v>21840</v>
      </c>
      <c r="G63">
        <f t="shared" si="0"/>
        <v>21840</v>
      </c>
      <c r="H63">
        <f t="shared" si="1"/>
        <v>0</v>
      </c>
      <c r="M63">
        <v>1010427</v>
      </c>
      <c r="N63" t="s">
        <v>3481</v>
      </c>
      <c r="O63">
        <v>0</v>
      </c>
      <c r="P63">
        <v>20106</v>
      </c>
      <c r="Q63" t="s">
        <v>2330</v>
      </c>
      <c r="R63">
        <v>21840</v>
      </c>
    </row>
    <row r="64" spans="1:18">
      <c r="A64">
        <v>1010428</v>
      </c>
      <c r="B64" t="s">
        <v>3482</v>
      </c>
      <c r="C64">
        <v>0</v>
      </c>
      <c r="D64">
        <v>2010601</v>
      </c>
      <c r="E64" t="s">
        <v>2460</v>
      </c>
      <c r="F64">
        <v>11093</v>
      </c>
      <c r="G64">
        <f t="shared" si="0"/>
        <v>11093</v>
      </c>
      <c r="H64">
        <f t="shared" si="1"/>
        <v>0</v>
      </c>
      <c r="M64">
        <v>1010428</v>
      </c>
      <c r="N64" t="s">
        <v>3482</v>
      </c>
      <c r="O64">
        <v>0</v>
      </c>
      <c r="P64">
        <v>2010601</v>
      </c>
      <c r="Q64" t="s">
        <v>2460</v>
      </c>
      <c r="R64">
        <v>11093</v>
      </c>
    </row>
    <row r="65" spans="1:18">
      <c r="A65">
        <v>1010429</v>
      </c>
      <c r="B65" t="s">
        <v>3483</v>
      </c>
      <c r="C65">
        <v>0</v>
      </c>
      <c r="D65">
        <v>2010602</v>
      </c>
      <c r="E65" t="s">
        <v>2461</v>
      </c>
      <c r="F65">
        <v>3462</v>
      </c>
      <c r="G65">
        <f t="shared" si="0"/>
        <v>3462</v>
      </c>
      <c r="H65">
        <f t="shared" si="1"/>
        <v>0</v>
      </c>
      <c r="M65">
        <v>1010429</v>
      </c>
      <c r="N65" t="s">
        <v>3483</v>
      </c>
      <c r="O65">
        <v>0</v>
      </c>
      <c r="P65">
        <v>2010602</v>
      </c>
      <c r="Q65" t="s">
        <v>2461</v>
      </c>
      <c r="R65">
        <v>3462</v>
      </c>
    </row>
    <row r="66" spans="1:18">
      <c r="A66">
        <v>1010430</v>
      </c>
      <c r="B66" t="s">
        <v>3484</v>
      </c>
      <c r="C66">
        <v>0</v>
      </c>
      <c r="D66">
        <v>2010603</v>
      </c>
      <c r="E66" t="s">
        <v>2462</v>
      </c>
      <c r="F66">
        <v>0</v>
      </c>
      <c r="G66">
        <f t="shared" si="0"/>
        <v>0</v>
      </c>
      <c r="H66">
        <f t="shared" si="1"/>
        <v>0</v>
      </c>
      <c r="M66">
        <v>1010430</v>
      </c>
      <c r="N66" t="s">
        <v>3484</v>
      </c>
      <c r="O66">
        <v>0</v>
      </c>
      <c r="P66">
        <v>2010603</v>
      </c>
      <c r="Q66" t="s">
        <v>2462</v>
      </c>
      <c r="R66">
        <v>0</v>
      </c>
    </row>
    <row r="67" spans="1:18">
      <c r="A67">
        <v>1010431</v>
      </c>
      <c r="B67" t="s">
        <v>3485</v>
      </c>
      <c r="C67">
        <v>1916</v>
      </c>
      <c r="D67">
        <v>2010604</v>
      </c>
      <c r="E67" t="s">
        <v>2478</v>
      </c>
      <c r="F67">
        <v>60</v>
      </c>
      <c r="G67">
        <f t="shared" si="0"/>
        <v>60</v>
      </c>
      <c r="H67">
        <f t="shared" si="1"/>
        <v>0</v>
      </c>
      <c r="M67">
        <v>1010431</v>
      </c>
      <c r="N67" t="s">
        <v>3485</v>
      </c>
      <c r="O67">
        <v>1916</v>
      </c>
      <c r="P67">
        <v>2010604</v>
      </c>
      <c r="Q67" t="s">
        <v>2478</v>
      </c>
      <c r="R67">
        <v>60</v>
      </c>
    </row>
    <row r="68" spans="1:18">
      <c r="A68">
        <v>1010432</v>
      </c>
      <c r="B68" t="s">
        <v>3486</v>
      </c>
      <c r="C68">
        <v>3797</v>
      </c>
      <c r="D68">
        <v>2010605</v>
      </c>
      <c r="E68" t="s">
        <v>1007</v>
      </c>
      <c r="F68">
        <v>1006</v>
      </c>
      <c r="G68">
        <f t="shared" si="0"/>
        <v>1006</v>
      </c>
      <c r="H68">
        <f t="shared" si="1"/>
        <v>0</v>
      </c>
      <c r="M68">
        <v>1010432</v>
      </c>
      <c r="N68" t="s">
        <v>3486</v>
      </c>
      <c r="O68">
        <v>3797</v>
      </c>
      <c r="P68">
        <v>2010605</v>
      </c>
      <c r="Q68" t="s">
        <v>1007</v>
      </c>
      <c r="R68">
        <v>1006</v>
      </c>
    </row>
    <row r="69" spans="1:18">
      <c r="A69">
        <v>1010433</v>
      </c>
      <c r="B69" t="s">
        <v>3487</v>
      </c>
      <c r="C69">
        <v>108454</v>
      </c>
      <c r="D69">
        <v>2010606</v>
      </c>
      <c r="E69" t="s">
        <v>2479</v>
      </c>
      <c r="F69">
        <v>1</v>
      </c>
      <c r="G69">
        <f t="shared" si="0"/>
        <v>1</v>
      </c>
      <c r="H69">
        <f t="shared" si="1"/>
        <v>0</v>
      </c>
      <c r="M69">
        <v>1010433</v>
      </c>
      <c r="N69" t="s">
        <v>3487</v>
      </c>
      <c r="O69">
        <v>108454</v>
      </c>
      <c r="P69">
        <v>2010606</v>
      </c>
      <c r="Q69" t="s">
        <v>2479</v>
      </c>
      <c r="R69">
        <v>1</v>
      </c>
    </row>
    <row r="70" spans="1:18">
      <c r="A70">
        <v>1010434</v>
      </c>
      <c r="B70" t="s">
        <v>3488</v>
      </c>
      <c r="C70">
        <v>0</v>
      </c>
      <c r="D70">
        <v>2010607</v>
      </c>
      <c r="E70" t="s">
        <v>2480</v>
      </c>
      <c r="F70">
        <v>496</v>
      </c>
      <c r="G70">
        <f t="shared" ref="G70:G133" si="2">R70</f>
        <v>496</v>
      </c>
      <c r="H70">
        <f t="shared" ref="H70:H133" si="3">F70-G70</f>
        <v>0</v>
      </c>
      <c r="M70">
        <v>1010434</v>
      </c>
      <c r="N70" t="s">
        <v>3488</v>
      </c>
      <c r="O70">
        <v>0</v>
      </c>
      <c r="P70">
        <v>2010607</v>
      </c>
      <c r="Q70" t="s">
        <v>2480</v>
      </c>
      <c r="R70">
        <v>496</v>
      </c>
    </row>
    <row r="71" spans="1:18">
      <c r="A71">
        <v>1010435</v>
      </c>
      <c r="B71" t="s">
        <v>3489</v>
      </c>
      <c r="C71">
        <v>39168</v>
      </c>
      <c r="D71">
        <v>2010608</v>
      </c>
      <c r="E71" t="s">
        <v>2481</v>
      </c>
      <c r="F71">
        <v>2089</v>
      </c>
      <c r="G71">
        <f t="shared" si="2"/>
        <v>2089</v>
      </c>
      <c r="H71">
        <f t="shared" si="3"/>
        <v>0</v>
      </c>
      <c r="M71">
        <v>1010435</v>
      </c>
      <c r="N71" t="s">
        <v>3489</v>
      </c>
      <c r="O71">
        <v>39168</v>
      </c>
      <c r="P71">
        <v>2010608</v>
      </c>
      <c r="Q71" t="s">
        <v>2481</v>
      </c>
      <c r="R71">
        <v>2089</v>
      </c>
    </row>
    <row r="72" spans="1:18">
      <c r="A72">
        <v>1010436</v>
      </c>
      <c r="B72" t="s">
        <v>3490</v>
      </c>
      <c r="C72">
        <v>10887</v>
      </c>
      <c r="D72">
        <v>2010650</v>
      </c>
      <c r="E72" t="s">
        <v>2465</v>
      </c>
      <c r="F72">
        <v>1749</v>
      </c>
      <c r="G72">
        <f t="shared" si="2"/>
        <v>1749</v>
      </c>
      <c r="H72">
        <f t="shared" si="3"/>
        <v>0</v>
      </c>
      <c r="M72">
        <v>1010436</v>
      </c>
      <c r="N72" t="s">
        <v>3490</v>
      </c>
      <c r="O72">
        <v>10887</v>
      </c>
      <c r="P72">
        <v>2010650</v>
      </c>
      <c r="Q72" t="s">
        <v>2465</v>
      </c>
      <c r="R72">
        <v>1749</v>
      </c>
    </row>
    <row r="73" spans="1:18">
      <c r="A73">
        <v>1010439</v>
      </c>
      <c r="B73" t="s">
        <v>3491</v>
      </c>
      <c r="C73">
        <v>7477</v>
      </c>
      <c r="D73">
        <v>2010699</v>
      </c>
      <c r="E73" t="s">
        <v>1013</v>
      </c>
      <c r="F73">
        <v>1884</v>
      </c>
      <c r="G73">
        <f t="shared" si="2"/>
        <v>1884</v>
      </c>
      <c r="H73">
        <f t="shared" si="3"/>
        <v>0</v>
      </c>
      <c r="M73">
        <v>1010439</v>
      </c>
      <c r="N73" t="s">
        <v>3491</v>
      </c>
      <c r="O73">
        <v>7477</v>
      </c>
      <c r="P73">
        <v>2010699</v>
      </c>
      <c r="Q73" t="s">
        <v>1013</v>
      </c>
      <c r="R73">
        <v>1884</v>
      </c>
    </row>
    <row r="74" spans="1:18">
      <c r="A74">
        <v>1010440</v>
      </c>
      <c r="B74" t="s">
        <v>3492</v>
      </c>
      <c r="C74">
        <v>12095</v>
      </c>
      <c r="D74">
        <v>20107</v>
      </c>
      <c r="E74" t="s">
        <v>2331</v>
      </c>
      <c r="F74">
        <v>18217</v>
      </c>
      <c r="G74">
        <f t="shared" si="2"/>
        <v>18217</v>
      </c>
      <c r="H74">
        <f t="shared" si="3"/>
        <v>0</v>
      </c>
      <c r="M74">
        <v>1010440</v>
      </c>
      <c r="N74" t="s">
        <v>3492</v>
      </c>
      <c r="O74">
        <v>12095</v>
      </c>
      <c r="P74">
        <v>20107</v>
      </c>
      <c r="Q74" t="s">
        <v>2331</v>
      </c>
      <c r="R74">
        <v>18217</v>
      </c>
    </row>
    <row r="75" spans="1:18">
      <c r="A75">
        <v>1010441</v>
      </c>
      <c r="B75" t="s">
        <v>3493</v>
      </c>
      <c r="C75">
        <v>1112</v>
      </c>
      <c r="D75">
        <v>2010701</v>
      </c>
      <c r="E75" t="s">
        <v>2460</v>
      </c>
      <c r="F75">
        <v>0</v>
      </c>
      <c r="G75">
        <f t="shared" si="2"/>
        <v>0</v>
      </c>
      <c r="H75">
        <f t="shared" si="3"/>
        <v>0</v>
      </c>
      <c r="M75">
        <v>1010441</v>
      </c>
      <c r="N75" t="s">
        <v>3493</v>
      </c>
      <c r="O75">
        <v>1112</v>
      </c>
      <c r="P75">
        <v>2010701</v>
      </c>
      <c r="Q75" t="s">
        <v>2460</v>
      </c>
      <c r="R75">
        <v>0</v>
      </c>
    </row>
    <row r="76" spans="1:18">
      <c r="A76">
        <v>1010442</v>
      </c>
      <c r="B76" t="s">
        <v>3494</v>
      </c>
      <c r="C76">
        <v>-1084</v>
      </c>
      <c r="D76">
        <v>2010702</v>
      </c>
      <c r="E76" t="s">
        <v>2461</v>
      </c>
      <c r="F76">
        <v>0</v>
      </c>
      <c r="G76">
        <f t="shared" si="2"/>
        <v>0</v>
      </c>
      <c r="H76">
        <f t="shared" si="3"/>
        <v>0</v>
      </c>
      <c r="M76">
        <v>1010442</v>
      </c>
      <c r="N76" t="s">
        <v>3494</v>
      </c>
      <c r="O76">
        <v>-1084</v>
      </c>
      <c r="P76">
        <v>2010702</v>
      </c>
      <c r="Q76" t="s">
        <v>2461</v>
      </c>
      <c r="R76">
        <v>0</v>
      </c>
    </row>
    <row r="77" spans="1:18">
      <c r="A77">
        <v>1010443</v>
      </c>
      <c r="B77" t="s">
        <v>3495</v>
      </c>
      <c r="C77">
        <v>0</v>
      </c>
      <c r="D77">
        <v>2010703</v>
      </c>
      <c r="E77" t="s">
        <v>2462</v>
      </c>
      <c r="F77">
        <v>0</v>
      </c>
      <c r="G77">
        <f t="shared" si="2"/>
        <v>0</v>
      </c>
      <c r="H77">
        <f t="shared" si="3"/>
        <v>0</v>
      </c>
      <c r="M77">
        <v>1010443</v>
      </c>
      <c r="N77" t="s">
        <v>3495</v>
      </c>
      <c r="O77">
        <v>0</v>
      </c>
      <c r="P77">
        <v>2010703</v>
      </c>
      <c r="Q77" t="s">
        <v>2462</v>
      </c>
      <c r="R77">
        <v>0</v>
      </c>
    </row>
    <row r="78" spans="1:18">
      <c r="A78">
        <v>1010444</v>
      </c>
      <c r="B78" t="s">
        <v>3496</v>
      </c>
      <c r="C78">
        <v>-2987</v>
      </c>
      <c r="D78">
        <v>2010704</v>
      </c>
      <c r="E78" t="s">
        <v>3497</v>
      </c>
      <c r="F78">
        <v>0</v>
      </c>
      <c r="G78">
        <f t="shared" si="2"/>
        <v>0</v>
      </c>
      <c r="H78">
        <f t="shared" si="3"/>
        <v>0</v>
      </c>
      <c r="M78">
        <v>1010444</v>
      </c>
      <c r="N78" t="s">
        <v>3496</v>
      </c>
      <c r="O78">
        <v>-2987</v>
      </c>
      <c r="P78">
        <v>2010704</v>
      </c>
      <c r="Q78" t="s">
        <v>3497</v>
      </c>
      <c r="R78">
        <v>0</v>
      </c>
    </row>
    <row r="79" spans="1:18">
      <c r="A79">
        <v>1010445</v>
      </c>
      <c r="B79" t="s">
        <v>3498</v>
      </c>
      <c r="C79">
        <v>740</v>
      </c>
      <c r="D79">
        <v>2010705</v>
      </c>
      <c r="E79" t="s">
        <v>3499</v>
      </c>
      <c r="F79">
        <v>0</v>
      </c>
      <c r="G79">
        <f t="shared" si="2"/>
        <v>0</v>
      </c>
      <c r="H79">
        <f t="shared" si="3"/>
        <v>0</v>
      </c>
      <c r="M79">
        <v>1010445</v>
      </c>
      <c r="N79" t="s">
        <v>3498</v>
      </c>
      <c r="O79">
        <v>740</v>
      </c>
      <c r="P79">
        <v>2010705</v>
      </c>
      <c r="Q79" t="s">
        <v>3499</v>
      </c>
      <c r="R79">
        <v>0</v>
      </c>
    </row>
    <row r="80" spans="1:18">
      <c r="A80">
        <v>1010446</v>
      </c>
      <c r="B80" t="s">
        <v>3500</v>
      </c>
      <c r="C80">
        <v>1891</v>
      </c>
      <c r="D80">
        <v>2010706</v>
      </c>
      <c r="E80" t="s">
        <v>3501</v>
      </c>
      <c r="F80">
        <v>23</v>
      </c>
      <c r="G80">
        <f t="shared" si="2"/>
        <v>23</v>
      </c>
      <c r="H80">
        <f t="shared" si="3"/>
        <v>0</v>
      </c>
      <c r="M80">
        <v>1010446</v>
      </c>
      <c r="N80" t="s">
        <v>3500</v>
      </c>
      <c r="O80">
        <v>1891</v>
      </c>
      <c r="P80">
        <v>2010706</v>
      </c>
      <c r="Q80" t="s">
        <v>3501</v>
      </c>
      <c r="R80">
        <v>23</v>
      </c>
    </row>
    <row r="81" spans="1:18">
      <c r="A81">
        <v>1010447</v>
      </c>
      <c r="B81" t="s">
        <v>3502</v>
      </c>
      <c r="C81">
        <v>0</v>
      </c>
      <c r="D81">
        <v>2010707</v>
      </c>
      <c r="E81" t="s">
        <v>3503</v>
      </c>
      <c r="F81">
        <v>0</v>
      </c>
      <c r="G81">
        <f t="shared" si="2"/>
        <v>0</v>
      </c>
      <c r="H81">
        <f t="shared" si="3"/>
        <v>0</v>
      </c>
      <c r="M81">
        <v>1010447</v>
      </c>
      <c r="N81" t="s">
        <v>3502</v>
      </c>
      <c r="O81">
        <v>0</v>
      </c>
      <c r="P81">
        <v>2010707</v>
      </c>
      <c r="Q81" t="s">
        <v>3503</v>
      </c>
      <c r="R81">
        <v>0</v>
      </c>
    </row>
    <row r="82" spans="1:18">
      <c r="A82">
        <v>1010448</v>
      </c>
      <c r="B82" t="s">
        <v>3504</v>
      </c>
      <c r="C82">
        <v>83</v>
      </c>
      <c r="D82">
        <v>2010708</v>
      </c>
      <c r="E82" t="s">
        <v>3505</v>
      </c>
      <c r="F82">
        <v>0</v>
      </c>
      <c r="G82">
        <f t="shared" si="2"/>
        <v>0</v>
      </c>
      <c r="H82">
        <f t="shared" si="3"/>
        <v>0</v>
      </c>
      <c r="M82">
        <v>1010448</v>
      </c>
      <c r="N82" t="s">
        <v>3504</v>
      </c>
      <c r="O82">
        <v>83</v>
      </c>
      <c r="P82">
        <v>2010708</v>
      </c>
      <c r="Q82" t="s">
        <v>3505</v>
      </c>
      <c r="R82">
        <v>0</v>
      </c>
    </row>
    <row r="83" spans="1:18">
      <c r="A83">
        <v>1010449</v>
      </c>
      <c r="B83" t="s">
        <v>3506</v>
      </c>
      <c r="C83">
        <v>-1392</v>
      </c>
      <c r="D83">
        <v>2010709</v>
      </c>
      <c r="E83" t="s">
        <v>2480</v>
      </c>
      <c r="F83">
        <v>800</v>
      </c>
      <c r="G83">
        <f t="shared" si="2"/>
        <v>800</v>
      </c>
      <c r="H83">
        <f t="shared" si="3"/>
        <v>0</v>
      </c>
      <c r="M83">
        <v>1010449</v>
      </c>
      <c r="N83" t="s">
        <v>3506</v>
      </c>
      <c r="O83">
        <v>-1392</v>
      </c>
      <c r="P83">
        <v>2010709</v>
      </c>
      <c r="Q83" t="s">
        <v>2480</v>
      </c>
      <c r="R83">
        <v>800</v>
      </c>
    </row>
    <row r="84" spans="1:18">
      <c r="A84">
        <v>1010450</v>
      </c>
      <c r="B84" t="s">
        <v>3507</v>
      </c>
      <c r="C84">
        <v>430</v>
      </c>
      <c r="D84">
        <v>2010750</v>
      </c>
      <c r="E84" t="s">
        <v>2465</v>
      </c>
      <c r="F84">
        <v>0</v>
      </c>
      <c r="G84">
        <f t="shared" si="2"/>
        <v>0</v>
      </c>
      <c r="H84">
        <f t="shared" si="3"/>
        <v>0</v>
      </c>
      <c r="M84">
        <v>1010450</v>
      </c>
      <c r="N84" t="s">
        <v>3507</v>
      </c>
      <c r="O84">
        <v>430</v>
      </c>
      <c r="P84">
        <v>2010750</v>
      </c>
      <c r="Q84" t="s">
        <v>2465</v>
      </c>
      <c r="R84">
        <v>0</v>
      </c>
    </row>
    <row r="85" spans="1:18">
      <c r="A85">
        <v>10105</v>
      </c>
      <c r="B85" t="s">
        <v>3508</v>
      </c>
      <c r="C85">
        <v>0</v>
      </c>
      <c r="D85">
        <v>2010799</v>
      </c>
      <c r="E85" t="s">
        <v>1018</v>
      </c>
      <c r="F85">
        <v>17394</v>
      </c>
      <c r="G85">
        <f t="shared" si="2"/>
        <v>17394</v>
      </c>
      <c r="H85">
        <f t="shared" si="3"/>
        <v>0</v>
      </c>
      <c r="M85">
        <v>10105</v>
      </c>
      <c r="N85" t="s">
        <v>3508</v>
      </c>
      <c r="O85">
        <v>0</v>
      </c>
      <c r="P85">
        <v>2010799</v>
      </c>
      <c r="Q85" t="s">
        <v>1018</v>
      </c>
      <c r="R85">
        <v>17394</v>
      </c>
    </row>
    <row r="86" spans="2:18">
      <c r="B86" t="s">
        <v>3509</v>
      </c>
      <c r="C86">
        <v>0</v>
      </c>
      <c r="D86">
        <v>20108</v>
      </c>
      <c r="E86" t="s">
        <v>2332</v>
      </c>
      <c r="F86">
        <v>4273</v>
      </c>
      <c r="G86">
        <f t="shared" si="2"/>
        <v>4273</v>
      </c>
      <c r="H86">
        <f t="shared" si="3"/>
        <v>0</v>
      </c>
      <c r="N86" t="s">
        <v>3509</v>
      </c>
      <c r="O86">
        <v>0</v>
      </c>
      <c r="P86">
        <v>20108</v>
      </c>
      <c r="Q86" t="s">
        <v>2332</v>
      </c>
      <c r="R86">
        <v>4273</v>
      </c>
    </row>
    <row r="87" spans="1:18">
      <c r="A87">
        <v>1010517</v>
      </c>
      <c r="B87" t="s">
        <v>3510</v>
      </c>
      <c r="C87">
        <v>0</v>
      </c>
      <c r="D87">
        <v>2010801</v>
      </c>
      <c r="E87" t="s">
        <v>2460</v>
      </c>
      <c r="F87">
        <v>2539</v>
      </c>
      <c r="G87">
        <f t="shared" si="2"/>
        <v>2539</v>
      </c>
      <c r="H87">
        <f t="shared" si="3"/>
        <v>0</v>
      </c>
      <c r="M87">
        <v>1010517</v>
      </c>
      <c r="N87" t="s">
        <v>3510</v>
      </c>
      <c r="O87">
        <v>0</v>
      </c>
      <c r="P87">
        <v>2010801</v>
      </c>
      <c r="Q87" t="s">
        <v>2460</v>
      </c>
      <c r="R87">
        <v>2539</v>
      </c>
    </row>
    <row r="88" spans="1:18">
      <c r="A88">
        <v>1010518</v>
      </c>
      <c r="B88" t="s">
        <v>3511</v>
      </c>
      <c r="C88">
        <v>0</v>
      </c>
      <c r="D88">
        <v>2010802</v>
      </c>
      <c r="E88" t="s">
        <v>2461</v>
      </c>
      <c r="F88">
        <v>127</v>
      </c>
      <c r="G88">
        <f t="shared" si="2"/>
        <v>127</v>
      </c>
      <c r="H88">
        <f t="shared" si="3"/>
        <v>0</v>
      </c>
      <c r="M88">
        <v>1010518</v>
      </c>
      <c r="N88" t="s">
        <v>3511</v>
      </c>
      <c r="O88">
        <v>0</v>
      </c>
      <c r="P88">
        <v>2010802</v>
      </c>
      <c r="Q88" t="s">
        <v>2461</v>
      </c>
      <c r="R88">
        <v>127</v>
      </c>
    </row>
    <row r="89" spans="1:18">
      <c r="A89">
        <v>1010519</v>
      </c>
      <c r="B89" t="s">
        <v>3512</v>
      </c>
      <c r="C89">
        <v>0</v>
      </c>
      <c r="D89">
        <v>2010803</v>
      </c>
      <c r="E89" t="s">
        <v>2462</v>
      </c>
      <c r="F89">
        <v>0</v>
      </c>
      <c r="G89">
        <f t="shared" si="2"/>
        <v>0</v>
      </c>
      <c r="H89">
        <f t="shared" si="3"/>
        <v>0</v>
      </c>
      <c r="M89">
        <v>1010519</v>
      </c>
      <c r="N89" t="s">
        <v>3512</v>
      </c>
      <c r="O89">
        <v>0</v>
      </c>
      <c r="P89">
        <v>2010803</v>
      </c>
      <c r="Q89" t="s">
        <v>2462</v>
      </c>
      <c r="R89">
        <v>0</v>
      </c>
    </row>
    <row r="90" spans="1:18">
      <c r="A90">
        <v>1010520</v>
      </c>
      <c r="B90" t="s">
        <v>3513</v>
      </c>
      <c r="C90">
        <v>0</v>
      </c>
      <c r="D90">
        <v>2010804</v>
      </c>
      <c r="E90" t="s">
        <v>1025</v>
      </c>
      <c r="F90">
        <v>1461</v>
      </c>
      <c r="G90">
        <f t="shared" si="2"/>
        <v>1461</v>
      </c>
      <c r="H90">
        <f t="shared" si="3"/>
        <v>0</v>
      </c>
      <c r="M90">
        <v>1010520</v>
      </c>
      <c r="N90" t="s">
        <v>3513</v>
      </c>
      <c r="O90">
        <v>0</v>
      </c>
      <c r="P90">
        <v>2010804</v>
      </c>
      <c r="Q90" t="s">
        <v>1025</v>
      </c>
      <c r="R90">
        <v>1461</v>
      </c>
    </row>
    <row r="91" spans="1:18">
      <c r="A91">
        <v>1010521</v>
      </c>
      <c r="B91" t="s">
        <v>3514</v>
      </c>
      <c r="C91">
        <v>0</v>
      </c>
      <c r="D91">
        <v>2010805</v>
      </c>
      <c r="E91" t="s">
        <v>1026</v>
      </c>
      <c r="F91">
        <v>0</v>
      </c>
      <c r="G91">
        <f t="shared" si="2"/>
        <v>0</v>
      </c>
      <c r="H91">
        <f t="shared" si="3"/>
        <v>0</v>
      </c>
      <c r="M91">
        <v>1010521</v>
      </c>
      <c r="N91" t="s">
        <v>3514</v>
      </c>
      <c r="O91">
        <v>0</v>
      </c>
      <c r="P91">
        <v>2010805</v>
      </c>
      <c r="Q91" t="s">
        <v>1026</v>
      </c>
      <c r="R91">
        <v>0</v>
      </c>
    </row>
    <row r="92" spans="1:18">
      <c r="A92">
        <v>1010522</v>
      </c>
      <c r="B92" t="s">
        <v>3515</v>
      </c>
      <c r="C92">
        <v>0</v>
      </c>
      <c r="D92">
        <v>2010806</v>
      </c>
      <c r="E92" t="s">
        <v>2480</v>
      </c>
      <c r="F92">
        <v>25</v>
      </c>
      <c r="G92">
        <f t="shared" si="2"/>
        <v>25</v>
      </c>
      <c r="H92">
        <f t="shared" si="3"/>
        <v>0</v>
      </c>
      <c r="M92">
        <v>1010522</v>
      </c>
      <c r="N92" t="s">
        <v>3515</v>
      </c>
      <c r="O92">
        <v>0</v>
      </c>
      <c r="P92">
        <v>2010806</v>
      </c>
      <c r="Q92" t="s">
        <v>2480</v>
      </c>
      <c r="R92">
        <v>25</v>
      </c>
    </row>
    <row r="93" spans="1:18">
      <c r="A93">
        <v>1010523</v>
      </c>
      <c r="B93" t="s">
        <v>3516</v>
      </c>
      <c r="C93">
        <v>0</v>
      </c>
      <c r="D93">
        <v>2010850</v>
      </c>
      <c r="E93" t="s">
        <v>2465</v>
      </c>
      <c r="F93">
        <v>55</v>
      </c>
      <c r="G93">
        <f t="shared" si="2"/>
        <v>55</v>
      </c>
      <c r="H93">
        <f t="shared" si="3"/>
        <v>0</v>
      </c>
      <c r="M93">
        <v>1010523</v>
      </c>
      <c r="N93" t="s">
        <v>3516</v>
      </c>
      <c r="O93">
        <v>0</v>
      </c>
      <c r="P93">
        <v>2010850</v>
      </c>
      <c r="Q93" t="s">
        <v>2465</v>
      </c>
      <c r="R93">
        <v>55</v>
      </c>
    </row>
    <row r="94" spans="1:18">
      <c r="A94">
        <v>1010524</v>
      </c>
      <c r="B94" t="s">
        <v>3517</v>
      </c>
      <c r="C94">
        <v>0</v>
      </c>
      <c r="D94">
        <v>2010899</v>
      </c>
      <c r="E94" t="s">
        <v>1028</v>
      </c>
      <c r="F94">
        <v>66</v>
      </c>
      <c r="G94">
        <f t="shared" si="2"/>
        <v>66</v>
      </c>
      <c r="H94">
        <f t="shared" si="3"/>
        <v>0</v>
      </c>
      <c r="M94">
        <v>1010524</v>
      </c>
      <c r="N94" t="s">
        <v>3517</v>
      </c>
      <c r="O94">
        <v>0</v>
      </c>
      <c r="P94">
        <v>2010899</v>
      </c>
      <c r="Q94" t="s">
        <v>1028</v>
      </c>
      <c r="R94">
        <v>66</v>
      </c>
    </row>
    <row r="95" spans="1:18">
      <c r="A95">
        <v>1010525</v>
      </c>
      <c r="B95" t="s">
        <v>3518</v>
      </c>
      <c r="C95">
        <v>0</v>
      </c>
      <c r="D95">
        <v>20109</v>
      </c>
      <c r="E95" t="s">
        <v>3519</v>
      </c>
      <c r="F95">
        <v>0</v>
      </c>
      <c r="G95">
        <f t="shared" si="2"/>
        <v>0</v>
      </c>
      <c r="H95">
        <f t="shared" si="3"/>
        <v>0</v>
      </c>
      <c r="M95">
        <v>1010525</v>
      </c>
      <c r="N95" t="s">
        <v>3518</v>
      </c>
      <c r="O95">
        <v>0</v>
      </c>
      <c r="P95">
        <v>20109</v>
      </c>
      <c r="Q95" t="s">
        <v>3519</v>
      </c>
      <c r="R95">
        <v>0</v>
      </c>
    </row>
    <row r="96" spans="1:18">
      <c r="A96">
        <v>1010526</v>
      </c>
      <c r="B96" t="s">
        <v>3520</v>
      </c>
      <c r="C96">
        <v>0</v>
      </c>
      <c r="D96">
        <v>2010901</v>
      </c>
      <c r="E96" t="s">
        <v>2460</v>
      </c>
      <c r="F96">
        <v>0</v>
      </c>
      <c r="G96">
        <f t="shared" si="2"/>
        <v>0</v>
      </c>
      <c r="H96">
        <f t="shared" si="3"/>
        <v>0</v>
      </c>
      <c r="M96">
        <v>1010526</v>
      </c>
      <c r="N96" t="s">
        <v>3520</v>
      </c>
      <c r="O96">
        <v>0</v>
      </c>
      <c r="P96">
        <v>2010901</v>
      </c>
      <c r="Q96" t="s">
        <v>2460</v>
      </c>
      <c r="R96">
        <v>0</v>
      </c>
    </row>
    <row r="97" spans="1:18">
      <c r="A97">
        <v>1010527</v>
      </c>
      <c r="B97" t="s">
        <v>3521</v>
      </c>
      <c r="C97">
        <v>0</v>
      </c>
      <c r="D97">
        <v>2010902</v>
      </c>
      <c r="E97" t="s">
        <v>2461</v>
      </c>
      <c r="F97">
        <v>0</v>
      </c>
      <c r="G97">
        <f t="shared" si="2"/>
        <v>0</v>
      </c>
      <c r="H97">
        <f t="shared" si="3"/>
        <v>0</v>
      </c>
      <c r="M97">
        <v>1010527</v>
      </c>
      <c r="N97" t="s">
        <v>3521</v>
      </c>
      <c r="O97">
        <v>0</v>
      </c>
      <c r="P97">
        <v>2010902</v>
      </c>
      <c r="Q97" t="s">
        <v>2461</v>
      </c>
      <c r="R97">
        <v>0</v>
      </c>
    </row>
    <row r="98" spans="1:18">
      <c r="A98">
        <v>1010528</v>
      </c>
      <c r="B98" t="s">
        <v>3522</v>
      </c>
      <c r="C98">
        <v>0</v>
      </c>
      <c r="D98">
        <v>2010903</v>
      </c>
      <c r="E98" t="s">
        <v>2462</v>
      </c>
      <c r="F98">
        <v>0</v>
      </c>
      <c r="G98">
        <f t="shared" si="2"/>
        <v>0</v>
      </c>
      <c r="H98">
        <f t="shared" si="3"/>
        <v>0</v>
      </c>
      <c r="M98">
        <v>1010528</v>
      </c>
      <c r="N98" t="s">
        <v>3522</v>
      </c>
      <c r="O98">
        <v>0</v>
      </c>
      <c r="P98">
        <v>2010903</v>
      </c>
      <c r="Q98" t="s">
        <v>2462</v>
      </c>
      <c r="R98">
        <v>0</v>
      </c>
    </row>
    <row r="99" spans="1:18">
      <c r="A99">
        <v>1010529</v>
      </c>
      <c r="B99" t="s">
        <v>3523</v>
      </c>
      <c r="C99">
        <v>0</v>
      </c>
      <c r="D99">
        <v>2010904</v>
      </c>
      <c r="E99" t="s">
        <v>3524</v>
      </c>
      <c r="F99">
        <v>0</v>
      </c>
      <c r="G99">
        <f t="shared" si="2"/>
        <v>0</v>
      </c>
      <c r="H99">
        <f t="shared" si="3"/>
        <v>0</v>
      </c>
      <c r="M99">
        <v>1010529</v>
      </c>
      <c r="N99" t="s">
        <v>3523</v>
      </c>
      <c r="O99">
        <v>0</v>
      </c>
      <c r="P99">
        <v>2010904</v>
      </c>
      <c r="Q99" t="s">
        <v>3524</v>
      </c>
      <c r="R99">
        <v>0</v>
      </c>
    </row>
    <row r="100" spans="1:18">
      <c r="A100">
        <v>1010530</v>
      </c>
      <c r="B100" t="s">
        <v>3525</v>
      </c>
      <c r="C100">
        <v>0</v>
      </c>
      <c r="D100">
        <v>2010905</v>
      </c>
      <c r="E100" t="s">
        <v>3526</v>
      </c>
      <c r="F100">
        <v>0</v>
      </c>
      <c r="G100">
        <f t="shared" si="2"/>
        <v>0</v>
      </c>
      <c r="H100">
        <f t="shared" si="3"/>
        <v>0</v>
      </c>
      <c r="M100">
        <v>1010530</v>
      </c>
      <c r="N100" t="s">
        <v>3525</v>
      </c>
      <c r="O100">
        <v>0</v>
      </c>
      <c r="P100">
        <v>2010905</v>
      </c>
      <c r="Q100" t="s">
        <v>3526</v>
      </c>
      <c r="R100">
        <v>0</v>
      </c>
    </row>
    <row r="101" spans="1:18">
      <c r="A101">
        <v>1010531</v>
      </c>
      <c r="B101" t="s">
        <v>3527</v>
      </c>
      <c r="C101">
        <v>0</v>
      </c>
      <c r="D101">
        <v>2010907</v>
      </c>
      <c r="E101" t="s">
        <v>3528</v>
      </c>
      <c r="F101">
        <v>0</v>
      </c>
      <c r="G101">
        <f t="shared" si="2"/>
        <v>0</v>
      </c>
      <c r="H101">
        <f t="shared" si="3"/>
        <v>0</v>
      </c>
      <c r="M101">
        <v>1010531</v>
      </c>
      <c r="N101" t="s">
        <v>3527</v>
      </c>
      <c r="O101">
        <v>0</v>
      </c>
      <c r="P101">
        <v>2010907</v>
      </c>
      <c r="Q101" t="s">
        <v>3528</v>
      </c>
      <c r="R101">
        <v>0</v>
      </c>
    </row>
    <row r="102" spans="1:18">
      <c r="A102">
        <v>1010532</v>
      </c>
      <c r="B102" t="s">
        <v>3529</v>
      </c>
      <c r="C102">
        <v>0</v>
      </c>
      <c r="D102">
        <v>2010908</v>
      </c>
      <c r="E102" t="s">
        <v>2480</v>
      </c>
      <c r="F102">
        <v>0</v>
      </c>
      <c r="G102">
        <f t="shared" si="2"/>
        <v>0</v>
      </c>
      <c r="H102">
        <f t="shared" si="3"/>
        <v>0</v>
      </c>
      <c r="M102">
        <v>1010532</v>
      </c>
      <c r="N102" t="s">
        <v>3529</v>
      </c>
      <c r="O102">
        <v>0</v>
      </c>
      <c r="P102">
        <v>2010908</v>
      </c>
      <c r="Q102" t="s">
        <v>2480</v>
      </c>
      <c r="R102">
        <v>0</v>
      </c>
    </row>
    <row r="103" spans="1:18">
      <c r="A103">
        <v>1010533</v>
      </c>
      <c r="B103" t="s">
        <v>3530</v>
      </c>
      <c r="C103">
        <v>0</v>
      </c>
      <c r="D103">
        <v>2010950</v>
      </c>
      <c r="E103" t="s">
        <v>2465</v>
      </c>
      <c r="F103">
        <v>0</v>
      </c>
      <c r="G103">
        <f t="shared" si="2"/>
        <v>0</v>
      </c>
      <c r="H103">
        <f t="shared" si="3"/>
        <v>0</v>
      </c>
      <c r="M103">
        <v>1010533</v>
      </c>
      <c r="N103" t="s">
        <v>3530</v>
      </c>
      <c r="O103">
        <v>0</v>
      </c>
      <c r="P103">
        <v>2010950</v>
      </c>
      <c r="Q103" t="s">
        <v>2465</v>
      </c>
      <c r="R103">
        <v>0</v>
      </c>
    </row>
    <row r="104" spans="1:18">
      <c r="A104">
        <v>1010534</v>
      </c>
      <c r="B104" t="s">
        <v>3531</v>
      </c>
      <c r="C104">
        <v>0</v>
      </c>
      <c r="D104">
        <v>2010999</v>
      </c>
      <c r="E104" t="s">
        <v>3532</v>
      </c>
      <c r="F104">
        <v>0</v>
      </c>
      <c r="G104">
        <f t="shared" si="2"/>
        <v>0</v>
      </c>
      <c r="H104">
        <f t="shared" si="3"/>
        <v>0</v>
      </c>
      <c r="M104">
        <v>1010534</v>
      </c>
      <c r="N104" t="s">
        <v>3531</v>
      </c>
      <c r="O104">
        <v>0</v>
      </c>
      <c r="P104">
        <v>2010999</v>
      </c>
      <c r="Q104" t="s">
        <v>3532</v>
      </c>
      <c r="R104">
        <v>0</v>
      </c>
    </row>
    <row r="105" spans="1:18">
      <c r="A105">
        <v>1010535</v>
      </c>
      <c r="B105" t="s">
        <v>3533</v>
      </c>
      <c r="C105">
        <v>0</v>
      </c>
      <c r="D105">
        <v>20110</v>
      </c>
      <c r="E105" t="s">
        <v>2333</v>
      </c>
      <c r="F105">
        <v>13635</v>
      </c>
      <c r="G105">
        <f t="shared" si="2"/>
        <v>13635</v>
      </c>
      <c r="H105">
        <f t="shared" si="3"/>
        <v>0</v>
      </c>
      <c r="M105">
        <v>1010535</v>
      </c>
      <c r="N105" t="s">
        <v>3533</v>
      </c>
      <c r="O105">
        <v>0</v>
      </c>
      <c r="P105">
        <v>20110</v>
      </c>
      <c r="Q105" t="s">
        <v>2333</v>
      </c>
      <c r="R105">
        <v>13635</v>
      </c>
    </row>
    <row r="106" spans="1:18">
      <c r="A106">
        <v>1010536</v>
      </c>
      <c r="B106" t="s">
        <v>3534</v>
      </c>
      <c r="C106">
        <v>0</v>
      </c>
      <c r="D106">
        <v>2011001</v>
      </c>
      <c r="E106" t="s">
        <v>2460</v>
      </c>
      <c r="F106">
        <v>4533</v>
      </c>
      <c r="G106">
        <f t="shared" si="2"/>
        <v>4533</v>
      </c>
      <c r="H106">
        <f t="shared" si="3"/>
        <v>0</v>
      </c>
      <c r="M106">
        <v>1010536</v>
      </c>
      <c r="N106" t="s">
        <v>3534</v>
      </c>
      <c r="O106">
        <v>0</v>
      </c>
      <c r="P106">
        <v>2011001</v>
      </c>
      <c r="Q106" t="s">
        <v>2460</v>
      </c>
      <c r="R106">
        <v>4533</v>
      </c>
    </row>
    <row r="107" spans="1:18">
      <c r="A107">
        <v>1010599</v>
      </c>
      <c r="B107" t="s">
        <v>3535</v>
      </c>
      <c r="C107">
        <v>0</v>
      </c>
      <c r="D107">
        <v>2011002</v>
      </c>
      <c r="E107" t="s">
        <v>2461</v>
      </c>
      <c r="F107">
        <v>6121</v>
      </c>
      <c r="G107">
        <f t="shared" si="2"/>
        <v>6121</v>
      </c>
      <c r="H107">
        <f t="shared" si="3"/>
        <v>0</v>
      </c>
      <c r="M107">
        <v>1010599</v>
      </c>
      <c r="N107" t="s">
        <v>3535</v>
      </c>
      <c r="O107">
        <v>0</v>
      </c>
      <c r="P107">
        <v>2011002</v>
      </c>
      <c r="Q107" t="s">
        <v>2461</v>
      </c>
      <c r="R107">
        <v>6121</v>
      </c>
    </row>
    <row r="108" spans="1:18">
      <c r="A108">
        <v>10106</v>
      </c>
      <c r="B108" t="s">
        <v>55</v>
      </c>
      <c r="C108">
        <v>51291</v>
      </c>
      <c r="D108">
        <v>2011003</v>
      </c>
      <c r="E108" t="s">
        <v>2462</v>
      </c>
      <c r="F108">
        <v>0</v>
      </c>
      <c r="G108">
        <f t="shared" si="2"/>
        <v>0</v>
      </c>
      <c r="H108">
        <f t="shared" si="3"/>
        <v>0</v>
      </c>
      <c r="M108" t="s">
        <v>3536</v>
      </c>
      <c r="N108" t="s">
        <v>55</v>
      </c>
      <c r="O108">
        <v>51291</v>
      </c>
      <c r="P108">
        <v>2011003</v>
      </c>
      <c r="Q108" t="s">
        <v>2462</v>
      </c>
      <c r="R108">
        <v>0</v>
      </c>
    </row>
    <row r="109" spans="1:18">
      <c r="A109">
        <v>101060101</v>
      </c>
      <c r="B109" t="s">
        <v>3537</v>
      </c>
      <c r="C109">
        <v>0</v>
      </c>
      <c r="D109">
        <v>2011004</v>
      </c>
      <c r="E109" t="s">
        <v>3538</v>
      </c>
      <c r="F109">
        <v>0</v>
      </c>
      <c r="G109">
        <f t="shared" si="2"/>
        <v>0</v>
      </c>
      <c r="H109">
        <f t="shared" si="3"/>
        <v>0</v>
      </c>
      <c r="M109">
        <v>101060101</v>
      </c>
      <c r="N109" t="s">
        <v>3537</v>
      </c>
      <c r="O109">
        <v>0</v>
      </c>
      <c r="P109">
        <v>2011004</v>
      </c>
      <c r="Q109" t="s">
        <v>3538</v>
      </c>
      <c r="R109">
        <v>0</v>
      </c>
    </row>
    <row r="110" spans="1:18">
      <c r="A110">
        <v>10107</v>
      </c>
      <c r="B110" t="s">
        <v>56</v>
      </c>
      <c r="C110">
        <v>4216</v>
      </c>
      <c r="D110">
        <v>2011005</v>
      </c>
      <c r="E110" t="s">
        <v>3539</v>
      </c>
      <c r="F110">
        <v>0</v>
      </c>
      <c r="G110">
        <f t="shared" si="2"/>
        <v>0</v>
      </c>
      <c r="H110">
        <f t="shared" si="3"/>
        <v>0</v>
      </c>
      <c r="M110">
        <v>10107</v>
      </c>
      <c r="N110" t="s">
        <v>56</v>
      </c>
      <c r="O110">
        <v>4216</v>
      </c>
      <c r="P110">
        <v>2011005</v>
      </c>
      <c r="Q110" t="s">
        <v>3539</v>
      </c>
      <c r="R110">
        <v>0</v>
      </c>
    </row>
    <row r="111" spans="1:18">
      <c r="A111">
        <v>1010701</v>
      </c>
      <c r="B111" t="s">
        <v>3540</v>
      </c>
      <c r="C111">
        <v>0</v>
      </c>
      <c r="D111">
        <v>2011006</v>
      </c>
      <c r="E111" t="s">
        <v>1993</v>
      </c>
      <c r="F111">
        <v>1737</v>
      </c>
      <c r="G111">
        <f t="shared" si="2"/>
        <v>1737</v>
      </c>
      <c r="H111">
        <f t="shared" si="3"/>
        <v>0</v>
      </c>
      <c r="M111">
        <v>1010701</v>
      </c>
      <c r="N111" t="s">
        <v>3540</v>
      </c>
      <c r="O111">
        <v>0</v>
      </c>
      <c r="P111">
        <v>2011006</v>
      </c>
      <c r="Q111" t="s">
        <v>1993</v>
      </c>
      <c r="R111">
        <v>1737</v>
      </c>
    </row>
    <row r="112" spans="1:18">
      <c r="A112">
        <v>1010702</v>
      </c>
      <c r="B112" t="s">
        <v>3541</v>
      </c>
      <c r="C112">
        <v>0</v>
      </c>
      <c r="D112">
        <v>2011007</v>
      </c>
      <c r="E112" t="s">
        <v>3542</v>
      </c>
      <c r="F112">
        <v>13</v>
      </c>
      <c r="G112">
        <f t="shared" si="2"/>
        <v>13</v>
      </c>
      <c r="H112">
        <f t="shared" si="3"/>
        <v>0</v>
      </c>
      <c r="M112">
        <v>1010702</v>
      </c>
      <c r="N112" t="s">
        <v>3541</v>
      </c>
      <c r="O112">
        <v>0</v>
      </c>
      <c r="P112">
        <v>2011007</v>
      </c>
      <c r="Q112" t="s">
        <v>3542</v>
      </c>
      <c r="R112">
        <v>13</v>
      </c>
    </row>
    <row r="113" spans="1:18">
      <c r="A113">
        <v>1010719</v>
      </c>
      <c r="B113" t="s">
        <v>3543</v>
      </c>
      <c r="C113">
        <v>4216</v>
      </c>
      <c r="D113">
        <v>2011008</v>
      </c>
      <c r="E113" t="s">
        <v>3544</v>
      </c>
      <c r="F113">
        <v>64</v>
      </c>
      <c r="G113">
        <f t="shared" si="2"/>
        <v>64</v>
      </c>
      <c r="H113">
        <f t="shared" si="3"/>
        <v>0</v>
      </c>
      <c r="M113">
        <v>1010719</v>
      </c>
      <c r="N113" t="s">
        <v>3543</v>
      </c>
      <c r="O113">
        <v>4216</v>
      </c>
      <c r="P113">
        <v>2011008</v>
      </c>
      <c r="Q113" t="s">
        <v>3544</v>
      </c>
      <c r="R113">
        <v>64</v>
      </c>
    </row>
    <row r="114" spans="1:18">
      <c r="A114">
        <v>1010720</v>
      </c>
      <c r="B114" t="s">
        <v>3545</v>
      </c>
      <c r="C114">
        <v>0</v>
      </c>
      <c r="D114">
        <v>2011009</v>
      </c>
      <c r="E114" t="s">
        <v>3546</v>
      </c>
      <c r="F114">
        <v>124</v>
      </c>
      <c r="G114">
        <f t="shared" si="2"/>
        <v>124</v>
      </c>
      <c r="H114">
        <f t="shared" si="3"/>
        <v>0</v>
      </c>
      <c r="M114">
        <v>1010720</v>
      </c>
      <c r="N114" t="s">
        <v>3545</v>
      </c>
      <c r="O114">
        <v>0</v>
      </c>
      <c r="P114">
        <v>2011009</v>
      </c>
      <c r="Q114" t="s">
        <v>3546</v>
      </c>
      <c r="R114">
        <v>124</v>
      </c>
    </row>
    <row r="115" spans="1:18">
      <c r="A115">
        <v>10109</v>
      </c>
      <c r="B115" t="s">
        <v>57</v>
      </c>
      <c r="C115">
        <v>151142</v>
      </c>
      <c r="D115">
        <v>2011010</v>
      </c>
      <c r="E115" t="s">
        <v>3547</v>
      </c>
      <c r="F115">
        <v>60</v>
      </c>
      <c r="G115">
        <f t="shared" si="2"/>
        <v>60</v>
      </c>
      <c r="H115">
        <f t="shared" si="3"/>
        <v>0</v>
      </c>
      <c r="M115">
        <v>10109</v>
      </c>
      <c r="N115" t="s">
        <v>57</v>
      </c>
      <c r="O115">
        <v>151142</v>
      </c>
      <c r="P115">
        <v>2011010</v>
      </c>
      <c r="Q115" t="s">
        <v>3547</v>
      </c>
      <c r="R115">
        <v>60</v>
      </c>
    </row>
    <row r="116" spans="1:18">
      <c r="A116">
        <v>1010918</v>
      </c>
      <c r="B116" t="s">
        <v>3548</v>
      </c>
      <c r="C116">
        <v>0</v>
      </c>
      <c r="D116">
        <v>2011011</v>
      </c>
      <c r="E116" t="s">
        <v>3549</v>
      </c>
      <c r="F116">
        <v>26</v>
      </c>
      <c r="G116">
        <f t="shared" si="2"/>
        <v>26</v>
      </c>
      <c r="H116">
        <f t="shared" si="3"/>
        <v>0</v>
      </c>
      <c r="M116">
        <v>1010918</v>
      </c>
      <c r="N116" t="s">
        <v>3548</v>
      </c>
      <c r="O116">
        <v>0</v>
      </c>
      <c r="P116">
        <v>2011011</v>
      </c>
      <c r="Q116" t="s">
        <v>3549</v>
      </c>
      <c r="R116">
        <v>26</v>
      </c>
    </row>
    <row r="117" spans="1:18">
      <c r="A117">
        <v>1010921</v>
      </c>
      <c r="B117" t="s">
        <v>3550</v>
      </c>
      <c r="C117">
        <v>-9</v>
      </c>
      <c r="D117">
        <v>2011012</v>
      </c>
      <c r="E117" t="s">
        <v>3551</v>
      </c>
      <c r="F117">
        <v>0</v>
      </c>
      <c r="G117">
        <f t="shared" si="2"/>
        <v>0</v>
      </c>
      <c r="H117">
        <f t="shared" si="3"/>
        <v>0</v>
      </c>
      <c r="M117">
        <v>1010921</v>
      </c>
      <c r="N117" t="s">
        <v>3550</v>
      </c>
      <c r="O117">
        <v>-9</v>
      </c>
      <c r="P117">
        <v>2011012</v>
      </c>
      <c r="Q117" t="s">
        <v>3551</v>
      </c>
      <c r="R117">
        <v>0</v>
      </c>
    </row>
    <row r="118" spans="1:18">
      <c r="A118">
        <v>1010922</v>
      </c>
      <c r="B118" t="s">
        <v>3552</v>
      </c>
      <c r="C118">
        <v>0</v>
      </c>
      <c r="D118">
        <v>2011050</v>
      </c>
      <c r="E118" t="s">
        <v>2465</v>
      </c>
      <c r="F118">
        <v>32</v>
      </c>
      <c r="G118">
        <f t="shared" si="2"/>
        <v>32</v>
      </c>
      <c r="H118">
        <f t="shared" si="3"/>
        <v>0</v>
      </c>
      <c r="M118">
        <v>1010922</v>
      </c>
      <c r="N118" t="s">
        <v>3552</v>
      </c>
      <c r="O118">
        <v>0</v>
      </c>
      <c r="P118">
        <v>2011050</v>
      </c>
      <c r="Q118" t="s">
        <v>2465</v>
      </c>
      <c r="R118">
        <v>32</v>
      </c>
    </row>
    <row r="119" spans="1:18">
      <c r="A119">
        <v>10110</v>
      </c>
      <c r="B119" t="s">
        <v>58</v>
      </c>
      <c r="C119">
        <v>56581</v>
      </c>
      <c r="D119">
        <v>2011099</v>
      </c>
      <c r="E119" t="s">
        <v>1046</v>
      </c>
      <c r="F119">
        <v>925</v>
      </c>
      <c r="G119">
        <f t="shared" si="2"/>
        <v>925</v>
      </c>
      <c r="H119">
        <f t="shared" si="3"/>
        <v>0</v>
      </c>
      <c r="M119">
        <v>10110</v>
      </c>
      <c r="N119" t="s">
        <v>58</v>
      </c>
      <c r="O119">
        <v>56581</v>
      </c>
      <c r="P119">
        <v>2011099</v>
      </c>
      <c r="Q119" t="s">
        <v>1046</v>
      </c>
      <c r="R119">
        <v>925</v>
      </c>
    </row>
    <row r="120" spans="1:18">
      <c r="A120">
        <v>10111</v>
      </c>
      <c r="B120" t="s">
        <v>59</v>
      </c>
      <c r="C120">
        <v>37813</v>
      </c>
      <c r="D120">
        <v>20111</v>
      </c>
      <c r="E120" t="s">
        <v>2334</v>
      </c>
      <c r="F120">
        <v>9741</v>
      </c>
      <c r="G120">
        <f t="shared" si="2"/>
        <v>9741</v>
      </c>
      <c r="H120">
        <f t="shared" si="3"/>
        <v>0</v>
      </c>
      <c r="M120">
        <v>10111</v>
      </c>
      <c r="N120" t="s">
        <v>59</v>
      </c>
      <c r="O120">
        <v>37813</v>
      </c>
      <c r="P120">
        <v>20111</v>
      </c>
      <c r="Q120" t="s">
        <v>2334</v>
      </c>
      <c r="R120">
        <v>9741</v>
      </c>
    </row>
    <row r="121" spans="1:18">
      <c r="A121">
        <v>1011101</v>
      </c>
      <c r="B121" t="s">
        <v>3553</v>
      </c>
      <c r="C121">
        <v>0</v>
      </c>
      <c r="D121">
        <v>2011101</v>
      </c>
      <c r="E121" t="s">
        <v>2460</v>
      </c>
      <c r="F121">
        <v>6065</v>
      </c>
      <c r="G121">
        <f t="shared" si="2"/>
        <v>6065</v>
      </c>
      <c r="H121">
        <f t="shared" si="3"/>
        <v>0</v>
      </c>
      <c r="M121">
        <v>1011101</v>
      </c>
      <c r="N121" t="s">
        <v>3553</v>
      </c>
      <c r="O121">
        <v>0</v>
      </c>
      <c r="P121">
        <v>2011101</v>
      </c>
      <c r="Q121" t="s">
        <v>2460</v>
      </c>
      <c r="R121">
        <v>6065</v>
      </c>
    </row>
    <row r="122" spans="1:18">
      <c r="A122">
        <v>10112</v>
      </c>
      <c r="B122" t="s">
        <v>60</v>
      </c>
      <c r="C122">
        <v>33757</v>
      </c>
      <c r="D122">
        <v>2011102</v>
      </c>
      <c r="E122" t="s">
        <v>2461</v>
      </c>
      <c r="F122">
        <v>2383</v>
      </c>
      <c r="G122">
        <f t="shared" si="2"/>
        <v>2383</v>
      </c>
      <c r="H122">
        <f t="shared" si="3"/>
        <v>0</v>
      </c>
      <c r="M122">
        <v>10112</v>
      </c>
      <c r="N122" t="s">
        <v>60</v>
      </c>
      <c r="O122">
        <v>33757</v>
      </c>
      <c r="P122">
        <v>2011102</v>
      </c>
      <c r="Q122" t="s">
        <v>2461</v>
      </c>
      <c r="R122">
        <v>2383</v>
      </c>
    </row>
    <row r="123" spans="1:18">
      <c r="A123">
        <v>10113</v>
      </c>
      <c r="B123" t="s">
        <v>61</v>
      </c>
      <c r="C123">
        <v>93600</v>
      </c>
      <c r="D123">
        <v>2011103</v>
      </c>
      <c r="E123" t="s">
        <v>2462</v>
      </c>
      <c r="F123">
        <v>0</v>
      </c>
      <c r="G123">
        <f t="shared" si="2"/>
        <v>0</v>
      </c>
      <c r="H123">
        <f t="shared" si="3"/>
        <v>0</v>
      </c>
      <c r="M123">
        <v>10113</v>
      </c>
      <c r="N123" t="s">
        <v>61</v>
      </c>
      <c r="O123">
        <v>93600</v>
      </c>
      <c r="P123">
        <v>2011103</v>
      </c>
      <c r="Q123" t="s">
        <v>2462</v>
      </c>
      <c r="R123">
        <v>0</v>
      </c>
    </row>
    <row r="124" spans="1:18">
      <c r="A124">
        <v>10114</v>
      </c>
      <c r="B124" t="s">
        <v>62</v>
      </c>
      <c r="C124">
        <v>22485</v>
      </c>
      <c r="D124">
        <v>2011104</v>
      </c>
      <c r="E124" t="s">
        <v>2482</v>
      </c>
      <c r="F124">
        <v>16</v>
      </c>
      <c r="G124">
        <f t="shared" si="2"/>
        <v>16</v>
      </c>
      <c r="H124">
        <f t="shared" si="3"/>
        <v>0</v>
      </c>
      <c r="M124">
        <v>10114</v>
      </c>
      <c r="N124" t="s">
        <v>62</v>
      </c>
      <c r="O124">
        <v>22485</v>
      </c>
      <c r="P124">
        <v>2011104</v>
      </c>
      <c r="Q124" t="s">
        <v>2482</v>
      </c>
      <c r="R124">
        <v>16</v>
      </c>
    </row>
    <row r="125" spans="1:18">
      <c r="A125">
        <v>10115</v>
      </c>
      <c r="B125" t="s">
        <v>3554</v>
      </c>
      <c r="C125">
        <v>0</v>
      </c>
      <c r="D125">
        <v>2011105</v>
      </c>
      <c r="E125" t="s">
        <v>2483</v>
      </c>
      <c r="F125">
        <v>41</v>
      </c>
      <c r="G125">
        <f t="shared" si="2"/>
        <v>41</v>
      </c>
      <c r="H125">
        <f t="shared" si="3"/>
        <v>0</v>
      </c>
      <c r="M125">
        <v>10115</v>
      </c>
      <c r="N125" t="s">
        <v>3554</v>
      </c>
      <c r="O125">
        <v>0</v>
      </c>
      <c r="P125">
        <v>2011105</v>
      </c>
      <c r="Q125" t="s">
        <v>2483</v>
      </c>
      <c r="R125">
        <v>41</v>
      </c>
    </row>
    <row r="126" spans="1:18">
      <c r="A126">
        <v>10116</v>
      </c>
      <c r="B126" t="s">
        <v>3555</v>
      </c>
      <c r="C126">
        <v>0</v>
      </c>
      <c r="D126">
        <v>2011106</v>
      </c>
      <c r="E126" t="s">
        <v>2484</v>
      </c>
      <c r="F126">
        <v>0</v>
      </c>
      <c r="G126">
        <f t="shared" si="2"/>
        <v>0</v>
      </c>
      <c r="H126">
        <f t="shared" si="3"/>
        <v>0</v>
      </c>
      <c r="M126">
        <v>10116</v>
      </c>
      <c r="N126" t="s">
        <v>3555</v>
      </c>
      <c r="O126">
        <v>0</v>
      </c>
      <c r="P126">
        <v>2011106</v>
      </c>
      <c r="Q126" t="s">
        <v>2484</v>
      </c>
      <c r="R126">
        <v>0</v>
      </c>
    </row>
    <row r="127" spans="1:18">
      <c r="A127">
        <v>10117</v>
      </c>
      <c r="B127" t="s">
        <v>3556</v>
      </c>
      <c r="C127">
        <v>0</v>
      </c>
      <c r="D127">
        <v>2011150</v>
      </c>
      <c r="E127" t="s">
        <v>2465</v>
      </c>
      <c r="F127">
        <v>186</v>
      </c>
      <c r="G127">
        <f t="shared" si="2"/>
        <v>186</v>
      </c>
      <c r="H127">
        <f t="shared" si="3"/>
        <v>0</v>
      </c>
      <c r="M127">
        <v>10117</v>
      </c>
      <c r="N127" t="s">
        <v>3556</v>
      </c>
      <c r="O127">
        <v>0</v>
      </c>
      <c r="P127">
        <v>2011150</v>
      </c>
      <c r="Q127" t="s">
        <v>2465</v>
      </c>
      <c r="R127">
        <v>186</v>
      </c>
    </row>
    <row r="128" spans="1:18">
      <c r="A128">
        <v>10118</v>
      </c>
      <c r="B128" t="s">
        <v>63</v>
      </c>
      <c r="C128">
        <v>62638</v>
      </c>
      <c r="D128">
        <v>2011199</v>
      </c>
      <c r="E128" t="s">
        <v>1060</v>
      </c>
      <c r="F128">
        <v>1050</v>
      </c>
      <c r="G128">
        <f t="shared" si="2"/>
        <v>1050</v>
      </c>
      <c r="H128">
        <f t="shared" si="3"/>
        <v>0</v>
      </c>
      <c r="M128">
        <v>10118</v>
      </c>
      <c r="N128" t="s">
        <v>63</v>
      </c>
      <c r="O128">
        <v>62638</v>
      </c>
      <c r="P128">
        <v>2011199</v>
      </c>
      <c r="Q128" t="s">
        <v>1060</v>
      </c>
      <c r="R128">
        <v>1050</v>
      </c>
    </row>
    <row r="129" spans="1:18">
      <c r="A129">
        <v>10119</v>
      </c>
      <c r="B129" t="s">
        <v>64</v>
      </c>
      <c r="C129">
        <v>230187</v>
      </c>
      <c r="D129">
        <v>20113</v>
      </c>
      <c r="E129" t="s">
        <v>2335</v>
      </c>
      <c r="F129">
        <v>9925</v>
      </c>
      <c r="G129">
        <f t="shared" si="2"/>
        <v>9925</v>
      </c>
      <c r="H129">
        <f t="shared" si="3"/>
        <v>0</v>
      </c>
      <c r="M129">
        <v>10119</v>
      </c>
      <c r="N129" t="s">
        <v>64</v>
      </c>
      <c r="O129">
        <v>230187</v>
      </c>
      <c r="P129">
        <v>20113</v>
      </c>
      <c r="Q129" t="s">
        <v>2335</v>
      </c>
      <c r="R129">
        <v>9925</v>
      </c>
    </row>
    <row r="130" spans="1:18">
      <c r="A130">
        <v>10120</v>
      </c>
      <c r="B130" t="s">
        <v>3557</v>
      </c>
      <c r="C130">
        <v>0</v>
      </c>
      <c r="D130">
        <v>2011301</v>
      </c>
      <c r="E130" t="s">
        <v>2460</v>
      </c>
      <c r="F130">
        <v>3197</v>
      </c>
      <c r="G130">
        <f t="shared" si="2"/>
        <v>3197</v>
      </c>
      <c r="H130">
        <f t="shared" si="3"/>
        <v>0</v>
      </c>
      <c r="M130">
        <v>10120</v>
      </c>
      <c r="N130" t="s">
        <v>3557</v>
      </c>
      <c r="O130">
        <v>0</v>
      </c>
      <c r="P130">
        <v>2011301</v>
      </c>
      <c r="Q130" t="s">
        <v>2460</v>
      </c>
      <c r="R130">
        <v>3197</v>
      </c>
    </row>
    <row r="131" spans="1:18">
      <c r="A131">
        <v>10121</v>
      </c>
      <c r="B131" t="s">
        <v>65</v>
      </c>
      <c r="C131">
        <v>4244</v>
      </c>
      <c r="D131">
        <v>2011302</v>
      </c>
      <c r="E131" t="s">
        <v>2461</v>
      </c>
      <c r="F131">
        <v>714</v>
      </c>
      <c r="G131">
        <f t="shared" si="2"/>
        <v>714</v>
      </c>
      <c r="H131">
        <f t="shared" si="3"/>
        <v>0</v>
      </c>
      <c r="M131">
        <v>10121</v>
      </c>
      <c r="N131" t="s">
        <v>65</v>
      </c>
      <c r="O131">
        <v>4244</v>
      </c>
      <c r="P131">
        <v>2011302</v>
      </c>
      <c r="Q131" t="s">
        <v>2461</v>
      </c>
      <c r="R131">
        <v>714</v>
      </c>
    </row>
    <row r="132" spans="1:18">
      <c r="A132">
        <v>10199</v>
      </c>
      <c r="B132" t="s">
        <v>66</v>
      </c>
      <c r="C132">
        <v>0</v>
      </c>
      <c r="D132">
        <v>2011303</v>
      </c>
      <c r="E132" t="s">
        <v>2462</v>
      </c>
      <c r="F132">
        <v>0</v>
      </c>
      <c r="G132">
        <f t="shared" si="2"/>
        <v>0</v>
      </c>
      <c r="H132">
        <f t="shared" si="3"/>
        <v>0</v>
      </c>
      <c r="M132">
        <v>10199</v>
      </c>
      <c r="N132" t="s">
        <v>66</v>
      </c>
      <c r="O132">
        <v>0</v>
      </c>
      <c r="P132">
        <v>2011303</v>
      </c>
      <c r="Q132" t="s">
        <v>2462</v>
      </c>
      <c r="R132">
        <v>0</v>
      </c>
    </row>
    <row r="133" spans="1:18">
      <c r="A133">
        <v>103</v>
      </c>
      <c r="B133" t="s">
        <v>3558</v>
      </c>
      <c r="C133">
        <v>571776</v>
      </c>
      <c r="D133">
        <v>2011304</v>
      </c>
      <c r="E133" t="s">
        <v>3559</v>
      </c>
      <c r="F133">
        <v>0</v>
      </c>
      <c r="G133">
        <f t="shared" si="2"/>
        <v>0</v>
      </c>
      <c r="H133">
        <f t="shared" si="3"/>
        <v>0</v>
      </c>
      <c r="M133">
        <v>103</v>
      </c>
      <c r="N133" t="s">
        <v>3558</v>
      </c>
      <c r="O133">
        <v>571776</v>
      </c>
      <c r="P133">
        <v>2011304</v>
      </c>
      <c r="Q133" t="s">
        <v>3559</v>
      </c>
      <c r="R133">
        <v>0</v>
      </c>
    </row>
    <row r="134" spans="1:18">
      <c r="A134">
        <v>10302</v>
      </c>
      <c r="B134" t="s">
        <v>68</v>
      </c>
      <c r="C134">
        <v>172788</v>
      </c>
      <c r="D134">
        <v>2011305</v>
      </c>
      <c r="E134" t="s">
        <v>3560</v>
      </c>
      <c r="F134">
        <v>0</v>
      </c>
      <c r="G134">
        <f t="shared" ref="G134:G197" si="4">R134</f>
        <v>0</v>
      </c>
      <c r="H134">
        <f t="shared" ref="H134:H197" si="5">F134-G134</f>
        <v>0</v>
      </c>
      <c r="M134">
        <v>10302</v>
      </c>
      <c r="N134" t="s">
        <v>68</v>
      </c>
      <c r="O134">
        <v>172788</v>
      </c>
      <c r="P134">
        <v>2011305</v>
      </c>
      <c r="Q134" t="s">
        <v>3560</v>
      </c>
      <c r="R134">
        <v>0</v>
      </c>
    </row>
    <row r="135" spans="1:18">
      <c r="A135">
        <v>1030203</v>
      </c>
      <c r="B135" t="s">
        <v>3561</v>
      </c>
      <c r="C135">
        <v>68163</v>
      </c>
      <c r="D135">
        <v>2011306</v>
      </c>
      <c r="E135" t="s">
        <v>3562</v>
      </c>
      <c r="F135">
        <v>0</v>
      </c>
      <c r="G135">
        <f t="shared" si="4"/>
        <v>0</v>
      </c>
      <c r="H135">
        <f t="shared" si="5"/>
        <v>0</v>
      </c>
      <c r="M135">
        <v>1030203</v>
      </c>
      <c r="N135" t="s">
        <v>3561</v>
      </c>
      <c r="O135">
        <v>68163</v>
      </c>
      <c r="P135">
        <v>2011306</v>
      </c>
      <c r="Q135" t="s">
        <v>3562</v>
      </c>
      <c r="R135">
        <v>0</v>
      </c>
    </row>
    <row r="136" spans="1:18">
      <c r="A136">
        <v>103020301</v>
      </c>
      <c r="B136" t="s">
        <v>3563</v>
      </c>
      <c r="C136">
        <v>68167</v>
      </c>
      <c r="D136">
        <v>2011307</v>
      </c>
      <c r="E136" t="s">
        <v>3564</v>
      </c>
      <c r="F136">
        <v>0</v>
      </c>
      <c r="G136">
        <f t="shared" si="4"/>
        <v>0</v>
      </c>
      <c r="H136">
        <f t="shared" si="5"/>
        <v>0</v>
      </c>
      <c r="M136">
        <v>103020301</v>
      </c>
      <c r="N136" t="s">
        <v>3563</v>
      </c>
      <c r="O136">
        <v>68167</v>
      </c>
      <c r="P136">
        <v>2011307</v>
      </c>
      <c r="Q136" t="s">
        <v>3564</v>
      </c>
      <c r="R136">
        <v>0</v>
      </c>
    </row>
    <row r="137" spans="1:18">
      <c r="A137">
        <v>103020302</v>
      </c>
      <c r="B137" t="s">
        <v>3565</v>
      </c>
      <c r="C137">
        <v>-4</v>
      </c>
      <c r="D137">
        <v>2011308</v>
      </c>
      <c r="E137" t="s">
        <v>1076</v>
      </c>
      <c r="F137">
        <v>3630</v>
      </c>
      <c r="G137">
        <f t="shared" si="4"/>
        <v>3630</v>
      </c>
      <c r="H137">
        <f t="shared" si="5"/>
        <v>0</v>
      </c>
      <c r="M137">
        <v>103020302</v>
      </c>
      <c r="N137" t="s">
        <v>3565</v>
      </c>
      <c r="O137">
        <v>-4</v>
      </c>
      <c r="P137">
        <v>2011308</v>
      </c>
      <c r="Q137" t="s">
        <v>1076</v>
      </c>
      <c r="R137">
        <v>3630</v>
      </c>
    </row>
    <row r="138" spans="1:18">
      <c r="A138">
        <v>103020303</v>
      </c>
      <c r="B138" t="s">
        <v>3566</v>
      </c>
      <c r="C138">
        <v>0</v>
      </c>
      <c r="D138">
        <v>2011350</v>
      </c>
      <c r="E138" t="s">
        <v>2465</v>
      </c>
      <c r="F138">
        <v>586</v>
      </c>
      <c r="G138">
        <f t="shared" si="4"/>
        <v>586</v>
      </c>
      <c r="H138">
        <f t="shared" si="5"/>
        <v>0</v>
      </c>
      <c r="M138">
        <v>103020303</v>
      </c>
      <c r="N138" t="s">
        <v>3566</v>
      </c>
      <c r="O138">
        <v>0</v>
      </c>
      <c r="P138">
        <v>2011350</v>
      </c>
      <c r="Q138" t="s">
        <v>2465</v>
      </c>
      <c r="R138">
        <v>586</v>
      </c>
    </row>
    <row r="139" spans="1:18">
      <c r="A139">
        <v>103020304</v>
      </c>
      <c r="B139" t="s">
        <v>3567</v>
      </c>
      <c r="C139">
        <v>0</v>
      </c>
      <c r="D139">
        <v>2011399</v>
      </c>
      <c r="E139" t="s">
        <v>1086</v>
      </c>
      <c r="F139">
        <v>1798</v>
      </c>
      <c r="G139">
        <f t="shared" si="4"/>
        <v>1798</v>
      </c>
      <c r="H139">
        <f t="shared" si="5"/>
        <v>0</v>
      </c>
      <c r="M139">
        <v>103020304</v>
      </c>
      <c r="N139" t="s">
        <v>3567</v>
      </c>
      <c r="O139">
        <v>0</v>
      </c>
      <c r="P139">
        <v>2011399</v>
      </c>
      <c r="Q139" t="s">
        <v>1086</v>
      </c>
      <c r="R139">
        <v>1798</v>
      </c>
    </row>
    <row r="140" spans="1:18">
      <c r="A140">
        <v>103020305</v>
      </c>
      <c r="B140" t="s">
        <v>3568</v>
      </c>
      <c r="C140">
        <v>0</v>
      </c>
      <c r="D140">
        <v>20114</v>
      </c>
      <c r="E140" t="s">
        <v>3569</v>
      </c>
      <c r="F140">
        <v>177</v>
      </c>
      <c r="G140">
        <f t="shared" si="4"/>
        <v>177</v>
      </c>
      <c r="H140">
        <f t="shared" si="5"/>
        <v>0</v>
      </c>
      <c r="M140">
        <v>103020305</v>
      </c>
      <c r="N140" t="s">
        <v>3568</v>
      </c>
      <c r="O140">
        <v>0</v>
      </c>
      <c r="P140">
        <v>20114</v>
      </c>
      <c r="Q140" t="s">
        <v>3569</v>
      </c>
      <c r="R140">
        <v>177</v>
      </c>
    </row>
    <row r="141" spans="1:18">
      <c r="A141">
        <v>103020399</v>
      </c>
      <c r="B141" t="s">
        <v>3570</v>
      </c>
      <c r="C141">
        <v>0</v>
      </c>
      <c r="D141">
        <v>2011401</v>
      </c>
      <c r="E141" t="s">
        <v>2460</v>
      </c>
      <c r="F141">
        <v>0</v>
      </c>
      <c r="G141">
        <f t="shared" si="4"/>
        <v>0</v>
      </c>
      <c r="H141">
        <f t="shared" si="5"/>
        <v>0</v>
      </c>
      <c r="M141">
        <v>103020399</v>
      </c>
      <c r="N141" t="s">
        <v>3570</v>
      </c>
      <c r="O141">
        <v>0</v>
      </c>
      <c r="P141">
        <v>2011401</v>
      </c>
      <c r="Q141" t="s">
        <v>2460</v>
      </c>
      <c r="R141">
        <v>0</v>
      </c>
    </row>
    <row r="142" spans="1:18">
      <c r="A142">
        <v>1030205</v>
      </c>
      <c r="B142" t="s">
        <v>3571</v>
      </c>
      <c r="C142">
        <v>0</v>
      </c>
      <c r="D142">
        <v>2011402</v>
      </c>
      <c r="E142" t="s">
        <v>2461</v>
      </c>
      <c r="F142">
        <v>0</v>
      </c>
      <c r="G142">
        <f t="shared" si="4"/>
        <v>0</v>
      </c>
      <c r="H142">
        <f t="shared" si="5"/>
        <v>0</v>
      </c>
      <c r="M142">
        <v>1030205</v>
      </c>
      <c r="N142" t="s">
        <v>3571</v>
      </c>
      <c r="O142">
        <v>0</v>
      </c>
      <c r="P142">
        <v>2011402</v>
      </c>
      <c r="Q142" t="s">
        <v>2461</v>
      </c>
      <c r="R142">
        <v>0</v>
      </c>
    </row>
    <row r="143" spans="1:18">
      <c r="A143">
        <v>1030210</v>
      </c>
      <c r="B143" t="s">
        <v>3572</v>
      </c>
      <c r="C143">
        <v>0</v>
      </c>
      <c r="D143">
        <v>2011403</v>
      </c>
      <c r="E143" t="s">
        <v>2462</v>
      </c>
      <c r="F143">
        <v>0</v>
      </c>
      <c r="G143">
        <f t="shared" si="4"/>
        <v>0</v>
      </c>
      <c r="H143">
        <f t="shared" si="5"/>
        <v>0</v>
      </c>
      <c r="M143">
        <v>1030210</v>
      </c>
      <c r="N143" t="s">
        <v>3572</v>
      </c>
      <c r="O143">
        <v>0</v>
      </c>
      <c r="P143">
        <v>2011403</v>
      </c>
      <c r="Q143" t="s">
        <v>2462</v>
      </c>
      <c r="R143">
        <v>0</v>
      </c>
    </row>
    <row r="144" spans="1:18">
      <c r="A144">
        <v>1030212</v>
      </c>
      <c r="B144" t="s">
        <v>3573</v>
      </c>
      <c r="C144">
        <v>0</v>
      </c>
      <c r="D144">
        <v>2011404</v>
      </c>
      <c r="E144" t="s">
        <v>3574</v>
      </c>
      <c r="F144">
        <v>0</v>
      </c>
      <c r="G144">
        <f t="shared" si="4"/>
        <v>0</v>
      </c>
      <c r="H144">
        <f t="shared" si="5"/>
        <v>0</v>
      </c>
      <c r="M144">
        <v>1030212</v>
      </c>
      <c r="N144" t="s">
        <v>3573</v>
      </c>
      <c r="O144">
        <v>0</v>
      </c>
      <c r="P144">
        <v>2011404</v>
      </c>
      <c r="Q144" t="s">
        <v>3574</v>
      </c>
      <c r="R144">
        <v>0</v>
      </c>
    </row>
    <row r="145" spans="1:18">
      <c r="A145">
        <v>1030216</v>
      </c>
      <c r="B145" t="s">
        <v>3575</v>
      </c>
      <c r="C145">
        <v>45449</v>
      </c>
      <c r="D145">
        <v>2011405</v>
      </c>
      <c r="E145" t="s">
        <v>3576</v>
      </c>
      <c r="F145">
        <v>0</v>
      </c>
      <c r="G145">
        <f t="shared" si="4"/>
        <v>0</v>
      </c>
      <c r="H145">
        <f t="shared" si="5"/>
        <v>0</v>
      </c>
      <c r="M145">
        <v>1030216</v>
      </c>
      <c r="N145" t="s">
        <v>3575</v>
      </c>
      <c r="O145">
        <v>45449</v>
      </c>
      <c r="P145">
        <v>2011405</v>
      </c>
      <c r="Q145" t="s">
        <v>3576</v>
      </c>
      <c r="R145">
        <v>0</v>
      </c>
    </row>
    <row r="146" spans="1:18">
      <c r="A146">
        <v>1030217</v>
      </c>
      <c r="B146" t="s">
        <v>3577</v>
      </c>
      <c r="C146">
        <v>0</v>
      </c>
      <c r="D146">
        <v>2011406</v>
      </c>
      <c r="E146" t="s">
        <v>3578</v>
      </c>
      <c r="F146">
        <v>0</v>
      </c>
      <c r="G146">
        <f t="shared" si="4"/>
        <v>0</v>
      </c>
      <c r="H146">
        <f t="shared" si="5"/>
        <v>0</v>
      </c>
      <c r="M146">
        <v>1030217</v>
      </c>
      <c r="N146" t="s">
        <v>3577</v>
      </c>
      <c r="O146">
        <v>0</v>
      </c>
      <c r="P146">
        <v>2011406</v>
      </c>
      <c r="Q146" t="s">
        <v>3578</v>
      </c>
      <c r="R146">
        <v>0</v>
      </c>
    </row>
    <row r="147" spans="1:18">
      <c r="A147">
        <v>1030218</v>
      </c>
      <c r="B147" t="s">
        <v>3579</v>
      </c>
      <c r="C147">
        <v>20326</v>
      </c>
      <c r="D147">
        <v>2011407</v>
      </c>
      <c r="E147" t="s">
        <v>3580</v>
      </c>
      <c r="F147">
        <v>0</v>
      </c>
      <c r="G147">
        <f t="shared" si="4"/>
        <v>0</v>
      </c>
      <c r="H147">
        <f t="shared" si="5"/>
        <v>0</v>
      </c>
      <c r="M147">
        <v>1030218</v>
      </c>
      <c r="N147" t="s">
        <v>3579</v>
      </c>
      <c r="O147">
        <v>20326</v>
      </c>
      <c r="P147">
        <v>2011407</v>
      </c>
      <c r="Q147" t="s">
        <v>3580</v>
      </c>
      <c r="R147">
        <v>0</v>
      </c>
    </row>
    <row r="148" spans="1:18">
      <c r="A148">
        <v>1030219</v>
      </c>
      <c r="B148" t="s">
        <v>3581</v>
      </c>
      <c r="C148">
        <v>18051</v>
      </c>
      <c r="D148">
        <v>2011408</v>
      </c>
      <c r="E148" t="s">
        <v>3582</v>
      </c>
      <c r="F148">
        <v>0</v>
      </c>
      <c r="G148">
        <f t="shared" si="4"/>
        <v>0</v>
      </c>
      <c r="H148">
        <f t="shared" si="5"/>
        <v>0</v>
      </c>
      <c r="M148">
        <v>1030219</v>
      </c>
      <c r="N148" t="s">
        <v>3581</v>
      </c>
      <c r="O148">
        <v>18051</v>
      </c>
      <c r="P148">
        <v>2011408</v>
      </c>
      <c r="Q148" t="s">
        <v>3582</v>
      </c>
      <c r="R148">
        <v>0</v>
      </c>
    </row>
    <row r="149" spans="1:18">
      <c r="A149">
        <v>1030220</v>
      </c>
      <c r="B149" t="s">
        <v>3583</v>
      </c>
      <c r="C149">
        <v>11796</v>
      </c>
      <c r="D149">
        <v>2011409</v>
      </c>
      <c r="E149" t="s">
        <v>3584</v>
      </c>
      <c r="F149">
        <v>0</v>
      </c>
      <c r="G149">
        <f t="shared" si="4"/>
        <v>0</v>
      </c>
      <c r="H149">
        <f t="shared" si="5"/>
        <v>0</v>
      </c>
      <c r="M149">
        <v>1030220</v>
      </c>
      <c r="N149" t="s">
        <v>3583</v>
      </c>
      <c r="O149">
        <v>11796</v>
      </c>
      <c r="P149">
        <v>2011409</v>
      </c>
      <c r="Q149" t="s">
        <v>3584</v>
      </c>
      <c r="R149">
        <v>0</v>
      </c>
    </row>
    <row r="150" spans="1:18">
      <c r="A150">
        <v>1030221</v>
      </c>
      <c r="B150" t="s">
        <v>3585</v>
      </c>
      <c r="C150">
        <v>0</v>
      </c>
      <c r="D150">
        <v>2011450</v>
      </c>
      <c r="E150" t="s">
        <v>2465</v>
      </c>
      <c r="F150">
        <v>0</v>
      </c>
      <c r="G150">
        <f t="shared" si="4"/>
        <v>0</v>
      </c>
      <c r="H150">
        <f t="shared" si="5"/>
        <v>0</v>
      </c>
      <c r="M150">
        <v>1030221</v>
      </c>
      <c r="N150" t="s">
        <v>3585</v>
      </c>
      <c r="O150">
        <v>0</v>
      </c>
      <c r="P150">
        <v>2011450</v>
      </c>
      <c r="Q150" t="s">
        <v>2465</v>
      </c>
      <c r="R150">
        <v>0</v>
      </c>
    </row>
    <row r="151" spans="1:18">
      <c r="A151">
        <v>1030222</v>
      </c>
      <c r="B151" t="s">
        <v>3586</v>
      </c>
      <c r="C151">
        <v>1297</v>
      </c>
      <c r="D151">
        <v>2011499</v>
      </c>
      <c r="E151" t="s">
        <v>3587</v>
      </c>
      <c r="F151">
        <v>177</v>
      </c>
      <c r="G151">
        <f t="shared" si="4"/>
        <v>177</v>
      </c>
      <c r="H151">
        <f t="shared" si="5"/>
        <v>0</v>
      </c>
      <c r="M151">
        <v>1030222</v>
      </c>
      <c r="N151" t="s">
        <v>3586</v>
      </c>
      <c r="O151">
        <v>1297</v>
      </c>
      <c r="P151">
        <v>2011499</v>
      </c>
      <c r="Q151" t="s">
        <v>3587</v>
      </c>
      <c r="R151">
        <v>177</v>
      </c>
    </row>
    <row r="152" spans="1:18">
      <c r="A152">
        <v>1030223</v>
      </c>
      <c r="B152" t="s">
        <v>3588</v>
      </c>
      <c r="C152">
        <v>7696</v>
      </c>
      <c r="D152">
        <v>20115</v>
      </c>
      <c r="E152" t="s">
        <v>2336</v>
      </c>
      <c r="F152">
        <v>14090</v>
      </c>
      <c r="G152">
        <f t="shared" si="4"/>
        <v>14090</v>
      </c>
      <c r="H152">
        <f t="shared" si="5"/>
        <v>0</v>
      </c>
      <c r="M152">
        <v>1030223</v>
      </c>
      <c r="N152" t="s">
        <v>3588</v>
      </c>
      <c r="O152">
        <v>7696</v>
      </c>
      <c r="P152">
        <v>20115</v>
      </c>
      <c r="Q152" t="s">
        <v>2336</v>
      </c>
      <c r="R152">
        <v>14090</v>
      </c>
    </row>
    <row r="153" spans="1:18">
      <c r="A153">
        <v>1030224</v>
      </c>
      <c r="B153" t="s">
        <v>3589</v>
      </c>
      <c r="C153">
        <v>0</v>
      </c>
      <c r="D153">
        <v>2011501</v>
      </c>
      <c r="E153" t="s">
        <v>2460</v>
      </c>
      <c r="F153">
        <v>12055</v>
      </c>
      <c r="G153">
        <f t="shared" si="4"/>
        <v>12055</v>
      </c>
      <c r="H153">
        <f t="shared" si="5"/>
        <v>0</v>
      </c>
      <c r="M153">
        <v>1030224</v>
      </c>
      <c r="N153" t="s">
        <v>3589</v>
      </c>
      <c r="O153">
        <v>0</v>
      </c>
      <c r="P153">
        <v>2011501</v>
      </c>
      <c r="Q153" t="s">
        <v>2460</v>
      </c>
      <c r="R153">
        <v>12055</v>
      </c>
    </row>
    <row r="154" spans="1:18">
      <c r="A154">
        <v>1030299</v>
      </c>
      <c r="B154" t="s">
        <v>3590</v>
      </c>
      <c r="C154">
        <v>10</v>
      </c>
      <c r="D154">
        <v>2011502</v>
      </c>
      <c r="E154" t="s">
        <v>2461</v>
      </c>
      <c r="F154">
        <v>1067</v>
      </c>
      <c r="G154">
        <f t="shared" si="4"/>
        <v>1067</v>
      </c>
      <c r="H154">
        <f t="shared" si="5"/>
        <v>0</v>
      </c>
      <c r="M154">
        <v>1030299</v>
      </c>
      <c r="N154" t="s">
        <v>3590</v>
      </c>
      <c r="O154">
        <v>10</v>
      </c>
      <c r="P154">
        <v>2011502</v>
      </c>
      <c r="Q154" t="s">
        <v>2461</v>
      </c>
      <c r="R154">
        <v>1067</v>
      </c>
    </row>
    <row r="155" spans="1:18">
      <c r="A155">
        <v>103029901</v>
      </c>
      <c r="B155" t="s">
        <v>3591</v>
      </c>
      <c r="C155">
        <v>10</v>
      </c>
      <c r="D155">
        <v>2011503</v>
      </c>
      <c r="E155" t="s">
        <v>2462</v>
      </c>
      <c r="F155">
        <v>0</v>
      </c>
      <c r="G155">
        <f t="shared" si="4"/>
        <v>0</v>
      </c>
      <c r="H155">
        <f t="shared" si="5"/>
        <v>0</v>
      </c>
      <c r="M155">
        <v>103029901</v>
      </c>
      <c r="N155" t="s">
        <v>3591</v>
      </c>
      <c r="O155">
        <v>10</v>
      </c>
      <c r="P155">
        <v>2011503</v>
      </c>
      <c r="Q155" t="s">
        <v>2462</v>
      </c>
      <c r="R155">
        <v>0</v>
      </c>
    </row>
    <row r="156" spans="1:18">
      <c r="A156">
        <v>103029999</v>
      </c>
      <c r="B156" t="s">
        <v>3592</v>
      </c>
      <c r="C156">
        <v>0</v>
      </c>
      <c r="D156">
        <v>2011504</v>
      </c>
      <c r="E156" t="s">
        <v>2485</v>
      </c>
      <c r="F156">
        <v>379</v>
      </c>
      <c r="G156">
        <f t="shared" si="4"/>
        <v>379</v>
      </c>
      <c r="H156">
        <f t="shared" si="5"/>
        <v>0</v>
      </c>
      <c r="M156">
        <v>103029999</v>
      </c>
      <c r="N156" t="s">
        <v>3592</v>
      </c>
      <c r="O156">
        <v>0</v>
      </c>
      <c r="P156">
        <v>2011504</v>
      </c>
      <c r="Q156" t="s">
        <v>2485</v>
      </c>
      <c r="R156">
        <v>379</v>
      </c>
    </row>
    <row r="157" spans="1:18">
      <c r="A157">
        <v>10304</v>
      </c>
      <c r="B157" t="s">
        <v>69</v>
      </c>
      <c r="C157">
        <v>63684</v>
      </c>
      <c r="D157">
        <v>2011505</v>
      </c>
      <c r="E157" t="s">
        <v>2486</v>
      </c>
      <c r="F157">
        <v>262</v>
      </c>
      <c r="G157">
        <f t="shared" si="4"/>
        <v>262</v>
      </c>
      <c r="H157">
        <f t="shared" si="5"/>
        <v>0</v>
      </c>
      <c r="M157">
        <v>10304</v>
      </c>
      <c r="N157" t="s">
        <v>69</v>
      </c>
      <c r="O157">
        <v>63684</v>
      </c>
      <c r="P157">
        <v>2011505</v>
      </c>
      <c r="Q157" t="s">
        <v>2486</v>
      </c>
      <c r="R157">
        <v>262</v>
      </c>
    </row>
    <row r="158" spans="1:18">
      <c r="A158">
        <v>1030401</v>
      </c>
      <c r="B158" t="s">
        <v>3593</v>
      </c>
      <c r="C158">
        <v>10369</v>
      </c>
      <c r="D158">
        <v>2011506</v>
      </c>
      <c r="E158" t="s">
        <v>1273</v>
      </c>
      <c r="F158">
        <v>63</v>
      </c>
      <c r="G158">
        <f t="shared" si="4"/>
        <v>63</v>
      </c>
      <c r="H158">
        <f t="shared" si="5"/>
        <v>0</v>
      </c>
      <c r="M158">
        <v>1030401</v>
      </c>
      <c r="N158" t="s">
        <v>3593</v>
      </c>
      <c r="O158">
        <v>10369</v>
      </c>
      <c r="P158">
        <v>2011506</v>
      </c>
      <c r="Q158" t="s">
        <v>1273</v>
      </c>
      <c r="R158">
        <v>63</v>
      </c>
    </row>
    <row r="159" spans="1:18">
      <c r="A159">
        <v>1030402</v>
      </c>
      <c r="B159" t="s">
        <v>3594</v>
      </c>
      <c r="C159">
        <v>11421</v>
      </c>
      <c r="D159">
        <v>2011507</v>
      </c>
      <c r="E159" t="s">
        <v>2480</v>
      </c>
      <c r="F159">
        <v>150</v>
      </c>
      <c r="G159">
        <f t="shared" si="4"/>
        <v>150</v>
      </c>
      <c r="H159">
        <f t="shared" si="5"/>
        <v>0</v>
      </c>
      <c r="M159">
        <v>1030402</v>
      </c>
      <c r="N159" t="s">
        <v>3594</v>
      </c>
      <c r="O159">
        <v>11421</v>
      </c>
      <c r="P159">
        <v>2011507</v>
      </c>
      <c r="Q159" t="s">
        <v>2480</v>
      </c>
      <c r="R159">
        <v>150</v>
      </c>
    </row>
    <row r="160" spans="1:18">
      <c r="A160">
        <v>1030403</v>
      </c>
      <c r="B160" t="s">
        <v>3595</v>
      </c>
      <c r="C160">
        <v>395</v>
      </c>
      <c r="D160">
        <v>2011550</v>
      </c>
      <c r="E160" t="s">
        <v>2465</v>
      </c>
      <c r="F160">
        <v>47</v>
      </c>
      <c r="G160">
        <f t="shared" si="4"/>
        <v>47</v>
      </c>
      <c r="H160">
        <f t="shared" si="5"/>
        <v>0</v>
      </c>
      <c r="M160">
        <v>1030403</v>
      </c>
      <c r="N160" t="s">
        <v>3595</v>
      </c>
      <c r="O160">
        <v>395</v>
      </c>
      <c r="P160">
        <v>2011550</v>
      </c>
      <c r="Q160" t="s">
        <v>2465</v>
      </c>
      <c r="R160">
        <v>47</v>
      </c>
    </row>
    <row r="161" spans="1:18">
      <c r="A161">
        <v>1030405</v>
      </c>
      <c r="B161" t="s">
        <v>3596</v>
      </c>
      <c r="C161">
        <v>0</v>
      </c>
      <c r="D161">
        <v>2011599</v>
      </c>
      <c r="E161" t="s">
        <v>2487</v>
      </c>
      <c r="F161">
        <v>67</v>
      </c>
      <c r="G161">
        <f t="shared" si="4"/>
        <v>67</v>
      </c>
      <c r="H161">
        <f t="shared" si="5"/>
        <v>0</v>
      </c>
      <c r="M161">
        <v>1030405</v>
      </c>
      <c r="N161" t="s">
        <v>3596</v>
      </c>
      <c r="O161">
        <v>0</v>
      </c>
      <c r="P161">
        <v>2011599</v>
      </c>
      <c r="Q161" t="s">
        <v>2487</v>
      </c>
      <c r="R161">
        <v>67</v>
      </c>
    </row>
    <row r="162" spans="1:18">
      <c r="A162">
        <v>1030408</v>
      </c>
      <c r="B162" t="s">
        <v>3597</v>
      </c>
      <c r="C162">
        <v>0</v>
      </c>
      <c r="D162">
        <v>20117</v>
      </c>
      <c r="E162" t="s">
        <v>2337</v>
      </c>
      <c r="F162">
        <v>4462</v>
      </c>
      <c r="G162">
        <f t="shared" si="4"/>
        <v>4462</v>
      </c>
      <c r="H162">
        <f t="shared" si="5"/>
        <v>0</v>
      </c>
      <c r="M162">
        <v>1030408</v>
      </c>
      <c r="N162" t="s">
        <v>3597</v>
      </c>
      <c r="O162">
        <v>0</v>
      </c>
      <c r="P162">
        <v>20117</v>
      </c>
      <c r="Q162" t="s">
        <v>2337</v>
      </c>
      <c r="R162">
        <v>4462</v>
      </c>
    </row>
    <row r="163" spans="1:18">
      <c r="A163">
        <v>1030411</v>
      </c>
      <c r="B163" t="s">
        <v>3598</v>
      </c>
      <c r="C163">
        <v>452</v>
      </c>
      <c r="D163">
        <v>2011701</v>
      </c>
      <c r="E163" t="s">
        <v>2460</v>
      </c>
      <c r="F163">
        <v>764</v>
      </c>
      <c r="G163">
        <f t="shared" si="4"/>
        <v>764</v>
      </c>
      <c r="H163">
        <f t="shared" si="5"/>
        <v>0</v>
      </c>
      <c r="M163">
        <v>1030411</v>
      </c>
      <c r="N163" t="s">
        <v>3598</v>
      </c>
      <c r="O163">
        <v>452</v>
      </c>
      <c r="P163">
        <v>2011701</v>
      </c>
      <c r="Q163" t="s">
        <v>2460</v>
      </c>
      <c r="R163">
        <v>764</v>
      </c>
    </row>
    <row r="164" spans="1:18">
      <c r="A164">
        <v>1030416</v>
      </c>
      <c r="B164" t="s">
        <v>3599</v>
      </c>
      <c r="C164">
        <v>0</v>
      </c>
      <c r="D164">
        <v>2011702</v>
      </c>
      <c r="E164" t="s">
        <v>2461</v>
      </c>
      <c r="F164">
        <v>207</v>
      </c>
      <c r="G164">
        <f t="shared" si="4"/>
        <v>207</v>
      </c>
      <c r="H164">
        <f t="shared" si="5"/>
        <v>0</v>
      </c>
      <c r="M164">
        <v>1030416</v>
      </c>
      <c r="N164" t="s">
        <v>3599</v>
      </c>
      <c r="O164">
        <v>0</v>
      </c>
      <c r="P164">
        <v>2011702</v>
      </c>
      <c r="Q164" t="s">
        <v>2461</v>
      </c>
      <c r="R164">
        <v>207</v>
      </c>
    </row>
    <row r="165" spans="1:18">
      <c r="A165">
        <v>1030424</v>
      </c>
      <c r="B165" t="s">
        <v>3600</v>
      </c>
      <c r="C165">
        <v>9322</v>
      </c>
      <c r="D165">
        <v>2011703</v>
      </c>
      <c r="E165" t="s">
        <v>2462</v>
      </c>
      <c r="F165">
        <v>0</v>
      </c>
      <c r="G165">
        <f t="shared" si="4"/>
        <v>0</v>
      </c>
      <c r="H165">
        <f t="shared" si="5"/>
        <v>0</v>
      </c>
      <c r="M165">
        <v>1030424</v>
      </c>
      <c r="N165" t="s">
        <v>3600</v>
      </c>
      <c r="O165">
        <v>9322</v>
      </c>
      <c r="P165">
        <v>2011703</v>
      </c>
      <c r="Q165" t="s">
        <v>2462</v>
      </c>
      <c r="R165">
        <v>0</v>
      </c>
    </row>
    <row r="166" spans="1:18">
      <c r="A166">
        <v>1030427</v>
      </c>
      <c r="B166" t="s">
        <v>3601</v>
      </c>
      <c r="C166">
        <v>6140</v>
      </c>
      <c r="D166">
        <v>2011704</v>
      </c>
      <c r="E166" t="s">
        <v>3602</v>
      </c>
      <c r="F166">
        <v>0</v>
      </c>
      <c r="G166">
        <f t="shared" si="4"/>
        <v>0</v>
      </c>
      <c r="H166">
        <f t="shared" si="5"/>
        <v>0</v>
      </c>
      <c r="M166">
        <v>1030427</v>
      </c>
      <c r="N166" t="s">
        <v>3601</v>
      </c>
      <c r="O166">
        <v>6140</v>
      </c>
      <c r="P166">
        <v>2011704</v>
      </c>
      <c r="Q166" t="s">
        <v>3602</v>
      </c>
      <c r="R166">
        <v>0</v>
      </c>
    </row>
    <row r="167" spans="1:18">
      <c r="A167">
        <v>1030432</v>
      </c>
      <c r="B167" t="s">
        <v>3603</v>
      </c>
      <c r="C167">
        <v>6085</v>
      </c>
      <c r="D167">
        <v>2011705</v>
      </c>
      <c r="E167" t="s">
        <v>3604</v>
      </c>
      <c r="F167">
        <v>0</v>
      </c>
      <c r="G167">
        <f t="shared" si="4"/>
        <v>0</v>
      </c>
      <c r="H167">
        <f t="shared" si="5"/>
        <v>0</v>
      </c>
      <c r="M167">
        <v>1030432</v>
      </c>
      <c r="N167" t="s">
        <v>3603</v>
      </c>
      <c r="O167">
        <v>6085</v>
      </c>
      <c r="P167">
        <v>2011705</v>
      </c>
      <c r="Q167" t="s">
        <v>3604</v>
      </c>
      <c r="R167">
        <v>0</v>
      </c>
    </row>
    <row r="168" spans="1:18">
      <c r="A168">
        <v>1030433</v>
      </c>
      <c r="B168" t="s">
        <v>3605</v>
      </c>
      <c r="C168">
        <v>4313</v>
      </c>
      <c r="D168">
        <v>2011706</v>
      </c>
      <c r="E168" t="s">
        <v>2488</v>
      </c>
      <c r="F168">
        <v>469</v>
      </c>
      <c r="G168">
        <f t="shared" si="4"/>
        <v>469</v>
      </c>
      <c r="H168">
        <f t="shared" si="5"/>
        <v>0</v>
      </c>
      <c r="M168">
        <v>1030433</v>
      </c>
      <c r="N168" t="s">
        <v>3605</v>
      </c>
      <c r="O168">
        <v>4313</v>
      </c>
      <c r="P168">
        <v>2011706</v>
      </c>
      <c r="Q168" t="s">
        <v>2488</v>
      </c>
      <c r="R168">
        <v>469</v>
      </c>
    </row>
    <row r="169" spans="1:18">
      <c r="A169">
        <v>1030435</v>
      </c>
      <c r="B169" t="s">
        <v>3606</v>
      </c>
      <c r="C169">
        <v>1068</v>
      </c>
      <c r="D169">
        <v>2011707</v>
      </c>
      <c r="E169" t="s">
        <v>2489</v>
      </c>
      <c r="F169">
        <v>358</v>
      </c>
      <c r="G169">
        <f t="shared" si="4"/>
        <v>358</v>
      </c>
      <c r="H169">
        <f t="shared" si="5"/>
        <v>0</v>
      </c>
      <c r="M169">
        <v>1030435</v>
      </c>
      <c r="N169" t="s">
        <v>3606</v>
      </c>
      <c r="O169">
        <v>1068</v>
      </c>
      <c r="P169">
        <v>2011707</v>
      </c>
      <c r="Q169" t="s">
        <v>2489</v>
      </c>
      <c r="R169">
        <v>358</v>
      </c>
    </row>
    <row r="170" spans="1:18">
      <c r="A170">
        <v>103043508</v>
      </c>
      <c r="B170" t="s">
        <v>3607</v>
      </c>
      <c r="C170">
        <v>937</v>
      </c>
      <c r="D170">
        <v>2011708</v>
      </c>
      <c r="E170" t="s">
        <v>3608</v>
      </c>
      <c r="F170">
        <v>0</v>
      </c>
      <c r="G170">
        <f t="shared" si="4"/>
        <v>0</v>
      </c>
      <c r="H170">
        <f t="shared" si="5"/>
        <v>0</v>
      </c>
      <c r="M170">
        <v>103043508</v>
      </c>
      <c r="N170" t="s">
        <v>3607</v>
      </c>
      <c r="O170">
        <v>937</v>
      </c>
      <c r="P170">
        <v>2011708</v>
      </c>
      <c r="Q170" t="s">
        <v>3608</v>
      </c>
      <c r="R170">
        <v>0</v>
      </c>
    </row>
    <row r="171" spans="1:18">
      <c r="A171">
        <v>1030442</v>
      </c>
      <c r="B171" t="s">
        <v>3609</v>
      </c>
      <c r="C171">
        <v>6</v>
      </c>
      <c r="D171">
        <v>2011709</v>
      </c>
      <c r="E171" t="s">
        <v>2490</v>
      </c>
      <c r="F171">
        <v>56</v>
      </c>
      <c r="G171">
        <f t="shared" si="4"/>
        <v>56</v>
      </c>
      <c r="H171">
        <f t="shared" si="5"/>
        <v>0</v>
      </c>
      <c r="M171">
        <v>1030442</v>
      </c>
      <c r="N171" t="s">
        <v>3609</v>
      </c>
      <c r="O171">
        <v>6</v>
      </c>
      <c r="P171">
        <v>2011709</v>
      </c>
      <c r="Q171" t="s">
        <v>2490</v>
      </c>
      <c r="R171">
        <v>56</v>
      </c>
    </row>
    <row r="172" spans="1:18">
      <c r="A172">
        <v>103044220</v>
      </c>
      <c r="B172" t="s">
        <v>3610</v>
      </c>
      <c r="C172">
        <v>0</v>
      </c>
      <c r="D172">
        <v>2011710</v>
      </c>
      <c r="E172" t="s">
        <v>2480</v>
      </c>
      <c r="F172">
        <v>40</v>
      </c>
      <c r="G172">
        <f t="shared" si="4"/>
        <v>40</v>
      </c>
      <c r="H172">
        <f t="shared" si="5"/>
        <v>0</v>
      </c>
      <c r="M172">
        <v>103044220</v>
      </c>
      <c r="N172" t="s">
        <v>3610</v>
      </c>
      <c r="O172">
        <v>0</v>
      </c>
      <c r="P172">
        <v>2011710</v>
      </c>
      <c r="Q172" t="s">
        <v>2480</v>
      </c>
      <c r="R172">
        <v>40</v>
      </c>
    </row>
    <row r="173" spans="1:18">
      <c r="A173">
        <v>1030443</v>
      </c>
      <c r="B173" t="s">
        <v>3611</v>
      </c>
      <c r="C173">
        <v>0</v>
      </c>
      <c r="D173">
        <v>2011750</v>
      </c>
      <c r="E173" t="s">
        <v>2465</v>
      </c>
      <c r="F173">
        <v>1872</v>
      </c>
      <c r="G173">
        <f t="shared" si="4"/>
        <v>1872</v>
      </c>
      <c r="H173">
        <f t="shared" si="5"/>
        <v>0</v>
      </c>
      <c r="M173">
        <v>1030443</v>
      </c>
      <c r="N173" t="s">
        <v>3611</v>
      </c>
      <c r="O173">
        <v>0</v>
      </c>
      <c r="P173">
        <v>2011750</v>
      </c>
      <c r="Q173" t="s">
        <v>2465</v>
      </c>
      <c r="R173">
        <v>1872</v>
      </c>
    </row>
    <row r="174" spans="1:18">
      <c r="A174">
        <v>103044308</v>
      </c>
      <c r="B174" t="s">
        <v>3612</v>
      </c>
      <c r="C174">
        <v>0</v>
      </c>
      <c r="D174">
        <v>2011799</v>
      </c>
      <c r="E174" t="s">
        <v>2491</v>
      </c>
      <c r="F174">
        <v>696</v>
      </c>
      <c r="G174">
        <f t="shared" si="4"/>
        <v>696</v>
      </c>
      <c r="H174">
        <f t="shared" si="5"/>
        <v>0</v>
      </c>
      <c r="M174">
        <v>103044308</v>
      </c>
      <c r="N174" t="s">
        <v>3612</v>
      </c>
      <c r="O174">
        <v>0</v>
      </c>
      <c r="P174">
        <v>2011799</v>
      </c>
      <c r="Q174" t="s">
        <v>2491</v>
      </c>
      <c r="R174">
        <v>696</v>
      </c>
    </row>
    <row r="175" spans="1:18">
      <c r="A175">
        <v>1030444</v>
      </c>
      <c r="B175" t="s">
        <v>3613</v>
      </c>
      <c r="C175">
        <v>116</v>
      </c>
      <c r="D175">
        <v>20123</v>
      </c>
      <c r="E175" t="s">
        <v>2338</v>
      </c>
      <c r="F175">
        <v>2090</v>
      </c>
      <c r="G175">
        <f t="shared" si="4"/>
        <v>2090</v>
      </c>
      <c r="H175">
        <f t="shared" si="5"/>
        <v>0</v>
      </c>
      <c r="M175">
        <v>1030444</v>
      </c>
      <c r="N175" t="s">
        <v>3613</v>
      </c>
      <c r="O175">
        <v>116</v>
      </c>
      <c r="P175">
        <v>20123</v>
      </c>
      <c r="Q175" t="s">
        <v>2338</v>
      </c>
      <c r="R175">
        <v>2090</v>
      </c>
    </row>
    <row r="176" spans="1:18">
      <c r="A176">
        <v>103044436</v>
      </c>
      <c r="B176" t="s">
        <v>3614</v>
      </c>
      <c r="C176">
        <v>0</v>
      </c>
      <c r="D176">
        <v>2012301</v>
      </c>
      <c r="E176" t="s">
        <v>2460</v>
      </c>
      <c r="F176">
        <v>1107</v>
      </c>
      <c r="G176">
        <f t="shared" si="4"/>
        <v>1107</v>
      </c>
      <c r="H176">
        <f t="shared" si="5"/>
        <v>0</v>
      </c>
      <c r="M176">
        <v>103044436</v>
      </c>
      <c r="N176" t="s">
        <v>3614</v>
      </c>
      <c r="O176">
        <v>0</v>
      </c>
      <c r="P176">
        <v>2012301</v>
      </c>
      <c r="Q176" t="s">
        <v>2460</v>
      </c>
      <c r="R176">
        <v>1107</v>
      </c>
    </row>
    <row r="177" spans="1:18">
      <c r="A177">
        <v>1030446</v>
      </c>
      <c r="B177" t="s">
        <v>3615</v>
      </c>
      <c r="C177">
        <v>394</v>
      </c>
      <c r="D177">
        <v>2012302</v>
      </c>
      <c r="E177" t="s">
        <v>2461</v>
      </c>
      <c r="F177">
        <v>214</v>
      </c>
      <c r="G177">
        <f t="shared" si="4"/>
        <v>214</v>
      </c>
      <c r="H177">
        <f t="shared" si="5"/>
        <v>0</v>
      </c>
      <c r="M177">
        <v>1030446</v>
      </c>
      <c r="N177" t="s">
        <v>3615</v>
      </c>
      <c r="O177">
        <v>394</v>
      </c>
      <c r="P177">
        <v>2012302</v>
      </c>
      <c r="Q177" t="s">
        <v>2461</v>
      </c>
      <c r="R177">
        <v>214</v>
      </c>
    </row>
    <row r="178" spans="1:18">
      <c r="A178">
        <v>103044609</v>
      </c>
      <c r="B178" t="s">
        <v>3616</v>
      </c>
      <c r="C178">
        <v>132</v>
      </c>
      <c r="D178">
        <v>2012303</v>
      </c>
      <c r="E178" t="s">
        <v>2462</v>
      </c>
      <c r="F178">
        <v>0</v>
      </c>
      <c r="G178">
        <f t="shared" si="4"/>
        <v>0</v>
      </c>
      <c r="H178">
        <f t="shared" si="5"/>
        <v>0</v>
      </c>
      <c r="M178">
        <v>103044609</v>
      </c>
      <c r="N178" t="s">
        <v>3616</v>
      </c>
      <c r="O178">
        <v>132</v>
      </c>
      <c r="P178">
        <v>2012303</v>
      </c>
      <c r="Q178" t="s">
        <v>2462</v>
      </c>
      <c r="R178">
        <v>0</v>
      </c>
    </row>
    <row r="179" spans="1:18">
      <c r="A179">
        <v>1030447</v>
      </c>
      <c r="B179" t="s">
        <v>3617</v>
      </c>
      <c r="C179">
        <v>5587</v>
      </c>
      <c r="D179">
        <v>2012304</v>
      </c>
      <c r="E179" t="s">
        <v>1106</v>
      </c>
      <c r="F179">
        <v>319</v>
      </c>
      <c r="G179">
        <f t="shared" si="4"/>
        <v>319</v>
      </c>
      <c r="H179">
        <f t="shared" si="5"/>
        <v>0</v>
      </c>
      <c r="M179">
        <v>1030447</v>
      </c>
      <c r="N179" t="s">
        <v>3617</v>
      </c>
      <c r="O179">
        <v>5587</v>
      </c>
      <c r="P179">
        <v>2012304</v>
      </c>
      <c r="Q179" t="s">
        <v>1106</v>
      </c>
      <c r="R179">
        <v>319</v>
      </c>
    </row>
    <row r="180" spans="1:18">
      <c r="A180">
        <v>1030449</v>
      </c>
      <c r="B180" t="s">
        <v>3618</v>
      </c>
      <c r="C180">
        <v>3769</v>
      </c>
      <c r="D180">
        <v>2012350</v>
      </c>
      <c r="E180" t="s">
        <v>2465</v>
      </c>
      <c r="F180">
        <v>16</v>
      </c>
      <c r="G180">
        <f t="shared" si="4"/>
        <v>16</v>
      </c>
      <c r="H180">
        <f t="shared" si="5"/>
        <v>0</v>
      </c>
      <c r="M180">
        <v>1030449</v>
      </c>
      <c r="N180" t="s">
        <v>3618</v>
      </c>
      <c r="O180">
        <v>3769</v>
      </c>
      <c r="P180">
        <v>2012350</v>
      </c>
      <c r="Q180" t="s">
        <v>2465</v>
      </c>
      <c r="R180">
        <v>16</v>
      </c>
    </row>
    <row r="181" spans="1:18">
      <c r="A181">
        <v>1030450</v>
      </c>
      <c r="B181" t="s">
        <v>3619</v>
      </c>
      <c r="C181">
        <v>908</v>
      </c>
      <c r="D181">
        <v>2012399</v>
      </c>
      <c r="E181" t="s">
        <v>1107</v>
      </c>
      <c r="F181">
        <v>434</v>
      </c>
      <c r="G181">
        <f t="shared" si="4"/>
        <v>434</v>
      </c>
      <c r="H181">
        <f t="shared" si="5"/>
        <v>0</v>
      </c>
      <c r="M181">
        <v>1030450</v>
      </c>
      <c r="N181" t="s">
        <v>3619</v>
      </c>
      <c r="O181">
        <v>908</v>
      </c>
      <c r="P181">
        <v>2012399</v>
      </c>
      <c r="Q181" t="s">
        <v>1107</v>
      </c>
      <c r="R181">
        <v>434</v>
      </c>
    </row>
    <row r="182" spans="1:18">
      <c r="A182">
        <v>1030451</v>
      </c>
      <c r="B182" t="s">
        <v>3620</v>
      </c>
      <c r="C182">
        <v>0</v>
      </c>
      <c r="D182">
        <v>20124</v>
      </c>
      <c r="E182" t="s">
        <v>2339</v>
      </c>
      <c r="F182">
        <v>102</v>
      </c>
      <c r="G182">
        <f t="shared" si="4"/>
        <v>102</v>
      </c>
      <c r="H182">
        <f t="shared" si="5"/>
        <v>0</v>
      </c>
      <c r="M182">
        <v>1030451</v>
      </c>
      <c r="N182" t="s">
        <v>3620</v>
      </c>
      <c r="O182">
        <v>0</v>
      </c>
      <c r="P182">
        <v>20124</v>
      </c>
      <c r="Q182" t="s">
        <v>2339</v>
      </c>
      <c r="R182">
        <v>102</v>
      </c>
    </row>
    <row r="183" spans="1:18">
      <c r="A183">
        <v>1030452</v>
      </c>
      <c r="B183" t="s">
        <v>3621</v>
      </c>
      <c r="C183">
        <v>0</v>
      </c>
      <c r="D183">
        <v>2012401</v>
      </c>
      <c r="E183" t="s">
        <v>2460</v>
      </c>
      <c r="F183">
        <v>0</v>
      </c>
      <c r="G183">
        <f t="shared" si="4"/>
        <v>0</v>
      </c>
      <c r="H183">
        <f t="shared" si="5"/>
        <v>0</v>
      </c>
      <c r="M183">
        <v>1030452</v>
      </c>
      <c r="N183" t="s">
        <v>3621</v>
      </c>
      <c r="O183">
        <v>0</v>
      </c>
      <c r="P183">
        <v>2012401</v>
      </c>
      <c r="Q183" t="s">
        <v>2460</v>
      </c>
      <c r="R183">
        <v>0</v>
      </c>
    </row>
    <row r="184" spans="1:18">
      <c r="A184">
        <v>1030453</v>
      </c>
      <c r="B184" t="s">
        <v>3622</v>
      </c>
      <c r="C184">
        <v>0</v>
      </c>
      <c r="D184">
        <v>2012402</v>
      </c>
      <c r="E184" t="s">
        <v>2461</v>
      </c>
      <c r="F184">
        <v>50</v>
      </c>
      <c r="G184">
        <f t="shared" si="4"/>
        <v>50</v>
      </c>
      <c r="H184">
        <f t="shared" si="5"/>
        <v>0</v>
      </c>
      <c r="M184">
        <v>1030453</v>
      </c>
      <c r="N184" t="s">
        <v>3622</v>
      </c>
      <c r="O184">
        <v>0</v>
      </c>
      <c r="P184">
        <v>2012402</v>
      </c>
      <c r="Q184" t="s">
        <v>2461</v>
      </c>
      <c r="R184">
        <v>50</v>
      </c>
    </row>
    <row r="185" spans="2:18">
      <c r="B185" t="s">
        <v>3623</v>
      </c>
      <c r="C185">
        <v>3339</v>
      </c>
      <c r="D185">
        <v>2012403</v>
      </c>
      <c r="E185" t="s">
        <v>2462</v>
      </c>
      <c r="F185">
        <v>0</v>
      </c>
      <c r="G185">
        <f t="shared" si="4"/>
        <v>0</v>
      </c>
      <c r="H185">
        <f t="shared" si="5"/>
        <v>0</v>
      </c>
      <c r="N185" t="s">
        <v>3623</v>
      </c>
      <c r="O185">
        <v>3339</v>
      </c>
      <c r="P185">
        <v>2012403</v>
      </c>
      <c r="Q185" t="s">
        <v>2462</v>
      </c>
      <c r="R185">
        <v>0</v>
      </c>
    </row>
    <row r="186" spans="1:18">
      <c r="A186">
        <v>10305</v>
      </c>
      <c r="B186" t="s">
        <v>70</v>
      </c>
      <c r="C186">
        <v>43836</v>
      </c>
      <c r="D186">
        <v>2012404</v>
      </c>
      <c r="E186" t="s">
        <v>2492</v>
      </c>
      <c r="F186">
        <v>40</v>
      </c>
      <c r="G186">
        <f t="shared" si="4"/>
        <v>40</v>
      </c>
      <c r="H186">
        <f t="shared" si="5"/>
        <v>0</v>
      </c>
      <c r="M186">
        <v>10305</v>
      </c>
      <c r="N186" t="s">
        <v>70</v>
      </c>
      <c r="O186">
        <v>43836</v>
      </c>
      <c r="P186">
        <v>2012404</v>
      </c>
      <c r="Q186" t="s">
        <v>2492</v>
      </c>
      <c r="R186">
        <v>40</v>
      </c>
    </row>
    <row r="187" spans="1:18">
      <c r="A187">
        <v>1030501</v>
      </c>
      <c r="B187" t="s">
        <v>3624</v>
      </c>
      <c r="C187">
        <v>43836</v>
      </c>
      <c r="D187">
        <v>2012450</v>
      </c>
      <c r="E187" t="s">
        <v>2465</v>
      </c>
      <c r="F187">
        <v>0</v>
      </c>
      <c r="G187">
        <f t="shared" si="4"/>
        <v>0</v>
      </c>
      <c r="H187">
        <f t="shared" si="5"/>
        <v>0</v>
      </c>
      <c r="M187">
        <v>1030501</v>
      </c>
      <c r="N187" t="s">
        <v>3624</v>
      </c>
      <c r="O187">
        <v>43836</v>
      </c>
      <c r="P187">
        <v>2012450</v>
      </c>
      <c r="Q187" t="s">
        <v>2465</v>
      </c>
      <c r="R187">
        <v>0</v>
      </c>
    </row>
    <row r="188" spans="1:18">
      <c r="A188">
        <v>103050101</v>
      </c>
      <c r="B188" t="s">
        <v>3625</v>
      </c>
      <c r="C188">
        <v>23494</v>
      </c>
      <c r="D188">
        <v>2012499</v>
      </c>
      <c r="E188" t="s">
        <v>2493</v>
      </c>
      <c r="F188">
        <v>12</v>
      </c>
      <c r="G188">
        <f t="shared" si="4"/>
        <v>12</v>
      </c>
      <c r="H188">
        <f t="shared" si="5"/>
        <v>0</v>
      </c>
      <c r="M188">
        <v>103050101</v>
      </c>
      <c r="N188" t="s">
        <v>3625</v>
      </c>
      <c r="O188">
        <v>23494</v>
      </c>
      <c r="P188">
        <v>2012499</v>
      </c>
      <c r="Q188" t="s">
        <v>2493</v>
      </c>
      <c r="R188">
        <v>12</v>
      </c>
    </row>
    <row r="189" spans="1:18">
      <c r="A189">
        <v>103050102</v>
      </c>
      <c r="B189" t="s">
        <v>3626</v>
      </c>
      <c r="C189">
        <v>1935</v>
      </c>
      <c r="D189">
        <v>20125</v>
      </c>
      <c r="E189" t="s">
        <v>2340</v>
      </c>
      <c r="F189">
        <v>690</v>
      </c>
      <c r="G189">
        <f t="shared" si="4"/>
        <v>690</v>
      </c>
      <c r="H189">
        <f t="shared" si="5"/>
        <v>0</v>
      </c>
      <c r="M189">
        <v>103050102</v>
      </c>
      <c r="N189" t="s">
        <v>3626</v>
      </c>
      <c r="O189">
        <v>1935</v>
      </c>
      <c r="P189">
        <v>20125</v>
      </c>
      <c r="Q189" t="s">
        <v>2340</v>
      </c>
      <c r="R189">
        <v>690</v>
      </c>
    </row>
    <row r="190" spans="1:18">
      <c r="A190">
        <v>103050103</v>
      </c>
      <c r="B190" t="s">
        <v>3627</v>
      </c>
      <c r="C190">
        <v>3491</v>
      </c>
      <c r="D190">
        <v>2012501</v>
      </c>
      <c r="E190" t="s">
        <v>2460</v>
      </c>
      <c r="F190">
        <v>343</v>
      </c>
      <c r="G190">
        <f t="shared" si="4"/>
        <v>343</v>
      </c>
      <c r="H190">
        <f t="shared" si="5"/>
        <v>0</v>
      </c>
      <c r="M190">
        <v>103050103</v>
      </c>
      <c r="N190" t="s">
        <v>3627</v>
      </c>
      <c r="O190">
        <v>3491</v>
      </c>
      <c r="P190">
        <v>2012501</v>
      </c>
      <c r="Q190" t="s">
        <v>2460</v>
      </c>
      <c r="R190">
        <v>343</v>
      </c>
    </row>
    <row r="191" spans="1:18">
      <c r="A191">
        <v>103050104</v>
      </c>
      <c r="B191" t="s">
        <v>3628</v>
      </c>
      <c r="C191">
        <v>1009</v>
      </c>
      <c r="D191">
        <v>2012502</v>
      </c>
      <c r="E191" t="s">
        <v>2461</v>
      </c>
      <c r="F191">
        <v>18</v>
      </c>
      <c r="G191">
        <f t="shared" si="4"/>
        <v>18</v>
      </c>
      <c r="H191">
        <f t="shared" si="5"/>
        <v>0</v>
      </c>
      <c r="M191">
        <v>103050104</v>
      </c>
      <c r="N191" t="s">
        <v>3628</v>
      </c>
      <c r="O191">
        <v>1009</v>
      </c>
      <c r="P191">
        <v>2012502</v>
      </c>
      <c r="Q191" t="s">
        <v>2461</v>
      </c>
      <c r="R191">
        <v>18</v>
      </c>
    </row>
    <row r="192" spans="1:18">
      <c r="A192">
        <v>103050106</v>
      </c>
      <c r="B192" t="s">
        <v>3629</v>
      </c>
      <c r="C192">
        <v>141</v>
      </c>
      <c r="D192">
        <v>2012503</v>
      </c>
      <c r="E192" t="s">
        <v>2462</v>
      </c>
      <c r="F192">
        <v>0</v>
      </c>
      <c r="G192">
        <f t="shared" si="4"/>
        <v>0</v>
      </c>
      <c r="H192">
        <f t="shared" si="5"/>
        <v>0</v>
      </c>
      <c r="M192">
        <v>103050106</v>
      </c>
      <c r="N192" t="s">
        <v>3629</v>
      </c>
      <c r="O192">
        <v>141</v>
      </c>
      <c r="P192">
        <v>2012503</v>
      </c>
      <c r="Q192" t="s">
        <v>2462</v>
      </c>
      <c r="R192">
        <v>0</v>
      </c>
    </row>
    <row r="193" spans="1:18">
      <c r="A193">
        <v>103050107</v>
      </c>
      <c r="B193" t="s">
        <v>3630</v>
      </c>
      <c r="C193">
        <v>1578</v>
      </c>
      <c r="D193">
        <v>2012504</v>
      </c>
      <c r="E193" t="s">
        <v>3631</v>
      </c>
      <c r="F193">
        <v>0</v>
      </c>
      <c r="G193">
        <f t="shared" si="4"/>
        <v>0</v>
      </c>
      <c r="H193">
        <f t="shared" si="5"/>
        <v>0</v>
      </c>
      <c r="M193">
        <v>103050107</v>
      </c>
      <c r="N193" t="s">
        <v>3630</v>
      </c>
      <c r="O193">
        <v>1578</v>
      </c>
      <c r="P193">
        <v>2012504</v>
      </c>
      <c r="Q193" t="s">
        <v>3631</v>
      </c>
      <c r="R193">
        <v>0</v>
      </c>
    </row>
    <row r="194" spans="1:18">
      <c r="A194">
        <v>103050108</v>
      </c>
      <c r="B194" t="s">
        <v>3632</v>
      </c>
      <c r="C194">
        <v>1</v>
      </c>
      <c r="D194">
        <v>2012505</v>
      </c>
      <c r="E194" t="s">
        <v>1118</v>
      </c>
      <c r="F194">
        <v>105</v>
      </c>
      <c r="G194">
        <f t="shared" si="4"/>
        <v>105</v>
      </c>
      <c r="H194">
        <f t="shared" si="5"/>
        <v>0</v>
      </c>
      <c r="M194">
        <v>103050108</v>
      </c>
      <c r="N194" t="s">
        <v>3632</v>
      </c>
      <c r="O194">
        <v>1</v>
      </c>
      <c r="P194">
        <v>2012505</v>
      </c>
      <c r="Q194" t="s">
        <v>1118</v>
      </c>
      <c r="R194">
        <v>105</v>
      </c>
    </row>
    <row r="195" spans="1:18">
      <c r="A195">
        <v>103050109</v>
      </c>
      <c r="B195" t="s">
        <v>3633</v>
      </c>
      <c r="C195">
        <v>1185</v>
      </c>
      <c r="D195">
        <v>2012506</v>
      </c>
      <c r="E195" t="s">
        <v>2494</v>
      </c>
      <c r="F195">
        <v>217</v>
      </c>
      <c r="G195">
        <f t="shared" si="4"/>
        <v>217</v>
      </c>
      <c r="H195">
        <f t="shared" si="5"/>
        <v>0</v>
      </c>
      <c r="M195">
        <v>103050109</v>
      </c>
      <c r="N195" t="s">
        <v>3633</v>
      </c>
      <c r="O195">
        <v>1185</v>
      </c>
      <c r="P195">
        <v>2012506</v>
      </c>
      <c r="Q195" t="s">
        <v>2494</v>
      </c>
      <c r="R195">
        <v>217</v>
      </c>
    </row>
    <row r="196" spans="1:18">
      <c r="A196">
        <v>103050110</v>
      </c>
      <c r="B196" t="s">
        <v>3634</v>
      </c>
      <c r="C196">
        <v>143</v>
      </c>
      <c r="D196">
        <v>2012550</v>
      </c>
      <c r="E196" t="s">
        <v>2465</v>
      </c>
      <c r="F196">
        <v>0</v>
      </c>
      <c r="G196">
        <f t="shared" si="4"/>
        <v>0</v>
      </c>
      <c r="H196">
        <f t="shared" si="5"/>
        <v>0</v>
      </c>
      <c r="M196">
        <v>103050110</v>
      </c>
      <c r="N196" t="s">
        <v>3634</v>
      </c>
      <c r="O196">
        <v>143</v>
      </c>
      <c r="P196">
        <v>2012550</v>
      </c>
      <c r="Q196" t="s">
        <v>2465</v>
      </c>
      <c r="R196">
        <v>0</v>
      </c>
    </row>
    <row r="197" spans="1:18">
      <c r="A197">
        <v>103050111</v>
      </c>
      <c r="B197" t="s">
        <v>3635</v>
      </c>
      <c r="C197">
        <v>3</v>
      </c>
      <c r="D197">
        <v>2012599</v>
      </c>
      <c r="E197" t="s">
        <v>3636</v>
      </c>
      <c r="F197">
        <v>7</v>
      </c>
      <c r="G197">
        <f t="shared" si="4"/>
        <v>7</v>
      </c>
      <c r="H197">
        <f t="shared" si="5"/>
        <v>0</v>
      </c>
      <c r="M197">
        <v>103050111</v>
      </c>
      <c r="N197" t="s">
        <v>3635</v>
      </c>
      <c r="O197">
        <v>3</v>
      </c>
      <c r="P197">
        <v>2012599</v>
      </c>
      <c r="Q197" t="s">
        <v>3636</v>
      </c>
      <c r="R197">
        <v>7</v>
      </c>
    </row>
    <row r="198" spans="1:18">
      <c r="A198">
        <v>103050112</v>
      </c>
      <c r="B198" t="s">
        <v>3637</v>
      </c>
      <c r="C198">
        <v>0</v>
      </c>
      <c r="D198">
        <v>20126</v>
      </c>
      <c r="E198" t="s">
        <v>2341</v>
      </c>
      <c r="F198">
        <v>1924</v>
      </c>
      <c r="G198">
        <f t="shared" ref="G198:G261" si="6">R198</f>
        <v>1924</v>
      </c>
      <c r="H198">
        <f t="shared" ref="H198:H261" si="7">F198-G198</f>
        <v>0</v>
      </c>
      <c r="M198">
        <v>103050112</v>
      </c>
      <c r="N198" t="s">
        <v>3637</v>
      </c>
      <c r="O198">
        <v>0</v>
      </c>
      <c r="P198">
        <v>20126</v>
      </c>
      <c r="Q198" t="s">
        <v>2341</v>
      </c>
      <c r="R198">
        <v>1924</v>
      </c>
    </row>
    <row r="199" spans="1:18">
      <c r="A199">
        <v>103050113</v>
      </c>
      <c r="B199" t="s">
        <v>3638</v>
      </c>
      <c r="C199">
        <v>0</v>
      </c>
      <c r="D199">
        <v>2012601</v>
      </c>
      <c r="E199" t="s">
        <v>2460</v>
      </c>
      <c r="F199">
        <v>1025</v>
      </c>
      <c r="G199">
        <f t="shared" si="6"/>
        <v>1025</v>
      </c>
      <c r="H199">
        <f t="shared" si="7"/>
        <v>0</v>
      </c>
      <c r="M199">
        <v>103050113</v>
      </c>
      <c r="N199" t="s">
        <v>3638</v>
      </c>
      <c r="O199">
        <v>0</v>
      </c>
      <c r="P199">
        <v>2012601</v>
      </c>
      <c r="Q199" t="s">
        <v>2460</v>
      </c>
      <c r="R199">
        <v>1025</v>
      </c>
    </row>
    <row r="200" spans="1:18">
      <c r="A200">
        <v>103050114</v>
      </c>
      <c r="B200" t="s">
        <v>3639</v>
      </c>
      <c r="C200">
        <v>680</v>
      </c>
      <c r="D200">
        <v>2012602</v>
      </c>
      <c r="E200" t="s">
        <v>2461</v>
      </c>
      <c r="F200">
        <v>109</v>
      </c>
      <c r="G200">
        <f t="shared" si="6"/>
        <v>109</v>
      </c>
      <c r="H200">
        <f t="shared" si="7"/>
        <v>0</v>
      </c>
      <c r="M200">
        <v>103050114</v>
      </c>
      <c r="N200" t="s">
        <v>3639</v>
      </c>
      <c r="O200">
        <v>680</v>
      </c>
      <c r="P200">
        <v>2012602</v>
      </c>
      <c r="Q200" t="s">
        <v>2461</v>
      </c>
      <c r="R200">
        <v>109</v>
      </c>
    </row>
    <row r="201" spans="1:18">
      <c r="A201">
        <v>103050115</v>
      </c>
      <c r="B201" t="s">
        <v>3640</v>
      </c>
      <c r="C201">
        <v>0</v>
      </c>
      <c r="D201">
        <v>2012603</v>
      </c>
      <c r="E201" t="s">
        <v>2462</v>
      </c>
      <c r="F201">
        <v>0</v>
      </c>
      <c r="G201">
        <f t="shared" si="6"/>
        <v>0</v>
      </c>
      <c r="H201">
        <f t="shared" si="7"/>
        <v>0</v>
      </c>
      <c r="M201">
        <v>103050115</v>
      </c>
      <c r="N201" t="s">
        <v>3640</v>
      </c>
      <c r="O201">
        <v>0</v>
      </c>
      <c r="P201">
        <v>2012603</v>
      </c>
      <c r="Q201" t="s">
        <v>2462</v>
      </c>
      <c r="R201">
        <v>0</v>
      </c>
    </row>
    <row r="202" spans="1:18">
      <c r="A202">
        <v>103050116</v>
      </c>
      <c r="B202" t="s">
        <v>3641</v>
      </c>
      <c r="C202">
        <v>1</v>
      </c>
      <c r="D202">
        <v>2012604</v>
      </c>
      <c r="E202" t="s">
        <v>1125</v>
      </c>
      <c r="F202">
        <v>388</v>
      </c>
      <c r="G202">
        <f t="shared" si="6"/>
        <v>388</v>
      </c>
      <c r="H202">
        <f t="shared" si="7"/>
        <v>0</v>
      </c>
      <c r="M202">
        <v>103050116</v>
      </c>
      <c r="N202" t="s">
        <v>3641</v>
      </c>
      <c r="O202">
        <v>1</v>
      </c>
      <c r="P202">
        <v>2012604</v>
      </c>
      <c r="Q202" t="s">
        <v>1125</v>
      </c>
      <c r="R202">
        <v>388</v>
      </c>
    </row>
    <row r="203" spans="1:18">
      <c r="A203">
        <v>103050122</v>
      </c>
      <c r="B203" t="s">
        <v>3642</v>
      </c>
      <c r="C203">
        <v>334</v>
      </c>
      <c r="D203">
        <v>2012699</v>
      </c>
      <c r="E203" t="s">
        <v>2495</v>
      </c>
      <c r="F203">
        <v>402</v>
      </c>
      <c r="G203">
        <f t="shared" si="6"/>
        <v>402</v>
      </c>
      <c r="H203">
        <f t="shared" si="7"/>
        <v>0</v>
      </c>
      <c r="M203">
        <v>103050122</v>
      </c>
      <c r="N203" t="s">
        <v>3642</v>
      </c>
      <c r="O203">
        <v>334</v>
      </c>
      <c r="P203">
        <v>2012699</v>
      </c>
      <c r="Q203" t="s">
        <v>2495</v>
      </c>
      <c r="R203">
        <v>402</v>
      </c>
    </row>
    <row r="204" spans="2:18">
      <c r="B204" t="s">
        <v>3643</v>
      </c>
      <c r="C204">
        <v>9841</v>
      </c>
      <c r="D204">
        <v>20128</v>
      </c>
      <c r="E204" t="s">
        <v>2342</v>
      </c>
      <c r="F204">
        <v>1807</v>
      </c>
      <c r="G204">
        <f t="shared" si="6"/>
        <v>1807</v>
      </c>
      <c r="H204">
        <f t="shared" si="7"/>
        <v>0</v>
      </c>
      <c r="N204" t="s">
        <v>3643</v>
      </c>
      <c r="O204">
        <v>9841</v>
      </c>
      <c r="P204">
        <v>20128</v>
      </c>
      <c r="Q204" t="s">
        <v>2342</v>
      </c>
      <c r="R204">
        <v>1807</v>
      </c>
    </row>
    <row r="205" spans="1:18">
      <c r="A205">
        <v>1030502</v>
      </c>
      <c r="B205" t="s">
        <v>3644</v>
      </c>
      <c r="C205">
        <v>0</v>
      </c>
      <c r="D205">
        <v>2012801</v>
      </c>
      <c r="E205" t="s">
        <v>2460</v>
      </c>
      <c r="F205">
        <v>1410</v>
      </c>
      <c r="G205">
        <f t="shared" si="6"/>
        <v>1410</v>
      </c>
      <c r="H205">
        <f t="shared" si="7"/>
        <v>0</v>
      </c>
      <c r="M205">
        <v>1030502</v>
      </c>
      <c r="N205" t="s">
        <v>3644</v>
      </c>
      <c r="O205">
        <v>0</v>
      </c>
      <c r="P205">
        <v>2012801</v>
      </c>
      <c r="Q205" t="s">
        <v>2460</v>
      </c>
      <c r="R205">
        <v>1410</v>
      </c>
    </row>
    <row r="206" spans="1:18">
      <c r="A206">
        <v>1030503</v>
      </c>
      <c r="B206" t="s">
        <v>3645</v>
      </c>
      <c r="C206">
        <v>0</v>
      </c>
      <c r="D206">
        <v>2012802</v>
      </c>
      <c r="E206" t="s">
        <v>2461</v>
      </c>
      <c r="F206">
        <v>62</v>
      </c>
      <c r="G206">
        <f t="shared" si="6"/>
        <v>62</v>
      </c>
      <c r="H206">
        <f t="shared" si="7"/>
        <v>0</v>
      </c>
      <c r="M206">
        <v>1030503</v>
      </c>
      <c r="N206" t="s">
        <v>3645</v>
      </c>
      <c r="O206">
        <v>0</v>
      </c>
      <c r="P206">
        <v>2012802</v>
      </c>
      <c r="Q206" t="s">
        <v>2461</v>
      </c>
      <c r="R206">
        <v>62</v>
      </c>
    </row>
    <row r="207" spans="1:18">
      <c r="A207">
        <v>1030509</v>
      </c>
      <c r="B207" t="s">
        <v>3646</v>
      </c>
      <c r="C207">
        <v>0</v>
      </c>
      <c r="D207">
        <v>2012803</v>
      </c>
      <c r="E207" t="s">
        <v>2462</v>
      </c>
      <c r="F207">
        <v>1</v>
      </c>
      <c r="G207">
        <f t="shared" si="6"/>
        <v>1</v>
      </c>
      <c r="H207">
        <f t="shared" si="7"/>
        <v>0</v>
      </c>
      <c r="M207">
        <v>1030509</v>
      </c>
      <c r="N207" t="s">
        <v>3646</v>
      </c>
      <c r="O207">
        <v>0</v>
      </c>
      <c r="P207">
        <v>2012803</v>
      </c>
      <c r="Q207" t="s">
        <v>2462</v>
      </c>
      <c r="R207">
        <v>1</v>
      </c>
    </row>
    <row r="208" spans="1:18">
      <c r="A208">
        <v>10306</v>
      </c>
      <c r="B208" t="s">
        <v>71</v>
      </c>
      <c r="C208">
        <v>260</v>
      </c>
      <c r="D208">
        <v>2012804</v>
      </c>
      <c r="E208" t="s">
        <v>2464</v>
      </c>
      <c r="F208">
        <v>316</v>
      </c>
      <c r="G208">
        <f t="shared" si="6"/>
        <v>316</v>
      </c>
      <c r="H208">
        <f t="shared" si="7"/>
        <v>0</v>
      </c>
      <c r="M208">
        <v>10306</v>
      </c>
      <c r="N208" t="s">
        <v>71</v>
      </c>
      <c r="O208">
        <v>260</v>
      </c>
      <c r="P208">
        <v>2012804</v>
      </c>
      <c r="Q208" t="s">
        <v>2464</v>
      </c>
      <c r="R208">
        <v>316</v>
      </c>
    </row>
    <row r="209" spans="1:18">
      <c r="A209">
        <v>1030601</v>
      </c>
      <c r="B209" t="s">
        <v>3647</v>
      </c>
      <c r="C209">
        <v>0</v>
      </c>
      <c r="D209">
        <v>2012850</v>
      </c>
      <c r="E209" t="s">
        <v>2465</v>
      </c>
      <c r="F209">
        <v>3</v>
      </c>
      <c r="G209">
        <f t="shared" si="6"/>
        <v>3</v>
      </c>
      <c r="H209">
        <f t="shared" si="7"/>
        <v>0</v>
      </c>
      <c r="M209">
        <v>1030601</v>
      </c>
      <c r="N209" t="s">
        <v>3647</v>
      </c>
      <c r="O209">
        <v>0</v>
      </c>
      <c r="P209">
        <v>2012850</v>
      </c>
      <c r="Q209" t="s">
        <v>2465</v>
      </c>
      <c r="R209">
        <v>3</v>
      </c>
    </row>
    <row r="210" spans="1:18">
      <c r="A210">
        <v>103060101</v>
      </c>
      <c r="B210" t="s">
        <v>3648</v>
      </c>
      <c r="C210">
        <v>0</v>
      </c>
      <c r="D210">
        <v>2012899</v>
      </c>
      <c r="E210" t="s">
        <v>1153</v>
      </c>
      <c r="F210">
        <v>15</v>
      </c>
      <c r="G210">
        <f t="shared" si="6"/>
        <v>15</v>
      </c>
      <c r="H210">
        <f t="shared" si="7"/>
        <v>0</v>
      </c>
      <c r="M210">
        <v>103060101</v>
      </c>
      <c r="N210" t="s">
        <v>3648</v>
      </c>
      <c r="O210">
        <v>0</v>
      </c>
      <c r="P210">
        <v>2012899</v>
      </c>
      <c r="Q210" t="s">
        <v>1153</v>
      </c>
      <c r="R210">
        <v>15</v>
      </c>
    </row>
    <row r="211" spans="1:18">
      <c r="A211">
        <v>103060102</v>
      </c>
      <c r="B211" t="s">
        <v>3649</v>
      </c>
      <c r="C211">
        <v>0</v>
      </c>
      <c r="D211">
        <v>20129</v>
      </c>
      <c r="E211" t="s">
        <v>2343</v>
      </c>
      <c r="F211">
        <v>11960</v>
      </c>
      <c r="G211">
        <f t="shared" si="6"/>
        <v>11960</v>
      </c>
      <c r="H211">
        <f t="shared" si="7"/>
        <v>0</v>
      </c>
      <c r="M211">
        <v>103060102</v>
      </c>
      <c r="N211" t="s">
        <v>3649</v>
      </c>
      <c r="O211">
        <v>0</v>
      </c>
      <c r="P211">
        <v>20129</v>
      </c>
      <c r="Q211" t="s">
        <v>2343</v>
      </c>
      <c r="R211">
        <v>11960</v>
      </c>
    </row>
    <row r="212" spans="1:18">
      <c r="A212">
        <v>103060199</v>
      </c>
      <c r="B212" t="s">
        <v>3650</v>
      </c>
      <c r="C212">
        <v>0</v>
      </c>
      <c r="D212">
        <v>2012901</v>
      </c>
      <c r="E212" t="s">
        <v>2460</v>
      </c>
      <c r="F212">
        <v>3273</v>
      </c>
      <c r="G212">
        <f t="shared" si="6"/>
        <v>3273</v>
      </c>
      <c r="H212">
        <f t="shared" si="7"/>
        <v>0</v>
      </c>
      <c r="M212">
        <v>103060199</v>
      </c>
      <c r="N212" t="s">
        <v>3650</v>
      </c>
      <c r="O212">
        <v>0</v>
      </c>
      <c r="P212">
        <v>2012901</v>
      </c>
      <c r="Q212" t="s">
        <v>2460</v>
      </c>
      <c r="R212">
        <v>3273</v>
      </c>
    </row>
    <row r="213" spans="1:18">
      <c r="A213">
        <v>1030602</v>
      </c>
      <c r="B213" t="s">
        <v>3651</v>
      </c>
      <c r="C213">
        <v>126</v>
      </c>
      <c r="D213">
        <v>2012902</v>
      </c>
      <c r="E213" t="s">
        <v>2461</v>
      </c>
      <c r="F213">
        <v>2207</v>
      </c>
      <c r="G213">
        <f t="shared" si="6"/>
        <v>2207</v>
      </c>
      <c r="H213">
        <f t="shared" si="7"/>
        <v>0</v>
      </c>
      <c r="M213">
        <v>1030602</v>
      </c>
      <c r="N213" t="s">
        <v>3651</v>
      </c>
      <c r="O213">
        <v>126</v>
      </c>
      <c r="P213">
        <v>2012902</v>
      </c>
      <c r="Q213" t="s">
        <v>2461</v>
      </c>
      <c r="R213">
        <v>2207</v>
      </c>
    </row>
    <row r="214" spans="1:18">
      <c r="A214">
        <v>103060201</v>
      </c>
      <c r="B214" t="s">
        <v>3652</v>
      </c>
      <c r="C214">
        <v>0</v>
      </c>
      <c r="D214">
        <v>2012903</v>
      </c>
      <c r="E214" t="s">
        <v>2462</v>
      </c>
      <c r="F214">
        <v>0</v>
      </c>
      <c r="G214">
        <f t="shared" si="6"/>
        <v>0</v>
      </c>
      <c r="H214">
        <f t="shared" si="7"/>
        <v>0</v>
      </c>
      <c r="M214">
        <v>103060201</v>
      </c>
      <c r="N214" t="s">
        <v>3652</v>
      </c>
      <c r="O214">
        <v>0</v>
      </c>
      <c r="P214">
        <v>2012903</v>
      </c>
      <c r="Q214" t="s">
        <v>2462</v>
      </c>
      <c r="R214">
        <v>0</v>
      </c>
    </row>
    <row r="215" spans="1:18">
      <c r="A215">
        <v>103060299</v>
      </c>
      <c r="B215" t="s">
        <v>3653</v>
      </c>
      <c r="C215">
        <v>126</v>
      </c>
      <c r="D215">
        <v>2012904</v>
      </c>
      <c r="E215" t="s">
        <v>3654</v>
      </c>
      <c r="F215">
        <v>11</v>
      </c>
      <c r="G215">
        <f t="shared" si="6"/>
        <v>11</v>
      </c>
      <c r="H215">
        <f t="shared" si="7"/>
        <v>0</v>
      </c>
      <c r="M215">
        <v>103060299</v>
      </c>
      <c r="N215" t="s">
        <v>3653</v>
      </c>
      <c r="O215">
        <v>126</v>
      </c>
      <c r="P215">
        <v>2012904</v>
      </c>
      <c r="Q215" t="s">
        <v>3654</v>
      </c>
      <c r="R215">
        <v>11</v>
      </c>
    </row>
    <row r="216" spans="1:18">
      <c r="A216">
        <v>1030603</v>
      </c>
      <c r="B216" t="s">
        <v>3655</v>
      </c>
      <c r="C216">
        <v>154</v>
      </c>
      <c r="D216">
        <v>2012905</v>
      </c>
      <c r="E216" t="s">
        <v>3656</v>
      </c>
      <c r="F216">
        <v>3</v>
      </c>
      <c r="G216">
        <f t="shared" si="6"/>
        <v>3</v>
      </c>
      <c r="H216">
        <f t="shared" si="7"/>
        <v>0</v>
      </c>
      <c r="M216">
        <v>1030603</v>
      </c>
      <c r="N216" t="s">
        <v>3655</v>
      </c>
      <c r="O216">
        <v>154</v>
      </c>
      <c r="P216">
        <v>2012905</v>
      </c>
      <c r="Q216" t="s">
        <v>3656</v>
      </c>
      <c r="R216">
        <v>3</v>
      </c>
    </row>
    <row r="217" spans="1:18">
      <c r="A217">
        <v>103060399</v>
      </c>
      <c r="B217" t="s">
        <v>3657</v>
      </c>
      <c r="C217">
        <v>154</v>
      </c>
      <c r="D217">
        <v>2012950</v>
      </c>
      <c r="E217" t="s">
        <v>2465</v>
      </c>
      <c r="F217">
        <v>1283</v>
      </c>
      <c r="G217">
        <f t="shared" si="6"/>
        <v>1283</v>
      </c>
      <c r="H217">
        <f t="shared" si="7"/>
        <v>0</v>
      </c>
      <c r="M217">
        <v>103060399</v>
      </c>
      <c r="N217" t="s">
        <v>3657</v>
      </c>
      <c r="O217">
        <v>154</v>
      </c>
      <c r="P217">
        <v>2012950</v>
      </c>
      <c r="Q217" t="s">
        <v>2465</v>
      </c>
      <c r="R217">
        <v>1283</v>
      </c>
    </row>
    <row r="218" spans="1:18">
      <c r="A218">
        <v>1030604</v>
      </c>
      <c r="B218" t="s">
        <v>3658</v>
      </c>
      <c r="C218">
        <v>0</v>
      </c>
      <c r="D218">
        <v>2012999</v>
      </c>
      <c r="E218" t="s">
        <v>1178</v>
      </c>
      <c r="F218">
        <v>5183</v>
      </c>
      <c r="G218">
        <f t="shared" si="6"/>
        <v>5183</v>
      </c>
      <c r="H218">
        <f t="shared" si="7"/>
        <v>0</v>
      </c>
      <c r="M218">
        <v>1030604</v>
      </c>
      <c r="N218" t="s">
        <v>3658</v>
      </c>
      <c r="O218">
        <v>0</v>
      </c>
      <c r="P218">
        <v>2012999</v>
      </c>
      <c r="Q218" t="s">
        <v>1178</v>
      </c>
      <c r="R218">
        <v>5183</v>
      </c>
    </row>
    <row r="219" spans="1:18">
      <c r="A219">
        <v>103060499</v>
      </c>
      <c r="B219" t="s">
        <v>3659</v>
      </c>
      <c r="C219">
        <v>0</v>
      </c>
      <c r="D219">
        <v>20131</v>
      </c>
      <c r="E219" t="s">
        <v>2344</v>
      </c>
      <c r="F219">
        <v>17165</v>
      </c>
      <c r="G219">
        <f t="shared" si="6"/>
        <v>17165</v>
      </c>
      <c r="H219">
        <f t="shared" si="7"/>
        <v>0</v>
      </c>
      <c r="M219">
        <v>103060499</v>
      </c>
      <c r="N219" t="s">
        <v>3659</v>
      </c>
      <c r="O219">
        <v>0</v>
      </c>
      <c r="P219">
        <v>20131</v>
      </c>
      <c r="Q219" t="s">
        <v>2344</v>
      </c>
      <c r="R219">
        <v>17165</v>
      </c>
    </row>
    <row r="220" spans="1:18">
      <c r="A220">
        <v>1030605</v>
      </c>
      <c r="B220" t="s">
        <v>3660</v>
      </c>
      <c r="C220">
        <v>0</v>
      </c>
      <c r="D220">
        <v>2013101</v>
      </c>
      <c r="E220" t="s">
        <v>2460</v>
      </c>
      <c r="F220">
        <v>10583</v>
      </c>
      <c r="G220">
        <f t="shared" si="6"/>
        <v>10583</v>
      </c>
      <c r="H220">
        <f t="shared" si="7"/>
        <v>0</v>
      </c>
      <c r="M220">
        <v>1030605</v>
      </c>
      <c r="N220" t="s">
        <v>3660</v>
      </c>
      <c r="O220">
        <v>0</v>
      </c>
      <c r="P220">
        <v>2013101</v>
      </c>
      <c r="Q220" t="s">
        <v>2460</v>
      </c>
      <c r="R220">
        <v>10583</v>
      </c>
    </row>
    <row r="221" spans="1:18">
      <c r="A221">
        <v>1030606</v>
      </c>
      <c r="B221" t="s">
        <v>3661</v>
      </c>
      <c r="C221">
        <v>-20</v>
      </c>
      <c r="D221">
        <v>2013102</v>
      </c>
      <c r="E221" t="s">
        <v>2461</v>
      </c>
      <c r="F221">
        <v>1465</v>
      </c>
      <c r="G221">
        <f t="shared" si="6"/>
        <v>1465</v>
      </c>
      <c r="H221">
        <f t="shared" si="7"/>
        <v>0</v>
      </c>
      <c r="M221">
        <v>1030606</v>
      </c>
      <c r="N221" t="s">
        <v>3661</v>
      </c>
      <c r="O221">
        <v>-20</v>
      </c>
      <c r="P221">
        <v>2013102</v>
      </c>
      <c r="Q221" t="s">
        <v>2461</v>
      </c>
      <c r="R221">
        <v>1465</v>
      </c>
    </row>
    <row r="222" spans="1:18">
      <c r="A222">
        <v>103060601</v>
      </c>
      <c r="B222" t="s">
        <v>3662</v>
      </c>
      <c r="C222">
        <v>0</v>
      </c>
      <c r="D222">
        <v>2013103</v>
      </c>
      <c r="E222" t="s">
        <v>2462</v>
      </c>
      <c r="F222">
        <v>0</v>
      </c>
      <c r="G222">
        <f t="shared" si="6"/>
        <v>0</v>
      </c>
      <c r="H222">
        <f t="shared" si="7"/>
        <v>0</v>
      </c>
      <c r="M222">
        <v>103060601</v>
      </c>
      <c r="N222" t="s">
        <v>3662</v>
      </c>
      <c r="O222">
        <v>0</v>
      </c>
      <c r="P222">
        <v>2013103</v>
      </c>
      <c r="Q222" t="s">
        <v>2462</v>
      </c>
      <c r="R222">
        <v>0</v>
      </c>
    </row>
    <row r="223" spans="1:18">
      <c r="A223">
        <v>103060602</v>
      </c>
      <c r="B223" t="s">
        <v>3663</v>
      </c>
      <c r="C223">
        <v>0</v>
      </c>
      <c r="D223">
        <v>2013105</v>
      </c>
      <c r="E223" t="s">
        <v>2496</v>
      </c>
      <c r="F223">
        <v>1078</v>
      </c>
      <c r="G223">
        <f t="shared" si="6"/>
        <v>1078</v>
      </c>
      <c r="H223">
        <f t="shared" si="7"/>
        <v>0</v>
      </c>
      <c r="M223">
        <v>103060602</v>
      </c>
      <c r="N223" t="s">
        <v>3663</v>
      </c>
      <c r="O223">
        <v>0</v>
      </c>
      <c r="P223">
        <v>2013105</v>
      </c>
      <c r="Q223" t="s">
        <v>2496</v>
      </c>
      <c r="R223">
        <v>1078</v>
      </c>
    </row>
    <row r="224" spans="1:18">
      <c r="A224">
        <v>103060699</v>
      </c>
      <c r="B224" t="s">
        <v>3664</v>
      </c>
      <c r="C224">
        <v>-20</v>
      </c>
      <c r="D224">
        <v>2013150</v>
      </c>
      <c r="E224" t="s">
        <v>2465</v>
      </c>
      <c r="F224">
        <v>121</v>
      </c>
      <c r="G224">
        <f t="shared" si="6"/>
        <v>121</v>
      </c>
      <c r="H224">
        <f t="shared" si="7"/>
        <v>0</v>
      </c>
      <c r="M224">
        <v>103060699</v>
      </c>
      <c r="N224" t="s">
        <v>3664</v>
      </c>
      <c r="O224">
        <v>-20</v>
      </c>
      <c r="P224">
        <v>2013150</v>
      </c>
      <c r="Q224" t="s">
        <v>2465</v>
      </c>
      <c r="R224">
        <v>121</v>
      </c>
    </row>
    <row r="225" spans="1:18">
      <c r="A225">
        <v>1030607</v>
      </c>
      <c r="B225" t="s">
        <v>3665</v>
      </c>
      <c r="C225">
        <v>0</v>
      </c>
      <c r="D225">
        <v>2013199</v>
      </c>
      <c r="E225" t="s">
        <v>2497</v>
      </c>
      <c r="F225">
        <v>3918</v>
      </c>
      <c r="G225">
        <f t="shared" si="6"/>
        <v>3918</v>
      </c>
      <c r="H225">
        <f t="shared" si="7"/>
        <v>0</v>
      </c>
      <c r="M225">
        <v>1030607</v>
      </c>
      <c r="N225" t="s">
        <v>3665</v>
      </c>
      <c r="O225">
        <v>0</v>
      </c>
      <c r="P225">
        <v>2013199</v>
      </c>
      <c r="Q225" t="s">
        <v>2497</v>
      </c>
      <c r="R225">
        <v>3918</v>
      </c>
    </row>
    <row r="226" spans="1:18">
      <c r="A226">
        <v>1030699</v>
      </c>
      <c r="B226" t="s">
        <v>3666</v>
      </c>
      <c r="C226">
        <v>0</v>
      </c>
      <c r="D226">
        <v>20132</v>
      </c>
      <c r="E226" t="s">
        <v>2345</v>
      </c>
      <c r="F226">
        <v>16099</v>
      </c>
      <c r="G226">
        <f t="shared" si="6"/>
        <v>16099</v>
      </c>
      <c r="H226">
        <f t="shared" si="7"/>
        <v>0</v>
      </c>
      <c r="M226">
        <v>1030699</v>
      </c>
      <c r="N226" t="s">
        <v>3666</v>
      </c>
      <c r="O226">
        <v>0</v>
      </c>
      <c r="P226">
        <v>20132</v>
      </c>
      <c r="Q226" t="s">
        <v>2345</v>
      </c>
      <c r="R226">
        <v>16099</v>
      </c>
    </row>
    <row r="227" spans="1:18">
      <c r="A227">
        <v>10307</v>
      </c>
      <c r="B227" t="s">
        <v>72</v>
      </c>
      <c r="C227">
        <v>263017</v>
      </c>
      <c r="D227">
        <v>2013201</v>
      </c>
      <c r="E227" t="s">
        <v>2460</v>
      </c>
      <c r="F227">
        <v>4036</v>
      </c>
      <c r="G227">
        <f t="shared" si="6"/>
        <v>4036</v>
      </c>
      <c r="H227">
        <f t="shared" si="7"/>
        <v>0</v>
      </c>
      <c r="M227">
        <v>10307</v>
      </c>
      <c r="N227" t="s">
        <v>72</v>
      </c>
      <c r="O227">
        <v>263017</v>
      </c>
      <c r="P227">
        <v>2013201</v>
      </c>
      <c r="Q227" t="s">
        <v>2460</v>
      </c>
      <c r="R227">
        <v>4036</v>
      </c>
    </row>
    <row r="228" spans="1:18">
      <c r="A228">
        <v>1030701</v>
      </c>
      <c r="B228" t="s">
        <v>3667</v>
      </c>
      <c r="C228">
        <v>0</v>
      </c>
      <c r="D228">
        <v>2013202</v>
      </c>
      <c r="E228" t="s">
        <v>2461</v>
      </c>
      <c r="F228">
        <v>8122</v>
      </c>
      <c r="G228">
        <f t="shared" si="6"/>
        <v>8122</v>
      </c>
      <c r="H228">
        <f t="shared" si="7"/>
        <v>0</v>
      </c>
      <c r="M228">
        <v>1030701</v>
      </c>
      <c r="N228" t="s">
        <v>3667</v>
      </c>
      <c r="O228">
        <v>0</v>
      </c>
      <c r="P228">
        <v>2013202</v>
      </c>
      <c r="Q228" t="s">
        <v>2461</v>
      </c>
      <c r="R228">
        <v>8122</v>
      </c>
    </row>
    <row r="229" spans="1:18">
      <c r="A229">
        <v>1030702</v>
      </c>
      <c r="B229" t="s">
        <v>3668</v>
      </c>
      <c r="C229">
        <v>0</v>
      </c>
      <c r="D229">
        <v>2013203</v>
      </c>
      <c r="E229" t="s">
        <v>2462</v>
      </c>
      <c r="F229">
        <v>0</v>
      </c>
      <c r="G229">
        <f t="shared" si="6"/>
        <v>0</v>
      </c>
      <c r="H229">
        <f t="shared" si="7"/>
        <v>0</v>
      </c>
      <c r="M229">
        <v>1030702</v>
      </c>
      <c r="N229" t="s">
        <v>3668</v>
      </c>
      <c r="O229">
        <v>0</v>
      </c>
      <c r="P229">
        <v>2013203</v>
      </c>
      <c r="Q229" t="s">
        <v>2462</v>
      </c>
      <c r="R229">
        <v>0</v>
      </c>
    </row>
    <row r="230" spans="1:18">
      <c r="A230">
        <v>1030703</v>
      </c>
      <c r="B230" t="s">
        <v>3669</v>
      </c>
      <c r="C230">
        <v>0</v>
      </c>
      <c r="D230">
        <v>2013250</v>
      </c>
      <c r="E230" t="s">
        <v>2465</v>
      </c>
      <c r="F230">
        <v>46</v>
      </c>
      <c r="G230">
        <f t="shared" si="6"/>
        <v>46</v>
      </c>
      <c r="H230">
        <f t="shared" si="7"/>
        <v>0</v>
      </c>
      <c r="M230">
        <v>1030703</v>
      </c>
      <c r="N230" t="s">
        <v>3669</v>
      </c>
      <c r="O230">
        <v>0</v>
      </c>
      <c r="P230">
        <v>2013250</v>
      </c>
      <c r="Q230" t="s">
        <v>2465</v>
      </c>
      <c r="R230">
        <v>46</v>
      </c>
    </row>
    <row r="231" spans="1:18">
      <c r="A231">
        <v>1030704</v>
      </c>
      <c r="B231" t="s">
        <v>3670</v>
      </c>
      <c r="C231">
        <v>0</v>
      </c>
      <c r="D231">
        <v>2013299</v>
      </c>
      <c r="E231" t="s">
        <v>1203</v>
      </c>
      <c r="F231">
        <v>3895</v>
      </c>
      <c r="G231">
        <f t="shared" si="6"/>
        <v>3895</v>
      </c>
      <c r="H231">
        <f t="shared" si="7"/>
        <v>0</v>
      </c>
      <c r="M231">
        <v>1030704</v>
      </c>
      <c r="N231" t="s">
        <v>3670</v>
      </c>
      <c r="O231">
        <v>0</v>
      </c>
      <c r="P231">
        <v>2013299</v>
      </c>
      <c r="Q231" t="s">
        <v>1203</v>
      </c>
      <c r="R231">
        <v>3895</v>
      </c>
    </row>
    <row r="232" spans="1:18">
      <c r="A232">
        <v>1030705</v>
      </c>
      <c r="B232" t="s">
        <v>3671</v>
      </c>
      <c r="C232">
        <v>24219</v>
      </c>
      <c r="D232">
        <v>20133</v>
      </c>
      <c r="E232" t="s">
        <v>2346</v>
      </c>
      <c r="F232">
        <v>8482</v>
      </c>
      <c r="G232">
        <f t="shared" si="6"/>
        <v>8482</v>
      </c>
      <c r="H232">
        <f t="shared" si="7"/>
        <v>0</v>
      </c>
      <c r="M232">
        <v>1030705</v>
      </c>
      <c r="N232" t="s">
        <v>3671</v>
      </c>
      <c r="O232">
        <v>24219</v>
      </c>
      <c r="P232">
        <v>20133</v>
      </c>
      <c r="Q232" t="s">
        <v>2346</v>
      </c>
      <c r="R232">
        <v>8482</v>
      </c>
    </row>
    <row r="233" spans="1:18">
      <c r="A233">
        <v>103070501</v>
      </c>
      <c r="B233" t="s">
        <v>3672</v>
      </c>
      <c r="C233">
        <v>2631</v>
      </c>
      <c r="D233">
        <v>2013301</v>
      </c>
      <c r="E233" t="s">
        <v>2460</v>
      </c>
      <c r="F233">
        <v>2368</v>
      </c>
      <c r="G233">
        <f t="shared" si="6"/>
        <v>2368</v>
      </c>
      <c r="H233">
        <f t="shared" si="7"/>
        <v>0</v>
      </c>
      <c r="M233">
        <v>103070501</v>
      </c>
      <c r="N233" t="s">
        <v>3672</v>
      </c>
      <c r="O233">
        <v>2631</v>
      </c>
      <c r="P233">
        <v>2013301</v>
      </c>
      <c r="Q233" t="s">
        <v>2460</v>
      </c>
      <c r="R233">
        <v>2368</v>
      </c>
    </row>
    <row r="234" spans="1:18">
      <c r="A234">
        <v>103070503</v>
      </c>
      <c r="B234" t="s">
        <v>3673</v>
      </c>
      <c r="C234">
        <v>0</v>
      </c>
      <c r="D234">
        <v>2013302</v>
      </c>
      <c r="E234" t="s">
        <v>2461</v>
      </c>
      <c r="F234">
        <v>3284</v>
      </c>
      <c r="G234">
        <f t="shared" si="6"/>
        <v>3284</v>
      </c>
      <c r="H234">
        <f t="shared" si="7"/>
        <v>0</v>
      </c>
      <c r="M234">
        <v>103070503</v>
      </c>
      <c r="N234" t="s">
        <v>3673</v>
      </c>
      <c r="O234">
        <v>0</v>
      </c>
      <c r="P234">
        <v>2013302</v>
      </c>
      <c r="Q234" t="s">
        <v>2461</v>
      </c>
      <c r="R234">
        <v>3284</v>
      </c>
    </row>
    <row r="235" spans="1:18">
      <c r="A235">
        <v>103070599</v>
      </c>
      <c r="B235" t="s">
        <v>3674</v>
      </c>
      <c r="C235">
        <v>21588</v>
      </c>
      <c r="D235">
        <v>2013303</v>
      </c>
      <c r="E235" t="s">
        <v>2462</v>
      </c>
      <c r="F235">
        <v>0</v>
      </c>
      <c r="G235">
        <f t="shared" si="6"/>
        <v>0</v>
      </c>
      <c r="H235">
        <f t="shared" si="7"/>
        <v>0</v>
      </c>
      <c r="M235">
        <v>103070599</v>
      </c>
      <c r="N235" t="s">
        <v>3674</v>
      </c>
      <c r="O235">
        <v>21588</v>
      </c>
      <c r="P235">
        <v>2013303</v>
      </c>
      <c r="Q235" t="s">
        <v>2462</v>
      </c>
      <c r="R235">
        <v>0</v>
      </c>
    </row>
    <row r="236" spans="1:18">
      <c r="A236">
        <v>1030706</v>
      </c>
      <c r="B236" t="s">
        <v>3675</v>
      </c>
      <c r="C236">
        <v>55201</v>
      </c>
      <c r="D236">
        <v>2013350</v>
      </c>
      <c r="E236" t="s">
        <v>2465</v>
      </c>
      <c r="F236">
        <v>428</v>
      </c>
      <c r="G236">
        <f t="shared" si="6"/>
        <v>428</v>
      </c>
      <c r="H236">
        <f t="shared" si="7"/>
        <v>0</v>
      </c>
      <c r="M236">
        <v>1030706</v>
      </c>
      <c r="N236" t="s">
        <v>3675</v>
      </c>
      <c r="O236">
        <v>55201</v>
      </c>
      <c r="P236">
        <v>2013350</v>
      </c>
      <c r="Q236" t="s">
        <v>2465</v>
      </c>
      <c r="R236">
        <v>428</v>
      </c>
    </row>
    <row r="237" spans="1:18">
      <c r="A237">
        <v>1030707</v>
      </c>
      <c r="B237" t="s">
        <v>3676</v>
      </c>
      <c r="C237">
        <v>0</v>
      </c>
      <c r="D237">
        <v>2013399</v>
      </c>
      <c r="E237" t="s">
        <v>1221</v>
      </c>
      <c r="F237">
        <v>2402</v>
      </c>
      <c r="G237">
        <f t="shared" si="6"/>
        <v>2402</v>
      </c>
      <c r="H237">
        <f t="shared" si="7"/>
        <v>0</v>
      </c>
      <c r="M237">
        <v>1030707</v>
      </c>
      <c r="N237" t="s">
        <v>3676</v>
      </c>
      <c r="O237">
        <v>0</v>
      </c>
      <c r="P237">
        <v>2013399</v>
      </c>
      <c r="Q237" t="s">
        <v>1221</v>
      </c>
      <c r="R237">
        <v>2402</v>
      </c>
    </row>
    <row r="238" spans="1:18">
      <c r="A238">
        <v>1030708</v>
      </c>
      <c r="B238" t="s">
        <v>3677</v>
      </c>
      <c r="C238">
        <v>0</v>
      </c>
      <c r="D238">
        <v>20134</v>
      </c>
      <c r="E238" t="s">
        <v>2347</v>
      </c>
      <c r="F238">
        <v>1885</v>
      </c>
      <c r="G238">
        <f t="shared" si="6"/>
        <v>1885</v>
      </c>
      <c r="H238">
        <f t="shared" si="7"/>
        <v>0</v>
      </c>
      <c r="M238">
        <v>1030708</v>
      </c>
      <c r="N238" t="s">
        <v>3677</v>
      </c>
      <c r="O238">
        <v>0</v>
      </c>
      <c r="P238">
        <v>20134</v>
      </c>
      <c r="Q238" t="s">
        <v>2347</v>
      </c>
      <c r="R238">
        <v>1885</v>
      </c>
    </row>
    <row r="239" spans="1:18">
      <c r="A239">
        <v>1030709</v>
      </c>
      <c r="B239" t="s">
        <v>3678</v>
      </c>
      <c r="C239">
        <v>0</v>
      </c>
      <c r="D239">
        <v>2013401</v>
      </c>
      <c r="E239" t="s">
        <v>2460</v>
      </c>
      <c r="F239">
        <v>1176</v>
      </c>
      <c r="G239">
        <f t="shared" si="6"/>
        <v>1176</v>
      </c>
      <c r="H239">
        <f t="shared" si="7"/>
        <v>0</v>
      </c>
      <c r="M239">
        <v>1030709</v>
      </c>
      <c r="N239" t="s">
        <v>3678</v>
      </c>
      <c r="O239">
        <v>0</v>
      </c>
      <c r="P239">
        <v>2013401</v>
      </c>
      <c r="Q239" t="s">
        <v>2460</v>
      </c>
      <c r="R239">
        <v>1176</v>
      </c>
    </row>
    <row r="240" spans="1:18">
      <c r="A240">
        <v>1030710</v>
      </c>
      <c r="B240" t="s">
        <v>3679</v>
      </c>
      <c r="C240">
        <v>0</v>
      </c>
      <c r="D240">
        <v>2013402</v>
      </c>
      <c r="E240" t="s">
        <v>2461</v>
      </c>
      <c r="F240">
        <v>543</v>
      </c>
      <c r="G240">
        <f t="shared" si="6"/>
        <v>543</v>
      </c>
      <c r="H240">
        <f t="shared" si="7"/>
        <v>0</v>
      </c>
      <c r="M240">
        <v>1030710</v>
      </c>
      <c r="N240" t="s">
        <v>3679</v>
      </c>
      <c r="O240">
        <v>0</v>
      </c>
      <c r="P240">
        <v>2013402</v>
      </c>
      <c r="Q240" t="s">
        <v>2461</v>
      </c>
      <c r="R240">
        <v>543</v>
      </c>
    </row>
    <row r="241" spans="1:18">
      <c r="A241">
        <v>103071001</v>
      </c>
      <c r="B241" t="s">
        <v>3680</v>
      </c>
      <c r="C241">
        <v>0</v>
      </c>
      <c r="D241">
        <v>2013403</v>
      </c>
      <c r="E241" t="s">
        <v>2462</v>
      </c>
      <c r="F241">
        <v>3</v>
      </c>
      <c r="G241">
        <f t="shared" si="6"/>
        <v>3</v>
      </c>
      <c r="H241">
        <f t="shared" si="7"/>
        <v>0</v>
      </c>
      <c r="M241">
        <v>103071001</v>
      </c>
      <c r="N241" t="s">
        <v>3680</v>
      </c>
      <c r="O241">
        <v>0</v>
      </c>
      <c r="P241">
        <v>2013403</v>
      </c>
      <c r="Q241" t="s">
        <v>2462</v>
      </c>
      <c r="R241">
        <v>3</v>
      </c>
    </row>
    <row r="242" spans="1:18">
      <c r="A242">
        <v>103071002</v>
      </c>
      <c r="B242" t="s">
        <v>3681</v>
      </c>
      <c r="C242">
        <v>0</v>
      </c>
      <c r="D242">
        <v>2013450</v>
      </c>
      <c r="E242" t="s">
        <v>2465</v>
      </c>
      <c r="F242">
        <v>41</v>
      </c>
      <c r="G242">
        <f t="shared" si="6"/>
        <v>41</v>
      </c>
      <c r="H242">
        <f t="shared" si="7"/>
        <v>0</v>
      </c>
      <c r="M242">
        <v>103071002</v>
      </c>
      <c r="N242" t="s">
        <v>3681</v>
      </c>
      <c r="O242">
        <v>0</v>
      </c>
      <c r="P242">
        <v>2013450</v>
      </c>
      <c r="Q242" t="s">
        <v>2465</v>
      </c>
      <c r="R242">
        <v>41</v>
      </c>
    </row>
    <row r="243" spans="1:18">
      <c r="A243">
        <v>1030711</v>
      </c>
      <c r="B243" t="s">
        <v>3682</v>
      </c>
      <c r="C243">
        <v>0</v>
      </c>
      <c r="D243">
        <v>2013499</v>
      </c>
      <c r="E243" t="s">
        <v>1234</v>
      </c>
      <c r="F243">
        <v>122</v>
      </c>
      <c r="G243">
        <f t="shared" si="6"/>
        <v>122</v>
      </c>
      <c r="H243">
        <f t="shared" si="7"/>
        <v>0</v>
      </c>
      <c r="M243">
        <v>1030711</v>
      </c>
      <c r="N243" t="s">
        <v>3682</v>
      </c>
      <c r="O243">
        <v>0</v>
      </c>
      <c r="P243">
        <v>2013499</v>
      </c>
      <c r="Q243" t="s">
        <v>1234</v>
      </c>
      <c r="R243">
        <v>122</v>
      </c>
    </row>
    <row r="244" spans="1:18">
      <c r="A244">
        <v>1030712</v>
      </c>
      <c r="B244" t="s">
        <v>3683</v>
      </c>
      <c r="C244">
        <v>0</v>
      </c>
      <c r="D244">
        <v>20135</v>
      </c>
      <c r="E244" t="s">
        <v>2348</v>
      </c>
      <c r="F244">
        <v>0</v>
      </c>
      <c r="G244">
        <f t="shared" si="6"/>
        <v>0</v>
      </c>
      <c r="H244">
        <f t="shared" si="7"/>
        <v>0</v>
      </c>
      <c r="M244">
        <v>1030712</v>
      </c>
      <c r="N244" t="s">
        <v>3683</v>
      </c>
      <c r="O244">
        <v>0</v>
      </c>
      <c r="P244">
        <v>20135</v>
      </c>
      <c r="Q244" t="s">
        <v>2348</v>
      </c>
      <c r="R244">
        <v>0</v>
      </c>
    </row>
    <row r="245" spans="1:18">
      <c r="A245">
        <v>1030713</v>
      </c>
      <c r="B245" t="s">
        <v>3684</v>
      </c>
      <c r="C245">
        <v>0</v>
      </c>
      <c r="D245">
        <v>2013501</v>
      </c>
      <c r="E245" t="s">
        <v>2460</v>
      </c>
      <c r="F245">
        <v>0</v>
      </c>
      <c r="G245">
        <f t="shared" si="6"/>
        <v>0</v>
      </c>
      <c r="H245">
        <f t="shared" si="7"/>
        <v>0</v>
      </c>
      <c r="M245">
        <v>1030713</v>
      </c>
      <c r="N245" t="s">
        <v>3684</v>
      </c>
      <c r="O245">
        <v>0</v>
      </c>
      <c r="P245">
        <v>2013501</v>
      </c>
      <c r="Q245" t="s">
        <v>2460</v>
      </c>
      <c r="R245">
        <v>0</v>
      </c>
    </row>
    <row r="246" spans="1:18">
      <c r="A246">
        <v>1030714</v>
      </c>
      <c r="B246" t="s">
        <v>3685</v>
      </c>
      <c r="C246">
        <v>2338</v>
      </c>
      <c r="D246">
        <v>2013502</v>
      </c>
      <c r="E246" t="s">
        <v>2461</v>
      </c>
      <c r="F246">
        <v>0</v>
      </c>
      <c r="G246">
        <f t="shared" si="6"/>
        <v>0</v>
      </c>
      <c r="H246">
        <f t="shared" si="7"/>
        <v>0</v>
      </c>
      <c r="M246">
        <v>1030714</v>
      </c>
      <c r="N246" t="s">
        <v>3685</v>
      </c>
      <c r="O246">
        <v>2338</v>
      </c>
      <c r="P246">
        <v>2013502</v>
      </c>
      <c r="Q246" t="s">
        <v>2461</v>
      </c>
      <c r="R246">
        <v>0</v>
      </c>
    </row>
    <row r="247" spans="1:18">
      <c r="A247">
        <v>103071401</v>
      </c>
      <c r="B247" t="s">
        <v>3686</v>
      </c>
      <c r="C247">
        <v>0</v>
      </c>
      <c r="D247">
        <v>2013503</v>
      </c>
      <c r="E247" t="s">
        <v>2462</v>
      </c>
      <c r="F247">
        <v>0</v>
      </c>
      <c r="G247">
        <f t="shared" si="6"/>
        <v>0</v>
      </c>
      <c r="H247">
        <f t="shared" si="7"/>
        <v>0</v>
      </c>
      <c r="M247">
        <v>103071401</v>
      </c>
      <c r="N247" t="s">
        <v>3686</v>
      </c>
      <c r="O247">
        <v>0</v>
      </c>
      <c r="P247">
        <v>2013503</v>
      </c>
      <c r="Q247" t="s">
        <v>2462</v>
      </c>
      <c r="R247">
        <v>0</v>
      </c>
    </row>
    <row r="248" spans="1:18">
      <c r="A248">
        <v>103071404</v>
      </c>
      <c r="B248" t="s">
        <v>3687</v>
      </c>
      <c r="C248">
        <v>2273</v>
      </c>
      <c r="D248">
        <v>2013550</v>
      </c>
      <c r="E248" t="s">
        <v>2465</v>
      </c>
      <c r="F248">
        <v>0</v>
      </c>
      <c r="G248">
        <f t="shared" si="6"/>
        <v>0</v>
      </c>
      <c r="H248">
        <f t="shared" si="7"/>
        <v>0</v>
      </c>
      <c r="M248">
        <v>103071404</v>
      </c>
      <c r="N248" t="s">
        <v>3687</v>
      </c>
      <c r="O248">
        <v>2273</v>
      </c>
      <c r="P248">
        <v>2013550</v>
      </c>
      <c r="Q248" t="s">
        <v>2465</v>
      </c>
      <c r="R248">
        <v>0</v>
      </c>
    </row>
    <row r="249" spans="1:18">
      <c r="A249">
        <v>103071405</v>
      </c>
      <c r="B249" t="s">
        <v>3688</v>
      </c>
      <c r="C249">
        <v>65</v>
      </c>
      <c r="D249">
        <v>2013599</v>
      </c>
      <c r="E249" t="s">
        <v>2498</v>
      </c>
      <c r="F249">
        <v>0</v>
      </c>
      <c r="G249">
        <f t="shared" si="6"/>
        <v>0</v>
      </c>
      <c r="H249">
        <f t="shared" si="7"/>
        <v>0</v>
      </c>
      <c r="M249">
        <v>103071405</v>
      </c>
      <c r="N249" t="s">
        <v>3688</v>
      </c>
      <c r="O249">
        <v>65</v>
      </c>
      <c r="P249">
        <v>2013599</v>
      </c>
      <c r="Q249" t="s">
        <v>2498</v>
      </c>
      <c r="R249">
        <v>0</v>
      </c>
    </row>
    <row r="250" spans="1:18">
      <c r="A250">
        <v>1030715</v>
      </c>
      <c r="B250" t="s">
        <v>3689</v>
      </c>
      <c r="C250">
        <v>0</v>
      </c>
      <c r="D250">
        <v>20136</v>
      </c>
      <c r="E250" t="s">
        <v>2349</v>
      </c>
      <c r="F250">
        <v>11317</v>
      </c>
      <c r="G250">
        <f t="shared" si="6"/>
        <v>11317</v>
      </c>
      <c r="H250">
        <f t="shared" si="7"/>
        <v>0</v>
      </c>
      <c r="M250">
        <v>1030715</v>
      </c>
      <c r="N250" t="s">
        <v>3689</v>
      </c>
      <c r="O250">
        <v>0</v>
      </c>
      <c r="P250">
        <v>20136</v>
      </c>
      <c r="Q250" t="s">
        <v>2349</v>
      </c>
      <c r="R250">
        <v>11317</v>
      </c>
    </row>
    <row r="251" spans="1:18">
      <c r="A251">
        <v>1030716</v>
      </c>
      <c r="B251" t="s">
        <v>3690</v>
      </c>
      <c r="C251">
        <v>0</v>
      </c>
      <c r="D251">
        <v>2013601</v>
      </c>
      <c r="E251" t="s">
        <v>2460</v>
      </c>
      <c r="F251">
        <v>4880</v>
      </c>
      <c r="G251">
        <f t="shared" si="6"/>
        <v>4880</v>
      </c>
      <c r="H251">
        <f t="shared" si="7"/>
        <v>0</v>
      </c>
      <c r="M251">
        <v>1030716</v>
      </c>
      <c r="N251" t="s">
        <v>3690</v>
      </c>
      <c r="O251">
        <v>0</v>
      </c>
      <c r="P251">
        <v>2013601</v>
      </c>
      <c r="Q251" t="s">
        <v>2460</v>
      </c>
      <c r="R251">
        <v>4880</v>
      </c>
    </row>
    <row r="252" spans="1:18">
      <c r="A252">
        <v>1030717</v>
      </c>
      <c r="B252" t="s">
        <v>3691</v>
      </c>
      <c r="C252">
        <v>0</v>
      </c>
      <c r="D252">
        <v>2013602</v>
      </c>
      <c r="E252" t="s">
        <v>2461</v>
      </c>
      <c r="F252">
        <v>5003</v>
      </c>
      <c r="G252">
        <f t="shared" si="6"/>
        <v>5003</v>
      </c>
      <c r="H252">
        <f t="shared" si="7"/>
        <v>0</v>
      </c>
      <c r="M252">
        <v>1030717</v>
      </c>
      <c r="N252" t="s">
        <v>3691</v>
      </c>
      <c r="O252">
        <v>0</v>
      </c>
      <c r="P252">
        <v>2013602</v>
      </c>
      <c r="Q252" t="s">
        <v>2461</v>
      </c>
      <c r="R252">
        <v>5003</v>
      </c>
    </row>
    <row r="253" spans="1:18">
      <c r="A253" t="s">
        <v>3692</v>
      </c>
      <c r="B253" t="s">
        <v>3693</v>
      </c>
      <c r="C253">
        <v>0</v>
      </c>
      <c r="D253">
        <v>2013603</v>
      </c>
      <c r="E253" t="s">
        <v>2462</v>
      </c>
      <c r="F253">
        <v>0</v>
      </c>
      <c r="G253">
        <f t="shared" si="6"/>
        <v>0</v>
      </c>
      <c r="H253">
        <f t="shared" si="7"/>
        <v>0</v>
      </c>
      <c r="M253" t="s">
        <v>3692</v>
      </c>
      <c r="N253" t="s">
        <v>3693</v>
      </c>
      <c r="O253">
        <v>0</v>
      </c>
      <c r="P253">
        <v>2013603</v>
      </c>
      <c r="Q253" t="s">
        <v>2462</v>
      </c>
      <c r="R253">
        <v>0</v>
      </c>
    </row>
    <row r="254" spans="1:18">
      <c r="A254" t="s">
        <v>3694</v>
      </c>
      <c r="B254" t="s">
        <v>3695</v>
      </c>
      <c r="C254">
        <v>3109</v>
      </c>
      <c r="D254">
        <v>2013650</v>
      </c>
      <c r="E254" t="s">
        <v>2465</v>
      </c>
      <c r="F254">
        <v>139</v>
      </c>
      <c r="G254">
        <f t="shared" si="6"/>
        <v>139</v>
      </c>
      <c r="H254">
        <f t="shared" si="7"/>
        <v>0</v>
      </c>
      <c r="M254" t="s">
        <v>3694</v>
      </c>
      <c r="N254" t="s">
        <v>3695</v>
      </c>
      <c r="O254">
        <v>3109</v>
      </c>
      <c r="P254">
        <v>2013650</v>
      </c>
      <c r="Q254" t="s">
        <v>2465</v>
      </c>
      <c r="R254">
        <v>139</v>
      </c>
    </row>
    <row r="255" spans="1:18">
      <c r="A255" t="s">
        <v>3696</v>
      </c>
      <c r="B255" t="s">
        <v>3697</v>
      </c>
      <c r="C255">
        <v>0</v>
      </c>
      <c r="D255">
        <v>2013699</v>
      </c>
      <c r="E255" t="s">
        <v>1260</v>
      </c>
      <c r="F255">
        <v>1295</v>
      </c>
      <c r="G255">
        <f t="shared" si="6"/>
        <v>1295</v>
      </c>
      <c r="H255">
        <f t="shared" si="7"/>
        <v>0</v>
      </c>
      <c r="M255" t="s">
        <v>3696</v>
      </c>
      <c r="N255" t="s">
        <v>3697</v>
      </c>
      <c r="O255">
        <v>0</v>
      </c>
      <c r="P255">
        <v>2013699</v>
      </c>
      <c r="Q255" t="s">
        <v>1260</v>
      </c>
      <c r="R255">
        <v>1295</v>
      </c>
    </row>
    <row r="256" spans="1:18">
      <c r="A256" t="s">
        <v>3698</v>
      </c>
      <c r="B256" t="s">
        <v>3699</v>
      </c>
      <c r="C256">
        <v>3109</v>
      </c>
      <c r="D256">
        <v>20199</v>
      </c>
      <c r="E256" t="s">
        <v>2350</v>
      </c>
      <c r="F256">
        <v>49151</v>
      </c>
      <c r="G256">
        <f t="shared" si="6"/>
        <v>49151</v>
      </c>
      <c r="H256">
        <f t="shared" si="7"/>
        <v>0</v>
      </c>
      <c r="M256" t="s">
        <v>3698</v>
      </c>
      <c r="N256" t="s">
        <v>3699</v>
      </c>
      <c r="O256">
        <v>3109</v>
      </c>
      <c r="P256">
        <v>20199</v>
      </c>
      <c r="Q256" t="s">
        <v>2350</v>
      </c>
      <c r="R256">
        <v>49151</v>
      </c>
    </row>
    <row r="257" spans="1:18">
      <c r="A257" t="s">
        <v>3700</v>
      </c>
      <c r="B257" t="s">
        <v>3701</v>
      </c>
      <c r="C257">
        <v>0</v>
      </c>
      <c r="D257">
        <v>2019901</v>
      </c>
      <c r="E257" t="s">
        <v>1284</v>
      </c>
      <c r="F257">
        <v>133</v>
      </c>
      <c r="G257">
        <f t="shared" si="6"/>
        <v>133</v>
      </c>
      <c r="H257">
        <f t="shared" si="7"/>
        <v>0</v>
      </c>
      <c r="M257" t="s">
        <v>3700</v>
      </c>
      <c r="N257" t="s">
        <v>3701</v>
      </c>
      <c r="O257">
        <v>0</v>
      </c>
      <c r="P257">
        <v>2019901</v>
      </c>
      <c r="Q257" t="s">
        <v>1284</v>
      </c>
      <c r="R257">
        <v>133</v>
      </c>
    </row>
    <row r="258" spans="1:18">
      <c r="A258">
        <v>1030799</v>
      </c>
      <c r="B258" t="s">
        <v>3702</v>
      </c>
      <c r="C258">
        <v>178150</v>
      </c>
      <c r="D258">
        <v>2019999</v>
      </c>
      <c r="E258" t="s">
        <v>2499</v>
      </c>
      <c r="F258">
        <v>49018</v>
      </c>
      <c r="G258">
        <f t="shared" si="6"/>
        <v>49018</v>
      </c>
      <c r="H258">
        <f t="shared" si="7"/>
        <v>0</v>
      </c>
      <c r="M258">
        <v>1030799</v>
      </c>
      <c r="N258" t="s">
        <v>3702</v>
      </c>
      <c r="O258">
        <v>178150</v>
      </c>
      <c r="P258">
        <v>2019999</v>
      </c>
      <c r="Q258" t="s">
        <v>2499</v>
      </c>
      <c r="R258">
        <v>49018</v>
      </c>
    </row>
    <row r="259" spans="1:18">
      <c r="A259">
        <v>10308</v>
      </c>
      <c r="B259" t="s">
        <v>73</v>
      </c>
      <c r="C259">
        <v>817</v>
      </c>
      <c r="D259">
        <v>202</v>
      </c>
      <c r="E259" t="s">
        <v>2303</v>
      </c>
      <c r="F259">
        <v>0</v>
      </c>
      <c r="G259">
        <f t="shared" si="6"/>
        <v>0</v>
      </c>
      <c r="H259">
        <f t="shared" si="7"/>
        <v>0</v>
      </c>
      <c r="M259">
        <v>10308</v>
      </c>
      <c r="N259" t="s">
        <v>73</v>
      </c>
      <c r="O259">
        <v>817</v>
      </c>
      <c r="P259">
        <v>202</v>
      </c>
      <c r="Q259" t="s">
        <v>2303</v>
      </c>
      <c r="R259">
        <v>0</v>
      </c>
    </row>
    <row r="260" spans="1:18">
      <c r="A260">
        <v>1030801</v>
      </c>
      <c r="B260" t="s">
        <v>3703</v>
      </c>
      <c r="C260">
        <v>0</v>
      </c>
      <c r="D260">
        <v>20201</v>
      </c>
      <c r="E260" t="s">
        <v>3704</v>
      </c>
      <c r="F260">
        <v>0</v>
      </c>
      <c r="G260">
        <f t="shared" si="6"/>
        <v>0</v>
      </c>
      <c r="H260">
        <f t="shared" si="7"/>
        <v>0</v>
      </c>
      <c r="M260">
        <v>1030801</v>
      </c>
      <c r="N260" t="s">
        <v>3703</v>
      </c>
      <c r="O260">
        <v>0</v>
      </c>
      <c r="P260">
        <v>20201</v>
      </c>
      <c r="Q260" t="s">
        <v>3704</v>
      </c>
      <c r="R260">
        <v>0</v>
      </c>
    </row>
    <row r="261" spans="1:18">
      <c r="A261">
        <v>1030802</v>
      </c>
      <c r="B261" t="s">
        <v>3705</v>
      </c>
      <c r="C261">
        <v>817</v>
      </c>
      <c r="D261">
        <v>2020101</v>
      </c>
      <c r="E261" t="s">
        <v>2460</v>
      </c>
      <c r="F261">
        <v>0</v>
      </c>
      <c r="G261">
        <f t="shared" si="6"/>
        <v>0</v>
      </c>
      <c r="H261">
        <f t="shared" si="7"/>
        <v>0</v>
      </c>
      <c r="M261">
        <v>1030802</v>
      </c>
      <c r="N261" t="s">
        <v>3705</v>
      </c>
      <c r="O261">
        <v>817</v>
      </c>
      <c r="P261">
        <v>2020101</v>
      </c>
      <c r="Q261" t="s">
        <v>2460</v>
      </c>
      <c r="R261">
        <v>0</v>
      </c>
    </row>
    <row r="262" spans="1:18">
      <c r="A262">
        <v>10309</v>
      </c>
      <c r="B262" t="s">
        <v>74</v>
      </c>
      <c r="C262">
        <v>23023</v>
      </c>
      <c r="D262">
        <v>2020102</v>
      </c>
      <c r="E262" t="s">
        <v>2461</v>
      </c>
      <c r="F262">
        <v>0</v>
      </c>
      <c r="G262">
        <f t="shared" ref="G262:G325" si="8">R262</f>
        <v>0</v>
      </c>
      <c r="H262">
        <f t="shared" ref="H262:H325" si="9">F262-G262</f>
        <v>0</v>
      </c>
      <c r="M262">
        <v>10309</v>
      </c>
      <c r="N262" t="s">
        <v>74</v>
      </c>
      <c r="O262">
        <v>23023</v>
      </c>
      <c r="P262">
        <v>2020102</v>
      </c>
      <c r="Q262" t="s">
        <v>2461</v>
      </c>
      <c r="R262">
        <v>0</v>
      </c>
    </row>
    <row r="263" spans="1:18">
      <c r="A263">
        <v>1030901</v>
      </c>
      <c r="B263" t="s">
        <v>3706</v>
      </c>
      <c r="C263">
        <v>3432</v>
      </c>
      <c r="D263">
        <v>2020103</v>
      </c>
      <c r="E263" t="s">
        <v>2462</v>
      </c>
      <c r="F263">
        <v>0</v>
      </c>
      <c r="G263">
        <f t="shared" si="8"/>
        <v>0</v>
      </c>
      <c r="H263">
        <f t="shared" si="9"/>
        <v>0</v>
      </c>
      <c r="M263">
        <v>1030901</v>
      </c>
      <c r="N263" t="s">
        <v>3706</v>
      </c>
      <c r="O263">
        <v>3432</v>
      </c>
      <c r="P263">
        <v>2020103</v>
      </c>
      <c r="Q263" t="s">
        <v>2462</v>
      </c>
      <c r="R263">
        <v>0</v>
      </c>
    </row>
    <row r="264" spans="1:18">
      <c r="A264">
        <v>1030902</v>
      </c>
      <c r="B264" t="s">
        <v>3707</v>
      </c>
      <c r="C264">
        <v>13925</v>
      </c>
      <c r="D264">
        <v>2020104</v>
      </c>
      <c r="E264" t="s">
        <v>2496</v>
      </c>
      <c r="F264">
        <v>0</v>
      </c>
      <c r="G264">
        <f t="shared" si="8"/>
        <v>0</v>
      </c>
      <c r="H264">
        <f t="shared" si="9"/>
        <v>0</v>
      </c>
      <c r="M264">
        <v>1030902</v>
      </c>
      <c r="N264" t="s">
        <v>3707</v>
      </c>
      <c r="O264">
        <v>13925</v>
      </c>
      <c r="P264">
        <v>2020104</v>
      </c>
      <c r="Q264" t="s">
        <v>2496</v>
      </c>
      <c r="R264">
        <v>0</v>
      </c>
    </row>
    <row r="265" spans="1:18">
      <c r="A265">
        <v>1030903</v>
      </c>
      <c r="B265" t="s">
        <v>3708</v>
      </c>
      <c r="C265">
        <v>4420</v>
      </c>
      <c r="D265">
        <v>2020150</v>
      </c>
      <c r="E265" t="s">
        <v>2465</v>
      </c>
      <c r="F265">
        <v>0</v>
      </c>
      <c r="G265">
        <f t="shared" si="8"/>
        <v>0</v>
      </c>
      <c r="H265">
        <f t="shared" si="9"/>
        <v>0</v>
      </c>
      <c r="M265">
        <v>1030903</v>
      </c>
      <c r="N265" t="s">
        <v>3708</v>
      </c>
      <c r="O265">
        <v>4420</v>
      </c>
      <c r="P265">
        <v>2020150</v>
      </c>
      <c r="Q265" t="s">
        <v>2465</v>
      </c>
      <c r="R265">
        <v>0</v>
      </c>
    </row>
    <row r="266" spans="1:18">
      <c r="A266">
        <v>1030904</v>
      </c>
      <c r="B266" t="s">
        <v>3709</v>
      </c>
      <c r="C266">
        <v>170</v>
      </c>
      <c r="D266">
        <v>2020199</v>
      </c>
      <c r="E266" t="s">
        <v>3710</v>
      </c>
      <c r="F266">
        <v>0</v>
      </c>
      <c r="G266">
        <f t="shared" si="8"/>
        <v>0</v>
      </c>
      <c r="H266">
        <f t="shared" si="9"/>
        <v>0</v>
      </c>
      <c r="M266">
        <v>1030904</v>
      </c>
      <c r="N266" t="s">
        <v>3709</v>
      </c>
      <c r="O266">
        <v>170</v>
      </c>
      <c r="P266">
        <v>2020199</v>
      </c>
      <c r="Q266" t="s">
        <v>3710</v>
      </c>
      <c r="R266">
        <v>0</v>
      </c>
    </row>
    <row r="267" spans="1:18">
      <c r="A267">
        <v>1030999</v>
      </c>
      <c r="B267" t="s">
        <v>3711</v>
      </c>
      <c r="C267">
        <v>1076</v>
      </c>
      <c r="D267">
        <v>20202</v>
      </c>
      <c r="E267" t="s">
        <v>3712</v>
      </c>
      <c r="F267">
        <v>0</v>
      </c>
      <c r="G267">
        <f t="shared" si="8"/>
        <v>0</v>
      </c>
      <c r="H267">
        <f t="shared" si="9"/>
        <v>0</v>
      </c>
      <c r="M267">
        <v>1030999</v>
      </c>
      <c r="N267" t="s">
        <v>3711</v>
      </c>
      <c r="O267">
        <v>1076</v>
      </c>
      <c r="P267">
        <v>20202</v>
      </c>
      <c r="Q267" t="s">
        <v>3712</v>
      </c>
      <c r="R267">
        <v>0</v>
      </c>
    </row>
    <row r="268" spans="1:18">
      <c r="A268">
        <v>10399</v>
      </c>
      <c r="B268" t="s">
        <v>75</v>
      </c>
      <c r="C268">
        <v>4351</v>
      </c>
      <c r="D268">
        <v>2020201</v>
      </c>
      <c r="E268" t="s">
        <v>3713</v>
      </c>
      <c r="F268">
        <v>0</v>
      </c>
      <c r="G268">
        <f t="shared" si="8"/>
        <v>0</v>
      </c>
      <c r="H268">
        <f t="shared" si="9"/>
        <v>0</v>
      </c>
      <c r="M268">
        <v>10399</v>
      </c>
      <c r="N268" t="s">
        <v>75</v>
      </c>
      <c r="O268">
        <v>4351</v>
      </c>
      <c r="P268">
        <v>2020201</v>
      </c>
      <c r="Q268" t="s">
        <v>3713</v>
      </c>
      <c r="R268">
        <v>0</v>
      </c>
    </row>
    <row r="269" spans="1:18">
      <c r="A269">
        <v>1039904</v>
      </c>
      <c r="B269" t="s">
        <v>3714</v>
      </c>
      <c r="C269">
        <v>0</v>
      </c>
      <c r="D269">
        <v>2020202</v>
      </c>
      <c r="E269" t="s">
        <v>3715</v>
      </c>
      <c r="F269">
        <v>0</v>
      </c>
      <c r="G269">
        <f t="shared" si="8"/>
        <v>0</v>
      </c>
      <c r="H269">
        <f t="shared" si="9"/>
        <v>0</v>
      </c>
      <c r="M269">
        <v>1039904</v>
      </c>
      <c r="N269" t="s">
        <v>3714</v>
      </c>
      <c r="O269">
        <v>0</v>
      </c>
      <c r="P269">
        <v>2020202</v>
      </c>
      <c r="Q269" t="s">
        <v>3715</v>
      </c>
      <c r="R269">
        <v>0</v>
      </c>
    </row>
    <row r="270" spans="1:18">
      <c r="A270">
        <v>1039907</v>
      </c>
      <c r="B270" t="s">
        <v>3716</v>
      </c>
      <c r="C270">
        <v>0</v>
      </c>
      <c r="D270">
        <v>20203</v>
      </c>
      <c r="E270" t="s">
        <v>3717</v>
      </c>
      <c r="F270">
        <v>0</v>
      </c>
      <c r="G270">
        <f t="shared" si="8"/>
        <v>0</v>
      </c>
      <c r="H270">
        <f t="shared" si="9"/>
        <v>0</v>
      </c>
      <c r="M270">
        <v>1039907</v>
      </c>
      <c r="N270" t="s">
        <v>3716</v>
      </c>
      <c r="O270">
        <v>0</v>
      </c>
      <c r="P270">
        <v>20203</v>
      </c>
      <c r="Q270" t="s">
        <v>3717</v>
      </c>
      <c r="R270">
        <v>0</v>
      </c>
    </row>
    <row r="271" spans="1:18">
      <c r="A271">
        <v>1039908</v>
      </c>
      <c r="B271" t="s">
        <v>3718</v>
      </c>
      <c r="C271">
        <v>0</v>
      </c>
      <c r="D271">
        <v>2020304</v>
      </c>
      <c r="E271" t="s">
        <v>3719</v>
      </c>
      <c r="F271">
        <v>0</v>
      </c>
      <c r="G271">
        <f t="shared" si="8"/>
        <v>0</v>
      </c>
      <c r="H271">
        <f t="shared" si="9"/>
        <v>0</v>
      </c>
      <c r="M271">
        <v>1039908</v>
      </c>
      <c r="N271" t="s">
        <v>3718</v>
      </c>
      <c r="O271">
        <v>0</v>
      </c>
      <c r="P271">
        <v>2020304</v>
      </c>
      <c r="Q271" t="s">
        <v>3719</v>
      </c>
      <c r="R271">
        <v>0</v>
      </c>
    </row>
    <row r="272" spans="1:18">
      <c r="A272">
        <v>1039912</v>
      </c>
      <c r="B272" t="s">
        <v>3720</v>
      </c>
      <c r="C272">
        <v>0</v>
      </c>
      <c r="D272">
        <v>2020306</v>
      </c>
      <c r="E272" t="s">
        <v>3721</v>
      </c>
      <c r="F272">
        <v>0</v>
      </c>
      <c r="G272">
        <f t="shared" si="8"/>
        <v>0</v>
      </c>
      <c r="H272">
        <f t="shared" si="9"/>
        <v>0</v>
      </c>
      <c r="M272">
        <v>1039912</v>
      </c>
      <c r="N272" t="s">
        <v>3720</v>
      </c>
      <c r="O272">
        <v>0</v>
      </c>
      <c r="P272">
        <v>2020306</v>
      </c>
      <c r="Q272" t="s">
        <v>3721</v>
      </c>
      <c r="R272">
        <v>0</v>
      </c>
    </row>
    <row r="273" spans="1:18">
      <c r="A273">
        <v>1039913</v>
      </c>
      <c r="B273" t="s">
        <v>3722</v>
      </c>
      <c r="C273">
        <v>0</v>
      </c>
      <c r="D273">
        <v>20204</v>
      </c>
      <c r="E273" t="s">
        <v>3723</v>
      </c>
      <c r="F273">
        <v>0</v>
      </c>
      <c r="G273">
        <f t="shared" si="8"/>
        <v>0</v>
      </c>
      <c r="H273">
        <f t="shared" si="9"/>
        <v>0</v>
      </c>
      <c r="M273">
        <v>1039913</v>
      </c>
      <c r="N273" t="s">
        <v>3722</v>
      </c>
      <c r="O273">
        <v>0</v>
      </c>
      <c r="P273">
        <v>20204</v>
      </c>
      <c r="Q273" t="s">
        <v>3723</v>
      </c>
      <c r="R273">
        <v>0</v>
      </c>
    </row>
    <row r="274" spans="1:18">
      <c r="A274">
        <v>1039914</v>
      </c>
      <c r="B274" t="s">
        <v>3724</v>
      </c>
      <c r="C274">
        <v>0</v>
      </c>
      <c r="D274">
        <v>2020401</v>
      </c>
      <c r="E274" t="s">
        <v>3725</v>
      </c>
      <c r="F274">
        <v>0</v>
      </c>
      <c r="G274">
        <f t="shared" si="8"/>
        <v>0</v>
      </c>
      <c r="H274">
        <f t="shared" si="9"/>
        <v>0</v>
      </c>
      <c r="M274">
        <v>1039914</v>
      </c>
      <c r="N274" t="s">
        <v>3724</v>
      </c>
      <c r="O274">
        <v>0</v>
      </c>
      <c r="P274">
        <v>2020401</v>
      </c>
      <c r="Q274" t="s">
        <v>3725</v>
      </c>
      <c r="R274">
        <v>0</v>
      </c>
    </row>
    <row r="275" spans="1:18">
      <c r="A275">
        <v>1039999</v>
      </c>
      <c r="B275" t="s">
        <v>3726</v>
      </c>
      <c r="C275">
        <v>4351</v>
      </c>
      <c r="D275">
        <v>2020402</v>
      </c>
      <c r="E275" t="s">
        <v>3727</v>
      </c>
      <c r="F275">
        <v>0</v>
      </c>
      <c r="G275">
        <f t="shared" si="8"/>
        <v>0</v>
      </c>
      <c r="H275">
        <f t="shared" si="9"/>
        <v>0</v>
      </c>
      <c r="M275">
        <v>1039999</v>
      </c>
      <c r="N275" t="s">
        <v>3726</v>
      </c>
      <c r="O275">
        <v>4351</v>
      </c>
      <c r="P275">
        <v>2020402</v>
      </c>
      <c r="Q275" t="s">
        <v>3727</v>
      </c>
      <c r="R275">
        <v>0</v>
      </c>
    </row>
    <row r="276" spans="4:18">
      <c r="D276">
        <v>2020403</v>
      </c>
      <c r="E276" t="s">
        <v>3728</v>
      </c>
      <c r="F276">
        <v>0</v>
      </c>
      <c r="G276">
        <f t="shared" si="8"/>
        <v>0</v>
      </c>
      <c r="H276">
        <f t="shared" si="9"/>
        <v>0</v>
      </c>
      <c r="P276">
        <v>2020403</v>
      </c>
      <c r="Q276" t="s">
        <v>3728</v>
      </c>
      <c r="R276">
        <v>0</v>
      </c>
    </row>
    <row r="277" spans="2:19">
      <c r="B277" t="s">
        <v>687</v>
      </c>
      <c r="C277">
        <v>1572087</v>
      </c>
      <c r="D277">
        <v>2020404</v>
      </c>
      <c r="E277" t="s">
        <v>3729</v>
      </c>
      <c r="F277">
        <v>0</v>
      </c>
      <c r="G277">
        <f t="shared" si="8"/>
        <v>0</v>
      </c>
      <c r="H277">
        <f t="shared" si="9"/>
        <v>0</v>
      </c>
      <c r="N277" t="s">
        <v>687</v>
      </c>
      <c r="O277">
        <v>1572587</v>
      </c>
      <c r="P277">
        <v>2020404</v>
      </c>
      <c r="Q277" t="s">
        <v>3729</v>
      </c>
      <c r="R277">
        <v>0</v>
      </c>
      <c r="S277">
        <f>C277-O277</f>
        <v>-500</v>
      </c>
    </row>
    <row r="278" spans="1:19">
      <c r="A278">
        <v>10301</v>
      </c>
      <c r="B278" t="s">
        <v>3730</v>
      </c>
      <c r="C278">
        <v>1572046</v>
      </c>
      <c r="D278">
        <v>2020499</v>
      </c>
      <c r="E278" t="s">
        <v>3731</v>
      </c>
      <c r="F278">
        <v>0</v>
      </c>
      <c r="G278">
        <f t="shared" si="8"/>
        <v>0</v>
      </c>
      <c r="H278">
        <f t="shared" si="9"/>
        <v>0</v>
      </c>
      <c r="M278">
        <v>10301</v>
      </c>
      <c r="N278" t="s">
        <v>3730</v>
      </c>
      <c r="O278">
        <v>1572546</v>
      </c>
      <c r="P278">
        <v>2020499</v>
      </c>
      <c r="Q278" t="s">
        <v>3731</v>
      </c>
      <c r="R278">
        <v>0</v>
      </c>
      <c r="S278">
        <f t="shared" ref="S278:S326" si="10">C278-O278</f>
        <v>-500</v>
      </c>
    </row>
    <row r="279" spans="1:19">
      <c r="A279">
        <v>1030102</v>
      </c>
      <c r="B279" t="s">
        <v>3732</v>
      </c>
      <c r="C279">
        <v>0</v>
      </c>
      <c r="D279">
        <v>20205</v>
      </c>
      <c r="E279" t="s">
        <v>3733</v>
      </c>
      <c r="F279">
        <v>0</v>
      </c>
      <c r="G279">
        <f t="shared" si="8"/>
        <v>0</v>
      </c>
      <c r="H279">
        <f t="shared" si="9"/>
        <v>0</v>
      </c>
      <c r="M279">
        <v>1030102</v>
      </c>
      <c r="N279" t="s">
        <v>3732</v>
      </c>
      <c r="O279">
        <v>0</v>
      </c>
      <c r="P279">
        <v>20205</v>
      </c>
      <c r="Q279" t="s">
        <v>3733</v>
      </c>
      <c r="R279">
        <v>0</v>
      </c>
      <c r="S279">
        <f t="shared" si="10"/>
        <v>0</v>
      </c>
    </row>
    <row r="280" spans="1:19">
      <c r="A280">
        <v>1030106</v>
      </c>
      <c r="B280" t="s">
        <v>3734</v>
      </c>
      <c r="C280">
        <v>0</v>
      </c>
      <c r="D280">
        <v>2020503</v>
      </c>
      <c r="E280" t="s">
        <v>3735</v>
      </c>
      <c r="F280">
        <v>0</v>
      </c>
      <c r="G280">
        <f t="shared" si="8"/>
        <v>0</v>
      </c>
      <c r="H280">
        <f t="shared" si="9"/>
        <v>0</v>
      </c>
      <c r="M280">
        <v>1030106</v>
      </c>
      <c r="N280" t="s">
        <v>3734</v>
      </c>
      <c r="O280">
        <v>0</v>
      </c>
      <c r="P280">
        <v>2020503</v>
      </c>
      <c r="Q280" t="s">
        <v>3735</v>
      </c>
      <c r="R280">
        <v>0</v>
      </c>
      <c r="S280">
        <f t="shared" si="10"/>
        <v>0</v>
      </c>
    </row>
    <row r="281" spans="1:19">
      <c r="A281">
        <v>1030110</v>
      </c>
      <c r="B281" t="s">
        <v>3736</v>
      </c>
      <c r="C281">
        <v>0</v>
      </c>
      <c r="D281">
        <v>2020504</v>
      </c>
      <c r="E281" t="s">
        <v>3737</v>
      </c>
      <c r="F281">
        <v>0</v>
      </c>
      <c r="G281">
        <f t="shared" si="8"/>
        <v>0</v>
      </c>
      <c r="H281">
        <f t="shared" si="9"/>
        <v>0</v>
      </c>
      <c r="M281">
        <v>1030110</v>
      </c>
      <c r="N281" t="s">
        <v>3736</v>
      </c>
      <c r="O281">
        <v>0</v>
      </c>
      <c r="P281">
        <v>2020504</v>
      </c>
      <c r="Q281" t="s">
        <v>3737</v>
      </c>
      <c r="R281">
        <v>0</v>
      </c>
      <c r="S281">
        <f t="shared" si="10"/>
        <v>0</v>
      </c>
    </row>
    <row r="282" spans="1:19">
      <c r="A282">
        <v>1030112</v>
      </c>
      <c r="B282" t="s">
        <v>3738</v>
      </c>
      <c r="C282">
        <v>0</v>
      </c>
      <c r="D282">
        <v>2020599</v>
      </c>
      <c r="E282" t="s">
        <v>3739</v>
      </c>
      <c r="F282">
        <v>0</v>
      </c>
      <c r="G282">
        <f t="shared" si="8"/>
        <v>0</v>
      </c>
      <c r="H282">
        <f t="shared" si="9"/>
        <v>0</v>
      </c>
      <c r="M282">
        <v>1030112</v>
      </c>
      <c r="N282" t="s">
        <v>3738</v>
      </c>
      <c r="O282">
        <v>0</v>
      </c>
      <c r="P282">
        <v>2020599</v>
      </c>
      <c r="Q282" t="s">
        <v>3739</v>
      </c>
      <c r="R282">
        <v>0</v>
      </c>
      <c r="S282">
        <f t="shared" si="10"/>
        <v>0</v>
      </c>
    </row>
    <row r="283" spans="1:19">
      <c r="A283">
        <v>1030115</v>
      </c>
      <c r="B283" t="s">
        <v>3740</v>
      </c>
      <c r="C283">
        <v>15</v>
      </c>
      <c r="D283">
        <v>20206</v>
      </c>
      <c r="E283" t="s">
        <v>3741</v>
      </c>
      <c r="F283">
        <v>0</v>
      </c>
      <c r="G283">
        <f t="shared" si="8"/>
        <v>0</v>
      </c>
      <c r="H283">
        <f t="shared" si="9"/>
        <v>0</v>
      </c>
      <c r="M283">
        <v>1030115</v>
      </c>
      <c r="N283" t="s">
        <v>3740</v>
      </c>
      <c r="O283">
        <v>15</v>
      </c>
      <c r="P283">
        <v>20206</v>
      </c>
      <c r="Q283" t="s">
        <v>3741</v>
      </c>
      <c r="R283">
        <v>0</v>
      </c>
      <c r="S283">
        <f t="shared" si="10"/>
        <v>0</v>
      </c>
    </row>
    <row r="284" spans="1:19">
      <c r="A284">
        <v>1030121</v>
      </c>
      <c r="B284" t="s">
        <v>3742</v>
      </c>
      <c r="C284">
        <v>0</v>
      </c>
      <c r="D284">
        <v>2020601</v>
      </c>
      <c r="E284" t="s">
        <v>3743</v>
      </c>
      <c r="F284">
        <v>0</v>
      </c>
      <c r="G284">
        <f t="shared" si="8"/>
        <v>0</v>
      </c>
      <c r="H284">
        <f t="shared" si="9"/>
        <v>0</v>
      </c>
      <c r="M284">
        <v>1030121</v>
      </c>
      <c r="N284" t="s">
        <v>3742</v>
      </c>
      <c r="O284">
        <v>0</v>
      </c>
      <c r="P284">
        <v>2020601</v>
      </c>
      <c r="Q284" t="s">
        <v>3743</v>
      </c>
      <c r="R284">
        <v>0</v>
      </c>
      <c r="S284">
        <f t="shared" si="10"/>
        <v>0</v>
      </c>
    </row>
    <row r="285" spans="1:19">
      <c r="A285">
        <v>1030129</v>
      </c>
      <c r="B285" t="s">
        <v>3744</v>
      </c>
      <c r="C285">
        <v>0</v>
      </c>
      <c r="D285">
        <v>20207</v>
      </c>
      <c r="E285" t="s">
        <v>3745</v>
      </c>
      <c r="F285">
        <v>0</v>
      </c>
      <c r="G285">
        <f t="shared" si="8"/>
        <v>0</v>
      </c>
      <c r="H285">
        <f t="shared" si="9"/>
        <v>0</v>
      </c>
      <c r="M285">
        <v>1030129</v>
      </c>
      <c r="N285" t="s">
        <v>3744</v>
      </c>
      <c r="O285">
        <v>0</v>
      </c>
      <c r="P285">
        <v>20207</v>
      </c>
      <c r="Q285" t="s">
        <v>3745</v>
      </c>
      <c r="R285">
        <v>0</v>
      </c>
      <c r="S285">
        <f t="shared" si="10"/>
        <v>0</v>
      </c>
    </row>
    <row r="286" spans="1:19">
      <c r="A286">
        <v>1030146</v>
      </c>
      <c r="B286" t="s">
        <v>3746</v>
      </c>
      <c r="C286">
        <v>78890</v>
      </c>
      <c r="D286">
        <v>2020701</v>
      </c>
      <c r="E286" t="s">
        <v>3747</v>
      </c>
      <c r="F286">
        <v>0</v>
      </c>
      <c r="G286">
        <f t="shared" si="8"/>
        <v>0</v>
      </c>
      <c r="H286">
        <f t="shared" si="9"/>
        <v>0</v>
      </c>
      <c r="M286">
        <v>1030146</v>
      </c>
      <c r="N286" t="s">
        <v>3746</v>
      </c>
      <c r="O286">
        <v>78915</v>
      </c>
      <c r="P286">
        <v>2020701</v>
      </c>
      <c r="Q286" t="s">
        <v>3747</v>
      </c>
      <c r="R286">
        <v>0</v>
      </c>
      <c r="S286">
        <f t="shared" si="10"/>
        <v>-25</v>
      </c>
    </row>
    <row r="287" spans="1:19">
      <c r="A287">
        <v>1030147</v>
      </c>
      <c r="B287" t="s">
        <v>3748</v>
      </c>
      <c r="C287">
        <v>4880</v>
      </c>
      <c r="D287">
        <v>2020702</v>
      </c>
      <c r="E287" t="s">
        <v>3749</v>
      </c>
      <c r="F287">
        <v>0</v>
      </c>
      <c r="G287">
        <f t="shared" si="8"/>
        <v>0</v>
      </c>
      <c r="H287">
        <f t="shared" si="9"/>
        <v>0</v>
      </c>
      <c r="M287">
        <v>1030147</v>
      </c>
      <c r="N287" t="s">
        <v>3748</v>
      </c>
      <c r="O287">
        <v>4880</v>
      </c>
      <c r="P287">
        <v>2020702</v>
      </c>
      <c r="Q287" t="s">
        <v>3749</v>
      </c>
      <c r="R287">
        <v>0</v>
      </c>
      <c r="S287">
        <f t="shared" si="10"/>
        <v>0</v>
      </c>
    </row>
    <row r="288" spans="1:19">
      <c r="A288">
        <v>1030148</v>
      </c>
      <c r="B288" t="s">
        <v>3750</v>
      </c>
      <c r="C288">
        <v>1441731</v>
      </c>
      <c r="D288">
        <v>2020703</v>
      </c>
      <c r="E288" t="s">
        <v>3751</v>
      </c>
      <c r="F288">
        <v>0</v>
      </c>
      <c r="G288">
        <f t="shared" si="8"/>
        <v>0</v>
      </c>
      <c r="H288">
        <f t="shared" si="9"/>
        <v>0</v>
      </c>
      <c r="M288">
        <v>1030148</v>
      </c>
      <c r="N288" t="s">
        <v>3750</v>
      </c>
      <c r="O288">
        <v>1442206</v>
      </c>
      <c r="P288">
        <v>2020703</v>
      </c>
      <c r="Q288" t="s">
        <v>3751</v>
      </c>
      <c r="R288">
        <v>0</v>
      </c>
      <c r="S288">
        <f t="shared" si="10"/>
        <v>-475</v>
      </c>
    </row>
    <row r="289" spans="1:19">
      <c r="A289">
        <v>103014801</v>
      </c>
      <c r="B289" t="s">
        <v>3752</v>
      </c>
      <c r="C289">
        <v>1398863</v>
      </c>
      <c r="D289">
        <v>2020799</v>
      </c>
      <c r="E289" t="s">
        <v>2297</v>
      </c>
      <c r="F289">
        <v>0</v>
      </c>
      <c r="G289">
        <f t="shared" si="8"/>
        <v>0</v>
      </c>
      <c r="H289">
        <f t="shared" si="9"/>
        <v>0</v>
      </c>
      <c r="M289">
        <v>103014801</v>
      </c>
      <c r="N289" t="s">
        <v>3752</v>
      </c>
      <c r="O289">
        <v>1399338</v>
      </c>
      <c r="P289">
        <v>2020799</v>
      </c>
      <c r="Q289" t="s">
        <v>2297</v>
      </c>
      <c r="R289">
        <v>0</v>
      </c>
      <c r="S289">
        <f t="shared" si="10"/>
        <v>-475</v>
      </c>
    </row>
    <row r="290" spans="1:19">
      <c r="A290">
        <v>103014802</v>
      </c>
      <c r="B290" t="s">
        <v>3753</v>
      </c>
      <c r="C290">
        <v>10168</v>
      </c>
      <c r="D290">
        <v>20299</v>
      </c>
      <c r="E290" t="s">
        <v>3754</v>
      </c>
      <c r="F290">
        <v>0</v>
      </c>
      <c r="G290">
        <f t="shared" si="8"/>
        <v>0</v>
      </c>
      <c r="H290">
        <f t="shared" si="9"/>
        <v>0</v>
      </c>
      <c r="M290">
        <v>103014802</v>
      </c>
      <c r="N290" t="s">
        <v>3753</v>
      </c>
      <c r="O290">
        <v>10168</v>
      </c>
      <c r="P290">
        <v>20299</v>
      </c>
      <c r="Q290" t="s">
        <v>3754</v>
      </c>
      <c r="R290">
        <v>0</v>
      </c>
      <c r="S290">
        <f t="shared" si="10"/>
        <v>0</v>
      </c>
    </row>
    <row r="291" spans="1:19">
      <c r="A291">
        <v>103014803</v>
      </c>
      <c r="B291" t="s">
        <v>3755</v>
      </c>
      <c r="C291">
        <v>42021</v>
      </c>
      <c r="D291">
        <v>2029901</v>
      </c>
      <c r="E291" t="s">
        <v>3756</v>
      </c>
      <c r="F291">
        <v>0</v>
      </c>
      <c r="G291">
        <f t="shared" si="8"/>
        <v>0</v>
      </c>
      <c r="H291">
        <f t="shared" si="9"/>
        <v>0</v>
      </c>
      <c r="M291">
        <v>103014803</v>
      </c>
      <c r="N291" t="s">
        <v>3755</v>
      </c>
      <c r="O291">
        <v>42021</v>
      </c>
      <c r="P291">
        <v>2029901</v>
      </c>
      <c r="Q291" t="s">
        <v>3756</v>
      </c>
      <c r="R291">
        <v>0</v>
      </c>
      <c r="S291">
        <f t="shared" si="10"/>
        <v>0</v>
      </c>
    </row>
    <row r="292" spans="1:19">
      <c r="A292">
        <v>103014898</v>
      </c>
      <c r="B292" t="s">
        <v>3757</v>
      </c>
      <c r="C292">
        <v>-19592</v>
      </c>
      <c r="D292">
        <v>203</v>
      </c>
      <c r="E292" t="s">
        <v>2304</v>
      </c>
      <c r="F292">
        <v>2278</v>
      </c>
      <c r="G292">
        <f t="shared" si="8"/>
        <v>2278</v>
      </c>
      <c r="H292">
        <f t="shared" si="9"/>
        <v>0</v>
      </c>
      <c r="M292">
        <v>103014898</v>
      </c>
      <c r="N292" t="s">
        <v>3757</v>
      </c>
      <c r="O292">
        <v>-19592</v>
      </c>
      <c r="P292">
        <v>203</v>
      </c>
      <c r="Q292" t="s">
        <v>2304</v>
      </c>
      <c r="R292">
        <v>2278</v>
      </c>
      <c r="S292">
        <f t="shared" si="10"/>
        <v>0</v>
      </c>
    </row>
    <row r="293" spans="1:19">
      <c r="A293">
        <v>103014899</v>
      </c>
      <c r="B293" t="s">
        <v>3758</v>
      </c>
      <c r="C293">
        <v>10271</v>
      </c>
      <c r="D293">
        <v>20301</v>
      </c>
      <c r="E293" t="s">
        <v>3759</v>
      </c>
      <c r="F293">
        <v>0</v>
      </c>
      <c r="G293">
        <f t="shared" si="8"/>
        <v>0</v>
      </c>
      <c r="H293">
        <f t="shared" si="9"/>
        <v>0</v>
      </c>
      <c r="M293">
        <v>103014899</v>
      </c>
      <c r="N293" t="s">
        <v>3758</v>
      </c>
      <c r="O293">
        <v>10271</v>
      </c>
      <c r="P293">
        <v>20301</v>
      </c>
      <c r="Q293" t="s">
        <v>3759</v>
      </c>
      <c r="R293">
        <v>0</v>
      </c>
      <c r="S293">
        <f t="shared" si="10"/>
        <v>0</v>
      </c>
    </row>
    <row r="294" spans="1:19">
      <c r="A294">
        <v>1030149</v>
      </c>
      <c r="B294" t="s">
        <v>3760</v>
      </c>
      <c r="C294">
        <v>0</v>
      </c>
      <c r="D294">
        <v>2030101</v>
      </c>
      <c r="E294" t="s">
        <v>3761</v>
      </c>
      <c r="F294">
        <v>0</v>
      </c>
      <c r="G294">
        <f t="shared" si="8"/>
        <v>0</v>
      </c>
      <c r="H294">
        <f t="shared" si="9"/>
        <v>0</v>
      </c>
      <c r="M294">
        <v>1030149</v>
      </c>
      <c r="N294" t="s">
        <v>3760</v>
      </c>
      <c r="O294">
        <v>0</v>
      </c>
      <c r="P294">
        <v>2030101</v>
      </c>
      <c r="Q294" t="s">
        <v>3761</v>
      </c>
      <c r="R294">
        <v>0</v>
      </c>
      <c r="S294">
        <f t="shared" si="10"/>
        <v>0</v>
      </c>
    </row>
    <row r="295" spans="1:19">
      <c r="A295">
        <v>1030150</v>
      </c>
      <c r="B295" t="s">
        <v>3762</v>
      </c>
      <c r="C295">
        <v>0</v>
      </c>
      <c r="D295">
        <v>20304</v>
      </c>
      <c r="E295" t="s">
        <v>3763</v>
      </c>
      <c r="F295">
        <v>0</v>
      </c>
      <c r="G295">
        <f t="shared" si="8"/>
        <v>0</v>
      </c>
      <c r="H295">
        <f t="shared" si="9"/>
        <v>0</v>
      </c>
      <c r="M295">
        <v>1030150</v>
      </c>
      <c r="N295" t="s">
        <v>3762</v>
      </c>
      <c r="O295">
        <v>0</v>
      </c>
      <c r="P295">
        <v>20304</v>
      </c>
      <c r="Q295" t="s">
        <v>3763</v>
      </c>
      <c r="R295">
        <v>0</v>
      </c>
      <c r="S295">
        <f t="shared" si="10"/>
        <v>0</v>
      </c>
    </row>
    <row r="296" spans="1:19">
      <c r="A296">
        <v>1030152</v>
      </c>
      <c r="B296" t="s">
        <v>3764</v>
      </c>
      <c r="C296">
        <v>0</v>
      </c>
      <c r="D296">
        <v>2030401</v>
      </c>
      <c r="E296" t="s">
        <v>3765</v>
      </c>
      <c r="F296">
        <v>0</v>
      </c>
      <c r="G296">
        <f t="shared" si="8"/>
        <v>0</v>
      </c>
      <c r="H296">
        <f t="shared" si="9"/>
        <v>0</v>
      </c>
      <c r="M296">
        <v>1030152</v>
      </c>
      <c r="N296" t="s">
        <v>3764</v>
      </c>
      <c r="O296">
        <v>0</v>
      </c>
      <c r="P296">
        <v>2030401</v>
      </c>
      <c r="Q296" t="s">
        <v>3765</v>
      </c>
      <c r="R296">
        <v>0</v>
      </c>
      <c r="S296">
        <f t="shared" si="10"/>
        <v>0</v>
      </c>
    </row>
    <row r="297" spans="1:19">
      <c r="A297">
        <v>1030153</v>
      </c>
      <c r="B297" t="s">
        <v>3766</v>
      </c>
      <c r="C297">
        <v>0</v>
      </c>
      <c r="D297">
        <v>20305</v>
      </c>
      <c r="E297" t="s">
        <v>3767</v>
      </c>
      <c r="F297">
        <v>0</v>
      </c>
      <c r="G297">
        <f t="shared" si="8"/>
        <v>0</v>
      </c>
      <c r="H297">
        <f t="shared" si="9"/>
        <v>0</v>
      </c>
      <c r="M297">
        <v>1030153</v>
      </c>
      <c r="N297" t="s">
        <v>3766</v>
      </c>
      <c r="O297">
        <v>0</v>
      </c>
      <c r="P297">
        <v>20305</v>
      </c>
      <c r="Q297" t="s">
        <v>3767</v>
      </c>
      <c r="R297">
        <v>0</v>
      </c>
      <c r="S297">
        <f t="shared" si="10"/>
        <v>0</v>
      </c>
    </row>
    <row r="298" spans="1:19">
      <c r="A298">
        <v>1030154</v>
      </c>
      <c r="B298" t="s">
        <v>3768</v>
      </c>
      <c r="C298">
        <v>0</v>
      </c>
      <c r="D298">
        <v>2030501</v>
      </c>
      <c r="E298" t="s">
        <v>3769</v>
      </c>
      <c r="F298">
        <v>0</v>
      </c>
      <c r="G298">
        <f t="shared" si="8"/>
        <v>0</v>
      </c>
      <c r="H298">
        <f t="shared" si="9"/>
        <v>0</v>
      </c>
      <c r="M298">
        <v>1030154</v>
      </c>
      <c r="N298" t="s">
        <v>3768</v>
      </c>
      <c r="O298">
        <v>0</v>
      </c>
      <c r="P298">
        <v>2030501</v>
      </c>
      <c r="Q298" t="s">
        <v>3769</v>
      </c>
      <c r="R298">
        <v>0</v>
      </c>
      <c r="S298">
        <f t="shared" si="10"/>
        <v>0</v>
      </c>
    </row>
    <row r="299" spans="1:19">
      <c r="A299">
        <v>1030155</v>
      </c>
      <c r="B299" t="s">
        <v>3770</v>
      </c>
      <c r="C299">
        <v>0</v>
      </c>
      <c r="D299">
        <v>20306</v>
      </c>
      <c r="E299" t="s">
        <v>2351</v>
      </c>
      <c r="F299">
        <v>1865</v>
      </c>
      <c r="G299">
        <f t="shared" si="8"/>
        <v>1865</v>
      </c>
      <c r="H299">
        <f t="shared" si="9"/>
        <v>0</v>
      </c>
      <c r="M299">
        <v>1030155</v>
      </c>
      <c r="N299" t="s">
        <v>3770</v>
      </c>
      <c r="O299">
        <v>0</v>
      </c>
      <c r="P299">
        <v>20306</v>
      </c>
      <c r="Q299" t="s">
        <v>2351</v>
      </c>
      <c r="R299">
        <v>1865</v>
      </c>
      <c r="S299">
        <f t="shared" si="10"/>
        <v>0</v>
      </c>
    </row>
    <row r="300" spans="1:19">
      <c r="A300">
        <v>103015501</v>
      </c>
      <c r="B300" t="s">
        <v>3771</v>
      </c>
      <c r="C300">
        <v>0</v>
      </c>
      <c r="D300">
        <v>2030601</v>
      </c>
      <c r="E300" t="s">
        <v>3772</v>
      </c>
      <c r="F300">
        <v>220</v>
      </c>
      <c r="G300">
        <f t="shared" si="8"/>
        <v>220</v>
      </c>
      <c r="H300">
        <f t="shared" si="9"/>
        <v>0</v>
      </c>
      <c r="M300">
        <v>103015501</v>
      </c>
      <c r="N300" t="s">
        <v>3771</v>
      </c>
      <c r="O300">
        <v>0</v>
      </c>
      <c r="P300">
        <v>2030601</v>
      </c>
      <c r="Q300" t="s">
        <v>3772</v>
      </c>
      <c r="R300">
        <v>220</v>
      </c>
      <c r="S300">
        <f t="shared" si="10"/>
        <v>0</v>
      </c>
    </row>
    <row r="301" spans="1:19">
      <c r="A301">
        <v>103015502</v>
      </c>
      <c r="B301" t="s">
        <v>3773</v>
      </c>
      <c r="C301">
        <v>0</v>
      </c>
      <c r="D301">
        <v>2030602</v>
      </c>
      <c r="E301" t="s">
        <v>3774</v>
      </c>
      <c r="F301">
        <v>0</v>
      </c>
      <c r="G301">
        <f t="shared" si="8"/>
        <v>0</v>
      </c>
      <c r="H301">
        <f t="shared" si="9"/>
        <v>0</v>
      </c>
      <c r="M301">
        <v>103015502</v>
      </c>
      <c r="N301" t="s">
        <v>3773</v>
      </c>
      <c r="O301">
        <v>0</v>
      </c>
      <c r="P301">
        <v>2030602</v>
      </c>
      <c r="Q301" t="s">
        <v>3774</v>
      </c>
      <c r="R301">
        <v>0</v>
      </c>
      <c r="S301">
        <f t="shared" si="10"/>
        <v>0</v>
      </c>
    </row>
    <row r="302" spans="1:19">
      <c r="A302">
        <v>1030156</v>
      </c>
      <c r="B302" t="s">
        <v>3775</v>
      </c>
      <c r="C302">
        <v>16593</v>
      </c>
      <c r="D302">
        <v>2030603</v>
      </c>
      <c r="E302" t="s">
        <v>3776</v>
      </c>
      <c r="F302">
        <v>14</v>
      </c>
      <c r="G302">
        <f t="shared" si="8"/>
        <v>14</v>
      </c>
      <c r="H302">
        <f t="shared" si="9"/>
        <v>0</v>
      </c>
      <c r="M302">
        <v>1030156</v>
      </c>
      <c r="N302" t="s">
        <v>3775</v>
      </c>
      <c r="O302">
        <v>16593</v>
      </c>
      <c r="P302">
        <v>2030603</v>
      </c>
      <c r="Q302" t="s">
        <v>3776</v>
      </c>
      <c r="R302">
        <v>14</v>
      </c>
      <c r="S302">
        <f t="shared" si="10"/>
        <v>0</v>
      </c>
    </row>
    <row r="303" spans="1:19">
      <c r="A303">
        <v>1030157</v>
      </c>
      <c r="B303" t="s">
        <v>3777</v>
      </c>
      <c r="C303">
        <v>0</v>
      </c>
      <c r="D303">
        <v>2030604</v>
      </c>
      <c r="E303" t="s">
        <v>3778</v>
      </c>
      <c r="F303">
        <v>0</v>
      </c>
      <c r="G303">
        <f t="shared" si="8"/>
        <v>0</v>
      </c>
      <c r="H303">
        <f t="shared" si="9"/>
        <v>0</v>
      </c>
      <c r="M303">
        <v>1030157</v>
      </c>
      <c r="N303" t="s">
        <v>3777</v>
      </c>
      <c r="O303">
        <v>0</v>
      </c>
      <c r="P303">
        <v>2030604</v>
      </c>
      <c r="Q303" t="s">
        <v>3778</v>
      </c>
      <c r="R303">
        <v>0</v>
      </c>
      <c r="S303">
        <f t="shared" si="10"/>
        <v>0</v>
      </c>
    </row>
    <row r="304" spans="1:19">
      <c r="A304">
        <v>1030158</v>
      </c>
      <c r="B304" t="s">
        <v>3779</v>
      </c>
      <c r="C304">
        <v>0</v>
      </c>
      <c r="D304">
        <v>2030605</v>
      </c>
      <c r="E304" t="s">
        <v>3780</v>
      </c>
      <c r="F304">
        <v>6</v>
      </c>
      <c r="G304">
        <f t="shared" si="8"/>
        <v>6</v>
      </c>
      <c r="H304">
        <f t="shared" si="9"/>
        <v>0</v>
      </c>
      <c r="M304">
        <v>1030158</v>
      </c>
      <c r="N304" t="s">
        <v>3779</v>
      </c>
      <c r="O304">
        <v>0</v>
      </c>
      <c r="P304">
        <v>2030605</v>
      </c>
      <c r="Q304" t="s">
        <v>3780</v>
      </c>
      <c r="R304">
        <v>6</v>
      </c>
      <c r="S304">
        <f t="shared" si="10"/>
        <v>0</v>
      </c>
    </row>
    <row r="305" spans="1:19">
      <c r="A305">
        <v>103015801</v>
      </c>
      <c r="B305" t="s">
        <v>3781</v>
      </c>
      <c r="C305">
        <v>0</v>
      </c>
      <c r="D305">
        <v>2030606</v>
      </c>
      <c r="E305" t="s">
        <v>1296</v>
      </c>
      <c r="F305">
        <v>304</v>
      </c>
      <c r="G305">
        <f t="shared" si="8"/>
        <v>304</v>
      </c>
      <c r="H305">
        <f t="shared" si="9"/>
        <v>0</v>
      </c>
      <c r="M305">
        <v>103015801</v>
      </c>
      <c r="N305" t="s">
        <v>3781</v>
      </c>
      <c r="O305">
        <v>0</v>
      </c>
      <c r="P305">
        <v>2030606</v>
      </c>
      <c r="Q305" t="s">
        <v>1296</v>
      </c>
      <c r="R305">
        <v>304</v>
      </c>
      <c r="S305">
        <f t="shared" si="10"/>
        <v>0</v>
      </c>
    </row>
    <row r="306" spans="1:19">
      <c r="A306">
        <v>103015802</v>
      </c>
      <c r="B306" t="s">
        <v>3782</v>
      </c>
      <c r="C306">
        <v>0</v>
      </c>
      <c r="D306">
        <v>2030607</v>
      </c>
      <c r="E306" t="s">
        <v>1300</v>
      </c>
      <c r="F306">
        <v>1261</v>
      </c>
      <c r="G306">
        <f t="shared" si="8"/>
        <v>1261</v>
      </c>
      <c r="H306">
        <f t="shared" si="9"/>
        <v>0</v>
      </c>
      <c r="M306">
        <v>103015802</v>
      </c>
      <c r="N306" t="s">
        <v>3782</v>
      </c>
      <c r="O306">
        <v>0</v>
      </c>
      <c r="P306">
        <v>2030607</v>
      </c>
      <c r="Q306" t="s">
        <v>1300</v>
      </c>
      <c r="R306">
        <v>1261</v>
      </c>
      <c r="S306">
        <f t="shared" si="10"/>
        <v>0</v>
      </c>
    </row>
    <row r="307" spans="1:19">
      <c r="A307">
        <v>103015803</v>
      </c>
      <c r="B307" t="s">
        <v>3783</v>
      </c>
      <c r="C307">
        <v>0</v>
      </c>
      <c r="D307">
        <v>2030608</v>
      </c>
      <c r="E307" t="s">
        <v>3784</v>
      </c>
      <c r="F307">
        <v>0</v>
      </c>
      <c r="G307">
        <f t="shared" si="8"/>
        <v>0</v>
      </c>
      <c r="H307">
        <f t="shared" si="9"/>
        <v>0</v>
      </c>
      <c r="M307">
        <v>103015803</v>
      </c>
      <c r="N307" t="s">
        <v>3783</v>
      </c>
      <c r="O307">
        <v>0</v>
      </c>
      <c r="P307">
        <v>2030608</v>
      </c>
      <c r="Q307" t="s">
        <v>3784</v>
      </c>
      <c r="R307">
        <v>0</v>
      </c>
      <c r="S307">
        <f t="shared" si="10"/>
        <v>0</v>
      </c>
    </row>
    <row r="308" spans="1:19">
      <c r="A308">
        <v>1030159</v>
      </c>
      <c r="B308" t="s">
        <v>3785</v>
      </c>
      <c r="C308">
        <v>0</v>
      </c>
      <c r="D308">
        <v>2030699</v>
      </c>
      <c r="E308" t="s">
        <v>2500</v>
      </c>
      <c r="F308">
        <v>60</v>
      </c>
      <c r="G308">
        <f t="shared" si="8"/>
        <v>60</v>
      </c>
      <c r="H308">
        <f t="shared" si="9"/>
        <v>0</v>
      </c>
      <c r="M308">
        <v>1030159</v>
      </c>
      <c r="N308" t="s">
        <v>3785</v>
      </c>
      <c r="O308">
        <v>0</v>
      </c>
      <c r="P308">
        <v>2030699</v>
      </c>
      <c r="Q308" t="s">
        <v>2500</v>
      </c>
      <c r="R308">
        <v>60</v>
      </c>
      <c r="S308">
        <f t="shared" si="10"/>
        <v>0</v>
      </c>
    </row>
    <row r="309" spans="1:19">
      <c r="A309">
        <v>1030166</v>
      </c>
      <c r="B309" t="s">
        <v>3786</v>
      </c>
      <c r="C309">
        <v>0</v>
      </c>
      <c r="D309">
        <v>20399</v>
      </c>
      <c r="E309" t="s">
        <v>3787</v>
      </c>
      <c r="F309">
        <v>413</v>
      </c>
      <c r="G309">
        <f t="shared" si="8"/>
        <v>413</v>
      </c>
      <c r="H309">
        <f t="shared" si="9"/>
        <v>0</v>
      </c>
      <c r="M309">
        <v>1030166</v>
      </c>
      <c r="N309" t="s">
        <v>3786</v>
      </c>
      <c r="O309">
        <v>0</v>
      </c>
      <c r="P309">
        <v>20399</v>
      </c>
      <c r="Q309" t="s">
        <v>3787</v>
      </c>
      <c r="R309">
        <v>413</v>
      </c>
      <c r="S309">
        <f t="shared" si="10"/>
        <v>0</v>
      </c>
    </row>
    <row r="310" spans="1:19">
      <c r="A310">
        <v>1030168</v>
      </c>
      <c r="B310" t="s">
        <v>3788</v>
      </c>
      <c r="C310">
        <v>0</v>
      </c>
      <c r="D310">
        <v>2039901</v>
      </c>
      <c r="E310" t="s">
        <v>3789</v>
      </c>
      <c r="F310">
        <v>413</v>
      </c>
      <c r="G310">
        <f t="shared" si="8"/>
        <v>413</v>
      </c>
      <c r="H310">
        <f t="shared" si="9"/>
        <v>0</v>
      </c>
      <c r="M310">
        <v>1030168</v>
      </c>
      <c r="N310" t="s">
        <v>3788</v>
      </c>
      <c r="O310">
        <v>0</v>
      </c>
      <c r="P310">
        <v>2039901</v>
      </c>
      <c r="Q310" t="s">
        <v>3789</v>
      </c>
      <c r="R310">
        <v>413</v>
      </c>
      <c r="S310">
        <f t="shared" si="10"/>
        <v>0</v>
      </c>
    </row>
    <row r="311" spans="1:19">
      <c r="A311">
        <v>1030171</v>
      </c>
      <c r="B311" t="s">
        <v>3790</v>
      </c>
      <c r="C311">
        <v>0</v>
      </c>
      <c r="D311">
        <v>204</v>
      </c>
      <c r="E311" t="s">
        <v>2305</v>
      </c>
      <c r="F311">
        <v>261885</v>
      </c>
      <c r="G311">
        <f t="shared" si="8"/>
        <v>261885</v>
      </c>
      <c r="H311">
        <f t="shared" si="9"/>
        <v>0</v>
      </c>
      <c r="M311">
        <v>1030171</v>
      </c>
      <c r="N311" t="s">
        <v>3790</v>
      </c>
      <c r="O311">
        <v>0</v>
      </c>
      <c r="P311">
        <v>204</v>
      </c>
      <c r="Q311" t="s">
        <v>2305</v>
      </c>
      <c r="R311">
        <v>261885</v>
      </c>
      <c r="S311">
        <f t="shared" si="10"/>
        <v>0</v>
      </c>
    </row>
    <row r="312" spans="1:19">
      <c r="A312">
        <v>1030175</v>
      </c>
      <c r="B312" t="s">
        <v>3791</v>
      </c>
      <c r="C312">
        <v>0</v>
      </c>
      <c r="D312">
        <v>20401</v>
      </c>
      <c r="E312" t="s">
        <v>2352</v>
      </c>
      <c r="F312">
        <v>14076</v>
      </c>
      <c r="G312">
        <f t="shared" si="8"/>
        <v>14076</v>
      </c>
      <c r="H312">
        <f t="shared" si="9"/>
        <v>0</v>
      </c>
      <c r="M312">
        <v>1030175</v>
      </c>
      <c r="N312" t="s">
        <v>3791</v>
      </c>
      <c r="O312">
        <v>0</v>
      </c>
      <c r="P312">
        <v>20401</v>
      </c>
      <c r="Q312" t="s">
        <v>2352</v>
      </c>
      <c r="R312">
        <v>14076</v>
      </c>
      <c r="S312">
        <f t="shared" si="10"/>
        <v>0</v>
      </c>
    </row>
    <row r="313" spans="1:19">
      <c r="A313">
        <v>1030178</v>
      </c>
      <c r="B313" t="s">
        <v>3792</v>
      </c>
      <c r="C313">
        <v>29361</v>
      </c>
      <c r="D313">
        <v>2040101</v>
      </c>
      <c r="E313" t="s">
        <v>2501</v>
      </c>
      <c r="F313">
        <v>1019</v>
      </c>
      <c r="G313">
        <f t="shared" si="8"/>
        <v>1019</v>
      </c>
      <c r="H313">
        <f t="shared" si="9"/>
        <v>0</v>
      </c>
      <c r="M313">
        <v>1030178</v>
      </c>
      <c r="N313" t="s">
        <v>3792</v>
      </c>
      <c r="O313">
        <v>29361</v>
      </c>
      <c r="P313">
        <v>2040101</v>
      </c>
      <c r="Q313" t="s">
        <v>2501</v>
      </c>
      <c r="R313">
        <v>1019</v>
      </c>
      <c r="S313">
        <f t="shared" si="10"/>
        <v>0</v>
      </c>
    </row>
    <row r="314" spans="1:19">
      <c r="A314">
        <v>1030180</v>
      </c>
      <c r="B314" t="s">
        <v>3793</v>
      </c>
      <c r="C314">
        <v>0</v>
      </c>
      <c r="D314">
        <v>2040102</v>
      </c>
      <c r="E314" t="s">
        <v>2502</v>
      </c>
      <c r="F314">
        <v>152</v>
      </c>
      <c r="G314">
        <f t="shared" si="8"/>
        <v>152</v>
      </c>
      <c r="H314">
        <f t="shared" si="9"/>
        <v>0</v>
      </c>
      <c r="M314">
        <v>1030180</v>
      </c>
      <c r="N314" t="s">
        <v>3793</v>
      </c>
      <c r="O314">
        <v>0</v>
      </c>
      <c r="P314">
        <v>2040102</v>
      </c>
      <c r="Q314" t="s">
        <v>2502</v>
      </c>
      <c r="R314">
        <v>152</v>
      </c>
      <c r="S314">
        <f t="shared" si="10"/>
        <v>0</v>
      </c>
    </row>
    <row r="315" spans="1:19">
      <c r="A315">
        <v>103018001</v>
      </c>
      <c r="B315" t="s">
        <v>3794</v>
      </c>
      <c r="C315">
        <v>0</v>
      </c>
      <c r="D315">
        <v>2040103</v>
      </c>
      <c r="E315" t="s">
        <v>2503</v>
      </c>
      <c r="F315">
        <v>12405</v>
      </c>
      <c r="G315">
        <f t="shared" si="8"/>
        <v>12405</v>
      </c>
      <c r="H315">
        <f t="shared" si="9"/>
        <v>0</v>
      </c>
      <c r="M315">
        <v>103018001</v>
      </c>
      <c r="N315" t="s">
        <v>3794</v>
      </c>
      <c r="O315">
        <v>0</v>
      </c>
      <c r="P315">
        <v>2040103</v>
      </c>
      <c r="Q315" t="s">
        <v>2503</v>
      </c>
      <c r="R315">
        <v>12405</v>
      </c>
      <c r="S315">
        <f t="shared" si="10"/>
        <v>0</v>
      </c>
    </row>
    <row r="316" spans="1:19">
      <c r="A316">
        <v>103018002</v>
      </c>
      <c r="B316" t="s">
        <v>3795</v>
      </c>
      <c r="C316">
        <v>0</v>
      </c>
      <c r="D316">
        <v>2040104</v>
      </c>
      <c r="E316" t="s">
        <v>3796</v>
      </c>
      <c r="F316">
        <v>0</v>
      </c>
      <c r="G316">
        <f t="shared" si="8"/>
        <v>0</v>
      </c>
      <c r="H316">
        <f t="shared" si="9"/>
        <v>0</v>
      </c>
      <c r="M316">
        <v>103018002</v>
      </c>
      <c r="N316" t="s">
        <v>3795</v>
      </c>
      <c r="O316">
        <v>0</v>
      </c>
      <c r="P316">
        <v>2040104</v>
      </c>
      <c r="Q316" t="s">
        <v>3796</v>
      </c>
      <c r="R316">
        <v>0</v>
      </c>
      <c r="S316">
        <f t="shared" si="10"/>
        <v>0</v>
      </c>
    </row>
    <row r="317" spans="1:19">
      <c r="A317">
        <v>103018003</v>
      </c>
      <c r="B317" t="s">
        <v>3797</v>
      </c>
      <c r="C317">
        <v>0</v>
      </c>
      <c r="D317">
        <v>2040105</v>
      </c>
      <c r="E317" t="s">
        <v>3798</v>
      </c>
      <c r="F317">
        <v>0</v>
      </c>
      <c r="G317">
        <f t="shared" si="8"/>
        <v>0</v>
      </c>
      <c r="H317">
        <f t="shared" si="9"/>
        <v>0</v>
      </c>
      <c r="M317">
        <v>103018003</v>
      </c>
      <c r="N317" t="s">
        <v>3797</v>
      </c>
      <c r="O317">
        <v>0</v>
      </c>
      <c r="P317">
        <v>2040105</v>
      </c>
      <c r="Q317" t="s">
        <v>3798</v>
      </c>
      <c r="R317">
        <v>0</v>
      </c>
      <c r="S317">
        <f t="shared" si="10"/>
        <v>0</v>
      </c>
    </row>
    <row r="318" spans="1:19">
      <c r="A318">
        <v>103018004</v>
      </c>
      <c r="B318" t="s">
        <v>3799</v>
      </c>
      <c r="C318">
        <v>0</v>
      </c>
      <c r="D318">
        <v>2040106</v>
      </c>
      <c r="E318" t="s">
        <v>3800</v>
      </c>
      <c r="F318">
        <v>0</v>
      </c>
      <c r="G318">
        <f t="shared" si="8"/>
        <v>0</v>
      </c>
      <c r="H318">
        <f t="shared" si="9"/>
        <v>0</v>
      </c>
      <c r="M318">
        <v>103018004</v>
      </c>
      <c r="N318" t="s">
        <v>3799</v>
      </c>
      <c r="O318">
        <v>0</v>
      </c>
      <c r="P318">
        <v>2040106</v>
      </c>
      <c r="Q318" t="s">
        <v>3800</v>
      </c>
      <c r="R318">
        <v>0</v>
      </c>
      <c r="S318">
        <f t="shared" si="10"/>
        <v>0</v>
      </c>
    </row>
    <row r="319" spans="1:19">
      <c r="A319">
        <v>103018005</v>
      </c>
      <c r="B319" t="s">
        <v>3801</v>
      </c>
      <c r="C319">
        <v>0</v>
      </c>
      <c r="D319">
        <v>2040107</v>
      </c>
      <c r="E319" t="s">
        <v>3802</v>
      </c>
      <c r="F319">
        <v>0</v>
      </c>
      <c r="G319">
        <f t="shared" si="8"/>
        <v>0</v>
      </c>
      <c r="H319">
        <f t="shared" si="9"/>
        <v>0</v>
      </c>
      <c r="M319">
        <v>103018005</v>
      </c>
      <c r="N319" t="s">
        <v>3801</v>
      </c>
      <c r="O319">
        <v>0</v>
      </c>
      <c r="P319">
        <v>2040107</v>
      </c>
      <c r="Q319" t="s">
        <v>3802</v>
      </c>
      <c r="R319">
        <v>0</v>
      </c>
      <c r="S319">
        <f t="shared" si="10"/>
        <v>0</v>
      </c>
    </row>
    <row r="320" spans="1:19">
      <c r="A320">
        <v>103018006</v>
      </c>
      <c r="B320" t="s">
        <v>3803</v>
      </c>
      <c r="C320">
        <v>0</v>
      </c>
      <c r="D320">
        <v>2040108</v>
      </c>
      <c r="E320" t="s">
        <v>3804</v>
      </c>
      <c r="F320">
        <v>0</v>
      </c>
      <c r="G320">
        <f t="shared" si="8"/>
        <v>0</v>
      </c>
      <c r="H320">
        <f t="shared" si="9"/>
        <v>0</v>
      </c>
      <c r="M320">
        <v>103018006</v>
      </c>
      <c r="N320" t="s">
        <v>3803</v>
      </c>
      <c r="O320">
        <v>0</v>
      </c>
      <c r="P320">
        <v>2040108</v>
      </c>
      <c r="Q320" t="s">
        <v>3804</v>
      </c>
      <c r="R320">
        <v>0</v>
      </c>
      <c r="S320">
        <f t="shared" si="10"/>
        <v>0</v>
      </c>
    </row>
    <row r="321" spans="1:19">
      <c r="A321">
        <v>103018007</v>
      </c>
      <c r="B321" t="s">
        <v>3805</v>
      </c>
      <c r="C321">
        <v>0</v>
      </c>
      <c r="D321">
        <v>2040199</v>
      </c>
      <c r="E321" t="s">
        <v>2504</v>
      </c>
      <c r="F321">
        <v>500</v>
      </c>
      <c r="G321">
        <f t="shared" si="8"/>
        <v>500</v>
      </c>
      <c r="H321">
        <f t="shared" si="9"/>
        <v>0</v>
      </c>
      <c r="M321">
        <v>103018007</v>
      </c>
      <c r="N321" t="s">
        <v>3805</v>
      </c>
      <c r="O321">
        <v>0</v>
      </c>
      <c r="P321">
        <v>2040199</v>
      </c>
      <c r="Q321" t="s">
        <v>2504</v>
      </c>
      <c r="R321">
        <v>500</v>
      </c>
      <c r="S321">
        <f t="shared" si="10"/>
        <v>0</v>
      </c>
    </row>
    <row r="322" spans="1:19">
      <c r="A322">
        <v>1030199</v>
      </c>
      <c r="B322" t="s">
        <v>3806</v>
      </c>
      <c r="C322">
        <v>576</v>
      </c>
      <c r="D322">
        <v>20402</v>
      </c>
      <c r="E322" t="s">
        <v>2353</v>
      </c>
      <c r="F322">
        <v>182835</v>
      </c>
      <c r="G322">
        <f t="shared" si="8"/>
        <v>182835</v>
      </c>
      <c r="H322">
        <f t="shared" si="9"/>
        <v>0</v>
      </c>
      <c r="M322">
        <v>1030199</v>
      </c>
      <c r="N322" t="s">
        <v>3806</v>
      </c>
      <c r="O322">
        <v>576</v>
      </c>
      <c r="P322">
        <v>20402</v>
      </c>
      <c r="Q322" t="s">
        <v>2353</v>
      </c>
      <c r="R322">
        <v>182835</v>
      </c>
      <c r="S322">
        <f t="shared" si="10"/>
        <v>0</v>
      </c>
    </row>
    <row r="323" spans="1:19">
      <c r="A323">
        <v>10310</v>
      </c>
      <c r="B323" t="s">
        <v>3807</v>
      </c>
      <c r="C323">
        <v>41</v>
      </c>
      <c r="D323">
        <v>2040201</v>
      </c>
      <c r="E323" t="s">
        <v>2460</v>
      </c>
      <c r="F323">
        <v>83063</v>
      </c>
      <c r="G323">
        <f t="shared" si="8"/>
        <v>83063</v>
      </c>
      <c r="H323">
        <f t="shared" si="9"/>
        <v>0</v>
      </c>
      <c r="M323">
        <v>10310</v>
      </c>
      <c r="N323" t="s">
        <v>3807</v>
      </c>
      <c r="O323">
        <v>41</v>
      </c>
      <c r="P323">
        <v>2040201</v>
      </c>
      <c r="Q323" t="s">
        <v>2460</v>
      </c>
      <c r="R323">
        <v>83063</v>
      </c>
      <c r="S323">
        <f t="shared" si="10"/>
        <v>0</v>
      </c>
    </row>
    <row r="324" spans="1:19">
      <c r="A324">
        <v>1031001</v>
      </c>
      <c r="B324" t="s">
        <v>3808</v>
      </c>
      <c r="C324">
        <v>0</v>
      </c>
      <c r="D324">
        <v>2040202</v>
      </c>
      <c r="E324" t="s">
        <v>2461</v>
      </c>
      <c r="F324">
        <v>8749</v>
      </c>
      <c r="G324">
        <f t="shared" si="8"/>
        <v>8749</v>
      </c>
      <c r="H324">
        <f t="shared" si="9"/>
        <v>0</v>
      </c>
      <c r="M324">
        <v>1031001</v>
      </c>
      <c r="N324" t="s">
        <v>3808</v>
      </c>
      <c r="O324">
        <v>0</v>
      </c>
      <c r="P324">
        <v>2040202</v>
      </c>
      <c r="Q324" t="s">
        <v>2461</v>
      </c>
      <c r="R324">
        <v>8749</v>
      </c>
      <c r="S324">
        <f t="shared" si="10"/>
        <v>0</v>
      </c>
    </row>
    <row r="325" spans="1:19">
      <c r="A325">
        <v>1031002</v>
      </c>
      <c r="B325" t="s">
        <v>3809</v>
      </c>
      <c r="C325">
        <v>0</v>
      </c>
      <c r="D325">
        <v>2040203</v>
      </c>
      <c r="E325" t="s">
        <v>2462</v>
      </c>
      <c r="F325">
        <v>2408</v>
      </c>
      <c r="G325">
        <f t="shared" si="8"/>
        <v>2408</v>
      </c>
      <c r="H325">
        <f t="shared" si="9"/>
        <v>0</v>
      </c>
      <c r="M325">
        <v>1031002</v>
      </c>
      <c r="N325" t="s">
        <v>3809</v>
      </c>
      <c r="O325">
        <v>0</v>
      </c>
      <c r="P325">
        <v>2040203</v>
      </c>
      <c r="Q325" t="s">
        <v>2462</v>
      </c>
      <c r="R325">
        <v>2408</v>
      </c>
      <c r="S325">
        <f t="shared" si="10"/>
        <v>0</v>
      </c>
    </row>
    <row r="326" spans="1:19">
      <c r="A326">
        <v>1031098</v>
      </c>
      <c r="B326" t="s">
        <v>3810</v>
      </c>
      <c r="C326">
        <v>41</v>
      </c>
      <c r="D326">
        <v>2040204</v>
      </c>
      <c r="E326" t="s">
        <v>2505</v>
      </c>
      <c r="F326">
        <v>20020</v>
      </c>
      <c r="G326">
        <f t="shared" ref="G326:G389" si="11">R326</f>
        <v>20020</v>
      </c>
      <c r="H326">
        <f t="shared" ref="H326:H389" si="12">F326-G326</f>
        <v>0</v>
      </c>
      <c r="M326">
        <v>1031098</v>
      </c>
      <c r="N326" t="s">
        <v>3810</v>
      </c>
      <c r="O326">
        <v>41</v>
      </c>
      <c r="P326">
        <v>2040204</v>
      </c>
      <c r="Q326" t="s">
        <v>2505</v>
      </c>
      <c r="R326">
        <v>20020</v>
      </c>
      <c r="S326">
        <f t="shared" si="10"/>
        <v>0</v>
      </c>
    </row>
    <row r="327" spans="4:18">
      <c r="D327">
        <v>2040205</v>
      </c>
      <c r="E327" t="s">
        <v>2506</v>
      </c>
      <c r="F327">
        <v>357</v>
      </c>
      <c r="G327">
        <f t="shared" si="11"/>
        <v>357</v>
      </c>
      <c r="H327">
        <f t="shared" si="12"/>
        <v>0</v>
      </c>
      <c r="P327">
        <v>2040205</v>
      </c>
      <c r="Q327" t="s">
        <v>2506</v>
      </c>
      <c r="R327">
        <v>357</v>
      </c>
    </row>
    <row r="328" spans="1:18">
      <c r="A328">
        <v>10306</v>
      </c>
      <c r="B328" t="s">
        <v>752</v>
      </c>
      <c r="C328">
        <v>9640</v>
      </c>
      <c r="D328">
        <v>2040206</v>
      </c>
      <c r="E328" t="s">
        <v>2507</v>
      </c>
      <c r="F328">
        <v>7899</v>
      </c>
      <c r="G328">
        <f t="shared" si="11"/>
        <v>7899</v>
      </c>
      <c r="H328">
        <f t="shared" si="12"/>
        <v>0</v>
      </c>
      <c r="M328">
        <v>10306</v>
      </c>
      <c r="N328" t="s">
        <v>752</v>
      </c>
      <c r="O328">
        <v>9640</v>
      </c>
      <c r="P328">
        <v>2040206</v>
      </c>
      <c r="Q328" t="s">
        <v>2507</v>
      </c>
      <c r="R328">
        <v>7899</v>
      </c>
    </row>
    <row r="329" spans="1:18">
      <c r="A329">
        <v>1030601</v>
      </c>
      <c r="B329" t="s">
        <v>3811</v>
      </c>
      <c r="C329">
        <v>5668</v>
      </c>
      <c r="D329">
        <v>2040207</v>
      </c>
      <c r="E329" t="s">
        <v>3812</v>
      </c>
      <c r="F329">
        <v>95</v>
      </c>
      <c r="G329">
        <f t="shared" si="11"/>
        <v>95</v>
      </c>
      <c r="H329">
        <f t="shared" si="12"/>
        <v>0</v>
      </c>
      <c r="M329">
        <v>1030601</v>
      </c>
      <c r="N329" t="s">
        <v>3811</v>
      </c>
      <c r="O329">
        <v>5668</v>
      </c>
      <c r="P329">
        <v>2040207</v>
      </c>
      <c r="Q329" t="s">
        <v>3812</v>
      </c>
      <c r="R329">
        <v>95</v>
      </c>
    </row>
    <row r="330" spans="1:18">
      <c r="A330">
        <v>103060103</v>
      </c>
      <c r="B330" t="s">
        <v>3813</v>
      </c>
      <c r="C330">
        <v>0</v>
      </c>
      <c r="D330">
        <v>2040208</v>
      </c>
      <c r="E330" t="s">
        <v>2508</v>
      </c>
      <c r="F330">
        <v>1496</v>
      </c>
      <c r="G330">
        <f t="shared" si="11"/>
        <v>1496</v>
      </c>
      <c r="H330">
        <f t="shared" si="12"/>
        <v>0</v>
      </c>
      <c r="M330">
        <v>103060103</v>
      </c>
      <c r="N330" t="s">
        <v>3813</v>
      </c>
      <c r="O330">
        <v>0</v>
      </c>
      <c r="P330">
        <v>2040208</v>
      </c>
      <c r="Q330" t="s">
        <v>2508</v>
      </c>
      <c r="R330">
        <v>1496</v>
      </c>
    </row>
    <row r="331" spans="1:18">
      <c r="A331">
        <v>103060104</v>
      </c>
      <c r="B331" t="s">
        <v>3814</v>
      </c>
      <c r="C331">
        <v>0</v>
      </c>
      <c r="D331">
        <v>2040209</v>
      </c>
      <c r="E331" t="s">
        <v>3815</v>
      </c>
      <c r="F331">
        <v>0</v>
      </c>
      <c r="G331">
        <f t="shared" si="11"/>
        <v>0</v>
      </c>
      <c r="H331">
        <f t="shared" si="12"/>
        <v>0</v>
      </c>
      <c r="M331">
        <v>103060104</v>
      </c>
      <c r="N331" t="s">
        <v>3814</v>
      </c>
      <c r="O331">
        <v>0</v>
      </c>
      <c r="P331">
        <v>2040209</v>
      </c>
      <c r="Q331" t="s">
        <v>3815</v>
      </c>
      <c r="R331">
        <v>0</v>
      </c>
    </row>
    <row r="332" spans="1:18">
      <c r="A332">
        <v>103060105</v>
      </c>
      <c r="B332" t="s">
        <v>3816</v>
      </c>
      <c r="C332">
        <v>0</v>
      </c>
      <c r="D332">
        <v>2040210</v>
      </c>
      <c r="E332" t="s">
        <v>2509</v>
      </c>
      <c r="F332">
        <v>90</v>
      </c>
      <c r="G332">
        <f t="shared" si="11"/>
        <v>90</v>
      </c>
      <c r="H332">
        <f t="shared" si="12"/>
        <v>0</v>
      </c>
      <c r="M332">
        <v>103060105</v>
      </c>
      <c r="N332" t="s">
        <v>3816</v>
      </c>
      <c r="O332">
        <v>0</v>
      </c>
      <c r="P332">
        <v>2040210</v>
      </c>
      <c r="Q332" t="s">
        <v>2509</v>
      </c>
      <c r="R332">
        <v>90</v>
      </c>
    </row>
    <row r="333" spans="1:18">
      <c r="A333">
        <v>103060106</v>
      </c>
      <c r="B333" t="s">
        <v>3817</v>
      </c>
      <c r="C333">
        <v>0</v>
      </c>
      <c r="D333">
        <v>2040211</v>
      </c>
      <c r="E333" t="s">
        <v>2510</v>
      </c>
      <c r="F333">
        <v>2192</v>
      </c>
      <c r="G333">
        <f t="shared" si="11"/>
        <v>2192</v>
      </c>
      <c r="H333">
        <f t="shared" si="12"/>
        <v>0</v>
      </c>
      <c r="M333">
        <v>103060106</v>
      </c>
      <c r="N333" t="s">
        <v>3817</v>
      </c>
      <c r="O333">
        <v>0</v>
      </c>
      <c r="P333">
        <v>2040211</v>
      </c>
      <c r="Q333" t="s">
        <v>2510</v>
      </c>
      <c r="R333">
        <v>2192</v>
      </c>
    </row>
    <row r="334" spans="1:18">
      <c r="A334">
        <v>103060107</v>
      </c>
      <c r="B334" t="s">
        <v>3818</v>
      </c>
      <c r="C334">
        <v>0</v>
      </c>
      <c r="D334">
        <v>2040212</v>
      </c>
      <c r="E334" t="s">
        <v>2511</v>
      </c>
      <c r="F334">
        <v>22606</v>
      </c>
      <c r="G334">
        <f t="shared" si="11"/>
        <v>22606</v>
      </c>
      <c r="H334">
        <f t="shared" si="12"/>
        <v>0</v>
      </c>
      <c r="M334">
        <v>103060107</v>
      </c>
      <c r="N334" t="s">
        <v>3818</v>
      </c>
      <c r="O334">
        <v>0</v>
      </c>
      <c r="P334">
        <v>2040212</v>
      </c>
      <c r="Q334" t="s">
        <v>2511</v>
      </c>
      <c r="R334">
        <v>22606</v>
      </c>
    </row>
    <row r="335" spans="1:18">
      <c r="A335">
        <v>103060108</v>
      </c>
      <c r="B335" t="s">
        <v>3819</v>
      </c>
      <c r="C335">
        <v>0</v>
      </c>
      <c r="D335">
        <v>2040213</v>
      </c>
      <c r="E335" t="s">
        <v>2512</v>
      </c>
      <c r="F335">
        <v>59</v>
      </c>
      <c r="G335">
        <f t="shared" si="11"/>
        <v>59</v>
      </c>
      <c r="H335">
        <f t="shared" si="12"/>
        <v>0</v>
      </c>
      <c r="M335">
        <v>103060108</v>
      </c>
      <c r="N335" t="s">
        <v>3819</v>
      </c>
      <c r="O335">
        <v>0</v>
      </c>
      <c r="P335">
        <v>2040213</v>
      </c>
      <c r="Q335" t="s">
        <v>2512</v>
      </c>
      <c r="R335">
        <v>59</v>
      </c>
    </row>
    <row r="336" spans="1:18">
      <c r="A336">
        <v>103060109</v>
      </c>
      <c r="B336" t="s">
        <v>3820</v>
      </c>
      <c r="C336">
        <v>0</v>
      </c>
      <c r="D336">
        <v>2040214</v>
      </c>
      <c r="E336" t="s">
        <v>2513</v>
      </c>
      <c r="F336">
        <v>1891</v>
      </c>
      <c r="G336">
        <f t="shared" si="11"/>
        <v>1891</v>
      </c>
      <c r="H336">
        <f t="shared" si="12"/>
        <v>0</v>
      </c>
      <c r="M336">
        <v>103060109</v>
      </c>
      <c r="N336" t="s">
        <v>3820</v>
      </c>
      <c r="O336">
        <v>0</v>
      </c>
      <c r="P336">
        <v>2040214</v>
      </c>
      <c r="Q336" t="s">
        <v>2513</v>
      </c>
      <c r="R336">
        <v>1891</v>
      </c>
    </row>
    <row r="337" spans="1:18">
      <c r="A337">
        <v>103060112</v>
      </c>
      <c r="B337" t="s">
        <v>3821</v>
      </c>
      <c r="C337">
        <v>0</v>
      </c>
      <c r="D337">
        <v>2040215</v>
      </c>
      <c r="E337" t="s">
        <v>2514</v>
      </c>
      <c r="F337">
        <v>1057</v>
      </c>
      <c r="G337">
        <f t="shared" si="11"/>
        <v>1057</v>
      </c>
      <c r="H337">
        <f t="shared" si="12"/>
        <v>0</v>
      </c>
      <c r="M337">
        <v>103060112</v>
      </c>
      <c r="N337" t="s">
        <v>3821</v>
      </c>
      <c r="O337">
        <v>0</v>
      </c>
      <c r="P337">
        <v>2040215</v>
      </c>
      <c r="Q337" t="s">
        <v>2514</v>
      </c>
      <c r="R337">
        <v>1057</v>
      </c>
    </row>
    <row r="338" spans="1:18">
      <c r="A338">
        <v>103060113</v>
      </c>
      <c r="B338" t="s">
        <v>3822</v>
      </c>
      <c r="C338">
        <v>0</v>
      </c>
      <c r="D338">
        <v>2040216</v>
      </c>
      <c r="E338" t="s">
        <v>2515</v>
      </c>
      <c r="F338">
        <v>1894</v>
      </c>
      <c r="G338">
        <f t="shared" si="11"/>
        <v>1894</v>
      </c>
      <c r="H338">
        <f t="shared" si="12"/>
        <v>0</v>
      </c>
      <c r="M338">
        <v>103060113</v>
      </c>
      <c r="N338" t="s">
        <v>3822</v>
      </c>
      <c r="O338">
        <v>0</v>
      </c>
      <c r="P338">
        <v>2040216</v>
      </c>
      <c r="Q338" t="s">
        <v>2515</v>
      </c>
      <c r="R338">
        <v>1894</v>
      </c>
    </row>
    <row r="339" spans="1:18">
      <c r="A339">
        <v>103060114</v>
      </c>
      <c r="B339" t="s">
        <v>3823</v>
      </c>
      <c r="C339">
        <v>0</v>
      </c>
      <c r="D339">
        <v>2040217</v>
      </c>
      <c r="E339" t="s">
        <v>2516</v>
      </c>
      <c r="F339">
        <v>8473</v>
      </c>
      <c r="G339">
        <f t="shared" si="11"/>
        <v>8473</v>
      </c>
      <c r="H339">
        <f t="shared" si="12"/>
        <v>0</v>
      </c>
      <c r="M339">
        <v>103060114</v>
      </c>
      <c r="N339" t="s">
        <v>3823</v>
      </c>
      <c r="O339">
        <v>0</v>
      </c>
      <c r="P339">
        <v>2040217</v>
      </c>
      <c r="Q339" t="s">
        <v>2516</v>
      </c>
      <c r="R339">
        <v>8473</v>
      </c>
    </row>
    <row r="340" spans="1:18">
      <c r="A340">
        <v>103060115</v>
      </c>
      <c r="B340" t="s">
        <v>3824</v>
      </c>
      <c r="C340">
        <v>0</v>
      </c>
      <c r="D340">
        <v>2040218</v>
      </c>
      <c r="E340" t="s">
        <v>3825</v>
      </c>
      <c r="F340">
        <v>45</v>
      </c>
      <c r="G340">
        <f t="shared" si="11"/>
        <v>45</v>
      </c>
      <c r="H340">
        <f t="shared" si="12"/>
        <v>0</v>
      </c>
      <c r="M340">
        <v>103060115</v>
      </c>
      <c r="N340" t="s">
        <v>3824</v>
      </c>
      <c r="O340">
        <v>0</v>
      </c>
      <c r="P340">
        <v>2040218</v>
      </c>
      <c r="Q340" t="s">
        <v>3825</v>
      </c>
      <c r="R340">
        <v>45</v>
      </c>
    </row>
    <row r="341" spans="1:18">
      <c r="A341">
        <v>103060116</v>
      </c>
      <c r="B341" t="s">
        <v>3826</v>
      </c>
      <c r="C341">
        <v>0</v>
      </c>
      <c r="D341">
        <v>2040219</v>
      </c>
      <c r="E341" t="s">
        <v>2480</v>
      </c>
      <c r="F341">
        <v>10</v>
      </c>
      <c r="G341">
        <f t="shared" si="11"/>
        <v>10</v>
      </c>
      <c r="H341">
        <f t="shared" si="12"/>
        <v>0</v>
      </c>
      <c r="M341">
        <v>103060116</v>
      </c>
      <c r="N341" t="s">
        <v>3826</v>
      </c>
      <c r="O341">
        <v>0</v>
      </c>
      <c r="P341">
        <v>2040219</v>
      </c>
      <c r="Q341" t="s">
        <v>2480</v>
      </c>
      <c r="R341">
        <v>10</v>
      </c>
    </row>
    <row r="342" spans="1:18">
      <c r="A342">
        <v>103060117</v>
      </c>
      <c r="B342" t="s">
        <v>3827</v>
      </c>
      <c r="C342">
        <v>0</v>
      </c>
      <c r="D342">
        <v>2040250</v>
      </c>
      <c r="E342" t="s">
        <v>2465</v>
      </c>
      <c r="F342">
        <v>297</v>
      </c>
      <c r="G342">
        <f t="shared" si="11"/>
        <v>297</v>
      </c>
      <c r="H342">
        <f t="shared" si="12"/>
        <v>0</v>
      </c>
      <c r="M342">
        <v>103060117</v>
      </c>
      <c r="N342" t="s">
        <v>3827</v>
      </c>
      <c r="O342">
        <v>0</v>
      </c>
      <c r="P342">
        <v>2040250</v>
      </c>
      <c r="Q342" t="s">
        <v>2465</v>
      </c>
      <c r="R342">
        <v>297</v>
      </c>
    </row>
    <row r="343" spans="1:18">
      <c r="A343">
        <v>103060118</v>
      </c>
      <c r="B343" t="s">
        <v>3828</v>
      </c>
      <c r="C343">
        <v>0</v>
      </c>
      <c r="D343">
        <v>2040299</v>
      </c>
      <c r="E343" t="s">
        <v>1333</v>
      </c>
      <c r="F343">
        <v>20134</v>
      </c>
      <c r="G343">
        <f t="shared" si="11"/>
        <v>20134</v>
      </c>
      <c r="H343">
        <f t="shared" si="12"/>
        <v>0</v>
      </c>
      <c r="M343">
        <v>103060118</v>
      </c>
      <c r="N343" t="s">
        <v>3828</v>
      </c>
      <c r="O343">
        <v>0</v>
      </c>
      <c r="P343">
        <v>2040299</v>
      </c>
      <c r="Q343" t="s">
        <v>1333</v>
      </c>
      <c r="R343">
        <v>20134</v>
      </c>
    </row>
    <row r="344" spans="1:18">
      <c r="A344">
        <v>103060119</v>
      </c>
      <c r="B344" t="s">
        <v>3829</v>
      </c>
      <c r="C344">
        <v>0</v>
      </c>
      <c r="D344">
        <v>20403</v>
      </c>
      <c r="E344" t="s">
        <v>2354</v>
      </c>
      <c r="F344">
        <v>351</v>
      </c>
      <c r="G344">
        <f t="shared" si="11"/>
        <v>351</v>
      </c>
      <c r="H344">
        <f t="shared" si="12"/>
        <v>0</v>
      </c>
      <c r="M344">
        <v>103060119</v>
      </c>
      <c r="N344" t="s">
        <v>3829</v>
      </c>
      <c r="O344">
        <v>0</v>
      </c>
      <c r="P344">
        <v>20403</v>
      </c>
      <c r="Q344" t="s">
        <v>2354</v>
      </c>
      <c r="R344">
        <v>351</v>
      </c>
    </row>
    <row r="345" spans="1:18">
      <c r="A345">
        <v>103060120</v>
      </c>
      <c r="B345" t="s">
        <v>3830</v>
      </c>
      <c r="C345">
        <v>0</v>
      </c>
      <c r="D345">
        <v>2040301</v>
      </c>
      <c r="E345" t="s">
        <v>2460</v>
      </c>
      <c r="F345">
        <v>36</v>
      </c>
      <c r="G345">
        <f t="shared" si="11"/>
        <v>36</v>
      </c>
      <c r="H345">
        <f t="shared" si="12"/>
        <v>0</v>
      </c>
      <c r="M345">
        <v>103060120</v>
      </c>
      <c r="N345" t="s">
        <v>3830</v>
      </c>
      <c r="O345">
        <v>0</v>
      </c>
      <c r="P345">
        <v>2040301</v>
      </c>
      <c r="Q345" t="s">
        <v>2460</v>
      </c>
      <c r="R345">
        <v>36</v>
      </c>
    </row>
    <row r="346" spans="1:18">
      <c r="A346">
        <v>103060121</v>
      </c>
      <c r="B346" t="s">
        <v>3831</v>
      </c>
      <c r="C346">
        <v>0</v>
      </c>
      <c r="D346">
        <v>2040302</v>
      </c>
      <c r="E346" t="s">
        <v>2461</v>
      </c>
      <c r="F346">
        <v>25</v>
      </c>
      <c r="G346">
        <f t="shared" si="11"/>
        <v>25</v>
      </c>
      <c r="H346">
        <f t="shared" si="12"/>
        <v>0</v>
      </c>
      <c r="M346">
        <v>103060121</v>
      </c>
      <c r="N346" t="s">
        <v>3831</v>
      </c>
      <c r="O346">
        <v>0</v>
      </c>
      <c r="P346">
        <v>2040302</v>
      </c>
      <c r="Q346" t="s">
        <v>2461</v>
      </c>
      <c r="R346">
        <v>25</v>
      </c>
    </row>
    <row r="347" spans="1:18">
      <c r="A347">
        <v>103060122</v>
      </c>
      <c r="B347" t="s">
        <v>3832</v>
      </c>
      <c r="C347">
        <v>0</v>
      </c>
      <c r="D347">
        <v>2040303</v>
      </c>
      <c r="E347" t="s">
        <v>2462</v>
      </c>
      <c r="F347">
        <v>0</v>
      </c>
      <c r="G347">
        <f t="shared" si="11"/>
        <v>0</v>
      </c>
      <c r="H347">
        <f t="shared" si="12"/>
        <v>0</v>
      </c>
      <c r="M347">
        <v>103060122</v>
      </c>
      <c r="N347" t="s">
        <v>3832</v>
      </c>
      <c r="O347">
        <v>0</v>
      </c>
      <c r="P347">
        <v>2040303</v>
      </c>
      <c r="Q347" t="s">
        <v>2462</v>
      </c>
      <c r="R347">
        <v>0</v>
      </c>
    </row>
    <row r="348" spans="1:18">
      <c r="A348">
        <v>103060123</v>
      </c>
      <c r="B348" t="s">
        <v>3833</v>
      </c>
      <c r="C348">
        <v>0</v>
      </c>
      <c r="D348">
        <v>2040304</v>
      </c>
      <c r="E348" t="s">
        <v>3834</v>
      </c>
      <c r="F348">
        <v>1</v>
      </c>
      <c r="G348">
        <f t="shared" si="11"/>
        <v>1</v>
      </c>
      <c r="H348">
        <f t="shared" si="12"/>
        <v>0</v>
      </c>
      <c r="M348">
        <v>103060123</v>
      </c>
      <c r="N348" t="s">
        <v>3833</v>
      </c>
      <c r="O348">
        <v>0</v>
      </c>
      <c r="P348">
        <v>2040304</v>
      </c>
      <c r="Q348" t="s">
        <v>3834</v>
      </c>
      <c r="R348">
        <v>1</v>
      </c>
    </row>
    <row r="349" spans="1:18">
      <c r="A349">
        <v>103060124</v>
      </c>
      <c r="B349" t="s">
        <v>3835</v>
      </c>
      <c r="C349">
        <v>0</v>
      </c>
      <c r="D349">
        <v>2040350</v>
      </c>
      <c r="E349" t="s">
        <v>2465</v>
      </c>
      <c r="F349">
        <v>0</v>
      </c>
      <c r="G349">
        <f t="shared" si="11"/>
        <v>0</v>
      </c>
      <c r="H349">
        <f t="shared" si="12"/>
        <v>0</v>
      </c>
      <c r="M349">
        <v>103060124</v>
      </c>
      <c r="N349" t="s">
        <v>3835</v>
      </c>
      <c r="O349">
        <v>0</v>
      </c>
      <c r="P349">
        <v>2040350</v>
      </c>
      <c r="Q349" t="s">
        <v>2465</v>
      </c>
      <c r="R349">
        <v>0</v>
      </c>
    </row>
    <row r="350" spans="1:18">
      <c r="A350">
        <v>103060125</v>
      </c>
      <c r="B350" t="s">
        <v>3836</v>
      </c>
      <c r="C350">
        <v>0</v>
      </c>
      <c r="D350">
        <v>2040399</v>
      </c>
      <c r="E350" t="s">
        <v>2517</v>
      </c>
      <c r="F350">
        <v>289</v>
      </c>
      <c r="G350">
        <f t="shared" si="11"/>
        <v>289</v>
      </c>
      <c r="H350">
        <f t="shared" si="12"/>
        <v>0</v>
      </c>
      <c r="M350">
        <v>103060125</v>
      </c>
      <c r="N350" t="s">
        <v>3836</v>
      </c>
      <c r="O350">
        <v>0</v>
      </c>
      <c r="P350">
        <v>2040399</v>
      </c>
      <c r="Q350" t="s">
        <v>2517</v>
      </c>
      <c r="R350">
        <v>289</v>
      </c>
    </row>
    <row r="351" spans="1:18">
      <c r="A351">
        <v>103060126</v>
      </c>
      <c r="B351" t="s">
        <v>3837</v>
      </c>
      <c r="C351">
        <v>0</v>
      </c>
      <c r="D351">
        <v>20404</v>
      </c>
      <c r="E351" t="s">
        <v>2355</v>
      </c>
      <c r="F351">
        <v>17260</v>
      </c>
      <c r="G351">
        <f t="shared" si="11"/>
        <v>17260</v>
      </c>
      <c r="H351">
        <f t="shared" si="12"/>
        <v>0</v>
      </c>
      <c r="M351">
        <v>103060126</v>
      </c>
      <c r="N351" t="s">
        <v>3837</v>
      </c>
      <c r="O351">
        <v>0</v>
      </c>
      <c r="P351">
        <v>20404</v>
      </c>
      <c r="Q351" t="s">
        <v>2355</v>
      </c>
      <c r="R351">
        <v>17260</v>
      </c>
    </row>
    <row r="352" spans="1:18">
      <c r="A352">
        <v>103060127</v>
      </c>
      <c r="B352" t="s">
        <v>3838</v>
      </c>
      <c r="C352">
        <v>0</v>
      </c>
      <c r="D352">
        <v>2040401</v>
      </c>
      <c r="E352" t="s">
        <v>2460</v>
      </c>
      <c r="F352">
        <v>11334</v>
      </c>
      <c r="G352">
        <f t="shared" si="11"/>
        <v>11334</v>
      </c>
      <c r="H352">
        <f t="shared" si="12"/>
        <v>0</v>
      </c>
      <c r="M352">
        <v>103060127</v>
      </c>
      <c r="N352" t="s">
        <v>3838</v>
      </c>
      <c r="O352">
        <v>0</v>
      </c>
      <c r="P352">
        <v>2040401</v>
      </c>
      <c r="Q352" t="s">
        <v>2460</v>
      </c>
      <c r="R352">
        <v>11334</v>
      </c>
    </row>
    <row r="353" spans="1:18">
      <c r="A353">
        <v>103060128</v>
      </c>
      <c r="B353" t="s">
        <v>3839</v>
      </c>
      <c r="C353">
        <v>0</v>
      </c>
      <c r="D353">
        <v>2040402</v>
      </c>
      <c r="E353" t="s">
        <v>2461</v>
      </c>
      <c r="F353">
        <v>3512</v>
      </c>
      <c r="G353">
        <f t="shared" si="11"/>
        <v>3512</v>
      </c>
      <c r="H353">
        <f t="shared" si="12"/>
        <v>0</v>
      </c>
      <c r="M353">
        <v>103060128</v>
      </c>
      <c r="N353" t="s">
        <v>3839</v>
      </c>
      <c r="O353">
        <v>0</v>
      </c>
      <c r="P353">
        <v>2040402</v>
      </c>
      <c r="Q353" t="s">
        <v>2461</v>
      </c>
      <c r="R353">
        <v>3512</v>
      </c>
    </row>
    <row r="354" spans="1:18">
      <c r="A354">
        <v>103060129</v>
      </c>
      <c r="B354" t="s">
        <v>3840</v>
      </c>
      <c r="C354">
        <v>0</v>
      </c>
      <c r="D354">
        <v>2040403</v>
      </c>
      <c r="E354" t="s">
        <v>2462</v>
      </c>
      <c r="F354">
        <v>122</v>
      </c>
      <c r="G354">
        <f t="shared" si="11"/>
        <v>122</v>
      </c>
      <c r="H354">
        <f t="shared" si="12"/>
        <v>0</v>
      </c>
      <c r="M354">
        <v>103060129</v>
      </c>
      <c r="N354" t="s">
        <v>3840</v>
      </c>
      <c r="O354">
        <v>0</v>
      </c>
      <c r="P354">
        <v>2040403</v>
      </c>
      <c r="Q354" t="s">
        <v>2462</v>
      </c>
      <c r="R354">
        <v>122</v>
      </c>
    </row>
    <row r="355" spans="1:18">
      <c r="A355">
        <v>103060130</v>
      </c>
      <c r="B355" t="s">
        <v>3841</v>
      </c>
      <c r="C355">
        <v>0</v>
      </c>
      <c r="D355">
        <v>2040404</v>
      </c>
      <c r="E355" t="s">
        <v>2518</v>
      </c>
      <c r="F355">
        <v>30</v>
      </c>
      <c r="G355">
        <f t="shared" si="11"/>
        <v>30</v>
      </c>
      <c r="H355">
        <f t="shared" si="12"/>
        <v>0</v>
      </c>
      <c r="M355">
        <v>103060130</v>
      </c>
      <c r="N355" t="s">
        <v>3841</v>
      </c>
      <c r="O355">
        <v>0</v>
      </c>
      <c r="P355">
        <v>2040404</v>
      </c>
      <c r="Q355" t="s">
        <v>2518</v>
      </c>
      <c r="R355">
        <v>30</v>
      </c>
    </row>
    <row r="356" spans="1:18">
      <c r="A356">
        <v>103060131</v>
      </c>
      <c r="B356" t="s">
        <v>3842</v>
      </c>
      <c r="C356">
        <v>0</v>
      </c>
      <c r="D356">
        <v>2040405</v>
      </c>
      <c r="E356" t="s">
        <v>2519</v>
      </c>
      <c r="F356">
        <v>10</v>
      </c>
      <c r="G356">
        <f t="shared" si="11"/>
        <v>10</v>
      </c>
      <c r="H356">
        <f t="shared" si="12"/>
        <v>0</v>
      </c>
      <c r="M356">
        <v>103060131</v>
      </c>
      <c r="N356" t="s">
        <v>3842</v>
      </c>
      <c r="O356">
        <v>0</v>
      </c>
      <c r="P356">
        <v>2040405</v>
      </c>
      <c r="Q356" t="s">
        <v>2519</v>
      </c>
      <c r="R356">
        <v>10</v>
      </c>
    </row>
    <row r="357" spans="1:18">
      <c r="A357">
        <v>103060132</v>
      </c>
      <c r="B357" t="s">
        <v>3843</v>
      </c>
      <c r="C357">
        <v>0</v>
      </c>
      <c r="D357">
        <v>2040406</v>
      </c>
      <c r="E357" t="s">
        <v>2520</v>
      </c>
      <c r="F357">
        <v>2</v>
      </c>
      <c r="G357">
        <f t="shared" si="11"/>
        <v>2</v>
      </c>
      <c r="H357">
        <f t="shared" si="12"/>
        <v>0</v>
      </c>
      <c r="M357">
        <v>103060132</v>
      </c>
      <c r="N357" t="s">
        <v>3843</v>
      </c>
      <c r="O357">
        <v>0</v>
      </c>
      <c r="P357">
        <v>2040406</v>
      </c>
      <c r="Q357" t="s">
        <v>2520</v>
      </c>
      <c r="R357">
        <v>2</v>
      </c>
    </row>
    <row r="358" spans="1:18">
      <c r="A358">
        <v>103060133</v>
      </c>
      <c r="B358" t="s">
        <v>3844</v>
      </c>
      <c r="C358">
        <v>0</v>
      </c>
      <c r="D358">
        <v>2040407</v>
      </c>
      <c r="E358" t="s">
        <v>2521</v>
      </c>
      <c r="F358">
        <v>1</v>
      </c>
      <c r="G358">
        <f t="shared" si="11"/>
        <v>1</v>
      </c>
      <c r="H358">
        <f t="shared" si="12"/>
        <v>0</v>
      </c>
      <c r="M358">
        <v>103060133</v>
      </c>
      <c r="N358" t="s">
        <v>3844</v>
      </c>
      <c r="O358">
        <v>0</v>
      </c>
      <c r="P358">
        <v>2040407</v>
      </c>
      <c r="Q358" t="s">
        <v>2521</v>
      </c>
      <c r="R358">
        <v>1</v>
      </c>
    </row>
    <row r="359" spans="1:18">
      <c r="A359">
        <v>103060134</v>
      </c>
      <c r="B359" t="s">
        <v>3845</v>
      </c>
      <c r="C359">
        <v>0</v>
      </c>
      <c r="D359">
        <v>2040408</v>
      </c>
      <c r="E359" t="s">
        <v>2522</v>
      </c>
      <c r="F359">
        <v>3</v>
      </c>
      <c r="G359">
        <f t="shared" si="11"/>
        <v>3</v>
      </c>
      <c r="H359">
        <f t="shared" si="12"/>
        <v>0</v>
      </c>
      <c r="M359">
        <v>103060134</v>
      </c>
      <c r="N359" t="s">
        <v>3845</v>
      </c>
      <c r="O359">
        <v>0</v>
      </c>
      <c r="P359">
        <v>2040408</v>
      </c>
      <c r="Q359" t="s">
        <v>2522</v>
      </c>
      <c r="R359">
        <v>3</v>
      </c>
    </row>
    <row r="360" spans="1:18">
      <c r="A360">
        <v>103060198</v>
      </c>
      <c r="B360" t="s">
        <v>3846</v>
      </c>
      <c r="C360">
        <v>5668</v>
      </c>
      <c r="D360">
        <v>2040409</v>
      </c>
      <c r="E360" t="s">
        <v>2523</v>
      </c>
      <c r="F360">
        <v>330</v>
      </c>
      <c r="G360">
        <f t="shared" si="11"/>
        <v>330</v>
      </c>
      <c r="H360">
        <f t="shared" si="12"/>
        <v>0</v>
      </c>
      <c r="M360">
        <v>103060198</v>
      </c>
      <c r="N360" t="s">
        <v>3846</v>
      </c>
      <c r="O360">
        <v>5668</v>
      </c>
      <c r="P360">
        <v>2040409</v>
      </c>
      <c r="Q360" t="s">
        <v>2523</v>
      </c>
      <c r="R360">
        <v>330</v>
      </c>
    </row>
    <row r="361" spans="1:18">
      <c r="A361">
        <v>1030602</v>
      </c>
      <c r="B361" t="s">
        <v>3847</v>
      </c>
      <c r="C361">
        <v>1071</v>
      </c>
      <c r="D361">
        <v>2040450</v>
      </c>
      <c r="E361" t="s">
        <v>2465</v>
      </c>
      <c r="F361">
        <v>0</v>
      </c>
      <c r="G361">
        <f t="shared" si="11"/>
        <v>0</v>
      </c>
      <c r="H361">
        <f t="shared" si="12"/>
        <v>0</v>
      </c>
      <c r="M361">
        <v>1030602</v>
      </c>
      <c r="N361" t="s">
        <v>3847</v>
      </c>
      <c r="O361">
        <v>1071</v>
      </c>
      <c r="P361">
        <v>2040450</v>
      </c>
      <c r="Q361" t="s">
        <v>2465</v>
      </c>
      <c r="R361">
        <v>0</v>
      </c>
    </row>
    <row r="362" spans="1:18">
      <c r="A362">
        <v>103060202</v>
      </c>
      <c r="B362" t="s">
        <v>3848</v>
      </c>
      <c r="C362">
        <v>686</v>
      </c>
      <c r="D362">
        <v>2040499</v>
      </c>
      <c r="E362" t="s">
        <v>1343</v>
      </c>
      <c r="F362">
        <v>1916</v>
      </c>
      <c r="G362">
        <f t="shared" si="11"/>
        <v>1916</v>
      </c>
      <c r="H362">
        <f t="shared" si="12"/>
        <v>0</v>
      </c>
      <c r="M362">
        <v>103060202</v>
      </c>
      <c r="N362" t="s">
        <v>3848</v>
      </c>
      <c r="O362">
        <v>686</v>
      </c>
      <c r="P362">
        <v>2040499</v>
      </c>
      <c r="Q362" t="s">
        <v>1343</v>
      </c>
      <c r="R362">
        <v>1916</v>
      </c>
    </row>
    <row r="363" spans="1:18">
      <c r="A363">
        <v>103060203</v>
      </c>
      <c r="B363" t="s">
        <v>3849</v>
      </c>
      <c r="C363">
        <v>385</v>
      </c>
      <c r="D363">
        <v>20405</v>
      </c>
      <c r="E363" t="s">
        <v>2356</v>
      </c>
      <c r="F363">
        <v>33822</v>
      </c>
      <c r="G363">
        <f t="shared" si="11"/>
        <v>33822</v>
      </c>
      <c r="H363">
        <f t="shared" si="12"/>
        <v>0</v>
      </c>
      <c r="M363">
        <v>103060203</v>
      </c>
      <c r="N363" t="s">
        <v>3849</v>
      </c>
      <c r="O363">
        <v>385</v>
      </c>
      <c r="P363">
        <v>20405</v>
      </c>
      <c r="Q363" t="s">
        <v>2356</v>
      </c>
      <c r="R363">
        <v>33822</v>
      </c>
    </row>
    <row r="364" spans="1:18">
      <c r="A364">
        <v>103060204</v>
      </c>
      <c r="B364" t="s">
        <v>3850</v>
      </c>
      <c r="C364">
        <v>0</v>
      </c>
      <c r="D364">
        <v>2040501</v>
      </c>
      <c r="E364" t="s">
        <v>2460</v>
      </c>
      <c r="F364">
        <v>18927</v>
      </c>
      <c r="G364">
        <f t="shared" si="11"/>
        <v>18927</v>
      </c>
      <c r="H364">
        <f t="shared" si="12"/>
        <v>0</v>
      </c>
      <c r="M364">
        <v>103060204</v>
      </c>
      <c r="N364" t="s">
        <v>3850</v>
      </c>
      <c r="O364">
        <v>0</v>
      </c>
      <c r="P364">
        <v>2040501</v>
      </c>
      <c r="Q364" t="s">
        <v>2460</v>
      </c>
      <c r="R364">
        <v>18927</v>
      </c>
    </row>
    <row r="365" spans="1:18">
      <c r="A365">
        <v>103060298</v>
      </c>
      <c r="B365" t="s">
        <v>3851</v>
      </c>
      <c r="C365">
        <v>0</v>
      </c>
      <c r="D365">
        <v>2040502</v>
      </c>
      <c r="E365" t="s">
        <v>2461</v>
      </c>
      <c r="F365">
        <v>5383</v>
      </c>
      <c r="G365">
        <f t="shared" si="11"/>
        <v>5383</v>
      </c>
      <c r="H365">
        <f t="shared" si="12"/>
        <v>0</v>
      </c>
      <c r="M365">
        <v>103060298</v>
      </c>
      <c r="N365" t="s">
        <v>3851</v>
      </c>
      <c r="O365">
        <v>0</v>
      </c>
      <c r="P365">
        <v>2040502</v>
      </c>
      <c r="Q365" t="s">
        <v>2461</v>
      </c>
      <c r="R365">
        <v>5383</v>
      </c>
    </row>
    <row r="366" spans="1:18">
      <c r="A366">
        <v>1030603</v>
      </c>
      <c r="B366" t="s">
        <v>3852</v>
      </c>
      <c r="C366">
        <v>966</v>
      </c>
      <c r="D366">
        <v>2040503</v>
      </c>
      <c r="E366" t="s">
        <v>2462</v>
      </c>
      <c r="F366">
        <v>0</v>
      </c>
      <c r="G366">
        <f t="shared" si="11"/>
        <v>0</v>
      </c>
      <c r="H366">
        <f t="shared" si="12"/>
        <v>0</v>
      </c>
      <c r="M366">
        <v>1030603</v>
      </c>
      <c r="N366" t="s">
        <v>3852</v>
      </c>
      <c r="O366">
        <v>966</v>
      </c>
      <c r="P366">
        <v>2040503</v>
      </c>
      <c r="Q366" t="s">
        <v>2462</v>
      </c>
      <c r="R366">
        <v>0</v>
      </c>
    </row>
    <row r="367" spans="1:18">
      <c r="A367">
        <v>103060301</v>
      </c>
      <c r="B367" t="s">
        <v>3853</v>
      </c>
      <c r="C367">
        <v>0</v>
      </c>
      <c r="D367">
        <v>2040504</v>
      </c>
      <c r="E367" t="s">
        <v>1349</v>
      </c>
      <c r="F367">
        <v>558</v>
      </c>
      <c r="G367">
        <f t="shared" si="11"/>
        <v>558</v>
      </c>
      <c r="H367">
        <f t="shared" si="12"/>
        <v>0</v>
      </c>
      <c r="M367">
        <v>103060301</v>
      </c>
      <c r="N367" t="s">
        <v>3853</v>
      </c>
      <c r="O367">
        <v>0</v>
      </c>
      <c r="P367">
        <v>2040504</v>
      </c>
      <c r="Q367" t="s">
        <v>1349</v>
      </c>
      <c r="R367">
        <v>558</v>
      </c>
    </row>
    <row r="368" spans="1:18">
      <c r="A368">
        <v>103060304</v>
      </c>
      <c r="B368" t="s">
        <v>3854</v>
      </c>
      <c r="C368">
        <v>199</v>
      </c>
      <c r="D368">
        <v>2040505</v>
      </c>
      <c r="E368" t="s">
        <v>1350</v>
      </c>
      <c r="F368">
        <v>126</v>
      </c>
      <c r="G368">
        <f t="shared" si="11"/>
        <v>126</v>
      </c>
      <c r="H368">
        <f t="shared" si="12"/>
        <v>0</v>
      </c>
      <c r="M368">
        <v>103060304</v>
      </c>
      <c r="N368" t="s">
        <v>3854</v>
      </c>
      <c r="O368">
        <v>199</v>
      </c>
      <c r="P368">
        <v>2040505</v>
      </c>
      <c r="Q368" t="s">
        <v>1350</v>
      </c>
      <c r="R368">
        <v>126</v>
      </c>
    </row>
    <row r="369" spans="1:18">
      <c r="A369">
        <v>103060305</v>
      </c>
      <c r="B369" t="s">
        <v>3855</v>
      </c>
      <c r="C369">
        <v>0</v>
      </c>
      <c r="D369">
        <v>2040506</v>
      </c>
      <c r="E369" t="s">
        <v>1351</v>
      </c>
      <c r="F369">
        <v>2957</v>
      </c>
      <c r="G369">
        <f t="shared" si="11"/>
        <v>2957</v>
      </c>
      <c r="H369">
        <f t="shared" si="12"/>
        <v>0</v>
      </c>
      <c r="M369">
        <v>103060305</v>
      </c>
      <c r="N369" t="s">
        <v>3855</v>
      </c>
      <c r="O369">
        <v>0</v>
      </c>
      <c r="P369">
        <v>2040506</v>
      </c>
      <c r="Q369" t="s">
        <v>1351</v>
      </c>
      <c r="R369">
        <v>2957</v>
      </c>
    </row>
    <row r="370" spans="1:18">
      <c r="A370">
        <v>103060307</v>
      </c>
      <c r="B370" t="s">
        <v>3856</v>
      </c>
      <c r="C370">
        <v>0</v>
      </c>
      <c r="D370">
        <v>2040550</v>
      </c>
      <c r="E370" t="s">
        <v>2465</v>
      </c>
      <c r="F370">
        <v>523</v>
      </c>
      <c r="G370">
        <f t="shared" si="11"/>
        <v>523</v>
      </c>
      <c r="H370">
        <f t="shared" si="12"/>
        <v>0</v>
      </c>
      <c r="M370">
        <v>103060307</v>
      </c>
      <c r="N370" t="s">
        <v>3856</v>
      </c>
      <c r="O370">
        <v>0</v>
      </c>
      <c r="P370">
        <v>2040550</v>
      </c>
      <c r="Q370" t="s">
        <v>2465</v>
      </c>
      <c r="R370">
        <v>523</v>
      </c>
    </row>
    <row r="371" spans="1:18">
      <c r="A371">
        <v>103060398</v>
      </c>
      <c r="B371" t="s">
        <v>3857</v>
      </c>
      <c r="C371">
        <v>767</v>
      </c>
      <c r="D371">
        <v>2040599</v>
      </c>
      <c r="E371" t="s">
        <v>1352</v>
      </c>
      <c r="F371">
        <v>5348</v>
      </c>
      <c r="G371">
        <f t="shared" si="11"/>
        <v>5348</v>
      </c>
      <c r="H371">
        <f t="shared" si="12"/>
        <v>0</v>
      </c>
      <c r="M371">
        <v>103060398</v>
      </c>
      <c r="N371" t="s">
        <v>3857</v>
      </c>
      <c r="O371">
        <v>767</v>
      </c>
      <c r="P371">
        <v>2040599</v>
      </c>
      <c r="Q371" t="s">
        <v>1352</v>
      </c>
      <c r="R371">
        <v>5348</v>
      </c>
    </row>
    <row r="372" spans="1:18">
      <c r="A372">
        <v>1030604</v>
      </c>
      <c r="B372" t="s">
        <v>3858</v>
      </c>
      <c r="C372">
        <v>0</v>
      </c>
      <c r="D372">
        <v>20406</v>
      </c>
      <c r="E372" t="s">
        <v>2357</v>
      </c>
      <c r="F372">
        <v>11038</v>
      </c>
      <c r="G372">
        <f t="shared" si="11"/>
        <v>11038</v>
      </c>
      <c r="H372">
        <f t="shared" si="12"/>
        <v>0</v>
      </c>
      <c r="M372">
        <v>1030604</v>
      </c>
      <c r="N372" t="s">
        <v>3858</v>
      </c>
      <c r="O372">
        <v>0</v>
      </c>
      <c r="P372">
        <v>20406</v>
      </c>
      <c r="Q372" t="s">
        <v>2357</v>
      </c>
      <c r="R372">
        <v>11038</v>
      </c>
    </row>
    <row r="373" spans="1:18">
      <c r="A373">
        <v>103060401</v>
      </c>
      <c r="B373" t="s">
        <v>3859</v>
      </c>
      <c r="C373">
        <v>0</v>
      </c>
      <c r="D373">
        <v>2040601</v>
      </c>
      <c r="E373" t="s">
        <v>2460</v>
      </c>
      <c r="F373">
        <v>6352</v>
      </c>
      <c r="G373">
        <f t="shared" si="11"/>
        <v>6352</v>
      </c>
      <c r="H373">
        <f t="shared" si="12"/>
        <v>0</v>
      </c>
      <c r="M373">
        <v>103060401</v>
      </c>
      <c r="N373" t="s">
        <v>3859</v>
      </c>
      <c r="O373">
        <v>0</v>
      </c>
      <c r="P373">
        <v>2040601</v>
      </c>
      <c r="Q373" t="s">
        <v>2460</v>
      </c>
      <c r="R373">
        <v>6352</v>
      </c>
    </row>
    <row r="374" spans="1:18">
      <c r="A374">
        <v>103060402</v>
      </c>
      <c r="B374" t="s">
        <v>3860</v>
      </c>
      <c r="C374">
        <v>0</v>
      </c>
      <c r="D374">
        <v>2040602</v>
      </c>
      <c r="E374" t="s">
        <v>2461</v>
      </c>
      <c r="F374">
        <v>1024</v>
      </c>
      <c r="G374">
        <f t="shared" si="11"/>
        <v>1024</v>
      </c>
      <c r="H374">
        <f t="shared" si="12"/>
        <v>0</v>
      </c>
      <c r="M374">
        <v>103060402</v>
      </c>
      <c r="N374" t="s">
        <v>3860</v>
      </c>
      <c r="O374">
        <v>0</v>
      </c>
      <c r="P374">
        <v>2040602</v>
      </c>
      <c r="Q374" t="s">
        <v>2461</v>
      </c>
      <c r="R374">
        <v>1024</v>
      </c>
    </row>
    <row r="375" spans="1:18">
      <c r="A375">
        <v>103060498</v>
      </c>
      <c r="B375" t="s">
        <v>3861</v>
      </c>
      <c r="C375">
        <v>0</v>
      </c>
      <c r="D375">
        <v>2040603</v>
      </c>
      <c r="E375" t="s">
        <v>2462</v>
      </c>
      <c r="F375">
        <v>0</v>
      </c>
      <c r="G375">
        <f t="shared" si="11"/>
        <v>0</v>
      </c>
      <c r="H375">
        <f t="shared" si="12"/>
        <v>0</v>
      </c>
      <c r="M375">
        <v>103060498</v>
      </c>
      <c r="N375" t="s">
        <v>3861</v>
      </c>
      <c r="O375">
        <v>0</v>
      </c>
      <c r="P375">
        <v>2040603</v>
      </c>
      <c r="Q375" t="s">
        <v>2462</v>
      </c>
      <c r="R375">
        <v>0</v>
      </c>
    </row>
    <row r="376" spans="1:18">
      <c r="A376">
        <v>1030698</v>
      </c>
      <c r="B376" t="s">
        <v>3862</v>
      </c>
      <c r="C376">
        <v>1935</v>
      </c>
      <c r="D376">
        <v>2040604</v>
      </c>
      <c r="E376" t="s">
        <v>1362</v>
      </c>
      <c r="F376">
        <v>932</v>
      </c>
      <c r="G376">
        <f t="shared" si="11"/>
        <v>932</v>
      </c>
      <c r="H376">
        <f t="shared" si="12"/>
        <v>0</v>
      </c>
      <c r="M376">
        <v>1030698</v>
      </c>
      <c r="N376" t="s">
        <v>3862</v>
      </c>
      <c r="O376">
        <v>1935</v>
      </c>
      <c r="P376">
        <v>2040604</v>
      </c>
      <c r="Q376" t="s">
        <v>1362</v>
      </c>
      <c r="R376">
        <v>932</v>
      </c>
    </row>
    <row r="377" spans="4:18">
      <c r="D377">
        <v>2040605</v>
      </c>
      <c r="E377" t="s">
        <v>1363</v>
      </c>
      <c r="F377">
        <v>650</v>
      </c>
      <c r="G377">
        <f t="shared" si="11"/>
        <v>650</v>
      </c>
      <c r="H377">
        <f t="shared" si="12"/>
        <v>0</v>
      </c>
      <c r="P377">
        <v>2040605</v>
      </c>
      <c r="Q377" t="s">
        <v>1363</v>
      </c>
      <c r="R377">
        <v>650</v>
      </c>
    </row>
    <row r="378" spans="1:18">
      <c r="A378">
        <v>105</v>
      </c>
      <c r="B378" t="s">
        <v>3863</v>
      </c>
      <c r="C378">
        <v>0</v>
      </c>
      <c r="D378">
        <v>2040606</v>
      </c>
      <c r="E378" t="s">
        <v>1364</v>
      </c>
      <c r="F378">
        <v>53</v>
      </c>
      <c r="G378">
        <f t="shared" si="11"/>
        <v>53</v>
      </c>
      <c r="H378">
        <f t="shared" si="12"/>
        <v>0</v>
      </c>
      <c r="M378">
        <v>105</v>
      </c>
      <c r="N378" t="s">
        <v>3863</v>
      </c>
      <c r="O378">
        <v>0</v>
      </c>
      <c r="P378">
        <v>2040606</v>
      </c>
      <c r="Q378" t="s">
        <v>1364</v>
      </c>
      <c r="R378">
        <v>53</v>
      </c>
    </row>
    <row r="379" spans="1:18">
      <c r="A379">
        <v>10503</v>
      </c>
      <c r="B379" t="s">
        <v>3864</v>
      </c>
      <c r="C379">
        <v>0</v>
      </c>
      <c r="D379">
        <v>2040607</v>
      </c>
      <c r="E379" t="s">
        <v>1365</v>
      </c>
      <c r="F379">
        <v>512</v>
      </c>
      <c r="G379">
        <f t="shared" si="11"/>
        <v>512</v>
      </c>
      <c r="H379">
        <f t="shared" si="12"/>
        <v>0</v>
      </c>
      <c r="M379">
        <v>10503</v>
      </c>
      <c r="N379" t="s">
        <v>3864</v>
      </c>
      <c r="O379">
        <v>0</v>
      </c>
      <c r="P379">
        <v>2040607</v>
      </c>
      <c r="Q379" t="s">
        <v>1365</v>
      </c>
      <c r="R379">
        <v>512</v>
      </c>
    </row>
    <row r="380" spans="1:18">
      <c r="A380">
        <v>1050301</v>
      </c>
      <c r="B380" t="s">
        <v>3865</v>
      </c>
      <c r="C380">
        <v>0</v>
      </c>
      <c r="D380">
        <v>2040608</v>
      </c>
      <c r="E380" t="s">
        <v>3866</v>
      </c>
      <c r="F380">
        <v>0</v>
      </c>
      <c r="G380">
        <f t="shared" si="11"/>
        <v>0</v>
      </c>
      <c r="H380">
        <f t="shared" si="12"/>
        <v>0</v>
      </c>
      <c r="M380">
        <v>1050301</v>
      </c>
      <c r="N380" t="s">
        <v>3865</v>
      </c>
      <c r="O380">
        <v>0</v>
      </c>
      <c r="P380">
        <v>2040608</v>
      </c>
      <c r="Q380" t="s">
        <v>3866</v>
      </c>
      <c r="R380">
        <v>0</v>
      </c>
    </row>
    <row r="381" spans="1:18">
      <c r="A381">
        <v>1050302</v>
      </c>
      <c r="B381" t="s">
        <v>3867</v>
      </c>
      <c r="C381">
        <v>0</v>
      </c>
      <c r="D381">
        <v>2040609</v>
      </c>
      <c r="E381" t="s">
        <v>1366</v>
      </c>
      <c r="F381">
        <v>0</v>
      </c>
      <c r="G381">
        <f t="shared" si="11"/>
        <v>0</v>
      </c>
      <c r="H381">
        <f t="shared" si="12"/>
        <v>0</v>
      </c>
      <c r="M381">
        <v>1050302</v>
      </c>
      <c r="N381" t="s">
        <v>3867</v>
      </c>
      <c r="O381">
        <v>0</v>
      </c>
      <c r="P381">
        <v>2040609</v>
      </c>
      <c r="Q381" t="s">
        <v>1366</v>
      </c>
      <c r="R381">
        <v>0</v>
      </c>
    </row>
    <row r="382" spans="1:18">
      <c r="A382">
        <v>105030201</v>
      </c>
      <c r="B382" t="s">
        <v>3868</v>
      </c>
      <c r="C382">
        <v>0</v>
      </c>
      <c r="D382">
        <v>2040610</v>
      </c>
      <c r="E382" t="s">
        <v>1367</v>
      </c>
      <c r="F382">
        <v>272</v>
      </c>
      <c r="G382">
        <f t="shared" si="11"/>
        <v>272</v>
      </c>
      <c r="H382">
        <f t="shared" si="12"/>
        <v>0</v>
      </c>
      <c r="M382">
        <v>105030201</v>
      </c>
      <c r="N382" t="s">
        <v>3868</v>
      </c>
      <c r="O382">
        <v>0</v>
      </c>
      <c r="P382">
        <v>2040610</v>
      </c>
      <c r="Q382" t="s">
        <v>1367</v>
      </c>
      <c r="R382">
        <v>272</v>
      </c>
    </row>
    <row r="383" spans="1:18">
      <c r="A383">
        <v>105030202</v>
      </c>
      <c r="B383" t="s">
        <v>3869</v>
      </c>
      <c r="C383">
        <v>0</v>
      </c>
      <c r="D383">
        <v>2040611</v>
      </c>
      <c r="E383" t="s">
        <v>3870</v>
      </c>
      <c r="F383">
        <v>0</v>
      </c>
      <c r="G383">
        <f t="shared" si="11"/>
        <v>0</v>
      </c>
      <c r="H383">
        <f t="shared" si="12"/>
        <v>0</v>
      </c>
      <c r="M383">
        <v>105030202</v>
      </c>
      <c r="N383" t="s">
        <v>3869</v>
      </c>
      <c r="O383">
        <v>0</v>
      </c>
      <c r="P383">
        <v>2040611</v>
      </c>
      <c r="Q383" t="s">
        <v>3870</v>
      </c>
      <c r="R383">
        <v>0</v>
      </c>
    </row>
    <row r="384" spans="1:18">
      <c r="A384">
        <v>105030203</v>
      </c>
      <c r="B384" t="s">
        <v>3871</v>
      </c>
      <c r="C384">
        <v>0</v>
      </c>
      <c r="D384">
        <v>2040650</v>
      </c>
      <c r="E384" t="s">
        <v>2465</v>
      </c>
      <c r="F384">
        <v>11</v>
      </c>
      <c r="G384">
        <f t="shared" si="11"/>
        <v>11</v>
      </c>
      <c r="H384">
        <f t="shared" si="12"/>
        <v>0</v>
      </c>
      <c r="M384">
        <v>105030203</v>
      </c>
      <c r="N384" t="s">
        <v>3871</v>
      </c>
      <c r="O384">
        <v>0</v>
      </c>
      <c r="P384">
        <v>2040650</v>
      </c>
      <c r="Q384" t="s">
        <v>2465</v>
      </c>
      <c r="R384">
        <v>11</v>
      </c>
    </row>
    <row r="385" spans="1:18">
      <c r="A385">
        <v>105030204</v>
      </c>
      <c r="B385" t="s">
        <v>3872</v>
      </c>
      <c r="C385">
        <v>0</v>
      </c>
      <c r="D385">
        <v>2040699</v>
      </c>
      <c r="E385" t="s">
        <v>1371</v>
      </c>
      <c r="F385">
        <v>1232</v>
      </c>
      <c r="G385">
        <f t="shared" si="11"/>
        <v>1232</v>
      </c>
      <c r="H385">
        <f t="shared" si="12"/>
        <v>0</v>
      </c>
      <c r="M385">
        <v>105030204</v>
      </c>
      <c r="N385" t="s">
        <v>3872</v>
      </c>
      <c r="O385">
        <v>0</v>
      </c>
      <c r="P385">
        <v>2040699</v>
      </c>
      <c r="Q385" t="s">
        <v>1371</v>
      </c>
      <c r="R385">
        <v>1232</v>
      </c>
    </row>
    <row r="386" spans="1:18">
      <c r="A386">
        <v>10504</v>
      </c>
      <c r="B386" t="s">
        <v>3873</v>
      </c>
      <c r="C386">
        <v>0</v>
      </c>
      <c r="D386">
        <v>20407</v>
      </c>
      <c r="E386" t="s">
        <v>3874</v>
      </c>
      <c r="F386">
        <v>300</v>
      </c>
      <c r="G386">
        <f t="shared" si="11"/>
        <v>300</v>
      </c>
      <c r="H386">
        <f t="shared" si="12"/>
        <v>0</v>
      </c>
      <c r="M386">
        <v>10504</v>
      </c>
      <c r="N386" t="s">
        <v>3873</v>
      </c>
      <c r="O386">
        <v>0</v>
      </c>
      <c r="P386">
        <v>20407</v>
      </c>
      <c r="Q386" t="s">
        <v>3874</v>
      </c>
      <c r="R386">
        <v>300</v>
      </c>
    </row>
    <row r="387" spans="1:18">
      <c r="A387">
        <v>1050401</v>
      </c>
      <c r="B387" t="s">
        <v>3875</v>
      </c>
      <c r="C387">
        <v>0</v>
      </c>
      <c r="D387">
        <v>2040701</v>
      </c>
      <c r="E387" t="s">
        <v>2460</v>
      </c>
      <c r="F387">
        <v>0</v>
      </c>
      <c r="G387">
        <f t="shared" si="11"/>
        <v>0</v>
      </c>
      <c r="H387">
        <f t="shared" si="12"/>
        <v>0</v>
      </c>
      <c r="M387">
        <v>1050401</v>
      </c>
      <c r="N387" t="s">
        <v>3875</v>
      </c>
      <c r="O387">
        <v>0</v>
      </c>
      <c r="P387">
        <v>2040701</v>
      </c>
      <c r="Q387" t="s">
        <v>2460</v>
      </c>
      <c r="R387">
        <v>0</v>
      </c>
    </row>
    <row r="388" spans="1:18">
      <c r="A388">
        <v>105040101</v>
      </c>
      <c r="B388" t="s">
        <v>3876</v>
      </c>
      <c r="C388">
        <v>0</v>
      </c>
      <c r="D388">
        <v>2040702</v>
      </c>
      <c r="E388" t="s">
        <v>2461</v>
      </c>
      <c r="F388">
        <v>0</v>
      </c>
      <c r="G388">
        <f t="shared" si="11"/>
        <v>0</v>
      </c>
      <c r="H388">
        <f t="shared" si="12"/>
        <v>0</v>
      </c>
      <c r="M388">
        <v>105040101</v>
      </c>
      <c r="N388" t="s">
        <v>3876</v>
      </c>
      <c r="O388">
        <v>0</v>
      </c>
      <c r="P388">
        <v>2040702</v>
      </c>
      <c r="Q388" t="s">
        <v>2461</v>
      </c>
      <c r="R388">
        <v>0</v>
      </c>
    </row>
    <row r="389" spans="1:18">
      <c r="A389">
        <v>105040102</v>
      </c>
      <c r="B389" t="s">
        <v>3877</v>
      </c>
      <c r="C389">
        <v>0</v>
      </c>
      <c r="D389">
        <v>2040703</v>
      </c>
      <c r="E389" t="s">
        <v>2462</v>
      </c>
      <c r="F389">
        <v>0</v>
      </c>
      <c r="G389">
        <f t="shared" si="11"/>
        <v>0</v>
      </c>
      <c r="H389">
        <f t="shared" si="12"/>
        <v>0</v>
      </c>
      <c r="M389">
        <v>105040102</v>
      </c>
      <c r="N389" t="s">
        <v>3877</v>
      </c>
      <c r="O389">
        <v>0</v>
      </c>
      <c r="P389">
        <v>2040703</v>
      </c>
      <c r="Q389" t="s">
        <v>2462</v>
      </c>
      <c r="R389">
        <v>0</v>
      </c>
    </row>
    <row r="390" spans="1:18">
      <c r="A390">
        <v>105040103</v>
      </c>
      <c r="B390" t="s">
        <v>3878</v>
      </c>
      <c r="C390">
        <v>0</v>
      </c>
      <c r="D390">
        <v>2040704</v>
      </c>
      <c r="E390" t="s">
        <v>3879</v>
      </c>
      <c r="F390">
        <v>0</v>
      </c>
      <c r="G390">
        <f t="shared" ref="G390:G453" si="13">R390</f>
        <v>0</v>
      </c>
      <c r="H390">
        <f t="shared" ref="H390:H453" si="14">F390-G390</f>
        <v>0</v>
      </c>
      <c r="M390">
        <v>105040103</v>
      </c>
      <c r="N390" t="s">
        <v>3878</v>
      </c>
      <c r="O390">
        <v>0</v>
      </c>
      <c r="P390">
        <v>2040704</v>
      </c>
      <c r="Q390" t="s">
        <v>3879</v>
      </c>
      <c r="R390">
        <v>0</v>
      </c>
    </row>
    <row r="391" spans="1:18">
      <c r="A391">
        <v>105040104</v>
      </c>
      <c r="B391" t="s">
        <v>3880</v>
      </c>
      <c r="C391">
        <v>0</v>
      </c>
      <c r="D391">
        <v>2040705</v>
      </c>
      <c r="E391" t="s">
        <v>3881</v>
      </c>
      <c r="F391">
        <v>0</v>
      </c>
      <c r="G391">
        <f t="shared" si="13"/>
        <v>0</v>
      </c>
      <c r="H391">
        <f t="shared" si="14"/>
        <v>0</v>
      </c>
      <c r="M391">
        <v>105040104</v>
      </c>
      <c r="N391" t="s">
        <v>3880</v>
      </c>
      <c r="O391">
        <v>0</v>
      </c>
      <c r="P391">
        <v>2040705</v>
      </c>
      <c r="Q391" t="s">
        <v>3881</v>
      </c>
      <c r="R391">
        <v>0</v>
      </c>
    </row>
    <row r="392" spans="1:18">
      <c r="A392">
        <v>1050402</v>
      </c>
      <c r="B392" t="s">
        <v>3882</v>
      </c>
      <c r="C392">
        <v>0</v>
      </c>
      <c r="D392">
        <v>2040706</v>
      </c>
      <c r="E392" t="s">
        <v>3883</v>
      </c>
      <c r="F392">
        <v>300</v>
      </c>
      <c r="G392">
        <f t="shared" si="13"/>
        <v>300</v>
      </c>
      <c r="H392">
        <f t="shared" si="14"/>
        <v>0</v>
      </c>
      <c r="M392">
        <v>1050402</v>
      </c>
      <c r="N392" t="s">
        <v>3882</v>
      </c>
      <c r="O392">
        <v>0</v>
      </c>
      <c r="P392">
        <v>2040706</v>
      </c>
      <c r="Q392" t="s">
        <v>3883</v>
      </c>
      <c r="R392">
        <v>300</v>
      </c>
    </row>
    <row r="393" spans="1:18">
      <c r="A393">
        <v>105040201</v>
      </c>
      <c r="B393" t="s">
        <v>3884</v>
      </c>
      <c r="C393">
        <v>0</v>
      </c>
      <c r="D393">
        <v>2040750</v>
      </c>
      <c r="E393" t="s">
        <v>2465</v>
      </c>
      <c r="F393">
        <v>0</v>
      </c>
      <c r="G393">
        <f t="shared" si="13"/>
        <v>0</v>
      </c>
      <c r="H393">
        <f t="shared" si="14"/>
        <v>0</v>
      </c>
      <c r="M393">
        <v>105040201</v>
      </c>
      <c r="N393" t="s">
        <v>3884</v>
      </c>
      <c r="O393">
        <v>0</v>
      </c>
      <c r="P393">
        <v>2040750</v>
      </c>
      <c r="Q393" t="s">
        <v>2465</v>
      </c>
      <c r="R393">
        <v>0</v>
      </c>
    </row>
    <row r="394" spans="1:18">
      <c r="A394">
        <v>105040202</v>
      </c>
      <c r="B394" t="s">
        <v>3885</v>
      </c>
      <c r="C394">
        <v>0</v>
      </c>
      <c r="D394">
        <v>2040799</v>
      </c>
      <c r="E394" t="s">
        <v>3886</v>
      </c>
      <c r="F394">
        <v>0</v>
      </c>
      <c r="G394">
        <f t="shared" si="13"/>
        <v>0</v>
      </c>
      <c r="H394">
        <f t="shared" si="14"/>
        <v>0</v>
      </c>
      <c r="M394">
        <v>105040202</v>
      </c>
      <c r="N394" t="s">
        <v>3885</v>
      </c>
      <c r="O394">
        <v>0</v>
      </c>
      <c r="P394">
        <v>2040799</v>
      </c>
      <c r="Q394" t="s">
        <v>3886</v>
      </c>
      <c r="R394">
        <v>0</v>
      </c>
    </row>
    <row r="395" spans="1:18">
      <c r="A395">
        <v>105040205</v>
      </c>
      <c r="B395" t="s">
        <v>3887</v>
      </c>
      <c r="C395">
        <v>0</v>
      </c>
      <c r="D395">
        <v>20408</v>
      </c>
      <c r="E395" t="s">
        <v>3888</v>
      </c>
      <c r="F395">
        <v>70</v>
      </c>
      <c r="G395">
        <f t="shared" si="13"/>
        <v>70</v>
      </c>
      <c r="H395">
        <f t="shared" si="14"/>
        <v>0</v>
      </c>
      <c r="M395">
        <v>105040205</v>
      </c>
      <c r="N395" t="s">
        <v>3887</v>
      </c>
      <c r="O395">
        <v>0</v>
      </c>
      <c r="P395">
        <v>20408</v>
      </c>
      <c r="Q395" t="s">
        <v>3888</v>
      </c>
      <c r="R395">
        <v>70</v>
      </c>
    </row>
    <row r="396" spans="1:18">
      <c r="A396">
        <v>105040206</v>
      </c>
      <c r="B396" t="s">
        <v>3889</v>
      </c>
      <c r="C396">
        <v>0</v>
      </c>
      <c r="D396">
        <v>2040801</v>
      </c>
      <c r="E396" t="s">
        <v>2460</v>
      </c>
      <c r="F396">
        <v>0</v>
      </c>
      <c r="G396">
        <f t="shared" si="13"/>
        <v>0</v>
      </c>
      <c r="H396">
        <f t="shared" si="14"/>
        <v>0</v>
      </c>
      <c r="M396">
        <v>105040206</v>
      </c>
      <c r="N396" t="s">
        <v>3889</v>
      </c>
      <c r="O396">
        <v>0</v>
      </c>
      <c r="P396">
        <v>2040801</v>
      </c>
      <c r="Q396" t="s">
        <v>2460</v>
      </c>
      <c r="R396">
        <v>0</v>
      </c>
    </row>
    <row r="397" spans="1:18">
      <c r="A397">
        <v>105040211</v>
      </c>
      <c r="B397" t="s">
        <v>3890</v>
      </c>
      <c r="C397">
        <v>0</v>
      </c>
      <c r="D397">
        <v>2040802</v>
      </c>
      <c r="E397" t="s">
        <v>2461</v>
      </c>
      <c r="F397">
        <v>70</v>
      </c>
      <c r="G397">
        <f t="shared" si="13"/>
        <v>70</v>
      </c>
      <c r="H397">
        <f t="shared" si="14"/>
        <v>0</v>
      </c>
      <c r="M397">
        <v>105040211</v>
      </c>
      <c r="N397" t="s">
        <v>3890</v>
      </c>
      <c r="O397">
        <v>0</v>
      </c>
      <c r="P397">
        <v>2040802</v>
      </c>
      <c r="Q397" t="s">
        <v>2461</v>
      </c>
      <c r="R397">
        <v>70</v>
      </c>
    </row>
    <row r="398" spans="1:18">
      <c r="A398">
        <v>105040212</v>
      </c>
      <c r="B398" t="s">
        <v>3891</v>
      </c>
      <c r="C398">
        <v>0</v>
      </c>
      <c r="D398">
        <v>2040803</v>
      </c>
      <c r="E398" t="s">
        <v>2462</v>
      </c>
      <c r="F398">
        <v>0</v>
      </c>
      <c r="G398">
        <f t="shared" si="13"/>
        <v>0</v>
      </c>
      <c r="H398">
        <f t="shared" si="14"/>
        <v>0</v>
      </c>
      <c r="M398">
        <v>105040212</v>
      </c>
      <c r="N398" t="s">
        <v>3891</v>
      </c>
      <c r="O398">
        <v>0</v>
      </c>
      <c r="P398">
        <v>2040803</v>
      </c>
      <c r="Q398" t="s">
        <v>2462</v>
      </c>
      <c r="R398">
        <v>0</v>
      </c>
    </row>
    <row r="399" spans="1:18">
      <c r="A399">
        <v>105040213</v>
      </c>
      <c r="B399" t="s">
        <v>3892</v>
      </c>
      <c r="C399">
        <v>0</v>
      </c>
      <c r="D399">
        <v>2040804</v>
      </c>
      <c r="E399" t="s">
        <v>3893</v>
      </c>
      <c r="F399">
        <v>0</v>
      </c>
      <c r="G399">
        <f t="shared" si="13"/>
        <v>0</v>
      </c>
      <c r="H399">
        <f t="shared" si="14"/>
        <v>0</v>
      </c>
      <c r="M399">
        <v>105040213</v>
      </c>
      <c r="N399" t="s">
        <v>3892</v>
      </c>
      <c r="O399">
        <v>0</v>
      </c>
      <c r="P399">
        <v>2040804</v>
      </c>
      <c r="Q399" t="s">
        <v>3893</v>
      </c>
      <c r="R399">
        <v>0</v>
      </c>
    </row>
    <row r="400" spans="1:18">
      <c r="A400">
        <v>105040214</v>
      </c>
      <c r="B400" t="s">
        <v>3894</v>
      </c>
      <c r="C400">
        <v>0</v>
      </c>
      <c r="D400">
        <v>2040805</v>
      </c>
      <c r="E400" t="s">
        <v>3895</v>
      </c>
      <c r="F400">
        <v>0</v>
      </c>
      <c r="G400">
        <f t="shared" si="13"/>
        <v>0</v>
      </c>
      <c r="H400">
        <f t="shared" si="14"/>
        <v>0</v>
      </c>
      <c r="M400">
        <v>105040214</v>
      </c>
      <c r="N400" t="s">
        <v>3894</v>
      </c>
      <c r="O400">
        <v>0</v>
      </c>
      <c r="P400">
        <v>2040805</v>
      </c>
      <c r="Q400" t="s">
        <v>3895</v>
      </c>
      <c r="R400">
        <v>0</v>
      </c>
    </row>
    <row r="401" spans="1:18">
      <c r="A401">
        <v>105040215</v>
      </c>
      <c r="B401" t="s">
        <v>3896</v>
      </c>
      <c r="C401">
        <v>0</v>
      </c>
      <c r="D401">
        <v>2040806</v>
      </c>
      <c r="E401" t="s">
        <v>3897</v>
      </c>
      <c r="F401">
        <v>0</v>
      </c>
      <c r="G401">
        <f t="shared" si="13"/>
        <v>0</v>
      </c>
      <c r="H401">
        <f t="shared" si="14"/>
        <v>0</v>
      </c>
      <c r="M401">
        <v>105040215</v>
      </c>
      <c r="N401" t="s">
        <v>3896</v>
      </c>
      <c r="O401">
        <v>0</v>
      </c>
      <c r="P401">
        <v>2040806</v>
      </c>
      <c r="Q401" t="s">
        <v>3897</v>
      </c>
      <c r="R401">
        <v>0</v>
      </c>
    </row>
    <row r="402" spans="1:18">
      <c r="A402">
        <v>105040216</v>
      </c>
      <c r="B402" t="s">
        <v>3898</v>
      </c>
      <c r="C402">
        <v>0</v>
      </c>
      <c r="D402">
        <v>2040850</v>
      </c>
      <c r="E402" t="s">
        <v>2465</v>
      </c>
      <c r="F402">
        <v>0</v>
      </c>
      <c r="G402">
        <f t="shared" si="13"/>
        <v>0</v>
      </c>
      <c r="H402">
        <f t="shared" si="14"/>
        <v>0</v>
      </c>
      <c r="M402">
        <v>105040216</v>
      </c>
      <c r="N402" t="s">
        <v>3898</v>
      </c>
      <c r="O402">
        <v>0</v>
      </c>
      <c r="P402">
        <v>2040850</v>
      </c>
      <c r="Q402" t="s">
        <v>2465</v>
      </c>
      <c r="R402">
        <v>0</v>
      </c>
    </row>
    <row r="403" spans="1:18">
      <c r="A403">
        <v>105040217</v>
      </c>
      <c r="B403" t="s">
        <v>3899</v>
      </c>
      <c r="C403">
        <v>0</v>
      </c>
      <c r="D403">
        <v>2040899</v>
      </c>
      <c r="E403" t="s">
        <v>3900</v>
      </c>
      <c r="F403">
        <v>0</v>
      </c>
      <c r="G403">
        <f t="shared" si="13"/>
        <v>0</v>
      </c>
      <c r="H403">
        <f t="shared" si="14"/>
        <v>0</v>
      </c>
      <c r="M403">
        <v>105040217</v>
      </c>
      <c r="N403" t="s">
        <v>3899</v>
      </c>
      <c r="O403">
        <v>0</v>
      </c>
      <c r="P403">
        <v>2040899</v>
      </c>
      <c r="Q403" t="s">
        <v>3900</v>
      </c>
      <c r="R403">
        <v>0</v>
      </c>
    </row>
    <row r="404" spans="1:18">
      <c r="A404">
        <v>105040218</v>
      </c>
      <c r="B404" t="s">
        <v>3901</v>
      </c>
      <c r="C404">
        <v>0</v>
      </c>
      <c r="D404">
        <v>20409</v>
      </c>
      <c r="E404" t="s">
        <v>3902</v>
      </c>
      <c r="F404">
        <v>2</v>
      </c>
      <c r="G404">
        <f t="shared" si="13"/>
        <v>2</v>
      </c>
      <c r="H404">
        <f t="shared" si="14"/>
        <v>0</v>
      </c>
      <c r="M404">
        <v>105040218</v>
      </c>
      <c r="N404" t="s">
        <v>3901</v>
      </c>
      <c r="O404">
        <v>0</v>
      </c>
      <c r="P404">
        <v>20409</v>
      </c>
      <c r="Q404" t="s">
        <v>3902</v>
      </c>
      <c r="R404">
        <v>2</v>
      </c>
    </row>
    <row r="405" spans="1:18">
      <c r="A405">
        <v>105040219</v>
      </c>
      <c r="B405" t="s">
        <v>3903</v>
      </c>
      <c r="C405">
        <v>0</v>
      </c>
      <c r="D405">
        <v>2040901</v>
      </c>
      <c r="E405" t="s">
        <v>2460</v>
      </c>
      <c r="F405">
        <v>0</v>
      </c>
      <c r="G405">
        <f t="shared" si="13"/>
        <v>0</v>
      </c>
      <c r="H405">
        <f t="shared" si="14"/>
        <v>0</v>
      </c>
      <c r="M405">
        <v>105040219</v>
      </c>
      <c r="N405" t="s">
        <v>3903</v>
      </c>
      <c r="O405">
        <v>0</v>
      </c>
      <c r="P405">
        <v>2040901</v>
      </c>
      <c r="Q405" t="s">
        <v>2460</v>
      </c>
      <c r="R405">
        <v>0</v>
      </c>
    </row>
    <row r="406" spans="1:18">
      <c r="A406">
        <v>105040220</v>
      </c>
      <c r="B406" t="s">
        <v>3904</v>
      </c>
      <c r="C406">
        <v>0</v>
      </c>
      <c r="D406">
        <v>2040902</v>
      </c>
      <c r="E406" t="s">
        <v>2461</v>
      </c>
      <c r="F406">
        <v>0</v>
      </c>
      <c r="G406">
        <f t="shared" si="13"/>
        <v>0</v>
      </c>
      <c r="H406">
        <f t="shared" si="14"/>
        <v>0</v>
      </c>
      <c r="M406">
        <v>105040220</v>
      </c>
      <c r="N406" t="s">
        <v>3904</v>
      </c>
      <c r="O406">
        <v>0</v>
      </c>
      <c r="P406">
        <v>2040902</v>
      </c>
      <c r="Q406" t="s">
        <v>2461</v>
      </c>
      <c r="R406">
        <v>0</v>
      </c>
    </row>
    <row r="407" spans="1:18">
      <c r="A407">
        <v>105040231</v>
      </c>
      <c r="B407" t="s">
        <v>3905</v>
      </c>
      <c r="C407">
        <v>0</v>
      </c>
      <c r="D407">
        <v>2040903</v>
      </c>
      <c r="E407" t="s">
        <v>2462</v>
      </c>
      <c r="F407">
        <v>0</v>
      </c>
      <c r="G407">
        <f t="shared" si="13"/>
        <v>0</v>
      </c>
      <c r="H407">
        <f t="shared" si="14"/>
        <v>0</v>
      </c>
      <c r="M407">
        <v>105040231</v>
      </c>
      <c r="N407" t="s">
        <v>3905</v>
      </c>
      <c r="O407">
        <v>0</v>
      </c>
      <c r="P407">
        <v>2040903</v>
      </c>
      <c r="Q407" t="s">
        <v>2462</v>
      </c>
      <c r="R407">
        <v>0</v>
      </c>
    </row>
    <row r="408" spans="1:18">
      <c r="A408">
        <v>105040232</v>
      </c>
      <c r="B408" t="s">
        <v>3906</v>
      </c>
      <c r="C408">
        <v>0</v>
      </c>
      <c r="D408">
        <v>2040904</v>
      </c>
      <c r="E408" t="s">
        <v>3907</v>
      </c>
      <c r="F408">
        <v>0</v>
      </c>
      <c r="G408">
        <f t="shared" si="13"/>
        <v>0</v>
      </c>
      <c r="H408">
        <f t="shared" si="14"/>
        <v>0</v>
      </c>
      <c r="M408">
        <v>105040232</v>
      </c>
      <c r="N408" t="s">
        <v>3906</v>
      </c>
      <c r="O408">
        <v>0</v>
      </c>
      <c r="P408">
        <v>2040904</v>
      </c>
      <c r="Q408" t="s">
        <v>3907</v>
      </c>
      <c r="R408">
        <v>0</v>
      </c>
    </row>
    <row r="409" spans="1:18">
      <c r="A409">
        <v>105040298</v>
      </c>
      <c r="B409" t="s">
        <v>3908</v>
      </c>
      <c r="C409">
        <v>0</v>
      </c>
      <c r="D409">
        <v>2040905</v>
      </c>
      <c r="E409" t="s">
        <v>3909</v>
      </c>
      <c r="F409">
        <v>0</v>
      </c>
      <c r="G409">
        <f t="shared" si="13"/>
        <v>0</v>
      </c>
      <c r="H409">
        <f t="shared" si="14"/>
        <v>0</v>
      </c>
      <c r="M409">
        <v>105040298</v>
      </c>
      <c r="N409" t="s">
        <v>3908</v>
      </c>
      <c r="O409">
        <v>0</v>
      </c>
      <c r="P409">
        <v>2040905</v>
      </c>
      <c r="Q409" t="s">
        <v>3909</v>
      </c>
      <c r="R409">
        <v>0</v>
      </c>
    </row>
    <row r="410" spans="1:18">
      <c r="A410">
        <v>105040299</v>
      </c>
      <c r="B410" t="s">
        <v>3910</v>
      </c>
      <c r="C410">
        <v>0</v>
      </c>
      <c r="D410">
        <v>2040950</v>
      </c>
      <c r="E410" t="s">
        <v>2465</v>
      </c>
      <c r="F410">
        <v>0</v>
      </c>
      <c r="G410">
        <f t="shared" si="13"/>
        <v>0</v>
      </c>
      <c r="H410">
        <f t="shared" si="14"/>
        <v>0</v>
      </c>
      <c r="M410">
        <v>105040299</v>
      </c>
      <c r="N410" t="s">
        <v>3910</v>
      </c>
      <c r="O410">
        <v>0</v>
      </c>
      <c r="P410">
        <v>2040950</v>
      </c>
      <c r="Q410" t="s">
        <v>2465</v>
      </c>
      <c r="R410">
        <v>0</v>
      </c>
    </row>
    <row r="411" spans="4:18">
      <c r="D411">
        <v>2040999</v>
      </c>
      <c r="E411" t="s">
        <v>3911</v>
      </c>
      <c r="F411">
        <v>2</v>
      </c>
      <c r="G411">
        <f t="shared" si="13"/>
        <v>2</v>
      </c>
      <c r="H411">
        <f t="shared" si="14"/>
        <v>0</v>
      </c>
      <c r="P411">
        <v>2040999</v>
      </c>
      <c r="Q411" t="s">
        <v>3911</v>
      </c>
      <c r="R411">
        <v>2</v>
      </c>
    </row>
    <row r="412" spans="4:18">
      <c r="D412">
        <v>20410</v>
      </c>
      <c r="E412" t="s">
        <v>3912</v>
      </c>
      <c r="F412">
        <v>0</v>
      </c>
      <c r="G412">
        <f t="shared" si="13"/>
        <v>0</v>
      </c>
      <c r="H412">
        <f t="shared" si="14"/>
        <v>0</v>
      </c>
      <c r="P412">
        <v>20410</v>
      </c>
      <c r="Q412" t="s">
        <v>3912</v>
      </c>
      <c r="R412">
        <v>0</v>
      </c>
    </row>
    <row r="413" spans="4:18">
      <c r="D413">
        <v>2041001</v>
      </c>
      <c r="E413" t="s">
        <v>2460</v>
      </c>
      <c r="F413">
        <v>0</v>
      </c>
      <c r="G413">
        <f t="shared" si="13"/>
        <v>0</v>
      </c>
      <c r="H413">
        <f t="shared" si="14"/>
        <v>0</v>
      </c>
      <c r="P413">
        <v>2041001</v>
      </c>
      <c r="Q413" t="s">
        <v>2460</v>
      </c>
      <c r="R413">
        <v>0</v>
      </c>
    </row>
    <row r="414" spans="4:18">
      <c r="D414">
        <v>2041002</v>
      </c>
      <c r="E414" t="s">
        <v>2461</v>
      </c>
      <c r="F414">
        <v>0</v>
      </c>
      <c r="G414">
        <f t="shared" si="13"/>
        <v>0</v>
      </c>
      <c r="H414">
        <f t="shared" si="14"/>
        <v>0</v>
      </c>
      <c r="P414">
        <v>2041002</v>
      </c>
      <c r="Q414" t="s">
        <v>2461</v>
      </c>
      <c r="R414">
        <v>0</v>
      </c>
    </row>
    <row r="415" spans="4:18">
      <c r="D415">
        <v>2041003</v>
      </c>
      <c r="E415" t="s">
        <v>3913</v>
      </c>
      <c r="F415">
        <v>0</v>
      </c>
      <c r="G415">
        <f t="shared" si="13"/>
        <v>0</v>
      </c>
      <c r="H415">
        <f t="shared" si="14"/>
        <v>0</v>
      </c>
      <c r="P415">
        <v>2041003</v>
      </c>
      <c r="Q415" t="s">
        <v>3913</v>
      </c>
      <c r="R415">
        <v>0</v>
      </c>
    </row>
    <row r="416" spans="4:18">
      <c r="D416">
        <v>2041004</v>
      </c>
      <c r="E416" t="s">
        <v>3914</v>
      </c>
      <c r="F416">
        <v>0</v>
      </c>
      <c r="G416">
        <f t="shared" si="13"/>
        <v>0</v>
      </c>
      <c r="H416">
        <f t="shared" si="14"/>
        <v>0</v>
      </c>
      <c r="P416">
        <v>2041004</v>
      </c>
      <c r="Q416" t="s">
        <v>3914</v>
      </c>
      <c r="R416">
        <v>0</v>
      </c>
    </row>
    <row r="417" spans="1:18">
      <c r="A417" t="s">
        <v>3915</v>
      </c>
      <c r="D417">
        <v>2041005</v>
      </c>
      <c r="E417" t="s">
        <v>3916</v>
      </c>
      <c r="F417">
        <v>0</v>
      </c>
      <c r="G417">
        <f t="shared" si="13"/>
        <v>0</v>
      </c>
      <c r="H417">
        <f t="shared" si="14"/>
        <v>0</v>
      </c>
      <c r="M417" t="s">
        <v>3915</v>
      </c>
      <c r="P417">
        <v>2041005</v>
      </c>
      <c r="Q417" t="s">
        <v>3916</v>
      </c>
      <c r="R417">
        <v>0</v>
      </c>
    </row>
    <row r="418" spans="1:18">
      <c r="A418">
        <v>103043702</v>
      </c>
      <c r="B418" t="s">
        <v>3917</v>
      </c>
      <c r="C418">
        <v>0</v>
      </c>
      <c r="D418">
        <v>2041006</v>
      </c>
      <c r="E418" t="s">
        <v>2515</v>
      </c>
      <c r="F418">
        <v>0</v>
      </c>
      <c r="G418">
        <f t="shared" si="13"/>
        <v>0</v>
      </c>
      <c r="H418">
        <f t="shared" si="14"/>
        <v>0</v>
      </c>
      <c r="M418">
        <v>103043702</v>
      </c>
      <c r="N418" t="s">
        <v>3917</v>
      </c>
      <c r="O418">
        <v>0</v>
      </c>
      <c r="P418">
        <v>2041006</v>
      </c>
      <c r="Q418" t="s">
        <v>2515</v>
      </c>
      <c r="R418">
        <v>0</v>
      </c>
    </row>
    <row r="419" spans="2:18">
      <c r="B419" t="s">
        <v>3918</v>
      </c>
      <c r="C419">
        <v>0</v>
      </c>
      <c r="D419">
        <v>2041099</v>
      </c>
      <c r="E419" t="s">
        <v>3919</v>
      </c>
      <c r="F419">
        <v>0</v>
      </c>
      <c r="G419">
        <f t="shared" si="13"/>
        <v>0</v>
      </c>
      <c r="H419">
        <f t="shared" si="14"/>
        <v>0</v>
      </c>
      <c r="N419" t="s">
        <v>3918</v>
      </c>
      <c r="O419">
        <v>0</v>
      </c>
      <c r="P419">
        <v>2041099</v>
      </c>
      <c r="Q419" t="s">
        <v>3919</v>
      </c>
      <c r="R419">
        <v>0</v>
      </c>
    </row>
    <row r="420" spans="2:18">
      <c r="B420" t="s">
        <v>3920</v>
      </c>
      <c r="C420">
        <v>0</v>
      </c>
      <c r="D420">
        <v>20411</v>
      </c>
      <c r="E420" t="s">
        <v>3921</v>
      </c>
      <c r="F420">
        <v>0</v>
      </c>
      <c r="G420">
        <f t="shared" si="13"/>
        <v>0</v>
      </c>
      <c r="H420">
        <f t="shared" si="14"/>
        <v>0</v>
      </c>
      <c r="N420" t="s">
        <v>3920</v>
      </c>
      <c r="O420">
        <v>0</v>
      </c>
      <c r="P420">
        <v>20411</v>
      </c>
      <c r="Q420" t="s">
        <v>3921</v>
      </c>
      <c r="R420">
        <v>0</v>
      </c>
    </row>
    <row r="421" spans="2:18">
      <c r="B421" t="s">
        <v>3922</v>
      </c>
      <c r="C421">
        <v>0</v>
      </c>
      <c r="D421">
        <v>2041101</v>
      </c>
      <c r="E421" t="s">
        <v>3923</v>
      </c>
      <c r="F421">
        <v>0</v>
      </c>
      <c r="G421">
        <f t="shared" si="13"/>
        <v>0</v>
      </c>
      <c r="H421">
        <f t="shared" si="14"/>
        <v>0</v>
      </c>
      <c r="N421" t="s">
        <v>3922</v>
      </c>
      <c r="O421">
        <v>0</v>
      </c>
      <c r="P421">
        <v>2041101</v>
      </c>
      <c r="Q421" t="s">
        <v>3923</v>
      </c>
      <c r="R421">
        <v>0</v>
      </c>
    </row>
    <row r="422" spans="2:18">
      <c r="B422" t="s">
        <v>3924</v>
      </c>
      <c r="C422">
        <v>0</v>
      </c>
      <c r="D422">
        <v>2041102</v>
      </c>
      <c r="E422" t="s">
        <v>2460</v>
      </c>
      <c r="F422">
        <v>0</v>
      </c>
      <c r="G422">
        <f t="shared" si="13"/>
        <v>0</v>
      </c>
      <c r="H422">
        <f t="shared" si="14"/>
        <v>0</v>
      </c>
      <c r="N422" t="s">
        <v>3924</v>
      </c>
      <c r="O422">
        <v>0</v>
      </c>
      <c r="P422">
        <v>2041102</v>
      </c>
      <c r="Q422" t="s">
        <v>2460</v>
      </c>
      <c r="R422">
        <v>0</v>
      </c>
    </row>
    <row r="423" spans="2:18">
      <c r="B423" t="s">
        <v>3925</v>
      </c>
      <c r="C423">
        <v>0</v>
      </c>
      <c r="D423">
        <v>2041103</v>
      </c>
      <c r="E423" t="s">
        <v>3926</v>
      </c>
      <c r="F423">
        <v>0</v>
      </c>
      <c r="G423">
        <f t="shared" si="13"/>
        <v>0</v>
      </c>
      <c r="H423">
        <f t="shared" si="14"/>
        <v>0</v>
      </c>
      <c r="N423" t="s">
        <v>3925</v>
      </c>
      <c r="O423">
        <v>0</v>
      </c>
      <c r="P423">
        <v>2041103</v>
      </c>
      <c r="Q423" t="s">
        <v>3926</v>
      </c>
      <c r="R423">
        <v>0</v>
      </c>
    </row>
    <row r="424" spans="2:18">
      <c r="B424" t="s">
        <v>3927</v>
      </c>
      <c r="C424">
        <v>0</v>
      </c>
      <c r="D424">
        <v>2041104</v>
      </c>
      <c r="E424" t="s">
        <v>3928</v>
      </c>
      <c r="F424">
        <v>0</v>
      </c>
      <c r="G424">
        <f t="shared" si="13"/>
        <v>0</v>
      </c>
      <c r="H424">
        <f t="shared" si="14"/>
        <v>0</v>
      </c>
      <c r="N424" t="s">
        <v>3927</v>
      </c>
      <c r="O424">
        <v>0</v>
      </c>
      <c r="P424">
        <v>2041104</v>
      </c>
      <c r="Q424" t="s">
        <v>3928</v>
      </c>
      <c r="R424">
        <v>0</v>
      </c>
    </row>
    <row r="425" spans="2:18">
      <c r="B425" t="s">
        <v>3929</v>
      </c>
      <c r="C425">
        <v>0</v>
      </c>
      <c r="D425">
        <v>2041105</v>
      </c>
      <c r="E425" t="s">
        <v>3930</v>
      </c>
      <c r="F425">
        <v>0</v>
      </c>
      <c r="G425">
        <f t="shared" si="13"/>
        <v>0</v>
      </c>
      <c r="H425">
        <f t="shared" si="14"/>
        <v>0</v>
      </c>
      <c r="N425" t="s">
        <v>3929</v>
      </c>
      <c r="O425">
        <v>0</v>
      </c>
      <c r="P425">
        <v>2041105</v>
      </c>
      <c r="Q425" t="s">
        <v>3930</v>
      </c>
      <c r="R425">
        <v>0</v>
      </c>
    </row>
    <row r="426" spans="2:18">
      <c r="B426" t="s">
        <v>3931</v>
      </c>
      <c r="C426">
        <v>0</v>
      </c>
      <c r="D426">
        <v>2041106</v>
      </c>
      <c r="E426" t="s">
        <v>3932</v>
      </c>
      <c r="F426">
        <v>0</v>
      </c>
      <c r="G426">
        <f t="shared" si="13"/>
        <v>0</v>
      </c>
      <c r="H426">
        <f t="shared" si="14"/>
        <v>0</v>
      </c>
      <c r="N426" t="s">
        <v>3931</v>
      </c>
      <c r="O426">
        <v>0</v>
      </c>
      <c r="P426">
        <v>2041106</v>
      </c>
      <c r="Q426" t="s">
        <v>3932</v>
      </c>
      <c r="R426">
        <v>0</v>
      </c>
    </row>
    <row r="427" spans="2:18">
      <c r="B427" t="s">
        <v>3933</v>
      </c>
      <c r="C427">
        <v>0</v>
      </c>
      <c r="D427">
        <v>2041107</v>
      </c>
      <c r="E427" t="s">
        <v>3934</v>
      </c>
      <c r="F427">
        <v>0</v>
      </c>
      <c r="G427">
        <f t="shared" si="13"/>
        <v>0</v>
      </c>
      <c r="H427">
        <f t="shared" si="14"/>
        <v>0</v>
      </c>
      <c r="N427" t="s">
        <v>3933</v>
      </c>
      <c r="O427">
        <v>0</v>
      </c>
      <c r="P427">
        <v>2041107</v>
      </c>
      <c r="Q427" t="s">
        <v>3934</v>
      </c>
      <c r="R427">
        <v>0</v>
      </c>
    </row>
    <row r="428" spans="2:18">
      <c r="B428" t="s">
        <v>3935</v>
      </c>
      <c r="C428">
        <v>0</v>
      </c>
      <c r="D428">
        <v>2041108</v>
      </c>
      <c r="E428" t="s">
        <v>3936</v>
      </c>
      <c r="F428">
        <v>0</v>
      </c>
      <c r="G428">
        <f t="shared" si="13"/>
        <v>0</v>
      </c>
      <c r="H428">
        <f t="shared" si="14"/>
        <v>0</v>
      </c>
      <c r="N428" t="s">
        <v>3935</v>
      </c>
      <c r="O428">
        <v>0</v>
      </c>
      <c r="P428">
        <v>2041108</v>
      </c>
      <c r="Q428" t="s">
        <v>3936</v>
      </c>
      <c r="R428">
        <v>0</v>
      </c>
    </row>
    <row r="429" spans="2:18">
      <c r="B429" t="s">
        <v>3937</v>
      </c>
      <c r="C429">
        <v>0</v>
      </c>
      <c r="D429">
        <v>20499</v>
      </c>
      <c r="E429" t="s">
        <v>2358</v>
      </c>
      <c r="F429">
        <v>2131</v>
      </c>
      <c r="G429">
        <f t="shared" si="13"/>
        <v>2131</v>
      </c>
      <c r="H429">
        <f t="shared" si="14"/>
        <v>0</v>
      </c>
      <c r="N429" t="s">
        <v>3937</v>
      </c>
      <c r="O429">
        <v>0</v>
      </c>
      <c r="P429">
        <v>20499</v>
      </c>
      <c r="Q429" t="s">
        <v>2358</v>
      </c>
      <c r="R429">
        <v>2131</v>
      </c>
    </row>
    <row r="430" spans="2:18">
      <c r="B430" t="s">
        <v>3938</v>
      </c>
      <c r="C430">
        <v>0</v>
      </c>
      <c r="D430">
        <v>2049901</v>
      </c>
      <c r="E430" t="s">
        <v>3939</v>
      </c>
      <c r="F430">
        <v>1560</v>
      </c>
      <c r="G430">
        <f t="shared" si="13"/>
        <v>1560</v>
      </c>
      <c r="H430">
        <f t="shared" si="14"/>
        <v>0</v>
      </c>
      <c r="N430" t="s">
        <v>3938</v>
      </c>
      <c r="O430">
        <v>0</v>
      </c>
      <c r="P430">
        <v>2049901</v>
      </c>
      <c r="Q430" t="s">
        <v>3939</v>
      </c>
      <c r="R430">
        <v>1560</v>
      </c>
    </row>
    <row r="431" spans="2:18">
      <c r="B431" t="s">
        <v>3940</v>
      </c>
      <c r="C431">
        <v>0</v>
      </c>
      <c r="D431">
        <v>2049902</v>
      </c>
      <c r="E431" t="s">
        <v>3941</v>
      </c>
      <c r="F431">
        <v>571</v>
      </c>
      <c r="G431">
        <f t="shared" si="13"/>
        <v>571</v>
      </c>
      <c r="H431">
        <f t="shared" si="14"/>
        <v>0</v>
      </c>
      <c r="N431" t="s">
        <v>3940</v>
      </c>
      <c r="O431">
        <v>0</v>
      </c>
      <c r="P431">
        <v>2049902</v>
      </c>
      <c r="Q431" t="s">
        <v>3941</v>
      </c>
      <c r="R431">
        <v>571</v>
      </c>
    </row>
    <row r="432" spans="2:18">
      <c r="B432" t="s">
        <v>3942</v>
      </c>
      <c r="C432">
        <v>0</v>
      </c>
      <c r="D432">
        <v>205</v>
      </c>
      <c r="E432" t="s">
        <v>2306</v>
      </c>
      <c r="F432">
        <v>729672</v>
      </c>
      <c r="G432">
        <f t="shared" si="13"/>
        <v>729672</v>
      </c>
      <c r="H432">
        <f t="shared" si="14"/>
        <v>0</v>
      </c>
      <c r="N432" t="s">
        <v>3942</v>
      </c>
      <c r="O432">
        <v>0</v>
      </c>
      <c r="P432">
        <v>205</v>
      </c>
      <c r="Q432" t="s">
        <v>2306</v>
      </c>
      <c r="R432">
        <v>729672</v>
      </c>
    </row>
    <row r="433" spans="2:18">
      <c r="B433" t="s">
        <v>3943</v>
      </c>
      <c r="C433">
        <v>0</v>
      </c>
      <c r="D433">
        <v>20501</v>
      </c>
      <c r="E433" t="s">
        <v>2359</v>
      </c>
      <c r="F433">
        <v>12681</v>
      </c>
      <c r="G433">
        <f t="shared" si="13"/>
        <v>12681</v>
      </c>
      <c r="H433">
        <f t="shared" si="14"/>
        <v>0</v>
      </c>
      <c r="N433" t="s">
        <v>3943</v>
      </c>
      <c r="O433">
        <v>0</v>
      </c>
      <c r="P433">
        <v>20501</v>
      </c>
      <c r="Q433" t="s">
        <v>2359</v>
      </c>
      <c r="R433">
        <v>12681</v>
      </c>
    </row>
    <row r="434" spans="2:18">
      <c r="B434" t="s">
        <v>3944</v>
      </c>
      <c r="C434">
        <v>0</v>
      </c>
      <c r="D434">
        <v>2050101</v>
      </c>
      <c r="E434" t="s">
        <v>2460</v>
      </c>
      <c r="F434">
        <v>3070</v>
      </c>
      <c r="G434">
        <f t="shared" si="13"/>
        <v>3070</v>
      </c>
      <c r="H434">
        <f t="shared" si="14"/>
        <v>0</v>
      </c>
      <c r="N434" t="s">
        <v>3944</v>
      </c>
      <c r="O434">
        <v>0</v>
      </c>
      <c r="P434">
        <v>2050101</v>
      </c>
      <c r="Q434" t="s">
        <v>2460</v>
      </c>
      <c r="R434">
        <v>3070</v>
      </c>
    </row>
    <row r="435" spans="2:18">
      <c r="B435" t="s">
        <v>3945</v>
      </c>
      <c r="C435">
        <v>0</v>
      </c>
      <c r="D435">
        <v>2050102</v>
      </c>
      <c r="E435" t="s">
        <v>2461</v>
      </c>
      <c r="F435">
        <v>789</v>
      </c>
      <c r="G435">
        <f t="shared" si="13"/>
        <v>789</v>
      </c>
      <c r="H435">
        <f t="shared" si="14"/>
        <v>0</v>
      </c>
      <c r="N435" t="s">
        <v>3945</v>
      </c>
      <c r="O435">
        <v>0</v>
      </c>
      <c r="P435">
        <v>2050102</v>
      </c>
      <c r="Q435" t="s">
        <v>2461</v>
      </c>
      <c r="R435">
        <v>789</v>
      </c>
    </row>
    <row r="436" spans="2:18">
      <c r="B436" t="s">
        <v>3946</v>
      </c>
      <c r="C436">
        <v>0</v>
      </c>
      <c r="D436">
        <v>2050103</v>
      </c>
      <c r="E436" t="s">
        <v>2462</v>
      </c>
      <c r="F436">
        <v>383</v>
      </c>
      <c r="G436">
        <f t="shared" si="13"/>
        <v>383</v>
      </c>
      <c r="H436">
        <f t="shared" si="14"/>
        <v>0</v>
      </c>
      <c r="N436" t="s">
        <v>3946</v>
      </c>
      <c r="O436">
        <v>0</v>
      </c>
      <c r="P436">
        <v>2050103</v>
      </c>
      <c r="Q436" t="s">
        <v>2462</v>
      </c>
      <c r="R436">
        <v>383</v>
      </c>
    </row>
    <row r="437" spans="2:18">
      <c r="B437" t="s">
        <v>3947</v>
      </c>
      <c r="C437">
        <v>0</v>
      </c>
      <c r="D437">
        <v>2050199</v>
      </c>
      <c r="E437" t="s">
        <v>1383</v>
      </c>
      <c r="F437">
        <v>8439</v>
      </c>
      <c r="G437">
        <f t="shared" si="13"/>
        <v>8439</v>
      </c>
      <c r="H437">
        <f t="shared" si="14"/>
        <v>0</v>
      </c>
      <c r="N437" t="s">
        <v>3947</v>
      </c>
      <c r="O437">
        <v>0</v>
      </c>
      <c r="P437">
        <v>2050199</v>
      </c>
      <c r="Q437" t="s">
        <v>1383</v>
      </c>
      <c r="R437">
        <v>8439</v>
      </c>
    </row>
    <row r="438" spans="2:18">
      <c r="B438" t="s">
        <v>3948</v>
      </c>
      <c r="C438">
        <v>0</v>
      </c>
      <c r="D438">
        <v>20502</v>
      </c>
      <c r="E438" t="s">
        <v>2360</v>
      </c>
      <c r="F438">
        <v>565471</v>
      </c>
      <c r="G438">
        <f t="shared" si="13"/>
        <v>565471</v>
      </c>
      <c r="H438">
        <f t="shared" si="14"/>
        <v>0</v>
      </c>
      <c r="N438" t="s">
        <v>3948</v>
      </c>
      <c r="O438">
        <v>0</v>
      </c>
      <c r="P438">
        <v>20502</v>
      </c>
      <c r="Q438" t="s">
        <v>2360</v>
      </c>
      <c r="R438">
        <v>565471</v>
      </c>
    </row>
    <row r="439" spans="2:18">
      <c r="B439" t="s">
        <v>3949</v>
      </c>
      <c r="C439">
        <v>0</v>
      </c>
      <c r="D439">
        <v>2050201</v>
      </c>
      <c r="E439" t="s">
        <v>2524</v>
      </c>
      <c r="F439">
        <v>20408</v>
      </c>
      <c r="G439">
        <f t="shared" si="13"/>
        <v>20408</v>
      </c>
      <c r="H439">
        <f t="shared" si="14"/>
        <v>0</v>
      </c>
      <c r="N439" t="s">
        <v>3949</v>
      </c>
      <c r="O439">
        <v>0</v>
      </c>
      <c r="P439">
        <v>2050201</v>
      </c>
      <c r="Q439" t="s">
        <v>2524</v>
      </c>
      <c r="R439">
        <v>20408</v>
      </c>
    </row>
    <row r="440" spans="2:18">
      <c r="B440" t="s">
        <v>3950</v>
      </c>
      <c r="C440">
        <v>0</v>
      </c>
      <c r="D440">
        <v>2050202</v>
      </c>
      <c r="E440" t="s">
        <v>2525</v>
      </c>
      <c r="F440">
        <v>237046</v>
      </c>
      <c r="G440">
        <f t="shared" si="13"/>
        <v>237046</v>
      </c>
      <c r="H440">
        <f t="shared" si="14"/>
        <v>0</v>
      </c>
      <c r="N440" t="s">
        <v>3950</v>
      </c>
      <c r="O440">
        <v>0</v>
      </c>
      <c r="P440">
        <v>2050202</v>
      </c>
      <c r="Q440" t="s">
        <v>2525</v>
      </c>
      <c r="R440">
        <v>237046</v>
      </c>
    </row>
    <row r="441" spans="2:18">
      <c r="B441" t="s">
        <v>3951</v>
      </c>
      <c r="C441">
        <v>0</v>
      </c>
      <c r="D441">
        <v>2050203</v>
      </c>
      <c r="E441" t="s">
        <v>2526</v>
      </c>
      <c r="F441">
        <v>151355</v>
      </c>
      <c r="G441">
        <f t="shared" si="13"/>
        <v>151355</v>
      </c>
      <c r="H441">
        <f t="shared" si="14"/>
        <v>0</v>
      </c>
      <c r="N441" t="s">
        <v>3951</v>
      </c>
      <c r="O441">
        <v>0</v>
      </c>
      <c r="P441">
        <v>2050203</v>
      </c>
      <c r="Q441" t="s">
        <v>2526</v>
      </c>
      <c r="R441">
        <v>151355</v>
      </c>
    </row>
    <row r="442" spans="2:18">
      <c r="B442" t="s">
        <v>3952</v>
      </c>
      <c r="C442">
        <v>0</v>
      </c>
      <c r="D442">
        <v>2050204</v>
      </c>
      <c r="E442" t="s">
        <v>1412</v>
      </c>
      <c r="F442">
        <v>76885</v>
      </c>
      <c r="G442">
        <f t="shared" si="13"/>
        <v>76885</v>
      </c>
      <c r="H442">
        <f t="shared" si="14"/>
        <v>0</v>
      </c>
      <c r="N442" t="s">
        <v>3952</v>
      </c>
      <c r="O442">
        <v>0</v>
      </c>
      <c r="P442">
        <v>2050204</v>
      </c>
      <c r="Q442" t="s">
        <v>1412</v>
      </c>
      <c r="R442">
        <v>76885</v>
      </c>
    </row>
    <row r="443" spans="2:18">
      <c r="B443" t="s">
        <v>3953</v>
      </c>
      <c r="C443">
        <v>0</v>
      </c>
      <c r="D443">
        <v>2050205</v>
      </c>
      <c r="E443" t="s">
        <v>2527</v>
      </c>
      <c r="F443">
        <v>4501</v>
      </c>
      <c r="G443">
        <f t="shared" si="13"/>
        <v>4501</v>
      </c>
      <c r="H443">
        <f t="shared" si="14"/>
        <v>0</v>
      </c>
      <c r="N443" t="s">
        <v>3953</v>
      </c>
      <c r="O443">
        <v>0</v>
      </c>
      <c r="P443">
        <v>2050205</v>
      </c>
      <c r="Q443" t="s">
        <v>2527</v>
      </c>
      <c r="R443">
        <v>4501</v>
      </c>
    </row>
    <row r="444" spans="2:18">
      <c r="B444" t="s">
        <v>3954</v>
      </c>
      <c r="C444">
        <v>0</v>
      </c>
      <c r="D444">
        <v>2050206</v>
      </c>
      <c r="E444" t="s">
        <v>3955</v>
      </c>
      <c r="F444">
        <v>0</v>
      </c>
      <c r="G444">
        <f t="shared" si="13"/>
        <v>0</v>
      </c>
      <c r="H444">
        <f t="shared" si="14"/>
        <v>0</v>
      </c>
      <c r="N444" t="s">
        <v>3954</v>
      </c>
      <c r="O444">
        <v>0</v>
      </c>
      <c r="P444">
        <v>2050206</v>
      </c>
      <c r="Q444" t="s">
        <v>3955</v>
      </c>
      <c r="R444">
        <v>0</v>
      </c>
    </row>
    <row r="445" spans="2:18">
      <c r="B445" t="s">
        <v>3956</v>
      </c>
      <c r="C445">
        <v>0</v>
      </c>
      <c r="D445">
        <v>2050207</v>
      </c>
      <c r="E445" t="s">
        <v>3957</v>
      </c>
      <c r="F445">
        <v>0</v>
      </c>
      <c r="G445">
        <f t="shared" si="13"/>
        <v>0</v>
      </c>
      <c r="H445">
        <f t="shared" si="14"/>
        <v>0</v>
      </c>
      <c r="N445" t="s">
        <v>3956</v>
      </c>
      <c r="O445">
        <v>0</v>
      </c>
      <c r="P445">
        <v>2050207</v>
      </c>
      <c r="Q445" t="s">
        <v>3957</v>
      </c>
      <c r="R445">
        <v>0</v>
      </c>
    </row>
    <row r="446" spans="2:18">
      <c r="B446" t="s">
        <v>3958</v>
      </c>
      <c r="C446">
        <v>0</v>
      </c>
      <c r="D446">
        <v>2050299</v>
      </c>
      <c r="E446" t="s">
        <v>1433</v>
      </c>
      <c r="F446">
        <v>75276</v>
      </c>
      <c r="G446">
        <f t="shared" si="13"/>
        <v>75276</v>
      </c>
      <c r="H446">
        <f t="shared" si="14"/>
        <v>0</v>
      </c>
      <c r="N446" t="s">
        <v>3958</v>
      </c>
      <c r="O446">
        <v>0</v>
      </c>
      <c r="P446">
        <v>2050299</v>
      </c>
      <c r="Q446" t="s">
        <v>1433</v>
      </c>
      <c r="R446">
        <v>75276</v>
      </c>
    </row>
    <row r="447" spans="2:18">
      <c r="B447" t="s">
        <v>3959</v>
      </c>
      <c r="C447">
        <v>0</v>
      </c>
      <c r="D447">
        <v>20503</v>
      </c>
      <c r="E447" t="s">
        <v>2361</v>
      </c>
      <c r="F447">
        <v>74708</v>
      </c>
      <c r="G447">
        <f t="shared" si="13"/>
        <v>74708</v>
      </c>
      <c r="H447">
        <f t="shared" si="14"/>
        <v>0</v>
      </c>
      <c r="N447" t="s">
        <v>3959</v>
      </c>
      <c r="O447">
        <v>0</v>
      </c>
      <c r="P447">
        <v>20503</v>
      </c>
      <c r="Q447" t="s">
        <v>2361</v>
      </c>
      <c r="R447">
        <v>74708</v>
      </c>
    </row>
    <row r="448" spans="4:18">
      <c r="D448">
        <v>2050301</v>
      </c>
      <c r="E448" t="s">
        <v>2528</v>
      </c>
      <c r="F448">
        <v>0</v>
      </c>
      <c r="G448">
        <f t="shared" si="13"/>
        <v>0</v>
      </c>
      <c r="H448">
        <f t="shared" si="14"/>
        <v>0</v>
      </c>
      <c r="P448">
        <v>2050301</v>
      </c>
      <c r="Q448" t="s">
        <v>2528</v>
      </c>
      <c r="R448">
        <v>0</v>
      </c>
    </row>
    <row r="449" spans="4:18">
      <c r="D449">
        <v>2050302</v>
      </c>
      <c r="E449" t="s">
        <v>1438</v>
      </c>
      <c r="F449">
        <v>7832</v>
      </c>
      <c r="G449">
        <f t="shared" si="13"/>
        <v>7832</v>
      </c>
      <c r="H449">
        <f t="shared" si="14"/>
        <v>0</v>
      </c>
      <c r="P449">
        <v>2050302</v>
      </c>
      <c r="Q449" t="s">
        <v>1438</v>
      </c>
      <c r="R449">
        <v>7832</v>
      </c>
    </row>
    <row r="450" spans="4:18">
      <c r="D450">
        <v>2050303</v>
      </c>
      <c r="E450" t="s">
        <v>1441</v>
      </c>
      <c r="F450">
        <v>1857</v>
      </c>
      <c r="G450">
        <f t="shared" si="13"/>
        <v>1857</v>
      </c>
      <c r="H450">
        <f t="shared" si="14"/>
        <v>0</v>
      </c>
      <c r="P450">
        <v>2050303</v>
      </c>
      <c r="Q450" t="s">
        <v>1441</v>
      </c>
      <c r="R450">
        <v>1857</v>
      </c>
    </row>
    <row r="451" spans="4:18">
      <c r="D451">
        <v>2050304</v>
      </c>
      <c r="E451" t="s">
        <v>1444</v>
      </c>
      <c r="F451">
        <v>17804</v>
      </c>
      <c r="G451">
        <f t="shared" si="13"/>
        <v>17804</v>
      </c>
      <c r="H451">
        <f t="shared" si="14"/>
        <v>0</v>
      </c>
      <c r="P451">
        <v>2050304</v>
      </c>
      <c r="Q451" t="s">
        <v>1444</v>
      </c>
      <c r="R451">
        <v>17804</v>
      </c>
    </row>
    <row r="452" spans="4:18">
      <c r="D452">
        <v>2050305</v>
      </c>
      <c r="E452" t="s">
        <v>1449</v>
      </c>
      <c r="F452">
        <v>44929</v>
      </c>
      <c r="G452">
        <f t="shared" si="13"/>
        <v>44929</v>
      </c>
      <c r="H452">
        <f t="shared" si="14"/>
        <v>0</v>
      </c>
      <c r="P452">
        <v>2050305</v>
      </c>
      <c r="Q452" t="s">
        <v>1449</v>
      </c>
      <c r="R452">
        <v>44929</v>
      </c>
    </row>
    <row r="453" spans="4:18">
      <c r="D453">
        <v>2050399</v>
      </c>
      <c r="E453" t="s">
        <v>1454</v>
      </c>
      <c r="F453">
        <v>2286</v>
      </c>
      <c r="G453">
        <f t="shared" si="13"/>
        <v>2286</v>
      </c>
      <c r="H453">
        <f t="shared" si="14"/>
        <v>0</v>
      </c>
      <c r="P453">
        <v>2050399</v>
      </c>
      <c r="Q453" t="s">
        <v>1454</v>
      </c>
      <c r="R453">
        <v>2286</v>
      </c>
    </row>
    <row r="454" spans="4:18">
      <c r="D454">
        <v>20504</v>
      </c>
      <c r="E454" t="s">
        <v>3960</v>
      </c>
      <c r="F454">
        <v>6</v>
      </c>
      <c r="G454">
        <f t="shared" ref="G454:G517" si="15">R454</f>
        <v>6</v>
      </c>
      <c r="H454">
        <f t="shared" ref="H454:H517" si="16">F454-G454</f>
        <v>0</v>
      </c>
      <c r="P454">
        <v>20504</v>
      </c>
      <c r="Q454" t="s">
        <v>3960</v>
      </c>
      <c r="R454">
        <v>6</v>
      </c>
    </row>
    <row r="455" spans="4:18">
      <c r="D455">
        <v>2050401</v>
      </c>
      <c r="E455" t="s">
        <v>3961</v>
      </c>
      <c r="F455">
        <v>0</v>
      </c>
      <c r="G455">
        <f t="shared" si="15"/>
        <v>0</v>
      </c>
      <c r="H455">
        <f t="shared" si="16"/>
        <v>0</v>
      </c>
      <c r="P455">
        <v>2050401</v>
      </c>
      <c r="Q455" t="s">
        <v>3961</v>
      </c>
      <c r="R455">
        <v>0</v>
      </c>
    </row>
    <row r="456" spans="4:18">
      <c r="D456">
        <v>2050402</v>
      </c>
      <c r="E456" t="s">
        <v>3962</v>
      </c>
      <c r="F456">
        <v>0</v>
      </c>
      <c r="G456">
        <f t="shared" si="15"/>
        <v>0</v>
      </c>
      <c r="H456">
        <f t="shared" si="16"/>
        <v>0</v>
      </c>
      <c r="P456">
        <v>2050402</v>
      </c>
      <c r="Q456" t="s">
        <v>3962</v>
      </c>
      <c r="R456">
        <v>0</v>
      </c>
    </row>
    <row r="457" spans="4:18">
      <c r="D457">
        <v>2050403</v>
      </c>
      <c r="E457" t="s">
        <v>3963</v>
      </c>
      <c r="F457">
        <v>0</v>
      </c>
      <c r="G457">
        <f t="shared" si="15"/>
        <v>0</v>
      </c>
      <c r="H457">
        <f t="shared" si="16"/>
        <v>0</v>
      </c>
      <c r="P457">
        <v>2050403</v>
      </c>
      <c r="Q457" t="s">
        <v>3963</v>
      </c>
      <c r="R457">
        <v>0</v>
      </c>
    </row>
    <row r="458" spans="4:18">
      <c r="D458">
        <v>2050404</v>
      </c>
      <c r="E458" t="s">
        <v>3964</v>
      </c>
      <c r="F458">
        <v>0</v>
      </c>
      <c r="G458">
        <f t="shared" si="15"/>
        <v>0</v>
      </c>
      <c r="H458">
        <f t="shared" si="16"/>
        <v>0</v>
      </c>
      <c r="P458">
        <v>2050404</v>
      </c>
      <c r="Q458" t="s">
        <v>3964</v>
      </c>
      <c r="R458">
        <v>0</v>
      </c>
    </row>
    <row r="459" spans="4:18">
      <c r="D459">
        <v>2050499</v>
      </c>
      <c r="E459" t="s">
        <v>3965</v>
      </c>
      <c r="F459">
        <v>6</v>
      </c>
      <c r="G459">
        <f t="shared" si="15"/>
        <v>6</v>
      </c>
      <c r="H459">
        <f t="shared" si="16"/>
        <v>0</v>
      </c>
      <c r="P459">
        <v>2050499</v>
      </c>
      <c r="Q459" t="s">
        <v>3965</v>
      </c>
      <c r="R459">
        <v>6</v>
      </c>
    </row>
    <row r="460" spans="4:18">
      <c r="D460">
        <v>20505</v>
      </c>
      <c r="E460" t="s">
        <v>3966</v>
      </c>
      <c r="F460">
        <v>0</v>
      </c>
      <c r="G460">
        <f t="shared" si="15"/>
        <v>0</v>
      </c>
      <c r="H460">
        <f t="shared" si="16"/>
        <v>0</v>
      </c>
      <c r="P460">
        <v>20505</v>
      </c>
      <c r="Q460" t="s">
        <v>3966</v>
      </c>
      <c r="R460">
        <v>0</v>
      </c>
    </row>
    <row r="461" spans="4:18">
      <c r="D461">
        <v>2050501</v>
      </c>
      <c r="E461" t="s">
        <v>3967</v>
      </c>
      <c r="F461">
        <v>0</v>
      </c>
      <c r="G461">
        <f t="shared" si="15"/>
        <v>0</v>
      </c>
      <c r="H461">
        <f t="shared" si="16"/>
        <v>0</v>
      </c>
      <c r="P461">
        <v>2050501</v>
      </c>
      <c r="Q461" t="s">
        <v>3967</v>
      </c>
      <c r="R461">
        <v>0</v>
      </c>
    </row>
    <row r="462" spans="4:18">
      <c r="D462">
        <v>2050502</v>
      </c>
      <c r="E462" t="s">
        <v>3968</v>
      </c>
      <c r="F462">
        <v>0</v>
      </c>
      <c r="G462">
        <f t="shared" si="15"/>
        <v>0</v>
      </c>
      <c r="H462">
        <f t="shared" si="16"/>
        <v>0</v>
      </c>
      <c r="P462">
        <v>2050502</v>
      </c>
      <c r="Q462" t="s">
        <v>3968</v>
      </c>
      <c r="R462">
        <v>0</v>
      </c>
    </row>
    <row r="463" spans="4:18">
      <c r="D463">
        <v>2050599</v>
      </c>
      <c r="E463" t="s">
        <v>3969</v>
      </c>
      <c r="F463">
        <v>0</v>
      </c>
      <c r="G463">
        <f t="shared" si="15"/>
        <v>0</v>
      </c>
      <c r="H463">
        <f t="shared" si="16"/>
        <v>0</v>
      </c>
      <c r="P463">
        <v>2050599</v>
      </c>
      <c r="Q463" t="s">
        <v>3969</v>
      </c>
      <c r="R463">
        <v>0</v>
      </c>
    </row>
    <row r="464" spans="4:18">
      <c r="D464">
        <v>20506</v>
      </c>
      <c r="E464" t="s">
        <v>3970</v>
      </c>
      <c r="F464">
        <v>0</v>
      </c>
      <c r="G464">
        <f t="shared" si="15"/>
        <v>0</v>
      </c>
      <c r="H464">
        <f t="shared" si="16"/>
        <v>0</v>
      </c>
      <c r="P464">
        <v>20506</v>
      </c>
      <c r="Q464" t="s">
        <v>3970</v>
      </c>
      <c r="R464">
        <v>0</v>
      </c>
    </row>
    <row r="465" spans="4:18">
      <c r="D465">
        <v>2050601</v>
      </c>
      <c r="E465" t="s">
        <v>3971</v>
      </c>
      <c r="F465">
        <v>0</v>
      </c>
      <c r="G465">
        <f t="shared" si="15"/>
        <v>0</v>
      </c>
      <c r="H465">
        <f t="shared" si="16"/>
        <v>0</v>
      </c>
      <c r="P465">
        <v>2050601</v>
      </c>
      <c r="Q465" t="s">
        <v>3971</v>
      </c>
      <c r="R465">
        <v>0</v>
      </c>
    </row>
    <row r="466" spans="4:18">
      <c r="D466">
        <v>2050602</v>
      </c>
      <c r="E466" t="s">
        <v>3972</v>
      </c>
      <c r="F466">
        <v>0</v>
      </c>
      <c r="G466">
        <f t="shared" si="15"/>
        <v>0</v>
      </c>
      <c r="H466">
        <f t="shared" si="16"/>
        <v>0</v>
      </c>
      <c r="P466">
        <v>2050602</v>
      </c>
      <c r="Q466" t="s">
        <v>3972</v>
      </c>
      <c r="R466">
        <v>0</v>
      </c>
    </row>
    <row r="467" spans="4:18">
      <c r="D467">
        <v>2050699</v>
      </c>
      <c r="E467" t="s">
        <v>3973</v>
      </c>
      <c r="F467">
        <v>0</v>
      </c>
      <c r="G467">
        <f t="shared" si="15"/>
        <v>0</v>
      </c>
      <c r="H467">
        <f t="shared" si="16"/>
        <v>0</v>
      </c>
      <c r="P467">
        <v>2050699</v>
      </c>
      <c r="Q467" t="s">
        <v>3973</v>
      </c>
      <c r="R467">
        <v>0</v>
      </c>
    </row>
    <row r="468" spans="4:18">
      <c r="D468">
        <v>20507</v>
      </c>
      <c r="E468" t="s">
        <v>2362</v>
      </c>
      <c r="F468">
        <v>2120</v>
      </c>
      <c r="G468">
        <f t="shared" si="15"/>
        <v>2120</v>
      </c>
      <c r="H468">
        <f t="shared" si="16"/>
        <v>0</v>
      </c>
      <c r="P468">
        <v>20507</v>
      </c>
      <c r="Q468" t="s">
        <v>2362</v>
      </c>
      <c r="R468">
        <v>2120</v>
      </c>
    </row>
    <row r="469" spans="4:18">
      <c r="D469">
        <v>2050701</v>
      </c>
      <c r="E469" t="s">
        <v>1457</v>
      </c>
      <c r="F469">
        <v>2120</v>
      </c>
      <c r="G469">
        <f t="shared" si="15"/>
        <v>2120</v>
      </c>
      <c r="H469">
        <f t="shared" si="16"/>
        <v>0</v>
      </c>
      <c r="P469">
        <v>2050701</v>
      </c>
      <c r="Q469" t="s">
        <v>1457</v>
      </c>
      <c r="R469">
        <v>2120</v>
      </c>
    </row>
    <row r="470" spans="4:18">
      <c r="D470">
        <v>2050702</v>
      </c>
      <c r="E470" t="s">
        <v>3974</v>
      </c>
      <c r="F470">
        <v>0</v>
      </c>
      <c r="G470">
        <f t="shared" si="15"/>
        <v>0</v>
      </c>
      <c r="H470">
        <f t="shared" si="16"/>
        <v>0</v>
      </c>
      <c r="P470">
        <v>2050702</v>
      </c>
      <c r="Q470" t="s">
        <v>3974</v>
      </c>
      <c r="R470">
        <v>0</v>
      </c>
    </row>
    <row r="471" spans="4:18">
      <c r="D471">
        <v>2050799</v>
      </c>
      <c r="E471" t="s">
        <v>2529</v>
      </c>
      <c r="F471">
        <v>0</v>
      </c>
      <c r="G471">
        <f t="shared" si="15"/>
        <v>0</v>
      </c>
      <c r="H471">
        <f t="shared" si="16"/>
        <v>0</v>
      </c>
      <c r="P471">
        <v>2050799</v>
      </c>
      <c r="Q471" t="s">
        <v>2529</v>
      </c>
      <c r="R471">
        <v>0</v>
      </c>
    </row>
    <row r="472" spans="4:18">
      <c r="D472">
        <v>20508</v>
      </c>
      <c r="E472" t="s">
        <v>2363</v>
      </c>
      <c r="F472">
        <v>4630</v>
      </c>
      <c r="G472">
        <f t="shared" si="15"/>
        <v>4630</v>
      </c>
      <c r="H472">
        <f t="shared" si="16"/>
        <v>0</v>
      </c>
      <c r="P472">
        <v>20508</v>
      </c>
      <c r="Q472" t="s">
        <v>2363</v>
      </c>
      <c r="R472">
        <v>4630</v>
      </c>
    </row>
    <row r="473" spans="4:18">
      <c r="D473">
        <v>2050801</v>
      </c>
      <c r="E473" t="s">
        <v>3975</v>
      </c>
      <c r="F473">
        <v>665</v>
      </c>
      <c r="G473">
        <f t="shared" si="15"/>
        <v>665</v>
      </c>
      <c r="H473">
        <f t="shared" si="16"/>
        <v>0</v>
      </c>
      <c r="P473">
        <v>2050801</v>
      </c>
      <c r="Q473" t="s">
        <v>3975</v>
      </c>
      <c r="R473">
        <v>665</v>
      </c>
    </row>
    <row r="474" spans="4:18">
      <c r="D474">
        <v>2050802</v>
      </c>
      <c r="E474" t="s">
        <v>1461</v>
      </c>
      <c r="F474">
        <v>3819</v>
      </c>
      <c r="G474">
        <f t="shared" si="15"/>
        <v>3819</v>
      </c>
      <c r="H474">
        <f t="shared" si="16"/>
        <v>0</v>
      </c>
      <c r="P474">
        <v>2050802</v>
      </c>
      <c r="Q474" t="s">
        <v>1461</v>
      </c>
      <c r="R474">
        <v>3819</v>
      </c>
    </row>
    <row r="475" spans="4:18">
      <c r="D475">
        <v>2050803</v>
      </c>
      <c r="E475" t="s">
        <v>3976</v>
      </c>
      <c r="F475">
        <v>132</v>
      </c>
      <c r="G475">
        <f t="shared" si="15"/>
        <v>132</v>
      </c>
      <c r="H475">
        <f t="shared" si="16"/>
        <v>0</v>
      </c>
      <c r="P475">
        <v>2050803</v>
      </c>
      <c r="Q475" t="s">
        <v>3976</v>
      </c>
      <c r="R475">
        <v>132</v>
      </c>
    </row>
    <row r="476" spans="4:18">
      <c r="D476">
        <v>2050804</v>
      </c>
      <c r="E476" t="s">
        <v>3977</v>
      </c>
      <c r="F476">
        <v>0</v>
      </c>
      <c r="G476">
        <f t="shared" si="15"/>
        <v>0</v>
      </c>
      <c r="H476">
        <f t="shared" si="16"/>
        <v>0</v>
      </c>
      <c r="P476">
        <v>2050804</v>
      </c>
      <c r="Q476" t="s">
        <v>3977</v>
      </c>
      <c r="R476">
        <v>0</v>
      </c>
    </row>
    <row r="477" spans="4:18">
      <c r="D477">
        <v>2050899</v>
      </c>
      <c r="E477" t="s">
        <v>3978</v>
      </c>
      <c r="F477">
        <v>14</v>
      </c>
      <c r="G477">
        <f t="shared" si="15"/>
        <v>14</v>
      </c>
      <c r="H477">
        <f t="shared" si="16"/>
        <v>0</v>
      </c>
      <c r="P477">
        <v>2050899</v>
      </c>
      <c r="Q477" t="s">
        <v>3978</v>
      </c>
      <c r="R477">
        <v>14</v>
      </c>
    </row>
    <row r="478" spans="4:18">
      <c r="D478">
        <v>20509</v>
      </c>
      <c r="E478" t="s">
        <v>2364</v>
      </c>
      <c r="F478">
        <v>66052</v>
      </c>
      <c r="G478">
        <f t="shared" si="15"/>
        <v>66052</v>
      </c>
      <c r="H478">
        <f t="shared" si="16"/>
        <v>0</v>
      </c>
      <c r="P478">
        <v>20509</v>
      </c>
      <c r="Q478" t="s">
        <v>2364</v>
      </c>
      <c r="R478">
        <v>66052</v>
      </c>
    </row>
    <row r="479" spans="4:18">
      <c r="D479">
        <v>2050901</v>
      </c>
      <c r="E479" t="s">
        <v>3979</v>
      </c>
      <c r="F479">
        <v>2378</v>
      </c>
      <c r="G479">
        <f t="shared" si="15"/>
        <v>2378</v>
      </c>
      <c r="H479">
        <f t="shared" si="16"/>
        <v>0</v>
      </c>
      <c r="P479">
        <v>2050901</v>
      </c>
      <c r="Q479" t="s">
        <v>3979</v>
      </c>
      <c r="R479">
        <v>2378</v>
      </c>
    </row>
    <row r="480" spans="4:18">
      <c r="D480">
        <v>2050902</v>
      </c>
      <c r="E480" t="s">
        <v>3980</v>
      </c>
      <c r="F480">
        <v>843</v>
      </c>
      <c r="G480">
        <f t="shared" si="15"/>
        <v>843</v>
      </c>
      <c r="H480">
        <f t="shared" si="16"/>
        <v>0</v>
      </c>
      <c r="P480">
        <v>2050902</v>
      </c>
      <c r="Q480" t="s">
        <v>3980</v>
      </c>
      <c r="R480">
        <v>843</v>
      </c>
    </row>
    <row r="481" spans="4:18">
      <c r="D481">
        <v>2050903</v>
      </c>
      <c r="E481" t="s">
        <v>2530</v>
      </c>
      <c r="F481">
        <v>23354</v>
      </c>
      <c r="G481">
        <f t="shared" si="15"/>
        <v>23354</v>
      </c>
      <c r="H481">
        <f t="shared" si="16"/>
        <v>0</v>
      </c>
      <c r="P481">
        <v>2050903</v>
      </c>
      <c r="Q481" t="s">
        <v>2530</v>
      </c>
      <c r="R481">
        <v>23354</v>
      </c>
    </row>
    <row r="482" spans="4:18">
      <c r="D482">
        <v>2050904</v>
      </c>
      <c r="E482" t="s">
        <v>3981</v>
      </c>
      <c r="F482">
        <v>282</v>
      </c>
      <c r="G482">
        <f t="shared" si="15"/>
        <v>282</v>
      </c>
      <c r="H482">
        <f t="shared" si="16"/>
        <v>0</v>
      </c>
      <c r="P482">
        <v>2050904</v>
      </c>
      <c r="Q482" t="s">
        <v>3981</v>
      </c>
      <c r="R482">
        <v>282</v>
      </c>
    </row>
    <row r="483" spans="4:18">
      <c r="D483">
        <v>2050905</v>
      </c>
      <c r="E483" t="s">
        <v>2531</v>
      </c>
      <c r="F483">
        <v>20438</v>
      </c>
      <c r="G483">
        <f t="shared" si="15"/>
        <v>20438</v>
      </c>
      <c r="H483">
        <f t="shared" si="16"/>
        <v>0</v>
      </c>
      <c r="P483">
        <v>2050905</v>
      </c>
      <c r="Q483" t="s">
        <v>2531</v>
      </c>
      <c r="R483">
        <v>20438</v>
      </c>
    </row>
    <row r="484" spans="4:18">
      <c r="D484">
        <v>2050999</v>
      </c>
      <c r="E484" t="s">
        <v>1464</v>
      </c>
      <c r="F484">
        <v>18757</v>
      </c>
      <c r="G484">
        <f t="shared" si="15"/>
        <v>18757</v>
      </c>
      <c r="H484">
        <f t="shared" si="16"/>
        <v>0</v>
      </c>
      <c r="P484">
        <v>2050999</v>
      </c>
      <c r="Q484" t="s">
        <v>1464</v>
      </c>
      <c r="R484">
        <v>18757</v>
      </c>
    </row>
    <row r="485" spans="4:18">
      <c r="D485">
        <v>20599</v>
      </c>
      <c r="E485" t="s">
        <v>2365</v>
      </c>
      <c r="F485">
        <v>4004</v>
      </c>
      <c r="G485">
        <f t="shared" si="15"/>
        <v>4004</v>
      </c>
      <c r="H485">
        <f t="shared" si="16"/>
        <v>0</v>
      </c>
      <c r="P485">
        <v>20599</v>
      </c>
      <c r="Q485" t="s">
        <v>2365</v>
      </c>
      <c r="R485">
        <v>4004</v>
      </c>
    </row>
    <row r="486" spans="4:18">
      <c r="D486">
        <v>2059999</v>
      </c>
      <c r="E486" t="s">
        <v>3982</v>
      </c>
      <c r="F486">
        <v>4004</v>
      </c>
      <c r="G486">
        <f t="shared" si="15"/>
        <v>4004</v>
      </c>
      <c r="H486">
        <f t="shared" si="16"/>
        <v>0</v>
      </c>
      <c r="P486">
        <v>2059999</v>
      </c>
      <c r="Q486" t="s">
        <v>3982</v>
      </c>
      <c r="R486">
        <v>4004</v>
      </c>
    </row>
    <row r="487" spans="4:18">
      <c r="D487">
        <v>206</v>
      </c>
      <c r="E487" t="s">
        <v>2307</v>
      </c>
      <c r="F487">
        <v>38745</v>
      </c>
      <c r="G487">
        <f t="shared" si="15"/>
        <v>38745</v>
      </c>
      <c r="H487">
        <f t="shared" si="16"/>
        <v>0</v>
      </c>
      <c r="P487">
        <v>206</v>
      </c>
      <c r="Q487" t="s">
        <v>2307</v>
      </c>
      <c r="R487">
        <v>38745</v>
      </c>
    </row>
    <row r="488" spans="4:18">
      <c r="D488">
        <v>20601</v>
      </c>
      <c r="E488" t="s">
        <v>2366</v>
      </c>
      <c r="F488">
        <v>5618</v>
      </c>
      <c r="G488">
        <f t="shared" si="15"/>
        <v>5618</v>
      </c>
      <c r="H488">
        <f t="shared" si="16"/>
        <v>0</v>
      </c>
      <c r="P488">
        <v>20601</v>
      </c>
      <c r="Q488" t="s">
        <v>2366</v>
      </c>
      <c r="R488">
        <v>5618</v>
      </c>
    </row>
    <row r="489" spans="4:18">
      <c r="D489">
        <v>2060101</v>
      </c>
      <c r="E489" t="s">
        <v>2460</v>
      </c>
      <c r="F489">
        <v>2078</v>
      </c>
      <c r="G489">
        <f t="shared" si="15"/>
        <v>2078</v>
      </c>
      <c r="H489">
        <f t="shared" si="16"/>
        <v>0</v>
      </c>
      <c r="P489">
        <v>2060101</v>
      </c>
      <c r="Q489" t="s">
        <v>2460</v>
      </c>
      <c r="R489">
        <v>2078</v>
      </c>
    </row>
    <row r="490" spans="4:18">
      <c r="D490">
        <v>2060102</v>
      </c>
      <c r="E490" t="s">
        <v>2461</v>
      </c>
      <c r="F490">
        <v>213</v>
      </c>
      <c r="G490">
        <f t="shared" si="15"/>
        <v>213</v>
      </c>
      <c r="H490">
        <f t="shared" si="16"/>
        <v>0</v>
      </c>
      <c r="P490">
        <v>2060102</v>
      </c>
      <c r="Q490" t="s">
        <v>2461</v>
      </c>
      <c r="R490">
        <v>213</v>
      </c>
    </row>
    <row r="491" spans="4:18">
      <c r="D491">
        <v>2060103</v>
      </c>
      <c r="E491" t="s">
        <v>2462</v>
      </c>
      <c r="F491">
        <v>396</v>
      </c>
      <c r="G491">
        <f t="shared" si="15"/>
        <v>396</v>
      </c>
      <c r="H491">
        <f t="shared" si="16"/>
        <v>0</v>
      </c>
      <c r="P491">
        <v>2060103</v>
      </c>
      <c r="Q491" t="s">
        <v>2462</v>
      </c>
      <c r="R491">
        <v>396</v>
      </c>
    </row>
    <row r="492" spans="4:18">
      <c r="D492">
        <v>2060199</v>
      </c>
      <c r="E492" t="s">
        <v>1489</v>
      </c>
      <c r="F492">
        <v>2931</v>
      </c>
      <c r="G492">
        <f t="shared" si="15"/>
        <v>2931</v>
      </c>
      <c r="H492">
        <f t="shared" si="16"/>
        <v>0</v>
      </c>
      <c r="P492">
        <v>2060199</v>
      </c>
      <c r="Q492" t="s">
        <v>1489</v>
      </c>
      <c r="R492">
        <v>2931</v>
      </c>
    </row>
    <row r="493" spans="4:18">
      <c r="D493">
        <v>20602</v>
      </c>
      <c r="E493" t="s">
        <v>3983</v>
      </c>
      <c r="F493">
        <v>83</v>
      </c>
      <c r="G493">
        <f t="shared" si="15"/>
        <v>83</v>
      </c>
      <c r="H493">
        <f t="shared" si="16"/>
        <v>0</v>
      </c>
      <c r="P493">
        <v>20602</v>
      </c>
      <c r="Q493" t="s">
        <v>3983</v>
      </c>
      <c r="R493">
        <v>83</v>
      </c>
    </row>
    <row r="494" spans="4:18">
      <c r="D494">
        <v>2060201</v>
      </c>
      <c r="E494" t="s">
        <v>2532</v>
      </c>
      <c r="F494">
        <v>83</v>
      </c>
      <c r="G494">
        <f t="shared" si="15"/>
        <v>83</v>
      </c>
      <c r="H494">
        <f t="shared" si="16"/>
        <v>0</v>
      </c>
      <c r="P494">
        <v>2060201</v>
      </c>
      <c r="Q494" t="s">
        <v>2532</v>
      </c>
      <c r="R494">
        <v>83</v>
      </c>
    </row>
    <row r="495" spans="4:18">
      <c r="D495">
        <v>2060202</v>
      </c>
      <c r="E495" t="s">
        <v>3984</v>
      </c>
      <c r="F495">
        <v>0</v>
      </c>
      <c r="G495">
        <f t="shared" si="15"/>
        <v>0</v>
      </c>
      <c r="H495">
        <f t="shared" si="16"/>
        <v>0</v>
      </c>
      <c r="P495">
        <v>2060202</v>
      </c>
      <c r="Q495" t="s">
        <v>3984</v>
      </c>
      <c r="R495">
        <v>0</v>
      </c>
    </row>
    <row r="496" spans="4:18">
      <c r="D496">
        <v>2060203</v>
      </c>
      <c r="E496" t="s">
        <v>3985</v>
      </c>
      <c r="F496">
        <v>0</v>
      </c>
      <c r="G496">
        <f t="shared" si="15"/>
        <v>0</v>
      </c>
      <c r="H496">
        <f t="shared" si="16"/>
        <v>0</v>
      </c>
      <c r="P496">
        <v>2060203</v>
      </c>
      <c r="Q496" t="s">
        <v>3985</v>
      </c>
      <c r="R496">
        <v>0</v>
      </c>
    </row>
    <row r="497" spans="4:18">
      <c r="D497">
        <v>2060204</v>
      </c>
      <c r="E497" t="s">
        <v>3986</v>
      </c>
      <c r="F497">
        <v>0</v>
      </c>
      <c r="G497">
        <f t="shared" si="15"/>
        <v>0</v>
      </c>
      <c r="H497">
        <f t="shared" si="16"/>
        <v>0</v>
      </c>
      <c r="P497">
        <v>2060204</v>
      </c>
      <c r="Q497" t="s">
        <v>3986</v>
      </c>
      <c r="R497">
        <v>0</v>
      </c>
    </row>
    <row r="498" spans="4:18">
      <c r="D498">
        <v>2060205</v>
      </c>
      <c r="E498" t="s">
        <v>3987</v>
      </c>
      <c r="F498">
        <v>0</v>
      </c>
      <c r="G498">
        <f t="shared" si="15"/>
        <v>0</v>
      </c>
      <c r="H498">
        <f t="shared" si="16"/>
        <v>0</v>
      </c>
      <c r="P498">
        <v>2060205</v>
      </c>
      <c r="Q498" t="s">
        <v>3987</v>
      </c>
      <c r="R498">
        <v>0</v>
      </c>
    </row>
    <row r="499" spans="4:18">
      <c r="D499">
        <v>2060206</v>
      </c>
      <c r="E499" t="s">
        <v>3988</v>
      </c>
      <c r="F499">
        <v>0</v>
      </c>
      <c r="G499">
        <f t="shared" si="15"/>
        <v>0</v>
      </c>
      <c r="H499">
        <f t="shared" si="16"/>
        <v>0</v>
      </c>
      <c r="P499">
        <v>2060206</v>
      </c>
      <c r="Q499" t="s">
        <v>3988</v>
      </c>
      <c r="R499">
        <v>0</v>
      </c>
    </row>
    <row r="500" spans="4:18">
      <c r="D500">
        <v>2060207</v>
      </c>
      <c r="E500" t="s">
        <v>3989</v>
      </c>
      <c r="F500">
        <v>0</v>
      </c>
      <c r="G500">
        <f t="shared" si="15"/>
        <v>0</v>
      </c>
      <c r="H500">
        <f t="shared" si="16"/>
        <v>0</v>
      </c>
      <c r="P500">
        <v>2060207</v>
      </c>
      <c r="Q500" t="s">
        <v>3989</v>
      </c>
      <c r="R500">
        <v>0</v>
      </c>
    </row>
    <row r="501" spans="4:18">
      <c r="D501">
        <v>2060299</v>
      </c>
      <c r="E501" t="s">
        <v>3990</v>
      </c>
      <c r="F501">
        <v>0</v>
      </c>
      <c r="G501">
        <f t="shared" si="15"/>
        <v>0</v>
      </c>
      <c r="H501">
        <f t="shared" si="16"/>
        <v>0</v>
      </c>
      <c r="P501">
        <v>2060299</v>
      </c>
      <c r="Q501" t="s">
        <v>3990</v>
      </c>
      <c r="R501">
        <v>0</v>
      </c>
    </row>
    <row r="502" spans="4:18">
      <c r="D502">
        <v>20603</v>
      </c>
      <c r="E502" t="s">
        <v>2367</v>
      </c>
      <c r="F502">
        <v>756</v>
      </c>
      <c r="G502">
        <f t="shared" si="15"/>
        <v>756</v>
      </c>
      <c r="H502">
        <f t="shared" si="16"/>
        <v>0</v>
      </c>
      <c r="P502">
        <v>20603</v>
      </c>
      <c r="Q502" t="s">
        <v>2367</v>
      </c>
      <c r="R502">
        <v>756</v>
      </c>
    </row>
    <row r="503" spans="4:18">
      <c r="D503">
        <v>2060301</v>
      </c>
      <c r="E503" t="s">
        <v>2532</v>
      </c>
      <c r="F503">
        <v>364</v>
      </c>
      <c r="G503">
        <f t="shared" si="15"/>
        <v>364</v>
      </c>
      <c r="H503">
        <f t="shared" si="16"/>
        <v>0</v>
      </c>
      <c r="P503">
        <v>2060301</v>
      </c>
      <c r="Q503" t="s">
        <v>2532</v>
      </c>
      <c r="R503">
        <v>364</v>
      </c>
    </row>
    <row r="504" spans="4:18">
      <c r="D504">
        <v>2060302</v>
      </c>
      <c r="E504" t="s">
        <v>2533</v>
      </c>
      <c r="F504">
        <v>97</v>
      </c>
      <c r="G504">
        <f t="shared" si="15"/>
        <v>97</v>
      </c>
      <c r="H504">
        <f t="shared" si="16"/>
        <v>0</v>
      </c>
      <c r="P504">
        <v>2060302</v>
      </c>
      <c r="Q504" t="s">
        <v>2533</v>
      </c>
      <c r="R504">
        <v>97</v>
      </c>
    </row>
    <row r="505" spans="4:18">
      <c r="D505">
        <v>2060303</v>
      </c>
      <c r="E505" t="s">
        <v>3991</v>
      </c>
      <c r="F505">
        <v>0</v>
      </c>
      <c r="G505">
        <f t="shared" si="15"/>
        <v>0</v>
      </c>
      <c r="H505">
        <f t="shared" si="16"/>
        <v>0</v>
      </c>
      <c r="P505">
        <v>2060303</v>
      </c>
      <c r="Q505" t="s">
        <v>3991</v>
      </c>
      <c r="R505">
        <v>0</v>
      </c>
    </row>
    <row r="506" spans="4:18">
      <c r="D506">
        <v>2060304</v>
      </c>
      <c r="E506" t="s">
        <v>3992</v>
      </c>
      <c r="F506">
        <v>0</v>
      </c>
      <c r="G506">
        <f t="shared" si="15"/>
        <v>0</v>
      </c>
      <c r="H506">
        <f t="shared" si="16"/>
        <v>0</v>
      </c>
      <c r="P506">
        <v>2060304</v>
      </c>
      <c r="Q506" t="s">
        <v>3992</v>
      </c>
      <c r="R506">
        <v>0</v>
      </c>
    </row>
    <row r="507" spans="4:18">
      <c r="D507">
        <v>2060399</v>
      </c>
      <c r="E507" t="s">
        <v>1493</v>
      </c>
      <c r="F507">
        <v>295</v>
      </c>
      <c r="G507">
        <f t="shared" si="15"/>
        <v>295</v>
      </c>
      <c r="H507">
        <f t="shared" si="16"/>
        <v>0</v>
      </c>
      <c r="P507">
        <v>2060399</v>
      </c>
      <c r="Q507" t="s">
        <v>1493</v>
      </c>
      <c r="R507">
        <v>295</v>
      </c>
    </row>
    <row r="508" spans="4:18">
      <c r="D508">
        <v>20604</v>
      </c>
      <c r="E508" t="s">
        <v>2368</v>
      </c>
      <c r="F508">
        <v>19423</v>
      </c>
      <c r="G508">
        <f t="shared" si="15"/>
        <v>19423</v>
      </c>
      <c r="H508">
        <f t="shared" si="16"/>
        <v>0</v>
      </c>
      <c r="P508">
        <v>20604</v>
      </c>
      <c r="Q508" t="s">
        <v>2368</v>
      </c>
      <c r="R508">
        <v>19423</v>
      </c>
    </row>
    <row r="509" spans="4:18">
      <c r="D509">
        <v>2060401</v>
      </c>
      <c r="E509" t="s">
        <v>2532</v>
      </c>
      <c r="F509">
        <v>291</v>
      </c>
      <c r="G509">
        <f t="shared" si="15"/>
        <v>291</v>
      </c>
      <c r="H509">
        <f t="shared" si="16"/>
        <v>0</v>
      </c>
      <c r="P509">
        <v>2060401</v>
      </c>
      <c r="Q509" t="s">
        <v>2532</v>
      </c>
      <c r="R509">
        <v>291</v>
      </c>
    </row>
    <row r="510" spans="4:18">
      <c r="D510">
        <v>2060402</v>
      </c>
      <c r="E510" t="s">
        <v>1499</v>
      </c>
      <c r="F510">
        <v>14585</v>
      </c>
      <c r="G510">
        <f t="shared" si="15"/>
        <v>14585</v>
      </c>
      <c r="H510">
        <f t="shared" si="16"/>
        <v>0</v>
      </c>
      <c r="P510">
        <v>2060402</v>
      </c>
      <c r="Q510" t="s">
        <v>1499</v>
      </c>
      <c r="R510">
        <v>14585</v>
      </c>
    </row>
    <row r="511" spans="4:18">
      <c r="D511">
        <v>2060403</v>
      </c>
      <c r="E511" t="s">
        <v>2534</v>
      </c>
      <c r="F511">
        <v>997</v>
      </c>
      <c r="G511">
        <f t="shared" si="15"/>
        <v>997</v>
      </c>
      <c r="H511">
        <f t="shared" si="16"/>
        <v>0</v>
      </c>
      <c r="P511">
        <v>2060403</v>
      </c>
      <c r="Q511" t="s">
        <v>2534</v>
      </c>
      <c r="R511">
        <v>997</v>
      </c>
    </row>
    <row r="512" spans="4:18">
      <c r="D512">
        <v>2060404</v>
      </c>
      <c r="E512" t="s">
        <v>3993</v>
      </c>
      <c r="F512">
        <v>0</v>
      </c>
      <c r="G512">
        <f t="shared" si="15"/>
        <v>0</v>
      </c>
      <c r="H512">
        <f t="shared" si="16"/>
        <v>0</v>
      </c>
      <c r="P512">
        <v>2060404</v>
      </c>
      <c r="Q512" t="s">
        <v>3993</v>
      </c>
      <c r="R512">
        <v>0</v>
      </c>
    </row>
    <row r="513" spans="4:18">
      <c r="D513">
        <v>2060499</v>
      </c>
      <c r="E513" t="s">
        <v>1500</v>
      </c>
      <c r="F513">
        <v>3550</v>
      </c>
      <c r="G513">
        <f t="shared" si="15"/>
        <v>3550</v>
      </c>
      <c r="H513">
        <f t="shared" si="16"/>
        <v>0</v>
      </c>
      <c r="P513">
        <v>2060499</v>
      </c>
      <c r="Q513" t="s">
        <v>1500</v>
      </c>
      <c r="R513">
        <v>3550</v>
      </c>
    </row>
    <row r="514" spans="4:18">
      <c r="D514">
        <v>20605</v>
      </c>
      <c r="E514" t="s">
        <v>2369</v>
      </c>
      <c r="F514">
        <v>1787</v>
      </c>
      <c r="G514">
        <f t="shared" si="15"/>
        <v>1787</v>
      </c>
      <c r="H514">
        <f t="shared" si="16"/>
        <v>0</v>
      </c>
      <c r="P514">
        <v>20605</v>
      </c>
      <c r="Q514" t="s">
        <v>2369</v>
      </c>
      <c r="R514">
        <v>1787</v>
      </c>
    </row>
    <row r="515" spans="4:18">
      <c r="D515">
        <v>2060501</v>
      </c>
      <c r="E515" t="s">
        <v>2532</v>
      </c>
      <c r="F515">
        <v>394</v>
      </c>
      <c r="G515">
        <f t="shared" si="15"/>
        <v>394</v>
      </c>
      <c r="H515">
        <f t="shared" si="16"/>
        <v>0</v>
      </c>
      <c r="P515">
        <v>2060501</v>
      </c>
      <c r="Q515" t="s">
        <v>2532</v>
      </c>
      <c r="R515">
        <v>394</v>
      </c>
    </row>
    <row r="516" spans="4:18">
      <c r="D516">
        <v>2060502</v>
      </c>
      <c r="E516" t="s">
        <v>1506</v>
      </c>
      <c r="F516">
        <v>512</v>
      </c>
      <c r="G516">
        <f t="shared" si="15"/>
        <v>512</v>
      </c>
      <c r="H516">
        <f t="shared" si="16"/>
        <v>0</v>
      </c>
      <c r="P516">
        <v>2060502</v>
      </c>
      <c r="Q516" t="s">
        <v>1506</v>
      </c>
      <c r="R516">
        <v>512</v>
      </c>
    </row>
    <row r="517" spans="4:18">
      <c r="D517">
        <v>2060503</v>
      </c>
      <c r="E517" t="s">
        <v>2535</v>
      </c>
      <c r="F517">
        <v>120</v>
      </c>
      <c r="G517">
        <f t="shared" si="15"/>
        <v>120</v>
      </c>
      <c r="H517">
        <f t="shared" si="16"/>
        <v>0</v>
      </c>
      <c r="P517">
        <v>2060503</v>
      </c>
      <c r="Q517" t="s">
        <v>2535</v>
      </c>
      <c r="R517">
        <v>120</v>
      </c>
    </row>
    <row r="518" spans="4:18">
      <c r="D518">
        <v>2060599</v>
      </c>
      <c r="E518" t="s">
        <v>3994</v>
      </c>
      <c r="F518">
        <v>761</v>
      </c>
      <c r="G518">
        <f t="shared" ref="G518:G581" si="17">R518</f>
        <v>761</v>
      </c>
      <c r="H518">
        <f t="shared" ref="H518:H581" si="18">F518-G518</f>
        <v>0</v>
      </c>
      <c r="P518">
        <v>2060599</v>
      </c>
      <c r="Q518" t="s">
        <v>3994</v>
      </c>
      <c r="R518">
        <v>761</v>
      </c>
    </row>
    <row r="519" spans="4:18">
      <c r="D519">
        <v>20606</v>
      </c>
      <c r="E519" t="s">
        <v>2370</v>
      </c>
      <c r="F519">
        <v>793</v>
      </c>
      <c r="G519">
        <f t="shared" si="17"/>
        <v>793</v>
      </c>
      <c r="H519">
        <f t="shared" si="18"/>
        <v>0</v>
      </c>
      <c r="P519">
        <v>20606</v>
      </c>
      <c r="Q519" t="s">
        <v>2370</v>
      </c>
      <c r="R519">
        <v>793</v>
      </c>
    </row>
    <row r="520" spans="4:18">
      <c r="D520">
        <v>2060601</v>
      </c>
      <c r="E520" t="s">
        <v>1510</v>
      </c>
      <c r="F520">
        <v>555</v>
      </c>
      <c r="G520">
        <f t="shared" si="17"/>
        <v>555</v>
      </c>
      <c r="H520">
        <f t="shared" si="18"/>
        <v>0</v>
      </c>
      <c r="P520">
        <v>2060601</v>
      </c>
      <c r="Q520" t="s">
        <v>1510</v>
      </c>
      <c r="R520">
        <v>555</v>
      </c>
    </row>
    <row r="521" spans="4:18">
      <c r="D521">
        <v>2060602</v>
      </c>
      <c r="E521" t="s">
        <v>1517</v>
      </c>
      <c r="F521">
        <v>106</v>
      </c>
      <c r="G521">
        <f t="shared" si="17"/>
        <v>106</v>
      </c>
      <c r="H521">
        <f t="shared" si="18"/>
        <v>0</v>
      </c>
      <c r="P521">
        <v>2060602</v>
      </c>
      <c r="Q521" t="s">
        <v>1517</v>
      </c>
      <c r="R521">
        <v>106</v>
      </c>
    </row>
    <row r="522" spans="4:18">
      <c r="D522">
        <v>2060603</v>
      </c>
      <c r="E522" t="s">
        <v>3995</v>
      </c>
      <c r="F522">
        <v>0</v>
      </c>
      <c r="G522">
        <f t="shared" si="17"/>
        <v>0</v>
      </c>
      <c r="H522">
        <f t="shared" si="18"/>
        <v>0</v>
      </c>
      <c r="P522">
        <v>2060603</v>
      </c>
      <c r="Q522" t="s">
        <v>3995</v>
      </c>
      <c r="R522">
        <v>0</v>
      </c>
    </row>
    <row r="523" spans="4:18">
      <c r="D523">
        <v>2060699</v>
      </c>
      <c r="E523" t="s">
        <v>1518</v>
      </c>
      <c r="F523">
        <v>132</v>
      </c>
      <c r="G523">
        <f t="shared" si="17"/>
        <v>132</v>
      </c>
      <c r="H523">
        <f t="shared" si="18"/>
        <v>0</v>
      </c>
      <c r="P523">
        <v>2060699</v>
      </c>
      <c r="Q523" t="s">
        <v>1518</v>
      </c>
      <c r="R523">
        <v>132</v>
      </c>
    </row>
    <row r="524" spans="4:18">
      <c r="D524">
        <v>20607</v>
      </c>
      <c r="E524" t="s">
        <v>2371</v>
      </c>
      <c r="F524">
        <v>2322</v>
      </c>
      <c r="G524">
        <f t="shared" si="17"/>
        <v>2322</v>
      </c>
      <c r="H524">
        <f t="shared" si="18"/>
        <v>0</v>
      </c>
      <c r="P524">
        <v>20607</v>
      </c>
      <c r="Q524" t="s">
        <v>2371</v>
      </c>
      <c r="R524">
        <v>2322</v>
      </c>
    </row>
    <row r="525" spans="4:18">
      <c r="D525">
        <v>2060701</v>
      </c>
      <c r="E525" t="s">
        <v>2532</v>
      </c>
      <c r="F525">
        <v>244</v>
      </c>
      <c r="G525">
        <f t="shared" si="17"/>
        <v>244</v>
      </c>
      <c r="H525">
        <f t="shared" si="18"/>
        <v>0</v>
      </c>
      <c r="P525">
        <v>2060701</v>
      </c>
      <c r="Q525" t="s">
        <v>2532</v>
      </c>
      <c r="R525">
        <v>244</v>
      </c>
    </row>
    <row r="526" spans="4:18">
      <c r="D526">
        <v>2060702</v>
      </c>
      <c r="E526" t="s">
        <v>1520</v>
      </c>
      <c r="F526">
        <v>645</v>
      </c>
      <c r="G526">
        <f t="shared" si="17"/>
        <v>645</v>
      </c>
      <c r="H526">
        <f t="shared" si="18"/>
        <v>0</v>
      </c>
      <c r="P526">
        <v>2060702</v>
      </c>
      <c r="Q526" t="s">
        <v>1520</v>
      </c>
      <c r="R526">
        <v>645</v>
      </c>
    </row>
    <row r="527" spans="4:18">
      <c r="D527">
        <v>2060703</v>
      </c>
      <c r="E527" t="s">
        <v>1521</v>
      </c>
      <c r="F527">
        <v>139</v>
      </c>
      <c r="G527">
        <f t="shared" si="17"/>
        <v>139</v>
      </c>
      <c r="H527">
        <f t="shared" si="18"/>
        <v>0</v>
      </c>
      <c r="P527">
        <v>2060703</v>
      </c>
      <c r="Q527" t="s">
        <v>1521</v>
      </c>
      <c r="R527">
        <v>139</v>
      </c>
    </row>
    <row r="528" spans="4:18">
      <c r="D528">
        <v>2060704</v>
      </c>
      <c r="E528" t="s">
        <v>1522</v>
      </c>
      <c r="F528">
        <v>143</v>
      </c>
      <c r="G528">
        <f t="shared" si="17"/>
        <v>143</v>
      </c>
      <c r="H528">
        <f t="shared" si="18"/>
        <v>0</v>
      </c>
      <c r="P528">
        <v>2060704</v>
      </c>
      <c r="Q528" t="s">
        <v>1522</v>
      </c>
      <c r="R528">
        <v>143</v>
      </c>
    </row>
    <row r="529" spans="4:18">
      <c r="D529">
        <v>2060705</v>
      </c>
      <c r="E529" t="s">
        <v>1525</v>
      </c>
      <c r="F529">
        <v>409</v>
      </c>
      <c r="G529">
        <f t="shared" si="17"/>
        <v>409</v>
      </c>
      <c r="H529">
        <f t="shared" si="18"/>
        <v>0</v>
      </c>
      <c r="P529">
        <v>2060705</v>
      </c>
      <c r="Q529" t="s">
        <v>1525</v>
      </c>
      <c r="R529">
        <v>409</v>
      </c>
    </row>
    <row r="530" spans="4:18">
      <c r="D530">
        <v>2060799</v>
      </c>
      <c r="E530" t="s">
        <v>1526</v>
      </c>
      <c r="F530">
        <v>742</v>
      </c>
      <c r="G530">
        <f t="shared" si="17"/>
        <v>742</v>
      </c>
      <c r="H530">
        <f t="shared" si="18"/>
        <v>0</v>
      </c>
      <c r="P530">
        <v>2060799</v>
      </c>
      <c r="Q530" t="s">
        <v>1526</v>
      </c>
      <c r="R530">
        <v>742</v>
      </c>
    </row>
    <row r="531" spans="4:18">
      <c r="D531">
        <v>20608</v>
      </c>
      <c r="E531" t="s">
        <v>3996</v>
      </c>
      <c r="F531">
        <v>19</v>
      </c>
      <c r="G531">
        <f t="shared" si="17"/>
        <v>19</v>
      </c>
      <c r="H531">
        <f t="shared" si="18"/>
        <v>0</v>
      </c>
      <c r="P531">
        <v>20608</v>
      </c>
      <c r="Q531" t="s">
        <v>3996</v>
      </c>
      <c r="R531">
        <v>19</v>
      </c>
    </row>
    <row r="532" spans="4:18">
      <c r="D532">
        <v>2060801</v>
      </c>
      <c r="E532" t="s">
        <v>3997</v>
      </c>
      <c r="F532">
        <v>0</v>
      </c>
      <c r="G532">
        <f t="shared" si="17"/>
        <v>0</v>
      </c>
      <c r="H532">
        <f t="shared" si="18"/>
        <v>0</v>
      </c>
      <c r="P532">
        <v>2060801</v>
      </c>
      <c r="Q532" t="s">
        <v>3997</v>
      </c>
      <c r="R532">
        <v>0</v>
      </c>
    </row>
    <row r="533" spans="4:18">
      <c r="D533">
        <v>2060802</v>
      </c>
      <c r="E533" t="s">
        <v>3998</v>
      </c>
      <c r="F533">
        <v>0</v>
      </c>
      <c r="G533">
        <f t="shared" si="17"/>
        <v>0</v>
      </c>
      <c r="H533">
        <f t="shared" si="18"/>
        <v>0</v>
      </c>
      <c r="P533">
        <v>2060802</v>
      </c>
      <c r="Q533" t="s">
        <v>3998</v>
      </c>
      <c r="R533">
        <v>0</v>
      </c>
    </row>
    <row r="534" spans="4:18">
      <c r="D534">
        <v>2060899</v>
      </c>
      <c r="E534" t="s">
        <v>3999</v>
      </c>
      <c r="F534">
        <v>19</v>
      </c>
      <c r="G534">
        <f t="shared" si="17"/>
        <v>19</v>
      </c>
      <c r="H534">
        <f t="shared" si="18"/>
        <v>0</v>
      </c>
      <c r="P534">
        <v>2060899</v>
      </c>
      <c r="Q534" t="s">
        <v>3999</v>
      </c>
      <c r="R534">
        <v>19</v>
      </c>
    </row>
    <row r="535" spans="4:18">
      <c r="D535">
        <v>20609</v>
      </c>
      <c r="E535" t="s">
        <v>4000</v>
      </c>
      <c r="F535">
        <v>0</v>
      </c>
      <c r="G535">
        <f t="shared" si="17"/>
        <v>0</v>
      </c>
      <c r="H535">
        <f t="shared" si="18"/>
        <v>0</v>
      </c>
      <c r="P535">
        <v>20609</v>
      </c>
      <c r="Q535" t="s">
        <v>4000</v>
      </c>
      <c r="R535">
        <v>0</v>
      </c>
    </row>
    <row r="536" spans="4:18">
      <c r="D536">
        <v>2060901</v>
      </c>
      <c r="E536" t="s">
        <v>4001</v>
      </c>
      <c r="F536">
        <v>0</v>
      </c>
      <c r="G536">
        <f t="shared" si="17"/>
        <v>0</v>
      </c>
      <c r="H536">
        <f t="shared" si="18"/>
        <v>0</v>
      </c>
      <c r="P536">
        <v>2060901</v>
      </c>
      <c r="Q536" t="s">
        <v>4001</v>
      </c>
      <c r="R536">
        <v>0</v>
      </c>
    </row>
    <row r="537" spans="4:18">
      <c r="D537">
        <v>2060902</v>
      </c>
      <c r="E537" t="s">
        <v>4002</v>
      </c>
      <c r="F537">
        <v>0</v>
      </c>
      <c r="G537">
        <f t="shared" si="17"/>
        <v>0</v>
      </c>
      <c r="H537">
        <f t="shared" si="18"/>
        <v>0</v>
      </c>
      <c r="P537">
        <v>2060902</v>
      </c>
      <c r="Q537" t="s">
        <v>4002</v>
      </c>
      <c r="R537">
        <v>0</v>
      </c>
    </row>
    <row r="538" spans="4:18">
      <c r="D538">
        <v>20699</v>
      </c>
      <c r="E538" t="s">
        <v>2372</v>
      </c>
      <c r="F538">
        <v>7944</v>
      </c>
      <c r="G538">
        <f t="shared" si="17"/>
        <v>7944</v>
      </c>
      <c r="H538">
        <f t="shared" si="18"/>
        <v>0</v>
      </c>
      <c r="P538">
        <v>20699</v>
      </c>
      <c r="Q538" t="s">
        <v>2372</v>
      </c>
      <c r="R538">
        <v>7944</v>
      </c>
    </row>
    <row r="539" spans="4:18">
      <c r="D539">
        <v>2069901</v>
      </c>
      <c r="E539" t="s">
        <v>4003</v>
      </c>
      <c r="F539">
        <v>6789</v>
      </c>
      <c r="G539">
        <f t="shared" si="17"/>
        <v>6789</v>
      </c>
      <c r="H539">
        <f t="shared" si="18"/>
        <v>0</v>
      </c>
      <c r="P539">
        <v>2069901</v>
      </c>
      <c r="Q539" t="s">
        <v>4003</v>
      </c>
      <c r="R539">
        <v>6789</v>
      </c>
    </row>
    <row r="540" spans="4:18">
      <c r="D540">
        <v>2069902</v>
      </c>
      <c r="E540" t="s">
        <v>4004</v>
      </c>
      <c r="F540">
        <v>0</v>
      </c>
      <c r="G540">
        <f t="shared" si="17"/>
        <v>0</v>
      </c>
      <c r="H540">
        <f t="shared" si="18"/>
        <v>0</v>
      </c>
      <c r="P540">
        <v>2069902</v>
      </c>
      <c r="Q540" t="s">
        <v>4004</v>
      </c>
      <c r="R540">
        <v>0</v>
      </c>
    </row>
    <row r="541" spans="4:18">
      <c r="D541">
        <v>2069903</v>
      </c>
      <c r="E541" t="s">
        <v>4005</v>
      </c>
      <c r="F541">
        <v>0</v>
      </c>
      <c r="G541">
        <f t="shared" si="17"/>
        <v>0</v>
      </c>
      <c r="H541">
        <f t="shared" si="18"/>
        <v>0</v>
      </c>
      <c r="P541">
        <v>2069903</v>
      </c>
      <c r="Q541" t="s">
        <v>4005</v>
      </c>
      <c r="R541">
        <v>0</v>
      </c>
    </row>
    <row r="542" spans="4:18">
      <c r="D542">
        <v>2069999</v>
      </c>
      <c r="E542" t="s">
        <v>1527</v>
      </c>
      <c r="F542">
        <v>1155</v>
      </c>
      <c r="G542">
        <f t="shared" si="17"/>
        <v>1155</v>
      </c>
      <c r="H542">
        <f t="shared" si="18"/>
        <v>0</v>
      </c>
      <c r="P542">
        <v>2069999</v>
      </c>
      <c r="Q542" t="s">
        <v>1527</v>
      </c>
      <c r="R542">
        <v>1155</v>
      </c>
    </row>
    <row r="543" spans="4:18">
      <c r="D543">
        <v>207</v>
      </c>
      <c r="E543" t="s">
        <v>2308</v>
      </c>
      <c r="F543">
        <v>56319</v>
      </c>
      <c r="G543">
        <f t="shared" si="17"/>
        <v>56319</v>
      </c>
      <c r="H543">
        <f t="shared" si="18"/>
        <v>0</v>
      </c>
      <c r="P543">
        <v>207</v>
      </c>
      <c r="Q543" t="s">
        <v>2308</v>
      </c>
      <c r="R543">
        <v>56319</v>
      </c>
    </row>
    <row r="544" spans="4:18">
      <c r="D544">
        <v>20701</v>
      </c>
      <c r="E544" t="s">
        <v>2373</v>
      </c>
      <c r="F544">
        <v>16873</v>
      </c>
      <c r="G544">
        <f t="shared" si="17"/>
        <v>16873</v>
      </c>
      <c r="H544">
        <f t="shared" si="18"/>
        <v>0</v>
      </c>
      <c r="P544">
        <v>20701</v>
      </c>
      <c r="Q544" t="s">
        <v>2373</v>
      </c>
      <c r="R544">
        <v>16873</v>
      </c>
    </row>
    <row r="545" spans="4:18">
      <c r="D545">
        <v>2070101</v>
      </c>
      <c r="E545" t="s">
        <v>2460</v>
      </c>
      <c r="F545">
        <v>3653</v>
      </c>
      <c r="G545">
        <f t="shared" si="17"/>
        <v>3653</v>
      </c>
      <c r="H545">
        <f t="shared" si="18"/>
        <v>0</v>
      </c>
      <c r="P545">
        <v>2070101</v>
      </c>
      <c r="Q545" t="s">
        <v>2460</v>
      </c>
      <c r="R545">
        <v>3653</v>
      </c>
    </row>
    <row r="546" spans="4:18">
      <c r="D546">
        <v>2070102</v>
      </c>
      <c r="E546" t="s">
        <v>2461</v>
      </c>
      <c r="F546">
        <v>219</v>
      </c>
      <c r="G546">
        <f t="shared" si="17"/>
        <v>219</v>
      </c>
      <c r="H546">
        <f t="shared" si="18"/>
        <v>0</v>
      </c>
      <c r="P546">
        <v>2070102</v>
      </c>
      <c r="Q546" t="s">
        <v>2461</v>
      </c>
      <c r="R546">
        <v>219</v>
      </c>
    </row>
    <row r="547" spans="4:18">
      <c r="D547">
        <v>2070103</v>
      </c>
      <c r="E547" t="s">
        <v>2462</v>
      </c>
      <c r="F547">
        <v>75</v>
      </c>
      <c r="G547">
        <f t="shared" si="17"/>
        <v>75</v>
      </c>
      <c r="H547">
        <f t="shared" si="18"/>
        <v>0</v>
      </c>
      <c r="P547">
        <v>2070103</v>
      </c>
      <c r="Q547" t="s">
        <v>2462</v>
      </c>
      <c r="R547">
        <v>75</v>
      </c>
    </row>
    <row r="548" spans="4:18">
      <c r="D548">
        <v>2070104</v>
      </c>
      <c r="E548" t="s">
        <v>1539</v>
      </c>
      <c r="F548">
        <v>1788</v>
      </c>
      <c r="G548">
        <f t="shared" si="17"/>
        <v>1788</v>
      </c>
      <c r="H548">
        <f t="shared" si="18"/>
        <v>0</v>
      </c>
      <c r="P548">
        <v>2070104</v>
      </c>
      <c r="Q548" t="s">
        <v>1539</v>
      </c>
      <c r="R548">
        <v>1788</v>
      </c>
    </row>
    <row r="549" spans="4:18">
      <c r="D549">
        <v>2070105</v>
      </c>
      <c r="E549" t="s">
        <v>4006</v>
      </c>
      <c r="F549">
        <v>13</v>
      </c>
      <c r="G549">
        <f t="shared" si="17"/>
        <v>13</v>
      </c>
      <c r="H549">
        <f t="shared" si="18"/>
        <v>0</v>
      </c>
      <c r="P549">
        <v>2070105</v>
      </c>
      <c r="Q549" t="s">
        <v>4006</v>
      </c>
      <c r="R549">
        <v>13</v>
      </c>
    </row>
    <row r="550" spans="4:18">
      <c r="D550">
        <v>2070106</v>
      </c>
      <c r="E550" t="s">
        <v>4007</v>
      </c>
      <c r="F550">
        <v>0</v>
      </c>
      <c r="G550">
        <f t="shared" si="17"/>
        <v>0</v>
      </c>
      <c r="H550">
        <f t="shared" si="18"/>
        <v>0</v>
      </c>
      <c r="P550">
        <v>2070106</v>
      </c>
      <c r="Q550" t="s">
        <v>4007</v>
      </c>
      <c r="R550">
        <v>0</v>
      </c>
    </row>
    <row r="551" spans="4:18">
      <c r="D551">
        <v>2070107</v>
      </c>
      <c r="E551" t="s">
        <v>1542</v>
      </c>
      <c r="F551">
        <v>2173</v>
      </c>
      <c r="G551">
        <f t="shared" si="17"/>
        <v>2173</v>
      </c>
      <c r="H551">
        <f t="shared" si="18"/>
        <v>0</v>
      </c>
      <c r="P551">
        <v>2070107</v>
      </c>
      <c r="Q551" t="s">
        <v>1542</v>
      </c>
      <c r="R551">
        <v>2173</v>
      </c>
    </row>
    <row r="552" spans="4:18">
      <c r="D552">
        <v>2070108</v>
      </c>
      <c r="E552" t="s">
        <v>1543</v>
      </c>
      <c r="F552">
        <v>491</v>
      </c>
      <c r="G552">
        <f t="shared" si="17"/>
        <v>491</v>
      </c>
      <c r="H552">
        <f t="shared" si="18"/>
        <v>0</v>
      </c>
      <c r="P552">
        <v>2070108</v>
      </c>
      <c r="Q552" t="s">
        <v>1543</v>
      </c>
      <c r="R552">
        <v>491</v>
      </c>
    </row>
    <row r="553" spans="4:18">
      <c r="D553">
        <v>2070109</v>
      </c>
      <c r="E553" t="s">
        <v>1544</v>
      </c>
      <c r="F553">
        <v>2928</v>
      </c>
      <c r="G553">
        <f t="shared" si="17"/>
        <v>2928</v>
      </c>
      <c r="H553">
        <f t="shared" si="18"/>
        <v>0</v>
      </c>
      <c r="P553">
        <v>2070109</v>
      </c>
      <c r="Q553" t="s">
        <v>1544</v>
      </c>
      <c r="R553">
        <v>2928</v>
      </c>
    </row>
    <row r="554" spans="4:18">
      <c r="D554">
        <v>2070110</v>
      </c>
      <c r="E554" t="s">
        <v>4008</v>
      </c>
      <c r="F554">
        <v>77</v>
      </c>
      <c r="G554">
        <f t="shared" si="17"/>
        <v>77</v>
      </c>
      <c r="H554">
        <f t="shared" si="18"/>
        <v>0</v>
      </c>
      <c r="P554">
        <v>2070110</v>
      </c>
      <c r="Q554" t="s">
        <v>4008</v>
      </c>
      <c r="R554">
        <v>77</v>
      </c>
    </row>
    <row r="555" spans="4:18">
      <c r="D555">
        <v>2070111</v>
      </c>
      <c r="E555" t="s">
        <v>1549</v>
      </c>
      <c r="F555">
        <v>387</v>
      </c>
      <c r="G555">
        <f t="shared" si="17"/>
        <v>387</v>
      </c>
      <c r="H555">
        <f t="shared" si="18"/>
        <v>0</v>
      </c>
      <c r="P555">
        <v>2070111</v>
      </c>
      <c r="Q555" t="s">
        <v>1549</v>
      </c>
      <c r="R555">
        <v>387</v>
      </c>
    </row>
    <row r="556" spans="4:18">
      <c r="D556">
        <v>2070112</v>
      </c>
      <c r="E556" t="s">
        <v>2536</v>
      </c>
      <c r="F556">
        <v>452</v>
      </c>
      <c r="G556">
        <f t="shared" si="17"/>
        <v>452</v>
      </c>
      <c r="H556">
        <f t="shared" si="18"/>
        <v>0</v>
      </c>
      <c r="P556">
        <v>2070112</v>
      </c>
      <c r="Q556" t="s">
        <v>2536</v>
      </c>
      <c r="R556">
        <v>452</v>
      </c>
    </row>
    <row r="557" spans="4:18">
      <c r="D557">
        <v>2070199</v>
      </c>
      <c r="E557" t="s">
        <v>2537</v>
      </c>
      <c r="F557">
        <v>4617</v>
      </c>
      <c r="G557">
        <f t="shared" si="17"/>
        <v>4617</v>
      </c>
      <c r="H557">
        <f t="shared" si="18"/>
        <v>0</v>
      </c>
      <c r="P557">
        <v>2070199</v>
      </c>
      <c r="Q557" t="s">
        <v>2537</v>
      </c>
      <c r="R557">
        <v>4617</v>
      </c>
    </row>
    <row r="558" spans="4:18">
      <c r="D558">
        <v>20702</v>
      </c>
      <c r="E558" t="s">
        <v>2374</v>
      </c>
      <c r="F558">
        <v>4722</v>
      </c>
      <c r="G558">
        <f t="shared" si="17"/>
        <v>4722</v>
      </c>
      <c r="H558">
        <f t="shared" si="18"/>
        <v>0</v>
      </c>
      <c r="P558">
        <v>20702</v>
      </c>
      <c r="Q558" t="s">
        <v>2374</v>
      </c>
      <c r="R558">
        <v>4722</v>
      </c>
    </row>
    <row r="559" spans="4:18">
      <c r="D559">
        <v>2070201</v>
      </c>
      <c r="E559" t="s">
        <v>2460</v>
      </c>
      <c r="F559">
        <v>15</v>
      </c>
      <c r="G559">
        <f t="shared" si="17"/>
        <v>15</v>
      </c>
      <c r="H559">
        <f t="shared" si="18"/>
        <v>0</v>
      </c>
      <c r="P559">
        <v>2070201</v>
      </c>
      <c r="Q559" t="s">
        <v>2460</v>
      </c>
      <c r="R559">
        <v>15</v>
      </c>
    </row>
    <row r="560" spans="4:18">
      <c r="D560">
        <v>2070202</v>
      </c>
      <c r="E560" t="s">
        <v>2461</v>
      </c>
      <c r="F560">
        <v>4</v>
      </c>
      <c r="G560">
        <f t="shared" si="17"/>
        <v>4</v>
      </c>
      <c r="H560">
        <f t="shared" si="18"/>
        <v>0</v>
      </c>
      <c r="P560">
        <v>2070202</v>
      </c>
      <c r="Q560" t="s">
        <v>2461</v>
      </c>
      <c r="R560">
        <v>4</v>
      </c>
    </row>
    <row r="561" spans="4:18">
      <c r="D561">
        <v>2070203</v>
      </c>
      <c r="E561" t="s">
        <v>2462</v>
      </c>
      <c r="F561">
        <v>0</v>
      </c>
      <c r="G561">
        <f t="shared" si="17"/>
        <v>0</v>
      </c>
      <c r="H561">
        <f t="shared" si="18"/>
        <v>0</v>
      </c>
      <c r="P561">
        <v>2070203</v>
      </c>
      <c r="Q561" t="s">
        <v>2462</v>
      </c>
      <c r="R561">
        <v>0</v>
      </c>
    </row>
    <row r="562" spans="4:18">
      <c r="D562">
        <v>2070204</v>
      </c>
      <c r="E562" t="s">
        <v>1562</v>
      </c>
      <c r="F562">
        <v>1396</v>
      </c>
      <c r="G562">
        <f t="shared" si="17"/>
        <v>1396</v>
      </c>
      <c r="H562">
        <f t="shared" si="18"/>
        <v>0</v>
      </c>
      <c r="P562">
        <v>2070204</v>
      </c>
      <c r="Q562" t="s">
        <v>1562</v>
      </c>
      <c r="R562">
        <v>1396</v>
      </c>
    </row>
    <row r="563" spans="4:18">
      <c r="D563">
        <v>2070205</v>
      </c>
      <c r="E563" t="s">
        <v>1569</v>
      </c>
      <c r="F563">
        <v>3051</v>
      </c>
      <c r="G563">
        <f t="shared" si="17"/>
        <v>3051</v>
      </c>
      <c r="H563">
        <f t="shared" si="18"/>
        <v>0</v>
      </c>
      <c r="P563">
        <v>2070205</v>
      </c>
      <c r="Q563" t="s">
        <v>1569</v>
      </c>
      <c r="R563">
        <v>3051</v>
      </c>
    </row>
    <row r="564" spans="4:18">
      <c r="D564">
        <v>2070206</v>
      </c>
      <c r="E564" t="s">
        <v>2538</v>
      </c>
      <c r="F564">
        <v>35</v>
      </c>
      <c r="G564">
        <f t="shared" si="17"/>
        <v>35</v>
      </c>
      <c r="H564">
        <f t="shared" si="18"/>
        <v>0</v>
      </c>
      <c r="P564">
        <v>2070206</v>
      </c>
      <c r="Q564" t="s">
        <v>2538</v>
      </c>
      <c r="R564">
        <v>35</v>
      </c>
    </row>
    <row r="565" spans="4:18">
      <c r="D565">
        <v>2070299</v>
      </c>
      <c r="E565" t="s">
        <v>1576</v>
      </c>
      <c r="F565">
        <v>221</v>
      </c>
      <c r="G565">
        <f t="shared" si="17"/>
        <v>221</v>
      </c>
      <c r="H565">
        <f t="shared" si="18"/>
        <v>0</v>
      </c>
      <c r="P565">
        <v>2070299</v>
      </c>
      <c r="Q565" t="s">
        <v>1576</v>
      </c>
      <c r="R565">
        <v>221</v>
      </c>
    </row>
    <row r="566" spans="4:18">
      <c r="D566">
        <v>20703</v>
      </c>
      <c r="E566" t="s">
        <v>2375</v>
      </c>
      <c r="F566">
        <v>10992</v>
      </c>
      <c r="G566">
        <f t="shared" si="17"/>
        <v>10992</v>
      </c>
      <c r="H566">
        <f t="shared" si="18"/>
        <v>0</v>
      </c>
      <c r="P566">
        <v>20703</v>
      </c>
      <c r="Q566" t="s">
        <v>2375</v>
      </c>
      <c r="R566">
        <v>10992</v>
      </c>
    </row>
    <row r="567" spans="4:18">
      <c r="D567">
        <v>2070301</v>
      </c>
      <c r="E567" t="s">
        <v>2460</v>
      </c>
      <c r="F567">
        <v>275</v>
      </c>
      <c r="G567">
        <f t="shared" si="17"/>
        <v>275</v>
      </c>
      <c r="H567">
        <f t="shared" si="18"/>
        <v>0</v>
      </c>
      <c r="P567">
        <v>2070301</v>
      </c>
      <c r="Q567" t="s">
        <v>2460</v>
      </c>
      <c r="R567">
        <v>275</v>
      </c>
    </row>
    <row r="568" spans="4:18">
      <c r="D568">
        <v>2070302</v>
      </c>
      <c r="E568" t="s">
        <v>2461</v>
      </c>
      <c r="F568">
        <v>11</v>
      </c>
      <c r="G568">
        <f t="shared" si="17"/>
        <v>11</v>
      </c>
      <c r="H568">
        <f t="shared" si="18"/>
        <v>0</v>
      </c>
      <c r="P568">
        <v>2070302</v>
      </c>
      <c r="Q568" t="s">
        <v>2461</v>
      </c>
      <c r="R568">
        <v>11</v>
      </c>
    </row>
    <row r="569" spans="4:18">
      <c r="D569">
        <v>2070303</v>
      </c>
      <c r="E569" t="s">
        <v>2462</v>
      </c>
      <c r="F569">
        <v>0</v>
      </c>
      <c r="G569">
        <f t="shared" si="17"/>
        <v>0</v>
      </c>
      <c r="H569">
        <f t="shared" si="18"/>
        <v>0</v>
      </c>
      <c r="P569">
        <v>2070303</v>
      </c>
      <c r="Q569" t="s">
        <v>2462</v>
      </c>
      <c r="R569">
        <v>0</v>
      </c>
    </row>
    <row r="570" spans="4:18">
      <c r="D570">
        <v>2070304</v>
      </c>
      <c r="E570" t="s">
        <v>4009</v>
      </c>
      <c r="F570">
        <v>0</v>
      </c>
      <c r="G570">
        <f t="shared" si="17"/>
        <v>0</v>
      </c>
      <c r="H570">
        <f t="shared" si="18"/>
        <v>0</v>
      </c>
      <c r="P570">
        <v>2070304</v>
      </c>
      <c r="Q570" t="s">
        <v>4009</v>
      </c>
      <c r="R570">
        <v>0</v>
      </c>
    </row>
    <row r="571" spans="4:18">
      <c r="D571">
        <v>2070305</v>
      </c>
      <c r="E571" t="s">
        <v>1582</v>
      </c>
      <c r="F571">
        <v>3773</v>
      </c>
      <c r="G571">
        <f t="shared" si="17"/>
        <v>3773</v>
      </c>
      <c r="H571">
        <f t="shared" si="18"/>
        <v>0</v>
      </c>
      <c r="P571">
        <v>2070305</v>
      </c>
      <c r="Q571" t="s">
        <v>1582</v>
      </c>
      <c r="R571">
        <v>3773</v>
      </c>
    </row>
    <row r="572" spans="4:18">
      <c r="D572">
        <v>2070306</v>
      </c>
      <c r="E572" t="s">
        <v>1583</v>
      </c>
      <c r="F572">
        <v>33</v>
      </c>
      <c r="G572">
        <f t="shared" si="17"/>
        <v>33</v>
      </c>
      <c r="H572">
        <f t="shared" si="18"/>
        <v>0</v>
      </c>
      <c r="P572">
        <v>2070306</v>
      </c>
      <c r="Q572" t="s">
        <v>1583</v>
      </c>
      <c r="R572">
        <v>33</v>
      </c>
    </row>
    <row r="573" spans="4:18">
      <c r="D573">
        <v>2070307</v>
      </c>
      <c r="E573" t="s">
        <v>1584</v>
      </c>
      <c r="F573">
        <v>3613</v>
      </c>
      <c r="G573">
        <f t="shared" si="17"/>
        <v>3613</v>
      </c>
      <c r="H573">
        <f t="shared" si="18"/>
        <v>0</v>
      </c>
      <c r="P573">
        <v>2070307</v>
      </c>
      <c r="Q573" t="s">
        <v>1584</v>
      </c>
      <c r="R573">
        <v>3613</v>
      </c>
    </row>
    <row r="574" spans="4:18">
      <c r="D574">
        <v>2070308</v>
      </c>
      <c r="E574" t="s">
        <v>1595</v>
      </c>
      <c r="F574">
        <v>2671</v>
      </c>
      <c r="G574">
        <f t="shared" si="17"/>
        <v>2671</v>
      </c>
      <c r="H574">
        <f t="shared" si="18"/>
        <v>0</v>
      </c>
      <c r="P574">
        <v>2070308</v>
      </c>
      <c r="Q574" t="s">
        <v>1595</v>
      </c>
      <c r="R574">
        <v>2671</v>
      </c>
    </row>
    <row r="575" spans="4:18">
      <c r="D575">
        <v>2070309</v>
      </c>
      <c r="E575" t="s">
        <v>1604</v>
      </c>
      <c r="F575">
        <v>3</v>
      </c>
      <c r="G575">
        <f t="shared" si="17"/>
        <v>3</v>
      </c>
      <c r="H575">
        <f t="shared" si="18"/>
        <v>0</v>
      </c>
      <c r="P575">
        <v>2070309</v>
      </c>
      <c r="Q575" t="s">
        <v>1604</v>
      </c>
      <c r="R575">
        <v>3</v>
      </c>
    </row>
    <row r="576" spans="4:18">
      <c r="D576">
        <v>2070399</v>
      </c>
      <c r="E576" t="s">
        <v>1605</v>
      </c>
      <c r="F576">
        <v>613</v>
      </c>
      <c r="G576">
        <f t="shared" si="17"/>
        <v>613</v>
      </c>
      <c r="H576">
        <f t="shared" si="18"/>
        <v>0</v>
      </c>
      <c r="P576">
        <v>2070399</v>
      </c>
      <c r="Q576" t="s">
        <v>1605</v>
      </c>
      <c r="R576">
        <v>613</v>
      </c>
    </row>
    <row r="577" spans="4:18">
      <c r="D577">
        <v>20704</v>
      </c>
      <c r="E577" t="s">
        <v>2376</v>
      </c>
      <c r="F577">
        <v>15578</v>
      </c>
      <c r="G577">
        <f t="shared" si="17"/>
        <v>15578</v>
      </c>
      <c r="H577">
        <f t="shared" si="18"/>
        <v>0</v>
      </c>
      <c r="P577">
        <v>20704</v>
      </c>
      <c r="Q577" t="s">
        <v>2376</v>
      </c>
      <c r="R577">
        <v>15578</v>
      </c>
    </row>
    <row r="578" spans="4:18">
      <c r="D578">
        <v>2070401</v>
      </c>
      <c r="E578" t="s">
        <v>2460</v>
      </c>
      <c r="F578">
        <v>185</v>
      </c>
      <c r="G578">
        <f t="shared" si="17"/>
        <v>185</v>
      </c>
      <c r="H578">
        <f t="shared" si="18"/>
        <v>0</v>
      </c>
      <c r="P578">
        <v>2070401</v>
      </c>
      <c r="Q578" t="s">
        <v>2460</v>
      </c>
      <c r="R578">
        <v>185</v>
      </c>
    </row>
    <row r="579" spans="4:18">
      <c r="D579">
        <v>2070402</v>
      </c>
      <c r="E579" t="s">
        <v>2461</v>
      </c>
      <c r="F579">
        <v>194</v>
      </c>
      <c r="G579">
        <f t="shared" si="17"/>
        <v>194</v>
      </c>
      <c r="H579">
        <f t="shared" si="18"/>
        <v>0</v>
      </c>
      <c r="P579">
        <v>2070402</v>
      </c>
      <c r="Q579" t="s">
        <v>2461</v>
      </c>
      <c r="R579">
        <v>194</v>
      </c>
    </row>
    <row r="580" spans="4:18">
      <c r="D580">
        <v>2070403</v>
      </c>
      <c r="E580" t="s">
        <v>2462</v>
      </c>
      <c r="F580">
        <v>86</v>
      </c>
      <c r="G580">
        <f t="shared" si="17"/>
        <v>86</v>
      </c>
      <c r="H580">
        <f t="shared" si="18"/>
        <v>0</v>
      </c>
      <c r="P580">
        <v>2070403</v>
      </c>
      <c r="Q580" t="s">
        <v>2462</v>
      </c>
      <c r="R580">
        <v>86</v>
      </c>
    </row>
    <row r="581" spans="4:18">
      <c r="D581">
        <v>2070404</v>
      </c>
      <c r="E581" t="s">
        <v>4010</v>
      </c>
      <c r="F581">
        <v>1115</v>
      </c>
      <c r="G581">
        <f t="shared" si="17"/>
        <v>1115</v>
      </c>
      <c r="H581">
        <f t="shared" si="18"/>
        <v>0</v>
      </c>
      <c r="P581">
        <v>2070404</v>
      </c>
      <c r="Q581" t="s">
        <v>4010</v>
      </c>
      <c r="R581">
        <v>1115</v>
      </c>
    </row>
    <row r="582" spans="4:18">
      <c r="D582">
        <v>2070405</v>
      </c>
      <c r="E582" t="s">
        <v>4011</v>
      </c>
      <c r="F582">
        <v>307</v>
      </c>
      <c r="G582">
        <f t="shared" ref="G582:G645" si="19">R582</f>
        <v>307</v>
      </c>
      <c r="H582">
        <f t="shared" ref="H582:H645" si="20">F582-G582</f>
        <v>0</v>
      </c>
      <c r="P582">
        <v>2070405</v>
      </c>
      <c r="Q582" t="s">
        <v>4011</v>
      </c>
      <c r="R582">
        <v>307</v>
      </c>
    </row>
    <row r="583" spans="4:18">
      <c r="D583">
        <v>2070406</v>
      </c>
      <c r="E583" t="s">
        <v>1610</v>
      </c>
      <c r="F583">
        <v>148</v>
      </c>
      <c r="G583">
        <f t="shared" si="19"/>
        <v>148</v>
      </c>
      <c r="H583">
        <f t="shared" si="20"/>
        <v>0</v>
      </c>
      <c r="P583">
        <v>2070406</v>
      </c>
      <c r="Q583" t="s">
        <v>1610</v>
      </c>
      <c r="R583">
        <v>148</v>
      </c>
    </row>
    <row r="584" spans="4:18">
      <c r="D584">
        <v>2070407</v>
      </c>
      <c r="E584" t="s">
        <v>4012</v>
      </c>
      <c r="F584">
        <v>25</v>
      </c>
      <c r="G584">
        <f t="shared" si="19"/>
        <v>25</v>
      </c>
      <c r="H584">
        <f t="shared" si="20"/>
        <v>0</v>
      </c>
      <c r="P584">
        <v>2070407</v>
      </c>
      <c r="Q584" t="s">
        <v>4012</v>
      </c>
      <c r="R584">
        <v>25</v>
      </c>
    </row>
    <row r="585" spans="4:18">
      <c r="D585">
        <v>2070408</v>
      </c>
      <c r="E585" t="s">
        <v>2539</v>
      </c>
      <c r="F585">
        <v>7000</v>
      </c>
      <c r="G585">
        <f t="shared" si="19"/>
        <v>7000</v>
      </c>
      <c r="H585">
        <f t="shared" si="20"/>
        <v>0</v>
      </c>
      <c r="P585">
        <v>2070408</v>
      </c>
      <c r="Q585" t="s">
        <v>2539</v>
      </c>
      <c r="R585">
        <v>7000</v>
      </c>
    </row>
    <row r="586" spans="4:18">
      <c r="D586">
        <v>2070409</v>
      </c>
      <c r="E586" t="s">
        <v>4013</v>
      </c>
      <c r="F586">
        <v>48</v>
      </c>
      <c r="G586">
        <f t="shared" si="19"/>
        <v>48</v>
      </c>
      <c r="H586">
        <f t="shared" si="20"/>
        <v>0</v>
      </c>
      <c r="P586">
        <v>2070409</v>
      </c>
      <c r="Q586" t="s">
        <v>4013</v>
      </c>
      <c r="R586">
        <v>48</v>
      </c>
    </row>
    <row r="587" spans="4:18">
      <c r="D587">
        <v>2070499</v>
      </c>
      <c r="E587" t="s">
        <v>2540</v>
      </c>
      <c r="F587">
        <v>6470</v>
      </c>
      <c r="G587">
        <f t="shared" si="19"/>
        <v>6470</v>
      </c>
      <c r="H587">
        <f t="shared" si="20"/>
        <v>0</v>
      </c>
      <c r="P587">
        <v>2070499</v>
      </c>
      <c r="Q587" t="s">
        <v>2540</v>
      </c>
      <c r="R587">
        <v>6470</v>
      </c>
    </row>
    <row r="588" spans="4:18">
      <c r="D588">
        <v>20799</v>
      </c>
      <c r="E588" t="s">
        <v>2377</v>
      </c>
      <c r="F588">
        <v>8154</v>
      </c>
      <c r="G588">
        <f t="shared" si="19"/>
        <v>8154</v>
      </c>
      <c r="H588">
        <f t="shared" si="20"/>
        <v>0</v>
      </c>
      <c r="P588">
        <v>20799</v>
      </c>
      <c r="Q588" t="s">
        <v>2377</v>
      </c>
      <c r="R588">
        <v>8154</v>
      </c>
    </row>
    <row r="589" spans="4:18">
      <c r="D589">
        <v>2079902</v>
      </c>
      <c r="E589" t="s">
        <v>2541</v>
      </c>
      <c r="F589">
        <v>120</v>
      </c>
      <c r="G589">
        <f t="shared" si="19"/>
        <v>120</v>
      </c>
      <c r="H589">
        <f t="shared" si="20"/>
        <v>0</v>
      </c>
      <c r="P589">
        <v>2079902</v>
      </c>
      <c r="Q589" t="s">
        <v>2541</v>
      </c>
      <c r="R589">
        <v>120</v>
      </c>
    </row>
    <row r="590" spans="4:18">
      <c r="D590">
        <v>2079903</v>
      </c>
      <c r="E590" t="s">
        <v>1617</v>
      </c>
      <c r="F590">
        <v>210</v>
      </c>
      <c r="G590">
        <f t="shared" si="19"/>
        <v>210</v>
      </c>
      <c r="H590">
        <f t="shared" si="20"/>
        <v>0</v>
      </c>
      <c r="P590">
        <v>2079903</v>
      </c>
      <c r="Q590" t="s">
        <v>1617</v>
      </c>
      <c r="R590">
        <v>210</v>
      </c>
    </row>
    <row r="591" spans="4:18">
      <c r="D591">
        <v>2079999</v>
      </c>
      <c r="E591" t="s">
        <v>2542</v>
      </c>
      <c r="F591">
        <v>7824</v>
      </c>
      <c r="G591">
        <f t="shared" si="19"/>
        <v>7824</v>
      </c>
      <c r="H591">
        <f t="shared" si="20"/>
        <v>0</v>
      </c>
      <c r="P591">
        <v>2079999</v>
      </c>
      <c r="Q591" t="s">
        <v>2542</v>
      </c>
      <c r="R591">
        <v>7824</v>
      </c>
    </row>
    <row r="592" spans="4:18">
      <c r="D592">
        <v>208</v>
      </c>
      <c r="E592" t="s">
        <v>2309</v>
      </c>
      <c r="F592">
        <v>574077</v>
      </c>
      <c r="G592">
        <f t="shared" si="19"/>
        <v>574077</v>
      </c>
      <c r="H592">
        <f t="shared" si="20"/>
        <v>0</v>
      </c>
      <c r="P592">
        <v>208</v>
      </c>
      <c r="Q592" t="s">
        <v>2309</v>
      </c>
      <c r="R592">
        <v>574077</v>
      </c>
    </row>
    <row r="593" spans="4:18">
      <c r="D593">
        <v>20801</v>
      </c>
      <c r="E593" t="s">
        <v>2378</v>
      </c>
      <c r="F593">
        <v>36603</v>
      </c>
      <c r="G593">
        <f t="shared" si="19"/>
        <v>36603</v>
      </c>
      <c r="H593">
        <f t="shared" si="20"/>
        <v>0</v>
      </c>
      <c r="P593">
        <v>20801</v>
      </c>
      <c r="Q593" t="s">
        <v>2378</v>
      </c>
      <c r="R593">
        <v>36603</v>
      </c>
    </row>
    <row r="594" spans="4:18">
      <c r="D594">
        <v>2080101</v>
      </c>
      <c r="E594" t="s">
        <v>2460</v>
      </c>
      <c r="F594">
        <v>6666</v>
      </c>
      <c r="G594">
        <f t="shared" si="19"/>
        <v>6666</v>
      </c>
      <c r="H594">
        <f t="shared" si="20"/>
        <v>0</v>
      </c>
      <c r="P594">
        <v>2080101</v>
      </c>
      <c r="Q594" t="s">
        <v>2460</v>
      </c>
      <c r="R594">
        <v>6666</v>
      </c>
    </row>
    <row r="595" spans="4:18">
      <c r="D595">
        <v>2080102</v>
      </c>
      <c r="E595" t="s">
        <v>2461</v>
      </c>
      <c r="F595">
        <v>558</v>
      </c>
      <c r="G595">
        <f t="shared" si="19"/>
        <v>558</v>
      </c>
      <c r="H595">
        <f t="shared" si="20"/>
        <v>0</v>
      </c>
      <c r="P595">
        <v>2080102</v>
      </c>
      <c r="Q595" t="s">
        <v>2461</v>
      </c>
      <c r="R595">
        <v>558</v>
      </c>
    </row>
    <row r="596" spans="4:18">
      <c r="D596">
        <v>2080103</v>
      </c>
      <c r="E596" t="s">
        <v>2462</v>
      </c>
      <c r="F596">
        <v>577</v>
      </c>
      <c r="G596">
        <f t="shared" si="19"/>
        <v>577</v>
      </c>
      <c r="H596">
        <f t="shared" si="20"/>
        <v>0</v>
      </c>
      <c r="P596">
        <v>2080103</v>
      </c>
      <c r="Q596" t="s">
        <v>2462</v>
      </c>
      <c r="R596">
        <v>577</v>
      </c>
    </row>
    <row r="597" spans="4:18">
      <c r="D597">
        <v>2080104</v>
      </c>
      <c r="E597" t="s">
        <v>1629</v>
      </c>
      <c r="F597">
        <v>321</v>
      </c>
      <c r="G597">
        <f t="shared" si="19"/>
        <v>321</v>
      </c>
      <c r="H597">
        <f t="shared" si="20"/>
        <v>0</v>
      </c>
      <c r="P597">
        <v>2080104</v>
      </c>
      <c r="Q597" t="s">
        <v>1629</v>
      </c>
      <c r="R597">
        <v>321</v>
      </c>
    </row>
    <row r="598" spans="4:18">
      <c r="D598">
        <v>2080105</v>
      </c>
      <c r="E598" t="s">
        <v>1630</v>
      </c>
      <c r="F598">
        <v>1767</v>
      </c>
      <c r="G598">
        <f t="shared" si="19"/>
        <v>1767</v>
      </c>
      <c r="H598">
        <f t="shared" si="20"/>
        <v>0</v>
      </c>
      <c r="P598">
        <v>2080105</v>
      </c>
      <c r="Q598" t="s">
        <v>1630</v>
      </c>
      <c r="R598">
        <v>1767</v>
      </c>
    </row>
    <row r="599" spans="4:18">
      <c r="D599">
        <v>2080106</v>
      </c>
      <c r="E599" t="s">
        <v>4014</v>
      </c>
      <c r="F599">
        <v>307</v>
      </c>
      <c r="G599">
        <f t="shared" si="19"/>
        <v>307</v>
      </c>
      <c r="H599">
        <f t="shared" si="20"/>
        <v>0</v>
      </c>
      <c r="P599">
        <v>2080106</v>
      </c>
      <c r="Q599" t="s">
        <v>4014</v>
      </c>
      <c r="R599">
        <v>307</v>
      </c>
    </row>
    <row r="600" spans="4:18">
      <c r="D600">
        <v>2080107</v>
      </c>
      <c r="E600" t="s">
        <v>2543</v>
      </c>
      <c r="F600">
        <v>519</v>
      </c>
      <c r="G600">
        <f t="shared" si="19"/>
        <v>519</v>
      </c>
      <c r="H600">
        <f t="shared" si="20"/>
        <v>0</v>
      </c>
      <c r="P600">
        <v>2080107</v>
      </c>
      <c r="Q600" t="s">
        <v>2543</v>
      </c>
      <c r="R600">
        <v>519</v>
      </c>
    </row>
    <row r="601" spans="4:18">
      <c r="D601">
        <v>2080108</v>
      </c>
      <c r="E601" t="s">
        <v>2480</v>
      </c>
      <c r="F601">
        <v>7</v>
      </c>
      <c r="G601">
        <f t="shared" si="19"/>
        <v>7</v>
      </c>
      <c r="H601">
        <f t="shared" si="20"/>
        <v>0</v>
      </c>
      <c r="P601">
        <v>2080108</v>
      </c>
      <c r="Q601" t="s">
        <v>2480</v>
      </c>
      <c r="R601">
        <v>7</v>
      </c>
    </row>
    <row r="602" spans="4:18">
      <c r="D602">
        <v>2080109</v>
      </c>
      <c r="E602" t="s">
        <v>1631</v>
      </c>
      <c r="F602">
        <v>10681</v>
      </c>
      <c r="G602">
        <f t="shared" si="19"/>
        <v>10681</v>
      </c>
      <c r="H602">
        <f t="shared" si="20"/>
        <v>0</v>
      </c>
      <c r="P602">
        <v>2080109</v>
      </c>
      <c r="Q602" t="s">
        <v>1631</v>
      </c>
      <c r="R602">
        <v>10681</v>
      </c>
    </row>
    <row r="603" spans="4:18">
      <c r="D603">
        <v>2080110</v>
      </c>
      <c r="E603" t="s">
        <v>1634</v>
      </c>
      <c r="F603">
        <v>344</v>
      </c>
      <c r="G603">
        <f t="shared" si="19"/>
        <v>344</v>
      </c>
      <c r="H603">
        <f t="shared" si="20"/>
        <v>0</v>
      </c>
      <c r="P603">
        <v>2080110</v>
      </c>
      <c r="Q603" t="s">
        <v>1634</v>
      </c>
      <c r="R603">
        <v>344</v>
      </c>
    </row>
    <row r="604" spans="4:18">
      <c r="D604">
        <v>2080111</v>
      </c>
      <c r="E604" t="s">
        <v>1637</v>
      </c>
      <c r="F604">
        <v>1542</v>
      </c>
      <c r="G604">
        <f t="shared" si="19"/>
        <v>1542</v>
      </c>
      <c r="H604">
        <f t="shared" si="20"/>
        <v>0</v>
      </c>
      <c r="P604">
        <v>2080111</v>
      </c>
      <c r="Q604" t="s">
        <v>1637</v>
      </c>
      <c r="R604">
        <v>1542</v>
      </c>
    </row>
    <row r="605" spans="4:18">
      <c r="D605">
        <v>2080112</v>
      </c>
      <c r="E605" t="s">
        <v>2544</v>
      </c>
      <c r="F605">
        <v>92</v>
      </c>
      <c r="G605">
        <f t="shared" si="19"/>
        <v>92</v>
      </c>
      <c r="H605">
        <f t="shared" si="20"/>
        <v>0</v>
      </c>
      <c r="P605">
        <v>2080112</v>
      </c>
      <c r="Q605" t="s">
        <v>2544</v>
      </c>
      <c r="R605">
        <v>92</v>
      </c>
    </row>
    <row r="606" spans="4:18">
      <c r="D606">
        <v>2080199</v>
      </c>
      <c r="E606" t="s">
        <v>1640</v>
      </c>
      <c r="F606">
        <v>13222</v>
      </c>
      <c r="G606">
        <f t="shared" si="19"/>
        <v>13222</v>
      </c>
      <c r="H606">
        <f t="shared" si="20"/>
        <v>0</v>
      </c>
      <c r="P606">
        <v>2080199</v>
      </c>
      <c r="Q606" t="s">
        <v>1640</v>
      </c>
      <c r="R606">
        <v>13222</v>
      </c>
    </row>
    <row r="607" spans="4:18">
      <c r="D607">
        <v>20802</v>
      </c>
      <c r="E607" t="s">
        <v>2379</v>
      </c>
      <c r="F607">
        <v>33421</v>
      </c>
      <c r="G607">
        <f t="shared" si="19"/>
        <v>33421</v>
      </c>
      <c r="H607">
        <f t="shared" si="20"/>
        <v>0</v>
      </c>
      <c r="P607">
        <v>20802</v>
      </c>
      <c r="Q607" t="s">
        <v>2379</v>
      </c>
      <c r="R607">
        <v>33421</v>
      </c>
    </row>
    <row r="608" spans="4:18">
      <c r="D608">
        <v>2080201</v>
      </c>
      <c r="E608" t="s">
        <v>2460</v>
      </c>
      <c r="F608">
        <v>3568</v>
      </c>
      <c r="G608">
        <f t="shared" si="19"/>
        <v>3568</v>
      </c>
      <c r="H608">
        <f t="shared" si="20"/>
        <v>0</v>
      </c>
      <c r="P608">
        <v>2080201</v>
      </c>
      <c r="Q608" t="s">
        <v>2460</v>
      </c>
      <c r="R608">
        <v>3568</v>
      </c>
    </row>
    <row r="609" spans="4:18">
      <c r="D609">
        <v>2080202</v>
      </c>
      <c r="E609" t="s">
        <v>2461</v>
      </c>
      <c r="F609">
        <v>628</v>
      </c>
      <c r="G609">
        <f t="shared" si="19"/>
        <v>628</v>
      </c>
      <c r="H609">
        <f t="shared" si="20"/>
        <v>0</v>
      </c>
      <c r="P609">
        <v>2080202</v>
      </c>
      <c r="Q609" t="s">
        <v>2461</v>
      </c>
      <c r="R609">
        <v>628</v>
      </c>
    </row>
    <row r="610" spans="4:18">
      <c r="D610">
        <v>2080203</v>
      </c>
      <c r="E610" t="s">
        <v>2462</v>
      </c>
      <c r="F610">
        <v>0</v>
      </c>
      <c r="G610">
        <f t="shared" si="19"/>
        <v>0</v>
      </c>
      <c r="H610">
        <f t="shared" si="20"/>
        <v>0</v>
      </c>
      <c r="P610">
        <v>2080203</v>
      </c>
      <c r="Q610" t="s">
        <v>2462</v>
      </c>
      <c r="R610">
        <v>0</v>
      </c>
    </row>
    <row r="611" spans="4:18">
      <c r="D611">
        <v>2080204</v>
      </c>
      <c r="E611" t="s">
        <v>2019</v>
      </c>
      <c r="F611">
        <v>1253</v>
      </c>
      <c r="G611">
        <f t="shared" si="19"/>
        <v>1253</v>
      </c>
      <c r="H611">
        <f t="shared" si="20"/>
        <v>0</v>
      </c>
      <c r="P611">
        <v>2080204</v>
      </c>
      <c r="Q611" t="s">
        <v>2019</v>
      </c>
      <c r="R611">
        <v>1253</v>
      </c>
    </row>
    <row r="612" spans="4:18">
      <c r="D612">
        <v>2080205</v>
      </c>
      <c r="E612" t="s">
        <v>2545</v>
      </c>
      <c r="F612">
        <v>6228</v>
      </c>
      <c r="G612">
        <f t="shared" si="19"/>
        <v>6228</v>
      </c>
      <c r="H612">
        <f t="shared" si="20"/>
        <v>0</v>
      </c>
      <c r="P612">
        <v>2080205</v>
      </c>
      <c r="Q612" t="s">
        <v>2545</v>
      </c>
      <c r="R612">
        <v>6228</v>
      </c>
    </row>
    <row r="613" spans="4:18">
      <c r="D613">
        <v>2080206</v>
      </c>
      <c r="E613" t="s">
        <v>1656</v>
      </c>
      <c r="F613">
        <v>51</v>
      </c>
      <c r="G613">
        <f t="shared" si="19"/>
        <v>51</v>
      </c>
      <c r="H613">
        <f t="shared" si="20"/>
        <v>0</v>
      </c>
      <c r="P613">
        <v>2080206</v>
      </c>
      <c r="Q613" t="s">
        <v>1656</v>
      </c>
      <c r="R613">
        <v>51</v>
      </c>
    </row>
    <row r="614" spans="4:18">
      <c r="D614">
        <v>2080207</v>
      </c>
      <c r="E614" t="s">
        <v>1657</v>
      </c>
      <c r="F614">
        <v>317</v>
      </c>
      <c r="G614">
        <f t="shared" si="19"/>
        <v>317</v>
      </c>
      <c r="H614">
        <f t="shared" si="20"/>
        <v>0</v>
      </c>
      <c r="P614">
        <v>2080207</v>
      </c>
      <c r="Q614" t="s">
        <v>1657</v>
      </c>
      <c r="R614">
        <v>317</v>
      </c>
    </row>
    <row r="615" spans="4:18">
      <c r="D615">
        <v>2080208</v>
      </c>
      <c r="E615" t="s">
        <v>1658</v>
      </c>
      <c r="F615">
        <v>17706</v>
      </c>
      <c r="G615">
        <f t="shared" si="19"/>
        <v>17706</v>
      </c>
      <c r="H615">
        <f t="shared" si="20"/>
        <v>0</v>
      </c>
      <c r="P615">
        <v>2080208</v>
      </c>
      <c r="Q615" t="s">
        <v>1658</v>
      </c>
      <c r="R615">
        <v>17706</v>
      </c>
    </row>
    <row r="616" spans="4:18">
      <c r="D616">
        <v>2080209</v>
      </c>
      <c r="E616" t="s">
        <v>2020</v>
      </c>
      <c r="F616">
        <v>834</v>
      </c>
      <c r="G616">
        <f t="shared" si="19"/>
        <v>834</v>
      </c>
      <c r="H616">
        <f t="shared" si="20"/>
        <v>0</v>
      </c>
      <c r="P616">
        <v>2080209</v>
      </c>
      <c r="Q616" t="s">
        <v>2020</v>
      </c>
      <c r="R616">
        <v>834</v>
      </c>
    </row>
    <row r="617" spans="4:18">
      <c r="D617">
        <v>2080299</v>
      </c>
      <c r="E617" t="s">
        <v>1659</v>
      </c>
      <c r="F617">
        <v>2836</v>
      </c>
      <c r="G617">
        <f t="shared" si="19"/>
        <v>2836</v>
      </c>
      <c r="H617">
        <f t="shared" si="20"/>
        <v>0</v>
      </c>
      <c r="P617">
        <v>2080299</v>
      </c>
      <c r="Q617" t="s">
        <v>1659</v>
      </c>
      <c r="R617">
        <v>2836</v>
      </c>
    </row>
    <row r="618" spans="4:18">
      <c r="D618">
        <v>20804</v>
      </c>
      <c r="E618" t="s">
        <v>2380</v>
      </c>
      <c r="F618">
        <v>0</v>
      </c>
      <c r="G618">
        <f t="shared" si="19"/>
        <v>0</v>
      </c>
      <c r="H618">
        <f t="shared" si="20"/>
        <v>0</v>
      </c>
      <c r="P618">
        <v>20804</v>
      </c>
      <c r="Q618" t="s">
        <v>2380</v>
      </c>
      <c r="R618">
        <v>0</v>
      </c>
    </row>
    <row r="619" spans="4:18">
      <c r="D619">
        <v>2080402</v>
      </c>
      <c r="E619" t="s">
        <v>2546</v>
      </c>
      <c r="F619">
        <v>0</v>
      </c>
      <c r="G619">
        <f t="shared" si="19"/>
        <v>0</v>
      </c>
      <c r="H619">
        <f t="shared" si="20"/>
        <v>0</v>
      </c>
      <c r="P619">
        <v>2080402</v>
      </c>
      <c r="Q619" t="s">
        <v>2546</v>
      </c>
      <c r="R619">
        <v>0</v>
      </c>
    </row>
    <row r="620" spans="4:18">
      <c r="D620">
        <v>20805</v>
      </c>
      <c r="E620" t="s">
        <v>2381</v>
      </c>
      <c r="F620">
        <v>234850</v>
      </c>
      <c r="G620">
        <f t="shared" si="19"/>
        <v>234850</v>
      </c>
      <c r="H620">
        <f t="shared" si="20"/>
        <v>0</v>
      </c>
      <c r="P620">
        <v>20805</v>
      </c>
      <c r="Q620" t="s">
        <v>2381</v>
      </c>
      <c r="R620">
        <v>234850</v>
      </c>
    </row>
    <row r="621" spans="4:18">
      <c r="D621">
        <v>2080501</v>
      </c>
      <c r="E621" t="s">
        <v>1662</v>
      </c>
      <c r="F621">
        <v>30679</v>
      </c>
      <c r="G621">
        <f t="shared" si="19"/>
        <v>30679</v>
      </c>
      <c r="H621">
        <f t="shared" si="20"/>
        <v>0</v>
      </c>
      <c r="P621">
        <v>2080501</v>
      </c>
      <c r="Q621" t="s">
        <v>1662</v>
      </c>
      <c r="R621">
        <v>30679</v>
      </c>
    </row>
    <row r="622" spans="4:18">
      <c r="D622">
        <v>2080502</v>
      </c>
      <c r="E622" t="s">
        <v>1819</v>
      </c>
      <c r="F622">
        <v>14318</v>
      </c>
      <c r="G622">
        <f t="shared" si="19"/>
        <v>14318</v>
      </c>
      <c r="H622">
        <f t="shared" si="20"/>
        <v>0</v>
      </c>
      <c r="P622">
        <v>2080502</v>
      </c>
      <c r="Q622" t="s">
        <v>1819</v>
      </c>
      <c r="R622">
        <v>14318</v>
      </c>
    </row>
    <row r="623" spans="4:18">
      <c r="D623">
        <v>2080503</v>
      </c>
      <c r="E623" t="s">
        <v>4015</v>
      </c>
      <c r="F623">
        <v>208</v>
      </c>
      <c r="G623">
        <f t="shared" si="19"/>
        <v>208</v>
      </c>
      <c r="H623">
        <f t="shared" si="20"/>
        <v>0</v>
      </c>
      <c r="P623">
        <v>2080503</v>
      </c>
      <c r="Q623" t="s">
        <v>4015</v>
      </c>
      <c r="R623">
        <v>208</v>
      </c>
    </row>
    <row r="624" spans="4:18">
      <c r="D624">
        <v>2080504</v>
      </c>
      <c r="E624" t="s">
        <v>4016</v>
      </c>
      <c r="F624">
        <v>132</v>
      </c>
      <c r="G624">
        <f t="shared" si="19"/>
        <v>132</v>
      </c>
      <c r="H624">
        <f t="shared" si="20"/>
        <v>0</v>
      </c>
      <c r="P624">
        <v>2080504</v>
      </c>
      <c r="Q624" t="s">
        <v>4016</v>
      </c>
      <c r="R624">
        <v>132</v>
      </c>
    </row>
    <row r="625" spans="4:18">
      <c r="D625">
        <v>2080505</v>
      </c>
      <c r="E625" t="s">
        <v>1912</v>
      </c>
      <c r="F625">
        <v>83188</v>
      </c>
      <c r="G625">
        <f t="shared" si="19"/>
        <v>83188</v>
      </c>
      <c r="H625">
        <f t="shared" si="20"/>
        <v>0</v>
      </c>
      <c r="P625">
        <v>2080505</v>
      </c>
      <c r="Q625" t="s">
        <v>1912</v>
      </c>
      <c r="R625">
        <v>83188</v>
      </c>
    </row>
    <row r="626" spans="4:18">
      <c r="D626">
        <v>2080506</v>
      </c>
      <c r="E626" t="s">
        <v>1975</v>
      </c>
      <c r="F626">
        <v>7647</v>
      </c>
      <c r="G626">
        <f t="shared" si="19"/>
        <v>7647</v>
      </c>
      <c r="H626">
        <f t="shared" si="20"/>
        <v>0</v>
      </c>
      <c r="P626">
        <v>2080506</v>
      </c>
      <c r="Q626" t="s">
        <v>1975</v>
      </c>
      <c r="R626">
        <v>7647</v>
      </c>
    </row>
    <row r="627" spans="4:18">
      <c r="D627">
        <v>2080507</v>
      </c>
      <c r="E627" t="s">
        <v>1976</v>
      </c>
      <c r="F627">
        <v>92096</v>
      </c>
      <c r="G627">
        <f t="shared" si="19"/>
        <v>92096</v>
      </c>
      <c r="H627">
        <f t="shared" si="20"/>
        <v>0</v>
      </c>
      <c r="P627">
        <v>2080507</v>
      </c>
      <c r="Q627" t="s">
        <v>1976</v>
      </c>
      <c r="R627">
        <v>92096</v>
      </c>
    </row>
    <row r="628" spans="4:18">
      <c r="D628">
        <v>2080599</v>
      </c>
      <c r="E628" t="s">
        <v>1978</v>
      </c>
      <c r="F628">
        <v>6582</v>
      </c>
      <c r="G628">
        <f t="shared" si="19"/>
        <v>6582</v>
      </c>
      <c r="H628">
        <f t="shared" si="20"/>
        <v>0</v>
      </c>
      <c r="P628">
        <v>2080599</v>
      </c>
      <c r="Q628" t="s">
        <v>1978</v>
      </c>
      <c r="R628">
        <v>6582</v>
      </c>
    </row>
    <row r="629" spans="4:18">
      <c r="D629">
        <v>20806</v>
      </c>
      <c r="E629" t="s">
        <v>2382</v>
      </c>
      <c r="F629">
        <v>3927</v>
      </c>
      <c r="G629">
        <f t="shared" si="19"/>
        <v>3927</v>
      </c>
      <c r="H629">
        <f t="shared" si="20"/>
        <v>0</v>
      </c>
      <c r="P629">
        <v>20806</v>
      </c>
      <c r="Q629" t="s">
        <v>2382</v>
      </c>
      <c r="R629">
        <v>3927</v>
      </c>
    </row>
    <row r="630" spans="4:18">
      <c r="D630">
        <v>2080601</v>
      </c>
      <c r="E630" t="s">
        <v>2547</v>
      </c>
      <c r="F630">
        <v>0</v>
      </c>
      <c r="G630">
        <f t="shared" si="19"/>
        <v>0</v>
      </c>
      <c r="H630">
        <f t="shared" si="20"/>
        <v>0</v>
      </c>
      <c r="P630">
        <v>2080601</v>
      </c>
      <c r="Q630" t="s">
        <v>2547</v>
      </c>
      <c r="R630">
        <v>0</v>
      </c>
    </row>
    <row r="631" spans="4:18">
      <c r="D631">
        <v>2080602</v>
      </c>
      <c r="E631" t="s">
        <v>4017</v>
      </c>
      <c r="F631">
        <v>0</v>
      </c>
      <c r="G631">
        <f t="shared" si="19"/>
        <v>0</v>
      </c>
      <c r="H631">
        <f t="shared" si="20"/>
        <v>0</v>
      </c>
      <c r="P631">
        <v>2080602</v>
      </c>
      <c r="Q631" t="s">
        <v>4017</v>
      </c>
      <c r="R631">
        <v>0</v>
      </c>
    </row>
    <row r="632" spans="4:18">
      <c r="D632">
        <v>2080699</v>
      </c>
      <c r="E632" t="s">
        <v>1985</v>
      </c>
      <c r="F632">
        <v>3927</v>
      </c>
      <c r="G632">
        <f t="shared" si="19"/>
        <v>3927</v>
      </c>
      <c r="H632">
        <f t="shared" si="20"/>
        <v>0</v>
      </c>
      <c r="P632">
        <v>2080699</v>
      </c>
      <c r="Q632" t="s">
        <v>1985</v>
      </c>
      <c r="R632">
        <v>3927</v>
      </c>
    </row>
    <row r="633" spans="4:18">
      <c r="D633">
        <v>20807</v>
      </c>
      <c r="E633" t="s">
        <v>2383</v>
      </c>
      <c r="F633">
        <v>30698</v>
      </c>
      <c r="G633">
        <f t="shared" si="19"/>
        <v>30698</v>
      </c>
      <c r="H633">
        <f t="shared" si="20"/>
        <v>0</v>
      </c>
      <c r="P633">
        <v>20807</v>
      </c>
      <c r="Q633" t="s">
        <v>2383</v>
      </c>
      <c r="R633">
        <v>30698</v>
      </c>
    </row>
    <row r="634" spans="4:18">
      <c r="D634">
        <v>2080701</v>
      </c>
      <c r="E634" t="s">
        <v>2548</v>
      </c>
      <c r="F634">
        <v>179</v>
      </c>
      <c r="G634">
        <f t="shared" si="19"/>
        <v>179</v>
      </c>
      <c r="H634">
        <f t="shared" si="20"/>
        <v>0</v>
      </c>
      <c r="P634">
        <v>2080701</v>
      </c>
      <c r="Q634" t="s">
        <v>2548</v>
      </c>
      <c r="R634">
        <v>179</v>
      </c>
    </row>
    <row r="635" spans="4:18">
      <c r="D635">
        <v>2080702</v>
      </c>
      <c r="E635" t="s">
        <v>2549</v>
      </c>
      <c r="F635">
        <v>107</v>
      </c>
      <c r="G635">
        <f t="shared" si="19"/>
        <v>107</v>
      </c>
      <c r="H635">
        <f t="shared" si="20"/>
        <v>0</v>
      </c>
      <c r="P635">
        <v>2080702</v>
      </c>
      <c r="Q635" t="s">
        <v>2549</v>
      </c>
      <c r="R635">
        <v>107</v>
      </c>
    </row>
    <row r="636" spans="4:18">
      <c r="D636">
        <v>2080704</v>
      </c>
      <c r="E636" t="s">
        <v>2550</v>
      </c>
      <c r="F636">
        <v>1322</v>
      </c>
      <c r="G636">
        <f t="shared" si="19"/>
        <v>1322</v>
      </c>
      <c r="H636">
        <f t="shared" si="20"/>
        <v>0</v>
      </c>
      <c r="P636">
        <v>2080704</v>
      </c>
      <c r="Q636" t="s">
        <v>2550</v>
      </c>
      <c r="R636">
        <v>1322</v>
      </c>
    </row>
    <row r="637" spans="4:18">
      <c r="D637">
        <v>2080705</v>
      </c>
      <c r="E637" t="s">
        <v>1986</v>
      </c>
      <c r="F637">
        <v>662</v>
      </c>
      <c r="G637">
        <f t="shared" si="19"/>
        <v>662</v>
      </c>
      <c r="H637">
        <f t="shared" si="20"/>
        <v>0</v>
      </c>
      <c r="P637">
        <v>2080705</v>
      </c>
      <c r="Q637" t="s">
        <v>1986</v>
      </c>
      <c r="R637">
        <v>662</v>
      </c>
    </row>
    <row r="638" spans="4:18">
      <c r="D638">
        <v>2080709</v>
      </c>
      <c r="E638" t="s">
        <v>2551</v>
      </c>
      <c r="F638">
        <v>11</v>
      </c>
      <c r="G638">
        <f t="shared" si="19"/>
        <v>11</v>
      </c>
      <c r="H638">
        <f t="shared" si="20"/>
        <v>0</v>
      </c>
      <c r="P638">
        <v>2080709</v>
      </c>
      <c r="Q638" t="s">
        <v>2551</v>
      </c>
      <c r="R638">
        <v>11</v>
      </c>
    </row>
    <row r="639" spans="4:18">
      <c r="D639">
        <v>2080711</v>
      </c>
      <c r="E639" t="s">
        <v>2552</v>
      </c>
      <c r="F639">
        <v>0</v>
      </c>
      <c r="G639">
        <f t="shared" si="19"/>
        <v>0</v>
      </c>
      <c r="H639">
        <f t="shared" si="20"/>
        <v>0</v>
      </c>
      <c r="P639">
        <v>2080711</v>
      </c>
      <c r="Q639" t="s">
        <v>2552</v>
      </c>
      <c r="R639">
        <v>0</v>
      </c>
    </row>
    <row r="640" spans="4:18">
      <c r="D640">
        <v>2080712</v>
      </c>
      <c r="E640" t="s">
        <v>2553</v>
      </c>
      <c r="F640">
        <v>50</v>
      </c>
      <c r="G640">
        <f t="shared" si="19"/>
        <v>50</v>
      </c>
      <c r="H640">
        <f t="shared" si="20"/>
        <v>0</v>
      </c>
      <c r="P640">
        <v>2080712</v>
      </c>
      <c r="Q640" t="s">
        <v>2553</v>
      </c>
      <c r="R640">
        <v>50</v>
      </c>
    </row>
    <row r="641" spans="4:18">
      <c r="D641">
        <v>2080713</v>
      </c>
      <c r="E641" t="s">
        <v>2554</v>
      </c>
      <c r="F641">
        <v>0</v>
      </c>
      <c r="G641">
        <f t="shared" si="19"/>
        <v>0</v>
      </c>
      <c r="H641">
        <f t="shared" si="20"/>
        <v>0</v>
      </c>
      <c r="P641">
        <v>2080713</v>
      </c>
      <c r="Q641" t="s">
        <v>2554</v>
      </c>
      <c r="R641">
        <v>0</v>
      </c>
    </row>
    <row r="642" spans="4:18">
      <c r="D642">
        <v>2080799</v>
      </c>
      <c r="E642" t="s">
        <v>1987</v>
      </c>
      <c r="F642">
        <v>28367</v>
      </c>
      <c r="G642">
        <f t="shared" si="19"/>
        <v>28367</v>
      </c>
      <c r="H642">
        <f t="shared" si="20"/>
        <v>0</v>
      </c>
      <c r="P642">
        <v>2080799</v>
      </c>
      <c r="Q642" t="s">
        <v>1987</v>
      </c>
      <c r="R642">
        <v>28367</v>
      </c>
    </row>
    <row r="643" spans="4:18">
      <c r="D643">
        <v>20808</v>
      </c>
      <c r="E643" t="s">
        <v>2384</v>
      </c>
      <c r="F643">
        <v>18732</v>
      </c>
      <c r="G643">
        <f t="shared" si="19"/>
        <v>18732</v>
      </c>
      <c r="H643">
        <f t="shared" si="20"/>
        <v>0</v>
      </c>
      <c r="P643">
        <v>20808</v>
      </c>
      <c r="Q643" t="s">
        <v>2384</v>
      </c>
      <c r="R643">
        <v>18732</v>
      </c>
    </row>
    <row r="644" spans="4:18">
      <c r="D644">
        <v>2080801</v>
      </c>
      <c r="E644" t="s">
        <v>1988</v>
      </c>
      <c r="F644">
        <v>2055</v>
      </c>
      <c r="G644">
        <f t="shared" si="19"/>
        <v>2055</v>
      </c>
      <c r="H644">
        <f t="shared" si="20"/>
        <v>0</v>
      </c>
      <c r="P644">
        <v>2080801</v>
      </c>
      <c r="Q644" t="s">
        <v>1988</v>
      </c>
      <c r="R644">
        <v>2055</v>
      </c>
    </row>
    <row r="645" spans="4:18">
      <c r="D645">
        <v>2080802</v>
      </c>
      <c r="E645" t="s">
        <v>1989</v>
      </c>
      <c r="F645">
        <v>1782</v>
      </c>
      <c r="G645">
        <f t="shared" si="19"/>
        <v>1782</v>
      </c>
      <c r="H645">
        <f t="shared" si="20"/>
        <v>0</v>
      </c>
      <c r="P645">
        <v>2080802</v>
      </c>
      <c r="Q645" t="s">
        <v>1989</v>
      </c>
      <c r="R645">
        <v>1782</v>
      </c>
    </row>
    <row r="646" spans="4:18">
      <c r="D646">
        <v>2080803</v>
      </c>
      <c r="E646" t="s">
        <v>4018</v>
      </c>
      <c r="F646">
        <v>7614</v>
      </c>
      <c r="G646">
        <f t="shared" ref="G646:G709" si="21">R646</f>
        <v>7614</v>
      </c>
      <c r="H646">
        <f t="shared" ref="H646:H709" si="22">F646-G646</f>
        <v>0</v>
      </c>
      <c r="P646">
        <v>2080803</v>
      </c>
      <c r="Q646" t="s">
        <v>4018</v>
      </c>
      <c r="R646">
        <v>7614</v>
      </c>
    </row>
    <row r="647" spans="4:18">
      <c r="D647">
        <v>2080804</v>
      </c>
      <c r="E647" t="s">
        <v>2555</v>
      </c>
      <c r="F647">
        <v>399</v>
      </c>
      <c r="G647">
        <f t="shared" si="21"/>
        <v>399</v>
      </c>
      <c r="H647">
        <f t="shared" si="22"/>
        <v>0</v>
      </c>
      <c r="P647">
        <v>2080804</v>
      </c>
      <c r="Q647" t="s">
        <v>2555</v>
      </c>
      <c r="R647">
        <v>399</v>
      </c>
    </row>
    <row r="648" spans="4:18">
      <c r="D648">
        <v>2080805</v>
      </c>
      <c r="E648" t="s">
        <v>4019</v>
      </c>
      <c r="F648">
        <v>3001</v>
      </c>
      <c r="G648">
        <f t="shared" si="21"/>
        <v>3001</v>
      </c>
      <c r="H648">
        <f t="shared" si="22"/>
        <v>0</v>
      </c>
      <c r="P648">
        <v>2080805</v>
      </c>
      <c r="Q648" t="s">
        <v>4019</v>
      </c>
      <c r="R648">
        <v>3001</v>
      </c>
    </row>
    <row r="649" spans="4:18">
      <c r="D649">
        <v>2080806</v>
      </c>
      <c r="E649" t="s">
        <v>4020</v>
      </c>
      <c r="F649">
        <v>719</v>
      </c>
      <c r="G649">
        <f t="shared" si="21"/>
        <v>719</v>
      </c>
      <c r="H649">
        <f t="shared" si="22"/>
        <v>0</v>
      </c>
      <c r="P649">
        <v>2080806</v>
      </c>
      <c r="Q649" t="s">
        <v>4020</v>
      </c>
      <c r="R649">
        <v>719</v>
      </c>
    </row>
    <row r="650" spans="4:18">
      <c r="D650">
        <v>2080899</v>
      </c>
      <c r="E650" t="s">
        <v>2556</v>
      </c>
      <c r="F650">
        <v>3162</v>
      </c>
      <c r="G650">
        <f t="shared" si="21"/>
        <v>3162</v>
      </c>
      <c r="H650">
        <f t="shared" si="22"/>
        <v>0</v>
      </c>
      <c r="P650">
        <v>2080899</v>
      </c>
      <c r="Q650" t="s">
        <v>2556</v>
      </c>
      <c r="R650">
        <v>3162</v>
      </c>
    </row>
    <row r="651" spans="4:18">
      <c r="D651">
        <v>20809</v>
      </c>
      <c r="E651" t="s">
        <v>2385</v>
      </c>
      <c r="F651">
        <v>7074</v>
      </c>
      <c r="G651">
        <f t="shared" si="21"/>
        <v>7074</v>
      </c>
      <c r="H651">
        <f t="shared" si="22"/>
        <v>0</v>
      </c>
      <c r="P651">
        <v>20809</v>
      </c>
      <c r="Q651" t="s">
        <v>2385</v>
      </c>
      <c r="R651">
        <v>7074</v>
      </c>
    </row>
    <row r="652" spans="4:18">
      <c r="D652">
        <v>2080901</v>
      </c>
      <c r="E652" t="s">
        <v>1990</v>
      </c>
      <c r="F652">
        <v>1113</v>
      </c>
      <c r="G652">
        <f t="shared" si="21"/>
        <v>1113</v>
      </c>
      <c r="H652">
        <f t="shared" si="22"/>
        <v>0</v>
      </c>
      <c r="P652">
        <v>2080901</v>
      </c>
      <c r="Q652" t="s">
        <v>1990</v>
      </c>
      <c r="R652">
        <v>1113</v>
      </c>
    </row>
    <row r="653" spans="4:18">
      <c r="D653">
        <v>2080902</v>
      </c>
      <c r="E653" t="s">
        <v>1991</v>
      </c>
      <c r="F653">
        <v>5016</v>
      </c>
      <c r="G653">
        <f t="shared" si="21"/>
        <v>5016</v>
      </c>
      <c r="H653">
        <f t="shared" si="22"/>
        <v>0</v>
      </c>
      <c r="P653">
        <v>2080902</v>
      </c>
      <c r="Q653" t="s">
        <v>1991</v>
      </c>
      <c r="R653">
        <v>5016</v>
      </c>
    </row>
    <row r="654" spans="4:18">
      <c r="D654">
        <v>2080903</v>
      </c>
      <c r="E654" t="s">
        <v>1992</v>
      </c>
      <c r="F654">
        <v>472</v>
      </c>
      <c r="G654">
        <f t="shared" si="21"/>
        <v>472</v>
      </c>
      <c r="H654">
        <f t="shared" si="22"/>
        <v>0</v>
      </c>
      <c r="P654">
        <v>2080903</v>
      </c>
      <c r="Q654" t="s">
        <v>1992</v>
      </c>
      <c r="R654">
        <v>472</v>
      </c>
    </row>
    <row r="655" spans="4:18">
      <c r="D655">
        <v>2080904</v>
      </c>
      <c r="E655" t="s">
        <v>2557</v>
      </c>
      <c r="F655">
        <v>301</v>
      </c>
      <c r="G655">
        <f t="shared" si="21"/>
        <v>301</v>
      </c>
      <c r="H655">
        <f t="shared" si="22"/>
        <v>0</v>
      </c>
      <c r="P655">
        <v>2080904</v>
      </c>
      <c r="Q655" t="s">
        <v>2557</v>
      </c>
      <c r="R655">
        <v>301</v>
      </c>
    </row>
    <row r="656" spans="4:18">
      <c r="D656">
        <v>2080999</v>
      </c>
      <c r="E656" t="s">
        <v>2558</v>
      </c>
      <c r="F656">
        <v>172</v>
      </c>
      <c r="G656">
        <f t="shared" si="21"/>
        <v>172</v>
      </c>
      <c r="H656">
        <f t="shared" si="22"/>
        <v>0</v>
      </c>
      <c r="P656">
        <v>2080999</v>
      </c>
      <c r="Q656" t="s">
        <v>2558</v>
      </c>
      <c r="R656">
        <v>172</v>
      </c>
    </row>
    <row r="657" spans="4:18">
      <c r="D657">
        <v>20810</v>
      </c>
      <c r="E657" t="s">
        <v>2386</v>
      </c>
      <c r="F657">
        <v>14469</v>
      </c>
      <c r="G657">
        <f t="shared" si="21"/>
        <v>14469</v>
      </c>
      <c r="H657">
        <f t="shared" si="22"/>
        <v>0</v>
      </c>
      <c r="P657">
        <v>20810</v>
      </c>
      <c r="Q657" t="s">
        <v>2386</v>
      </c>
      <c r="R657">
        <v>14469</v>
      </c>
    </row>
    <row r="658" spans="4:18">
      <c r="D658">
        <v>2081001</v>
      </c>
      <c r="E658" t="s">
        <v>1994</v>
      </c>
      <c r="F658">
        <v>1681</v>
      </c>
      <c r="G658">
        <f t="shared" si="21"/>
        <v>1681</v>
      </c>
      <c r="H658">
        <f t="shared" si="22"/>
        <v>0</v>
      </c>
      <c r="P658">
        <v>2081001</v>
      </c>
      <c r="Q658" t="s">
        <v>1994</v>
      </c>
      <c r="R658">
        <v>1681</v>
      </c>
    </row>
    <row r="659" spans="4:18">
      <c r="D659">
        <v>2081002</v>
      </c>
      <c r="E659" t="s">
        <v>1995</v>
      </c>
      <c r="F659">
        <v>5623</v>
      </c>
      <c r="G659">
        <f t="shared" si="21"/>
        <v>5623</v>
      </c>
      <c r="H659">
        <f t="shared" si="22"/>
        <v>0</v>
      </c>
      <c r="P659">
        <v>2081002</v>
      </c>
      <c r="Q659" t="s">
        <v>1995</v>
      </c>
      <c r="R659">
        <v>5623</v>
      </c>
    </row>
    <row r="660" spans="4:18">
      <c r="D660">
        <v>2081003</v>
      </c>
      <c r="E660" t="s">
        <v>4021</v>
      </c>
      <c r="F660">
        <v>0</v>
      </c>
      <c r="G660">
        <f t="shared" si="21"/>
        <v>0</v>
      </c>
      <c r="H660">
        <f t="shared" si="22"/>
        <v>0</v>
      </c>
      <c r="P660">
        <v>2081003</v>
      </c>
      <c r="Q660" t="s">
        <v>4021</v>
      </c>
      <c r="R660">
        <v>0</v>
      </c>
    </row>
    <row r="661" spans="4:18">
      <c r="D661">
        <v>2081004</v>
      </c>
      <c r="E661" t="s">
        <v>1996</v>
      </c>
      <c r="F661">
        <v>4880</v>
      </c>
      <c r="G661">
        <f t="shared" si="21"/>
        <v>4880</v>
      </c>
      <c r="H661">
        <f t="shared" si="22"/>
        <v>0</v>
      </c>
      <c r="P661">
        <v>2081004</v>
      </c>
      <c r="Q661" t="s">
        <v>1996</v>
      </c>
      <c r="R661">
        <v>4880</v>
      </c>
    </row>
    <row r="662" spans="4:18">
      <c r="D662">
        <v>2081005</v>
      </c>
      <c r="E662" t="s">
        <v>1999</v>
      </c>
      <c r="F662">
        <v>1987</v>
      </c>
      <c r="G662">
        <f t="shared" si="21"/>
        <v>1987</v>
      </c>
      <c r="H662">
        <f t="shared" si="22"/>
        <v>0</v>
      </c>
      <c r="P662">
        <v>2081005</v>
      </c>
      <c r="Q662" t="s">
        <v>1999</v>
      </c>
      <c r="R662">
        <v>1987</v>
      </c>
    </row>
    <row r="663" spans="4:18">
      <c r="D663">
        <v>2081099</v>
      </c>
      <c r="E663" t="s">
        <v>4022</v>
      </c>
      <c r="F663">
        <v>298</v>
      </c>
      <c r="G663">
        <f t="shared" si="21"/>
        <v>298</v>
      </c>
      <c r="H663">
        <f t="shared" si="22"/>
        <v>0</v>
      </c>
      <c r="P663">
        <v>2081099</v>
      </c>
      <c r="Q663" t="s">
        <v>4022</v>
      </c>
      <c r="R663">
        <v>298</v>
      </c>
    </row>
    <row r="664" spans="4:18">
      <c r="D664">
        <v>20811</v>
      </c>
      <c r="E664" t="s">
        <v>2387</v>
      </c>
      <c r="F664">
        <v>14487</v>
      </c>
      <c r="G664">
        <f t="shared" si="21"/>
        <v>14487</v>
      </c>
      <c r="H664">
        <f t="shared" si="22"/>
        <v>0</v>
      </c>
      <c r="P664">
        <v>20811</v>
      </c>
      <c r="Q664" t="s">
        <v>2387</v>
      </c>
      <c r="R664">
        <v>14487</v>
      </c>
    </row>
    <row r="665" spans="4:18">
      <c r="D665">
        <v>2081101</v>
      </c>
      <c r="E665" t="s">
        <v>2460</v>
      </c>
      <c r="F665">
        <v>825</v>
      </c>
      <c r="G665">
        <f t="shared" si="21"/>
        <v>825</v>
      </c>
      <c r="H665">
        <f t="shared" si="22"/>
        <v>0</v>
      </c>
      <c r="P665">
        <v>2081101</v>
      </c>
      <c r="Q665" t="s">
        <v>2460</v>
      </c>
      <c r="R665">
        <v>825</v>
      </c>
    </row>
    <row r="666" spans="4:18">
      <c r="D666">
        <v>2081102</v>
      </c>
      <c r="E666" t="s">
        <v>2461</v>
      </c>
      <c r="F666">
        <v>706</v>
      </c>
      <c r="G666">
        <f t="shared" si="21"/>
        <v>706</v>
      </c>
      <c r="H666">
        <f t="shared" si="22"/>
        <v>0</v>
      </c>
      <c r="P666">
        <v>2081102</v>
      </c>
      <c r="Q666" t="s">
        <v>2461</v>
      </c>
      <c r="R666">
        <v>706</v>
      </c>
    </row>
    <row r="667" spans="4:18">
      <c r="D667">
        <v>2081103</v>
      </c>
      <c r="E667" t="s">
        <v>2462</v>
      </c>
      <c r="F667">
        <v>0</v>
      </c>
      <c r="G667">
        <f t="shared" si="21"/>
        <v>0</v>
      </c>
      <c r="H667">
        <f t="shared" si="22"/>
        <v>0</v>
      </c>
      <c r="P667">
        <v>2081103</v>
      </c>
      <c r="Q667" t="s">
        <v>2462</v>
      </c>
      <c r="R667">
        <v>0</v>
      </c>
    </row>
    <row r="668" spans="4:18">
      <c r="D668">
        <v>2081104</v>
      </c>
      <c r="E668" t="s">
        <v>2003</v>
      </c>
      <c r="F668">
        <v>1755</v>
      </c>
      <c r="G668">
        <f t="shared" si="21"/>
        <v>1755</v>
      </c>
      <c r="H668">
        <f t="shared" si="22"/>
        <v>0</v>
      </c>
      <c r="P668">
        <v>2081104</v>
      </c>
      <c r="Q668" t="s">
        <v>2003</v>
      </c>
      <c r="R668">
        <v>1755</v>
      </c>
    </row>
    <row r="669" spans="4:18">
      <c r="D669">
        <v>2081105</v>
      </c>
      <c r="E669" t="s">
        <v>2004</v>
      </c>
      <c r="F669">
        <v>1246</v>
      </c>
      <c r="G669">
        <f t="shared" si="21"/>
        <v>1246</v>
      </c>
      <c r="H669">
        <f t="shared" si="22"/>
        <v>0</v>
      </c>
      <c r="P669">
        <v>2081105</v>
      </c>
      <c r="Q669" t="s">
        <v>2004</v>
      </c>
      <c r="R669">
        <v>1246</v>
      </c>
    </row>
    <row r="670" spans="4:18">
      <c r="D670">
        <v>2081106</v>
      </c>
      <c r="E670" t="s">
        <v>2005</v>
      </c>
      <c r="F670">
        <v>247</v>
      </c>
      <c r="G670">
        <f t="shared" si="21"/>
        <v>247</v>
      </c>
      <c r="H670">
        <f t="shared" si="22"/>
        <v>0</v>
      </c>
      <c r="P670">
        <v>2081106</v>
      </c>
      <c r="Q670" t="s">
        <v>2005</v>
      </c>
      <c r="R670">
        <v>247</v>
      </c>
    </row>
    <row r="671" spans="4:18">
      <c r="D671">
        <v>2081107</v>
      </c>
      <c r="E671" t="s">
        <v>2559</v>
      </c>
      <c r="F671">
        <v>2623</v>
      </c>
      <c r="G671">
        <f t="shared" si="21"/>
        <v>2623</v>
      </c>
      <c r="H671">
        <f t="shared" si="22"/>
        <v>0</v>
      </c>
      <c r="P671">
        <v>2081107</v>
      </c>
      <c r="Q671" t="s">
        <v>2559</v>
      </c>
      <c r="R671">
        <v>2623</v>
      </c>
    </row>
    <row r="672" spans="4:18">
      <c r="D672">
        <v>2081199</v>
      </c>
      <c r="E672" t="s">
        <v>2006</v>
      </c>
      <c r="F672">
        <v>7085</v>
      </c>
      <c r="G672">
        <f t="shared" si="21"/>
        <v>7085</v>
      </c>
      <c r="H672">
        <f t="shared" si="22"/>
        <v>0</v>
      </c>
      <c r="P672">
        <v>2081199</v>
      </c>
      <c r="Q672" t="s">
        <v>2006</v>
      </c>
      <c r="R672">
        <v>7085</v>
      </c>
    </row>
    <row r="673" spans="4:18">
      <c r="D673">
        <v>20815</v>
      </c>
      <c r="E673" t="s">
        <v>2388</v>
      </c>
      <c r="F673">
        <v>1643</v>
      </c>
      <c r="G673">
        <f t="shared" si="21"/>
        <v>1643</v>
      </c>
      <c r="H673">
        <f t="shared" si="22"/>
        <v>0</v>
      </c>
      <c r="P673">
        <v>20815</v>
      </c>
      <c r="Q673" t="s">
        <v>2388</v>
      </c>
      <c r="R673">
        <v>1643</v>
      </c>
    </row>
    <row r="674" spans="4:18">
      <c r="D674">
        <v>2081501</v>
      </c>
      <c r="E674" t="s">
        <v>4023</v>
      </c>
      <c r="F674">
        <v>741</v>
      </c>
      <c r="G674">
        <f t="shared" si="21"/>
        <v>741</v>
      </c>
      <c r="H674">
        <f t="shared" si="22"/>
        <v>0</v>
      </c>
      <c r="P674">
        <v>2081501</v>
      </c>
      <c r="Q674" t="s">
        <v>4023</v>
      </c>
      <c r="R674">
        <v>741</v>
      </c>
    </row>
    <row r="675" spans="4:18">
      <c r="D675">
        <v>2081502</v>
      </c>
      <c r="E675" t="s">
        <v>2292</v>
      </c>
      <c r="F675">
        <v>702</v>
      </c>
      <c r="G675">
        <f t="shared" si="21"/>
        <v>702</v>
      </c>
      <c r="H675">
        <f t="shared" si="22"/>
        <v>0</v>
      </c>
      <c r="P675">
        <v>2081502</v>
      </c>
      <c r="Q675" t="s">
        <v>2292</v>
      </c>
      <c r="R675">
        <v>702</v>
      </c>
    </row>
    <row r="676" spans="4:18">
      <c r="D676">
        <v>2081503</v>
      </c>
      <c r="E676" t="s">
        <v>4024</v>
      </c>
      <c r="F676">
        <v>40</v>
      </c>
      <c r="G676">
        <f t="shared" si="21"/>
        <v>40</v>
      </c>
      <c r="H676">
        <f t="shared" si="22"/>
        <v>0</v>
      </c>
      <c r="P676">
        <v>2081503</v>
      </c>
      <c r="Q676" t="s">
        <v>4024</v>
      </c>
      <c r="R676">
        <v>40</v>
      </c>
    </row>
    <row r="677" spans="4:18">
      <c r="D677">
        <v>2081599</v>
      </c>
      <c r="E677" t="s">
        <v>4025</v>
      </c>
      <c r="F677">
        <v>160</v>
      </c>
      <c r="G677">
        <f t="shared" si="21"/>
        <v>160</v>
      </c>
      <c r="H677">
        <f t="shared" si="22"/>
        <v>0</v>
      </c>
      <c r="P677">
        <v>2081599</v>
      </c>
      <c r="Q677" t="s">
        <v>4025</v>
      </c>
      <c r="R677">
        <v>160</v>
      </c>
    </row>
    <row r="678" spans="4:18">
      <c r="D678">
        <v>20816</v>
      </c>
      <c r="E678" t="s">
        <v>2389</v>
      </c>
      <c r="F678">
        <v>415</v>
      </c>
      <c r="G678">
        <f t="shared" si="21"/>
        <v>415</v>
      </c>
      <c r="H678">
        <f t="shared" si="22"/>
        <v>0</v>
      </c>
      <c r="P678">
        <v>20816</v>
      </c>
      <c r="Q678" t="s">
        <v>2389</v>
      </c>
      <c r="R678">
        <v>415</v>
      </c>
    </row>
    <row r="679" spans="4:18">
      <c r="D679">
        <v>2081601</v>
      </c>
      <c r="E679" t="s">
        <v>2460</v>
      </c>
      <c r="F679">
        <v>181</v>
      </c>
      <c r="G679">
        <f t="shared" si="21"/>
        <v>181</v>
      </c>
      <c r="H679">
        <f t="shared" si="22"/>
        <v>0</v>
      </c>
      <c r="P679">
        <v>2081601</v>
      </c>
      <c r="Q679" t="s">
        <v>2460</v>
      </c>
      <c r="R679">
        <v>181</v>
      </c>
    </row>
    <row r="680" spans="4:18">
      <c r="D680">
        <v>2081602</v>
      </c>
      <c r="E680" t="s">
        <v>2461</v>
      </c>
      <c r="F680">
        <v>127</v>
      </c>
      <c r="G680">
        <f t="shared" si="21"/>
        <v>127</v>
      </c>
      <c r="H680">
        <f t="shared" si="22"/>
        <v>0</v>
      </c>
      <c r="P680">
        <v>2081602</v>
      </c>
      <c r="Q680" t="s">
        <v>2461</v>
      </c>
      <c r="R680">
        <v>127</v>
      </c>
    </row>
    <row r="681" spans="4:18">
      <c r="D681">
        <v>2081603</v>
      </c>
      <c r="E681" t="s">
        <v>2462</v>
      </c>
      <c r="F681">
        <v>3</v>
      </c>
      <c r="G681">
        <f t="shared" si="21"/>
        <v>3</v>
      </c>
      <c r="H681">
        <f t="shared" si="22"/>
        <v>0</v>
      </c>
      <c r="P681">
        <v>2081603</v>
      </c>
      <c r="Q681" t="s">
        <v>2462</v>
      </c>
      <c r="R681">
        <v>3</v>
      </c>
    </row>
    <row r="682" spans="4:18">
      <c r="D682">
        <v>2081699</v>
      </c>
      <c r="E682" t="s">
        <v>2013</v>
      </c>
      <c r="F682">
        <v>104</v>
      </c>
      <c r="G682">
        <f t="shared" si="21"/>
        <v>104</v>
      </c>
      <c r="H682">
        <f t="shared" si="22"/>
        <v>0</v>
      </c>
      <c r="P682">
        <v>2081699</v>
      </c>
      <c r="Q682" t="s">
        <v>2013</v>
      </c>
      <c r="R682">
        <v>104</v>
      </c>
    </row>
    <row r="683" spans="4:18">
      <c r="D683">
        <v>20819</v>
      </c>
      <c r="E683" t="s">
        <v>2390</v>
      </c>
      <c r="F683">
        <v>29845</v>
      </c>
      <c r="G683">
        <f t="shared" si="21"/>
        <v>29845</v>
      </c>
      <c r="H683">
        <f t="shared" si="22"/>
        <v>0</v>
      </c>
      <c r="P683">
        <v>20819</v>
      </c>
      <c r="Q683" t="s">
        <v>2390</v>
      </c>
      <c r="R683">
        <v>29845</v>
      </c>
    </row>
    <row r="684" spans="4:18">
      <c r="D684">
        <v>2081901</v>
      </c>
      <c r="E684" t="s">
        <v>2560</v>
      </c>
      <c r="F684">
        <v>9289</v>
      </c>
      <c r="G684">
        <f t="shared" si="21"/>
        <v>9289</v>
      </c>
      <c r="H684">
        <f t="shared" si="22"/>
        <v>0</v>
      </c>
      <c r="P684">
        <v>2081901</v>
      </c>
      <c r="Q684" t="s">
        <v>2560</v>
      </c>
      <c r="R684">
        <v>9289</v>
      </c>
    </row>
    <row r="685" spans="4:18">
      <c r="D685">
        <v>2081902</v>
      </c>
      <c r="E685" t="s">
        <v>4026</v>
      </c>
      <c r="F685">
        <v>20556</v>
      </c>
      <c r="G685">
        <f t="shared" si="21"/>
        <v>20556</v>
      </c>
      <c r="H685">
        <f t="shared" si="22"/>
        <v>0</v>
      </c>
      <c r="P685">
        <v>2081902</v>
      </c>
      <c r="Q685" t="s">
        <v>4026</v>
      </c>
      <c r="R685">
        <v>20556</v>
      </c>
    </row>
    <row r="686" spans="4:18">
      <c r="D686">
        <v>20820</v>
      </c>
      <c r="E686" t="s">
        <v>2391</v>
      </c>
      <c r="F686">
        <v>1850</v>
      </c>
      <c r="G686">
        <f t="shared" si="21"/>
        <v>1850</v>
      </c>
      <c r="H686">
        <f t="shared" si="22"/>
        <v>0</v>
      </c>
      <c r="P686">
        <v>20820</v>
      </c>
      <c r="Q686" t="s">
        <v>2391</v>
      </c>
      <c r="R686">
        <v>1850</v>
      </c>
    </row>
    <row r="687" spans="4:18">
      <c r="D687">
        <v>2082001</v>
      </c>
      <c r="E687" t="s">
        <v>2561</v>
      </c>
      <c r="F687">
        <v>965</v>
      </c>
      <c r="G687">
        <f t="shared" si="21"/>
        <v>965</v>
      </c>
      <c r="H687">
        <f t="shared" si="22"/>
        <v>0</v>
      </c>
      <c r="P687">
        <v>2082001</v>
      </c>
      <c r="Q687" t="s">
        <v>2561</v>
      </c>
      <c r="R687">
        <v>965</v>
      </c>
    </row>
    <row r="688" spans="4:18">
      <c r="D688">
        <v>2082002</v>
      </c>
      <c r="E688" t="s">
        <v>2014</v>
      </c>
      <c r="F688">
        <v>885</v>
      </c>
      <c r="G688">
        <f t="shared" si="21"/>
        <v>885</v>
      </c>
      <c r="H688">
        <f t="shared" si="22"/>
        <v>0</v>
      </c>
      <c r="P688">
        <v>2082002</v>
      </c>
      <c r="Q688" t="s">
        <v>2014</v>
      </c>
      <c r="R688">
        <v>885</v>
      </c>
    </row>
    <row r="689" spans="4:18">
      <c r="D689">
        <v>20821</v>
      </c>
      <c r="E689" t="s">
        <v>2392</v>
      </c>
      <c r="F689">
        <v>5412</v>
      </c>
      <c r="G689">
        <f t="shared" si="21"/>
        <v>5412</v>
      </c>
      <c r="H689">
        <f t="shared" si="22"/>
        <v>0</v>
      </c>
      <c r="P689">
        <v>20821</v>
      </c>
      <c r="Q689" t="s">
        <v>2392</v>
      </c>
      <c r="R689">
        <v>5412</v>
      </c>
    </row>
    <row r="690" spans="4:18">
      <c r="D690">
        <v>2082101</v>
      </c>
      <c r="E690" t="s">
        <v>2562</v>
      </c>
      <c r="F690">
        <v>1287</v>
      </c>
      <c r="G690">
        <f t="shared" si="21"/>
        <v>1287</v>
      </c>
      <c r="H690">
        <f t="shared" si="22"/>
        <v>0</v>
      </c>
      <c r="P690">
        <v>2082101</v>
      </c>
      <c r="Q690" t="s">
        <v>2562</v>
      </c>
      <c r="R690">
        <v>1287</v>
      </c>
    </row>
    <row r="691" spans="4:18">
      <c r="D691">
        <v>2082102</v>
      </c>
      <c r="E691" t="s">
        <v>4027</v>
      </c>
      <c r="F691">
        <v>4125</v>
      </c>
      <c r="G691">
        <f t="shared" si="21"/>
        <v>4125</v>
      </c>
      <c r="H691">
        <f t="shared" si="22"/>
        <v>0</v>
      </c>
      <c r="P691">
        <v>2082102</v>
      </c>
      <c r="Q691" t="s">
        <v>4027</v>
      </c>
      <c r="R691">
        <v>4125</v>
      </c>
    </row>
    <row r="692" spans="4:18">
      <c r="D692">
        <v>20824</v>
      </c>
      <c r="E692" t="s">
        <v>4028</v>
      </c>
      <c r="F692">
        <v>0</v>
      </c>
      <c r="G692">
        <f t="shared" si="21"/>
        <v>0</v>
      </c>
      <c r="H692">
        <f t="shared" si="22"/>
        <v>0</v>
      </c>
      <c r="P692">
        <v>20824</v>
      </c>
      <c r="Q692" t="s">
        <v>4028</v>
      </c>
      <c r="R692">
        <v>0</v>
      </c>
    </row>
    <row r="693" spans="4:18">
      <c r="D693">
        <v>2082401</v>
      </c>
      <c r="E693" t="s">
        <v>4029</v>
      </c>
      <c r="F693">
        <v>0</v>
      </c>
      <c r="G693">
        <f t="shared" si="21"/>
        <v>0</v>
      </c>
      <c r="H693">
        <f t="shared" si="22"/>
        <v>0</v>
      </c>
      <c r="P693">
        <v>2082401</v>
      </c>
      <c r="Q693" t="s">
        <v>4029</v>
      </c>
      <c r="R693">
        <v>0</v>
      </c>
    </row>
    <row r="694" spans="4:18">
      <c r="D694">
        <v>2082402</v>
      </c>
      <c r="E694" t="s">
        <v>4030</v>
      </c>
      <c r="F694">
        <v>0</v>
      </c>
      <c r="G694">
        <f t="shared" si="21"/>
        <v>0</v>
      </c>
      <c r="H694">
        <f t="shared" si="22"/>
        <v>0</v>
      </c>
      <c r="P694">
        <v>2082402</v>
      </c>
      <c r="Q694" t="s">
        <v>4030</v>
      </c>
      <c r="R694">
        <v>0</v>
      </c>
    </row>
    <row r="695" spans="4:18">
      <c r="D695">
        <v>20825</v>
      </c>
      <c r="E695" t="s">
        <v>2393</v>
      </c>
      <c r="F695">
        <v>474</v>
      </c>
      <c r="G695">
        <f t="shared" si="21"/>
        <v>474</v>
      </c>
      <c r="H695">
        <f t="shared" si="22"/>
        <v>0</v>
      </c>
      <c r="P695">
        <v>20825</v>
      </c>
      <c r="Q695" t="s">
        <v>2393</v>
      </c>
      <c r="R695">
        <v>474</v>
      </c>
    </row>
    <row r="696" spans="4:18">
      <c r="D696">
        <v>2082501</v>
      </c>
      <c r="E696" t="s">
        <v>4031</v>
      </c>
      <c r="F696">
        <v>179</v>
      </c>
      <c r="G696">
        <f t="shared" si="21"/>
        <v>179</v>
      </c>
      <c r="H696">
        <f t="shared" si="22"/>
        <v>0</v>
      </c>
      <c r="P696">
        <v>2082501</v>
      </c>
      <c r="Q696" t="s">
        <v>4031</v>
      </c>
      <c r="R696">
        <v>179</v>
      </c>
    </row>
    <row r="697" spans="4:18">
      <c r="D697">
        <v>2082502</v>
      </c>
      <c r="E697" t="s">
        <v>2015</v>
      </c>
      <c r="F697">
        <v>295</v>
      </c>
      <c r="G697">
        <f t="shared" si="21"/>
        <v>295</v>
      </c>
      <c r="H697">
        <f t="shared" si="22"/>
        <v>0</v>
      </c>
      <c r="P697">
        <v>2082502</v>
      </c>
      <c r="Q697" t="s">
        <v>2015</v>
      </c>
      <c r="R697">
        <v>295</v>
      </c>
    </row>
    <row r="698" spans="4:18">
      <c r="D698">
        <v>20826</v>
      </c>
      <c r="E698" t="s">
        <v>2394</v>
      </c>
      <c r="F698">
        <v>131044</v>
      </c>
      <c r="G698">
        <f t="shared" si="21"/>
        <v>131044</v>
      </c>
      <c r="H698">
        <f t="shared" si="22"/>
        <v>0</v>
      </c>
      <c r="P698">
        <v>20826</v>
      </c>
      <c r="Q698" t="s">
        <v>2394</v>
      </c>
      <c r="R698">
        <v>131044</v>
      </c>
    </row>
    <row r="699" spans="4:18">
      <c r="D699">
        <v>2082601</v>
      </c>
      <c r="E699" t="s">
        <v>2016</v>
      </c>
      <c r="F699">
        <v>71285</v>
      </c>
      <c r="G699">
        <f t="shared" si="21"/>
        <v>71285</v>
      </c>
      <c r="H699">
        <f t="shared" si="22"/>
        <v>0</v>
      </c>
      <c r="P699">
        <v>2082601</v>
      </c>
      <c r="Q699" t="s">
        <v>2016</v>
      </c>
      <c r="R699">
        <v>71285</v>
      </c>
    </row>
    <row r="700" spans="4:18">
      <c r="D700">
        <v>2082602</v>
      </c>
      <c r="E700" t="s">
        <v>4032</v>
      </c>
      <c r="F700">
        <v>49109</v>
      </c>
      <c r="G700">
        <f t="shared" si="21"/>
        <v>49109</v>
      </c>
      <c r="H700">
        <f t="shared" si="22"/>
        <v>0</v>
      </c>
      <c r="P700">
        <v>2082602</v>
      </c>
      <c r="Q700" t="s">
        <v>4032</v>
      </c>
      <c r="R700">
        <v>49109</v>
      </c>
    </row>
    <row r="701" spans="4:18">
      <c r="D701">
        <v>2082699</v>
      </c>
      <c r="E701" t="s">
        <v>2018</v>
      </c>
      <c r="F701">
        <v>10650</v>
      </c>
      <c r="G701">
        <f t="shared" si="21"/>
        <v>10650</v>
      </c>
      <c r="H701">
        <f t="shared" si="22"/>
        <v>0</v>
      </c>
      <c r="P701">
        <v>2082699</v>
      </c>
      <c r="Q701" t="s">
        <v>2018</v>
      </c>
      <c r="R701">
        <v>10650</v>
      </c>
    </row>
    <row r="702" spans="4:18">
      <c r="D702">
        <v>20827</v>
      </c>
      <c r="E702" t="s">
        <v>4033</v>
      </c>
      <c r="F702">
        <v>1111</v>
      </c>
      <c r="G702">
        <f t="shared" si="21"/>
        <v>1111</v>
      </c>
      <c r="H702">
        <f t="shared" si="22"/>
        <v>0</v>
      </c>
      <c r="P702">
        <v>20827</v>
      </c>
      <c r="Q702" t="s">
        <v>4033</v>
      </c>
      <c r="R702">
        <v>1111</v>
      </c>
    </row>
    <row r="703" spans="4:18">
      <c r="D703">
        <v>2082701</v>
      </c>
      <c r="E703" t="s">
        <v>4034</v>
      </c>
      <c r="F703">
        <v>71</v>
      </c>
      <c r="G703">
        <f t="shared" si="21"/>
        <v>71</v>
      </c>
      <c r="H703">
        <f t="shared" si="22"/>
        <v>0</v>
      </c>
      <c r="P703">
        <v>2082701</v>
      </c>
      <c r="Q703" t="s">
        <v>4034</v>
      </c>
      <c r="R703">
        <v>71</v>
      </c>
    </row>
    <row r="704" spans="4:18">
      <c r="D704">
        <v>2082702</v>
      </c>
      <c r="E704" t="s">
        <v>4035</v>
      </c>
      <c r="F704">
        <v>103</v>
      </c>
      <c r="G704">
        <f t="shared" si="21"/>
        <v>103</v>
      </c>
      <c r="H704">
        <f t="shared" si="22"/>
        <v>0</v>
      </c>
      <c r="P704">
        <v>2082702</v>
      </c>
      <c r="Q704" t="s">
        <v>4035</v>
      </c>
      <c r="R704">
        <v>103</v>
      </c>
    </row>
    <row r="705" spans="4:18">
      <c r="D705">
        <v>2082703</v>
      </c>
      <c r="E705" t="s">
        <v>4036</v>
      </c>
      <c r="F705">
        <v>74</v>
      </c>
      <c r="G705">
        <f t="shared" si="21"/>
        <v>74</v>
      </c>
      <c r="H705">
        <f t="shared" si="22"/>
        <v>0</v>
      </c>
      <c r="P705">
        <v>2082703</v>
      </c>
      <c r="Q705" t="s">
        <v>4036</v>
      </c>
      <c r="R705">
        <v>74</v>
      </c>
    </row>
    <row r="706" spans="4:18">
      <c r="D706">
        <v>2082799</v>
      </c>
      <c r="E706" t="s">
        <v>4037</v>
      </c>
      <c r="F706">
        <v>863</v>
      </c>
      <c r="G706">
        <f t="shared" si="21"/>
        <v>863</v>
      </c>
      <c r="H706">
        <f t="shared" si="22"/>
        <v>0</v>
      </c>
      <c r="P706">
        <v>2082799</v>
      </c>
      <c r="Q706" t="s">
        <v>4037</v>
      </c>
      <c r="R706">
        <v>863</v>
      </c>
    </row>
    <row r="707" spans="4:18">
      <c r="D707">
        <v>20899</v>
      </c>
      <c r="E707" t="s">
        <v>2395</v>
      </c>
      <c r="F707">
        <v>8022</v>
      </c>
      <c r="G707">
        <f t="shared" si="21"/>
        <v>8022</v>
      </c>
      <c r="H707">
        <f t="shared" si="22"/>
        <v>0</v>
      </c>
      <c r="P707">
        <v>20899</v>
      </c>
      <c r="Q707" t="s">
        <v>2395</v>
      </c>
      <c r="R707">
        <v>8022</v>
      </c>
    </row>
    <row r="708" spans="4:18">
      <c r="D708">
        <v>2089901</v>
      </c>
      <c r="E708" t="s">
        <v>4038</v>
      </c>
      <c r="F708">
        <v>8022</v>
      </c>
      <c r="G708">
        <f t="shared" si="21"/>
        <v>8022</v>
      </c>
      <c r="H708">
        <f t="shared" si="22"/>
        <v>0</v>
      </c>
      <c r="P708">
        <v>2089901</v>
      </c>
      <c r="Q708" t="s">
        <v>4038</v>
      </c>
      <c r="R708">
        <v>8022</v>
      </c>
    </row>
    <row r="709" spans="4:18">
      <c r="D709">
        <v>210</v>
      </c>
      <c r="E709" t="s">
        <v>2310</v>
      </c>
      <c r="F709">
        <v>402781</v>
      </c>
      <c r="G709">
        <f t="shared" si="21"/>
        <v>402781</v>
      </c>
      <c r="H709">
        <f t="shared" si="22"/>
        <v>0</v>
      </c>
      <c r="P709">
        <v>210</v>
      </c>
      <c r="Q709" t="s">
        <v>2310</v>
      </c>
      <c r="R709">
        <v>402781</v>
      </c>
    </row>
    <row r="710" spans="4:18">
      <c r="D710">
        <v>21001</v>
      </c>
      <c r="E710" t="s">
        <v>2396</v>
      </c>
      <c r="F710">
        <v>9588</v>
      </c>
      <c r="G710">
        <f t="shared" ref="G710:G773" si="23">R710</f>
        <v>9588</v>
      </c>
      <c r="H710">
        <f t="shared" ref="H710:H773" si="24">F710-G710</f>
        <v>0</v>
      </c>
      <c r="P710">
        <v>21001</v>
      </c>
      <c r="Q710" t="s">
        <v>2396</v>
      </c>
      <c r="R710">
        <v>9588</v>
      </c>
    </row>
    <row r="711" spans="4:18">
      <c r="D711">
        <v>2100101</v>
      </c>
      <c r="E711" t="s">
        <v>2460</v>
      </c>
      <c r="F711">
        <v>4566</v>
      </c>
      <c r="G711">
        <f t="shared" si="23"/>
        <v>4566</v>
      </c>
      <c r="H711">
        <f t="shared" si="24"/>
        <v>0</v>
      </c>
      <c r="P711">
        <v>2100101</v>
      </c>
      <c r="Q711" t="s">
        <v>2460</v>
      </c>
      <c r="R711">
        <v>4566</v>
      </c>
    </row>
    <row r="712" spans="4:18">
      <c r="D712">
        <v>2100102</v>
      </c>
      <c r="E712" t="s">
        <v>2461</v>
      </c>
      <c r="F712">
        <v>455</v>
      </c>
      <c r="G712">
        <f t="shared" si="23"/>
        <v>455</v>
      </c>
      <c r="H712">
        <f t="shared" si="24"/>
        <v>0</v>
      </c>
      <c r="P712">
        <v>2100102</v>
      </c>
      <c r="Q712" t="s">
        <v>2461</v>
      </c>
      <c r="R712">
        <v>455</v>
      </c>
    </row>
    <row r="713" spans="4:18">
      <c r="D713">
        <v>2100103</v>
      </c>
      <c r="E713" t="s">
        <v>2462</v>
      </c>
      <c r="F713">
        <v>64</v>
      </c>
      <c r="G713">
        <f t="shared" si="23"/>
        <v>64</v>
      </c>
      <c r="H713">
        <f t="shared" si="24"/>
        <v>0</v>
      </c>
      <c r="P713">
        <v>2100103</v>
      </c>
      <c r="Q713" t="s">
        <v>2462</v>
      </c>
      <c r="R713">
        <v>64</v>
      </c>
    </row>
    <row r="714" spans="4:18">
      <c r="D714">
        <v>2100199</v>
      </c>
      <c r="E714" t="s">
        <v>2563</v>
      </c>
      <c r="F714">
        <v>4503</v>
      </c>
      <c r="G714">
        <f t="shared" si="23"/>
        <v>4503</v>
      </c>
      <c r="H714">
        <f t="shared" si="24"/>
        <v>0</v>
      </c>
      <c r="P714">
        <v>2100199</v>
      </c>
      <c r="Q714" t="s">
        <v>2563</v>
      </c>
      <c r="R714">
        <v>4503</v>
      </c>
    </row>
    <row r="715" spans="4:18">
      <c r="D715">
        <v>21002</v>
      </c>
      <c r="E715" t="s">
        <v>2397</v>
      </c>
      <c r="F715">
        <v>41358</v>
      </c>
      <c r="G715">
        <f t="shared" si="23"/>
        <v>41358</v>
      </c>
      <c r="H715">
        <f t="shared" si="24"/>
        <v>0</v>
      </c>
      <c r="P715">
        <v>21002</v>
      </c>
      <c r="Q715" t="s">
        <v>2397</v>
      </c>
      <c r="R715">
        <v>41358</v>
      </c>
    </row>
    <row r="716" spans="4:18">
      <c r="D716">
        <v>2100201</v>
      </c>
      <c r="E716" t="s">
        <v>2025</v>
      </c>
      <c r="F716">
        <v>16496</v>
      </c>
      <c r="G716">
        <f t="shared" si="23"/>
        <v>16496</v>
      </c>
      <c r="H716">
        <f t="shared" si="24"/>
        <v>0</v>
      </c>
      <c r="P716">
        <v>2100201</v>
      </c>
      <c r="Q716" t="s">
        <v>2025</v>
      </c>
      <c r="R716">
        <v>16496</v>
      </c>
    </row>
    <row r="717" spans="4:18">
      <c r="D717">
        <v>2100202</v>
      </c>
      <c r="E717" t="s">
        <v>2564</v>
      </c>
      <c r="F717">
        <v>17987</v>
      </c>
      <c r="G717">
        <f t="shared" si="23"/>
        <v>17987</v>
      </c>
      <c r="H717">
        <f t="shared" si="24"/>
        <v>0</v>
      </c>
      <c r="P717">
        <v>2100202</v>
      </c>
      <c r="Q717" t="s">
        <v>2564</v>
      </c>
      <c r="R717">
        <v>17987</v>
      </c>
    </row>
    <row r="718" spans="4:18">
      <c r="D718">
        <v>2100203</v>
      </c>
      <c r="E718" t="s">
        <v>4039</v>
      </c>
      <c r="F718">
        <v>0</v>
      </c>
      <c r="G718">
        <f t="shared" si="23"/>
        <v>0</v>
      </c>
      <c r="H718">
        <f t="shared" si="24"/>
        <v>0</v>
      </c>
      <c r="P718">
        <v>2100203</v>
      </c>
      <c r="Q718" t="s">
        <v>4039</v>
      </c>
      <c r="R718">
        <v>0</v>
      </c>
    </row>
    <row r="719" spans="4:18">
      <c r="D719">
        <v>2100204</v>
      </c>
      <c r="E719" t="s">
        <v>4040</v>
      </c>
      <c r="F719">
        <v>0</v>
      </c>
      <c r="G719">
        <f t="shared" si="23"/>
        <v>0</v>
      </c>
      <c r="H719">
        <f t="shared" si="24"/>
        <v>0</v>
      </c>
      <c r="P719">
        <v>2100204</v>
      </c>
      <c r="Q719" t="s">
        <v>4040</v>
      </c>
      <c r="R719">
        <v>0</v>
      </c>
    </row>
    <row r="720" spans="4:18">
      <c r="D720">
        <v>2100205</v>
      </c>
      <c r="E720" t="s">
        <v>4041</v>
      </c>
      <c r="F720">
        <v>0</v>
      </c>
      <c r="G720">
        <f t="shared" si="23"/>
        <v>0</v>
      </c>
      <c r="H720">
        <f t="shared" si="24"/>
        <v>0</v>
      </c>
      <c r="P720">
        <v>2100205</v>
      </c>
      <c r="Q720" t="s">
        <v>4041</v>
      </c>
      <c r="R720">
        <v>0</v>
      </c>
    </row>
    <row r="721" spans="4:18">
      <c r="D721">
        <v>2100206</v>
      </c>
      <c r="E721" t="s">
        <v>2037</v>
      </c>
      <c r="F721">
        <v>1655</v>
      </c>
      <c r="G721">
        <f t="shared" si="23"/>
        <v>1655</v>
      </c>
      <c r="H721">
        <f t="shared" si="24"/>
        <v>0</v>
      </c>
      <c r="P721">
        <v>2100206</v>
      </c>
      <c r="Q721" t="s">
        <v>2037</v>
      </c>
      <c r="R721">
        <v>1655</v>
      </c>
    </row>
    <row r="722" spans="4:18">
      <c r="D722">
        <v>2100207</v>
      </c>
      <c r="E722" t="s">
        <v>4042</v>
      </c>
      <c r="F722">
        <v>0</v>
      </c>
      <c r="G722">
        <f t="shared" si="23"/>
        <v>0</v>
      </c>
      <c r="H722">
        <f t="shared" si="24"/>
        <v>0</v>
      </c>
      <c r="P722">
        <v>2100207</v>
      </c>
      <c r="Q722" t="s">
        <v>4042</v>
      </c>
      <c r="R722">
        <v>0</v>
      </c>
    </row>
    <row r="723" spans="4:18">
      <c r="D723">
        <v>2100208</v>
      </c>
      <c r="E723" t="s">
        <v>4043</v>
      </c>
      <c r="F723">
        <v>0</v>
      </c>
      <c r="G723">
        <f t="shared" si="23"/>
        <v>0</v>
      </c>
      <c r="H723">
        <f t="shared" si="24"/>
        <v>0</v>
      </c>
      <c r="P723">
        <v>2100208</v>
      </c>
      <c r="Q723" t="s">
        <v>4043</v>
      </c>
      <c r="R723">
        <v>0</v>
      </c>
    </row>
    <row r="724" spans="4:18">
      <c r="D724">
        <v>2100209</v>
      </c>
      <c r="E724" t="s">
        <v>4044</v>
      </c>
      <c r="F724">
        <v>0</v>
      </c>
      <c r="G724">
        <f t="shared" si="23"/>
        <v>0</v>
      </c>
      <c r="H724">
        <f t="shared" si="24"/>
        <v>0</v>
      </c>
      <c r="P724">
        <v>2100209</v>
      </c>
      <c r="Q724" t="s">
        <v>4044</v>
      </c>
      <c r="R724">
        <v>0</v>
      </c>
    </row>
    <row r="725" spans="4:18">
      <c r="D725">
        <v>2100210</v>
      </c>
      <c r="E725" t="s">
        <v>4045</v>
      </c>
      <c r="F725">
        <v>0</v>
      </c>
      <c r="G725">
        <f t="shared" si="23"/>
        <v>0</v>
      </c>
      <c r="H725">
        <f t="shared" si="24"/>
        <v>0</v>
      </c>
      <c r="P725">
        <v>2100210</v>
      </c>
      <c r="Q725" t="s">
        <v>4045</v>
      </c>
      <c r="R725">
        <v>0</v>
      </c>
    </row>
    <row r="726" spans="4:18">
      <c r="D726">
        <v>2100211</v>
      </c>
      <c r="E726" t="s">
        <v>2038</v>
      </c>
      <c r="F726">
        <v>60</v>
      </c>
      <c r="G726">
        <f t="shared" si="23"/>
        <v>60</v>
      </c>
      <c r="H726">
        <f t="shared" si="24"/>
        <v>0</v>
      </c>
      <c r="P726">
        <v>2100211</v>
      </c>
      <c r="Q726" t="s">
        <v>2038</v>
      </c>
      <c r="R726">
        <v>60</v>
      </c>
    </row>
    <row r="727" spans="4:18">
      <c r="D727">
        <v>2100299</v>
      </c>
      <c r="E727" t="s">
        <v>2565</v>
      </c>
      <c r="F727">
        <v>5160</v>
      </c>
      <c r="G727">
        <f t="shared" si="23"/>
        <v>5160</v>
      </c>
      <c r="H727">
        <f t="shared" si="24"/>
        <v>0</v>
      </c>
      <c r="P727">
        <v>2100299</v>
      </c>
      <c r="Q727" t="s">
        <v>2565</v>
      </c>
      <c r="R727">
        <v>5160</v>
      </c>
    </row>
    <row r="728" spans="4:18">
      <c r="D728">
        <v>21003</v>
      </c>
      <c r="E728" t="s">
        <v>2398</v>
      </c>
      <c r="F728">
        <v>27231</v>
      </c>
      <c r="G728">
        <f t="shared" si="23"/>
        <v>27231</v>
      </c>
      <c r="H728">
        <f t="shared" si="24"/>
        <v>0</v>
      </c>
      <c r="P728">
        <v>21003</v>
      </c>
      <c r="Q728" t="s">
        <v>2398</v>
      </c>
      <c r="R728">
        <v>27231</v>
      </c>
    </row>
    <row r="729" spans="4:18">
      <c r="D729">
        <v>2100301</v>
      </c>
      <c r="E729" t="s">
        <v>4046</v>
      </c>
      <c r="F729">
        <v>3071</v>
      </c>
      <c r="G729">
        <f t="shared" si="23"/>
        <v>3071</v>
      </c>
      <c r="H729">
        <f t="shared" si="24"/>
        <v>0</v>
      </c>
      <c r="P729">
        <v>2100301</v>
      </c>
      <c r="Q729" t="s">
        <v>4046</v>
      </c>
      <c r="R729">
        <v>3071</v>
      </c>
    </row>
    <row r="730" spans="4:18">
      <c r="D730">
        <v>2100302</v>
      </c>
      <c r="E730" t="s">
        <v>2566</v>
      </c>
      <c r="F730">
        <v>18130</v>
      </c>
      <c r="G730">
        <f t="shared" si="23"/>
        <v>18130</v>
      </c>
      <c r="H730">
        <f t="shared" si="24"/>
        <v>0</v>
      </c>
      <c r="P730">
        <v>2100302</v>
      </c>
      <c r="Q730" t="s">
        <v>2566</v>
      </c>
      <c r="R730">
        <v>18130</v>
      </c>
    </row>
    <row r="731" spans="4:18">
      <c r="D731">
        <v>2100399</v>
      </c>
      <c r="E731" t="s">
        <v>2567</v>
      </c>
      <c r="F731">
        <v>6030</v>
      </c>
      <c r="G731">
        <f t="shared" si="23"/>
        <v>6030</v>
      </c>
      <c r="H731">
        <f t="shared" si="24"/>
        <v>0</v>
      </c>
      <c r="P731">
        <v>2100399</v>
      </c>
      <c r="Q731" t="s">
        <v>2567</v>
      </c>
      <c r="R731">
        <v>6030</v>
      </c>
    </row>
    <row r="732" spans="4:18">
      <c r="D732">
        <v>21004</v>
      </c>
      <c r="E732" t="s">
        <v>2399</v>
      </c>
      <c r="F732">
        <v>56631</v>
      </c>
      <c r="G732">
        <f t="shared" si="23"/>
        <v>56631</v>
      </c>
      <c r="H732">
        <f t="shared" si="24"/>
        <v>0</v>
      </c>
      <c r="P732">
        <v>21004</v>
      </c>
      <c r="Q732" t="s">
        <v>2399</v>
      </c>
      <c r="R732">
        <v>56631</v>
      </c>
    </row>
    <row r="733" spans="4:18">
      <c r="D733">
        <v>2100401</v>
      </c>
      <c r="E733" t="s">
        <v>2039</v>
      </c>
      <c r="F733">
        <v>13736</v>
      </c>
      <c r="G733">
        <f t="shared" si="23"/>
        <v>13736</v>
      </c>
      <c r="H733">
        <f t="shared" si="24"/>
        <v>0</v>
      </c>
      <c r="P733">
        <v>2100401</v>
      </c>
      <c r="Q733" t="s">
        <v>2039</v>
      </c>
      <c r="R733">
        <v>13736</v>
      </c>
    </row>
    <row r="734" spans="4:18">
      <c r="D734">
        <v>2100402</v>
      </c>
      <c r="E734" t="s">
        <v>2040</v>
      </c>
      <c r="F734">
        <v>2290</v>
      </c>
      <c r="G734">
        <f t="shared" si="23"/>
        <v>2290</v>
      </c>
      <c r="H734">
        <f t="shared" si="24"/>
        <v>0</v>
      </c>
      <c r="P734">
        <v>2100402</v>
      </c>
      <c r="Q734" t="s">
        <v>2040</v>
      </c>
      <c r="R734">
        <v>2290</v>
      </c>
    </row>
    <row r="735" spans="4:18">
      <c r="D735">
        <v>2100403</v>
      </c>
      <c r="E735" t="s">
        <v>4047</v>
      </c>
      <c r="F735">
        <v>3485</v>
      </c>
      <c r="G735">
        <f t="shared" si="23"/>
        <v>3485</v>
      </c>
      <c r="H735">
        <f t="shared" si="24"/>
        <v>0</v>
      </c>
      <c r="P735">
        <v>2100403</v>
      </c>
      <c r="Q735" t="s">
        <v>4047</v>
      </c>
      <c r="R735">
        <v>3485</v>
      </c>
    </row>
    <row r="736" spans="4:18">
      <c r="D736">
        <v>2100404</v>
      </c>
      <c r="E736" t="s">
        <v>4048</v>
      </c>
      <c r="F736">
        <v>0</v>
      </c>
      <c r="G736">
        <f t="shared" si="23"/>
        <v>0</v>
      </c>
      <c r="H736">
        <f t="shared" si="24"/>
        <v>0</v>
      </c>
      <c r="P736">
        <v>2100404</v>
      </c>
      <c r="Q736" t="s">
        <v>4048</v>
      </c>
      <c r="R736">
        <v>0</v>
      </c>
    </row>
    <row r="737" spans="4:18">
      <c r="D737">
        <v>2100405</v>
      </c>
      <c r="E737" t="s">
        <v>4049</v>
      </c>
      <c r="F737">
        <v>80</v>
      </c>
      <c r="G737">
        <f t="shared" si="23"/>
        <v>80</v>
      </c>
      <c r="H737">
        <f t="shared" si="24"/>
        <v>0</v>
      </c>
      <c r="P737">
        <v>2100405</v>
      </c>
      <c r="Q737" t="s">
        <v>4049</v>
      </c>
      <c r="R737">
        <v>80</v>
      </c>
    </row>
    <row r="738" spans="4:18">
      <c r="D738">
        <v>2100406</v>
      </c>
      <c r="E738" t="s">
        <v>4050</v>
      </c>
      <c r="F738">
        <v>0</v>
      </c>
      <c r="G738">
        <f t="shared" si="23"/>
        <v>0</v>
      </c>
      <c r="H738">
        <f t="shared" si="24"/>
        <v>0</v>
      </c>
      <c r="P738">
        <v>2100406</v>
      </c>
      <c r="Q738" t="s">
        <v>4050</v>
      </c>
      <c r="R738">
        <v>0</v>
      </c>
    </row>
    <row r="739" spans="4:18">
      <c r="D739">
        <v>2100407</v>
      </c>
      <c r="E739" t="s">
        <v>4051</v>
      </c>
      <c r="F739">
        <v>11</v>
      </c>
      <c r="G739">
        <f t="shared" si="23"/>
        <v>11</v>
      </c>
      <c r="H739">
        <f t="shared" si="24"/>
        <v>0</v>
      </c>
      <c r="P739">
        <v>2100407</v>
      </c>
      <c r="Q739" t="s">
        <v>4051</v>
      </c>
      <c r="R739">
        <v>11</v>
      </c>
    </row>
    <row r="740" spans="4:18">
      <c r="D740">
        <v>2100408</v>
      </c>
      <c r="E740" t="s">
        <v>2041</v>
      </c>
      <c r="F740">
        <v>21158</v>
      </c>
      <c r="G740">
        <f t="shared" si="23"/>
        <v>21158</v>
      </c>
      <c r="H740">
        <f t="shared" si="24"/>
        <v>0</v>
      </c>
      <c r="P740">
        <v>2100408</v>
      </c>
      <c r="Q740" t="s">
        <v>2041</v>
      </c>
      <c r="R740">
        <v>21158</v>
      </c>
    </row>
    <row r="741" spans="4:18">
      <c r="D741">
        <v>2100409</v>
      </c>
      <c r="E741" t="s">
        <v>2042</v>
      </c>
      <c r="F741">
        <v>13789</v>
      </c>
      <c r="G741">
        <f t="shared" si="23"/>
        <v>13789</v>
      </c>
      <c r="H741">
        <f t="shared" si="24"/>
        <v>0</v>
      </c>
      <c r="P741">
        <v>2100409</v>
      </c>
      <c r="Q741" t="s">
        <v>2042</v>
      </c>
      <c r="R741">
        <v>13789</v>
      </c>
    </row>
    <row r="742" spans="4:18">
      <c r="D742">
        <v>2100410</v>
      </c>
      <c r="E742" t="s">
        <v>2043</v>
      </c>
      <c r="F742">
        <v>70</v>
      </c>
      <c r="G742">
        <f t="shared" si="23"/>
        <v>70</v>
      </c>
      <c r="H742">
        <f t="shared" si="24"/>
        <v>0</v>
      </c>
      <c r="P742">
        <v>2100410</v>
      </c>
      <c r="Q742" t="s">
        <v>2043</v>
      </c>
      <c r="R742">
        <v>70</v>
      </c>
    </row>
    <row r="743" spans="4:18">
      <c r="D743">
        <v>2100499</v>
      </c>
      <c r="E743" t="s">
        <v>2044</v>
      </c>
      <c r="F743">
        <v>2012</v>
      </c>
      <c r="G743">
        <f t="shared" si="23"/>
        <v>2012</v>
      </c>
      <c r="H743">
        <f t="shared" si="24"/>
        <v>0</v>
      </c>
      <c r="P743">
        <v>2100499</v>
      </c>
      <c r="Q743" t="s">
        <v>2044</v>
      </c>
      <c r="R743">
        <v>2012</v>
      </c>
    </row>
    <row r="744" spans="4:18">
      <c r="D744">
        <v>21006</v>
      </c>
      <c r="E744" t="s">
        <v>2400</v>
      </c>
      <c r="F744">
        <v>922</v>
      </c>
      <c r="G744">
        <f t="shared" si="23"/>
        <v>922</v>
      </c>
      <c r="H744">
        <f t="shared" si="24"/>
        <v>0</v>
      </c>
      <c r="P744">
        <v>21006</v>
      </c>
      <c r="Q744" t="s">
        <v>2400</v>
      </c>
      <c r="R744">
        <v>922</v>
      </c>
    </row>
    <row r="745" spans="4:18">
      <c r="D745">
        <v>2100601</v>
      </c>
      <c r="E745" t="s">
        <v>2568</v>
      </c>
      <c r="F745">
        <v>912</v>
      </c>
      <c r="G745">
        <f t="shared" si="23"/>
        <v>912</v>
      </c>
      <c r="H745">
        <f t="shared" si="24"/>
        <v>0</v>
      </c>
      <c r="P745">
        <v>2100601</v>
      </c>
      <c r="Q745" t="s">
        <v>2568</v>
      </c>
      <c r="R745">
        <v>912</v>
      </c>
    </row>
    <row r="746" spans="4:18">
      <c r="D746">
        <v>2100699</v>
      </c>
      <c r="E746" t="s">
        <v>2569</v>
      </c>
      <c r="F746">
        <v>10</v>
      </c>
      <c r="G746">
        <f t="shared" si="23"/>
        <v>10</v>
      </c>
      <c r="H746">
        <f t="shared" si="24"/>
        <v>0</v>
      </c>
      <c r="P746">
        <v>2100699</v>
      </c>
      <c r="Q746" t="s">
        <v>2569</v>
      </c>
      <c r="R746">
        <v>10</v>
      </c>
    </row>
    <row r="747" spans="4:18">
      <c r="D747">
        <v>21007</v>
      </c>
      <c r="E747" t="s">
        <v>2401</v>
      </c>
      <c r="F747">
        <v>31472</v>
      </c>
      <c r="G747">
        <f t="shared" si="23"/>
        <v>31472</v>
      </c>
      <c r="H747">
        <f t="shared" si="24"/>
        <v>0</v>
      </c>
      <c r="P747">
        <v>21007</v>
      </c>
      <c r="Q747" t="s">
        <v>2401</v>
      </c>
      <c r="R747">
        <v>31472</v>
      </c>
    </row>
    <row r="748" spans="4:18">
      <c r="D748">
        <v>2100716</v>
      </c>
      <c r="E748" t="s">
        <v>2046</v>
      </c>
      <c r="F748">
        <v>3686</v>
      </c>
      <c r="G748">
        <f t="shared" si="23"/>
        <v>3686</v>
      </c>
      <c r="H748">
        <f t="shared" si="24"/>
        <v>0</v>
      </c>
      <c r="P748">
        <v>2100716</v>
      </c>
      <c r="Q748" t="s">
        <v>2046</v>
      </c>
      <c r="R748">
        <v>3686</v>
      </c>
    </row>
    <row r="749" spans="4:18">
      <c r="D749">
        <v>2100717</v>
      </c>
      <c r="E749" t="s">
        <v>2570</v>
      </c>
      <c r="F749">
        <v>8466</v>
      </c>
      <c r="G749">
        <f t="shared" si="23"/>
        <v>8466</v>
      </c>
      <c r="H749">
        <f t="shared" si="24"/>
        <v>0</v>
      </c>
      <c r="P749">
        <v>2100717</v>
      </c>
      <c r="Q749" t="s">
        <v>2570</v>
      </c>
      <c r="R749">
        <v>8466</v>
      </c>
    </row>
    <row r="750" spans="4:18">
      <c r="D750">
        <v>2100799</v>
      </c>
      <c r="E750" t="s">
        <v>2047</v>
      </c>
      <c r="F750">
        <v>19320</v>
      </c>
      <c r="G750">
        <f t="shared" si="23"/>
        <v>19320</v>
      </c>
      <c r="H750">
        <f t="shared" si="24"/>
        <v>0</v>
      </c>
      <c r="P750">
        <v>2100799</v>
      </c>
      <c r="Q750" t="s">
        <v>2047</v>
      </c>
      <c r="R750">
        <v>19320</v>
      </c>
    </row>
    <row r="751" spans="4:18">
      <c r="D751">
        <v>21010</v>
      </c>
      <c r="E751" t="s">
        <v>2402</v>
      </c>
      <c r="F751">
        <v>15104</v>
      </c>
      <c r="G751">
        <f t="shared" si="23"/>
        <v>15104</v>
      </c>
      <c r="H751">
        <f t="shared" si="24"/>
        <v>0</v>
      </c>
      <c r="P751">
        <v>21010</v>
      </c>
      <c r="Q751" t="s">
        <v>2402</v>
      </c>
      <c r="R751">
        <v>15104</v>
      </c>
    </row>
    <row r="752" spans="4:18">
      <c r="D752">
        <v>2101001</v>
      </c>
      <c r="E752" t="s">
        <v>2460</v>
      </c>
      <c r="F752">
        <v>7359</v>
      </c>
      <c r="G752">
        <f t="shared" si="23"/>
        <v>7359</v>
      </c>
      <c r="H752">
        <f t="shared" si="24"/>
        <v>0</v>
      </c>
      <c r="P752">
        <v>2101001</v>
      </c>
      <c r="Q752" t="s">
        <v>2460</v>
      </c>
      <c r="R752">
        <v>7359</v>
      </c>
    </row>
    <row r="753" spans="4:18">
      <c r="D753">
        <v>2101002</v>
      </c>
      <c r="E753" t="s">
        <v>2461</v>
      </c>
      <c r="F753">
        <v>777</v>
      </c>
      <c r="G753">
        <f t="shared" si="23"/>
        <v>777</v>
      </c>
      <c r="H753">
        <f t="shared" si="24"/>
        <v>0</v>
      </c>
      <c r="P753">
        <v>2101002</v>
      </c>
      <c r="Q753" t="s">
        <v>2461</v>
      </c>
      <c r="R753">
        <v>777</v>
      </c>
    </row>
    <row r="754" spans="4:18">
      <c r="D754">
        <v>2101003</v>
      </c>
      <c r="E754" t="s">
        <v>2462</v>
      </c>
      <c r="F754">
        <v>0</v>
      </c>
      <c r="G754">
        <f t="shared" si="23"/>
        <v>0</v>
      </c>
      <c r="H754">
        <f t="shared" si="24"/>
        <v>0</v>
      </c>
      <c r="P754">
        <v>2101003</v>
      </c>
      <c r="Q754" t="s">
        <v>2462</v>
      </c>
      <c r="R754">
        <v>0</v>
      </c>
    </row>
    <row r="755" spans="4:18">
      <c r="D755">
        <v>2101012</v>
      </c>
      <c r="E755" t="s">
        <v>1277</v>
      </c>
      <c r="F755">
        <v>91</v>
      </c>
      <c r="G755">
        <f t="shared" si="23"/>
        <v>91</v>
      </c>
      <c r="H755">
        <f t="shared" si="24"/>
        <v>0</v>
      </c>
      <c r="P755">
        <v>2101012</v>
      </c>
      <c r="Q755" t="s">
        <v>1277</v>
      </c>
      <c r="R755">
        <v>91</v>
      </c>
    </row>
    <row r="756" spans="4:18">
      <c r="D756">
        <v>2101014</v>
      </c>
      <c r="E756" t="s">
        <v>1279</v>
      </c>
      <c r="F756">
        <v>56</v>
      </c>
      <c r="G756">
        <f t="shared" si="23"/>
        <v>56</v>
      </c>
      <c r="H756">
        <f t="shared" si="24"/>
        <v>0</v>
      </c>
      <c r="P756">
        <v>2101014</v>
      </c>
      <c r="Q756" t="s">
        <v>1279</v>
      </c>
      <c r="R756">
        <v>56</v>
      </c>
    </row>
    <row r="757" spans="4:18">
      <c r="D757">
        <v>2101015</v>
      </c>
      <c r="E757" t="s">
        <v>1278</v>
      </c>
      <c r="F757">
        <v>15</v>
      </c>
      <c r="G757">
        <f t="shared" si="23"/>
        <v>15</v>
      </c>
      <c r="H757">
        <f t="shared" si="24"/>
        <v>0</v>
      </c>
      <c r="P757">
        <v>2101015</v>
      </c>
      <c r="Q757" t="s">
        <v>1278</v>
      </c>
      <c r="R757">
        <v>15</v>
      </c>
    </row>
    <row r="758" spans="4:18">
      <c r="D758">
        <v>2101016</v>
      </c>
      <c r="E758" t="s">
        <v>2571</v>
      </c>
      <c r="F758">
        <v>1147</v>
      </c>
      <c r="G758">
        <f t="shared" si="23"/>
        <v>1147</v>
      </c>
      <c r="H758">
        <f t="shared" si="24"/>
        <v>0</v>
      </c>
      <c r="P758">
        <v>2101016</v>
      </c>
      <c r="Q758" t="s">
        <v>2571</v>
      </c>
      <c r="R758">
        <v>1147</v>
      </c>
    </row>
    <row r="759" spans="4:18">
      <c r="D759">
        <v>2101050</v>
      </c>
      <c r="E759" t="s">
        <v>2465</v>
      </c>
      <c r="F759">
        <v>1088</v>
      </c>
      <c r="G759">
        <f t="shared" si="23"/>
        <v>1088</v>
      </c>
      <c r="H759">
        <f t="shared" si="24"/>
        <v>0</v>
      </c>
      <c r="P759">
        <v>2101050</v>
      </c>
      <c r="Q759" t="s">
        <v>2465</v>
      </c>
      <c r="R759">
        <v>1088</v>
      </c>
    </row>
    <row r="760" spans="4:18">
      <c r="D760">
        <v>2101099</v>
      </c>
      <c r="E760" t="s">
        <v>2572</v>
      </c>
      <c r="F760">
        <v>4571</v>
      </c>
      <c r="G760">
        <f t="shared" si="23"/>
        <v>4571</v>
      </c>
      <c r="H760">
        <f t="shared" si="24"/>
        <v>0</v>
      </c>
      <c r="P760">
        <v>2101099</v>
      </c>
      <c r="Q760" t="s">
        <v>2572</v>
      </c>
      <c r="R760">
        <v>4571</v>
      </c>
    </row>
    <row r="761" spans="4:18">
      <c r="D761">
        <v>21011</v>
      </c>
      <c r="E761" t="s">
        <v>2403</v>
      </c>
      <c r="F761">
        <v>55391</v>
      </c>
      <c r="G761">
        <f t="shared" si="23"/>
        <v>55391</v>
      </c>
      <c r="H761">
        <f t="shared" si="24"/>
        <v>0</v>
      </c>
      <c r="P761">
        <v>21011</v>
      </c>
      <c r="Q761" t="s">
        <v>2403</v>
      </c>
      <c r="R761">
        <v>55391</v>
      </c>
    </row>
    <row r="762" spans="4:18">
      <c r="D762">
        <v>2101101</v>
      </c>
      <c r="E762" t="s">
        <v>2048</v>
      </c>
      <c r="F762">
        <v>17477</v>
      </c>
      <c r="G762">
        <f t="shared" si="23"/>
        <v>17477</v>
      </c>
      <c r="H762">
        <f t="shared" si="24"/>
        <v>0</v>
      </c>
      <c r="P762">
        <v>2101101</v>
      </c>
      <c r="Q762" t="s">
        <v>2048</v>
      </c>
      <c r="R762">
        <v>17477</v>
      </c>
    </row>
    <row r="763" spans="4:18">
      <c r="D763">
        <v>2101102</v>
      </c>
      <c r="E763" t="s">
        <v>2049</v>
      </c>
      <c r="F763">
        <v>15182</v>
      </c>
      <c r="G763">
        <f t="shared" si="23"/>
        <v>15182</v>
      </c>
      <c r="H763">
        <f t="shared" si="24"/>
        <v>0</v>
      </c>
      <c r="P763">
        <v>2101102</v>
      </c>
      <c r="Q763" t="s">
        <v>2049</v>
      </c>
      <c r="R763">
        <v>15182</v>
      </c>
    </row>
    <row r="764" spans="4:18">
      <c r="D764">
        <v>2101103</v>
      </c>
      <c r="E764" t="s">
        <v>2050</v>
      </c>
      <c r="F764">
        <v>22183</v>
      </c>
      <c r="G764">
        <f t="shared" si="23"/>
        <v>22183</v>
      </c>
      <c r="H764">
        <f t="shared" si="24"/>
        <v>0</v>
      </c>
      <c r="P764">
        <v>2101103</v>
      </c>
      <c r="Q764" t="s">
        <v>2050</v>
      </c>
      <c r="R764">
        <v>22183</v>
      </c>
    </row>
    <row r="765" spans="4:18">
      <c r="D765">
        <v>2101199</v>
      </c>
      <c r="E765" t="s">
        <v>2573</v>
      </c>
      <c r="F765">
        <v>549</v>
      </c>
      <c r="G765">
        <f t="shared" si="23"/>
        <v>549</v>
      </c>
      <c r="H765">
        <f t="shared" si="24"/>
        <v>0</v>
      </c>
      <c r="P765">
        <v>2101199</v>
      </c>
      <c r="Q765" t="s">
        <v>2573</v>
      </c>
      <c r="R765">
        <v>549</v>
      </c>
    </row>
    <row r="766" spans="4:18">
      <c r="D766">
        <v>21012</v>
      </c>
      <c r="E766" t="s">
        <v>2404</v>
      </c>
      <c r="F766">
        <v>141882</v>
      </c>
      <c r="G766">
        <f t="shared" si="23"/>
        <v>141882</v>
      </c>
      <c r="H766">
        <f t="shared" si="24"/>
        <v>0</v>
      </c>
      <c r="P766">
        <v>21012</v>
      </c>
      <c r="Q766" t="s">
        <v>2404</v>
      </c>
      <c r="R766">
        <v>141882</v>
      </c>
    </row>
    <row r="767" spans="4:18">
      <c r="D767">
        <v>2101201</v>
      </c>
      <c r="E767" t="s">
        <v>4052</v>
      </c>
      <c r="F767">
        <v>504</v>
      </c>
      <c r="G767">
        <f t="shared" si="23"/>
        <v>504</v>
      </c>
      <c r="H767">
        <f t="shared" si="24"/>
        <v>0</v>
      </c>
      <c r="P767">
        <v>2101201</v>
      </c>
      <c r="Q767" t="s">
        <v>4052</v>
      </c>
      <c r="R767">
        <v>504</v>
      </c>
    </row>
    <row r="768" spans="4:18">
      <c r="D768">
        <v>2101202</v>
      </c>
      <c r="E768" t="s">
        <v>2051</v>
      </c>
      <c r="F768">
        <v>140160</v>
      </c>
      <c r="G768">
        <f t="shared" si="23"/>
        <v>140160</v>
      </c>
      <c r="H768">
        <f t="shared" si="24"/>
        <v>0</v>
      </c>
      <c r="P768">
        <v>2101202</v>
      </c>
      <c r="Q768" t="s">
        <v>2051</v>
      </c>
      <c r="R768">
        <v>140160</v>
      </c>
    </row>
    <row r="769" spans="4:18">
      <c r="D769">
        <v>2101203</v>
      </c>
      <c r="E769" t="s">
        <v>4053</v>
      </c>
      <c r="F769">
        <v>1019</v>
      </c>
      <c r="G769">
        <f t="shared" si="23"/>
        <v>1019</v>
      </c>
      <c r="H769">
        <f t="shared" si="24"/>
        <v>0</v>
      </c>
      <c r="P769">
        <v>2101203</v>
      </c>
      <c r="Q769" t="s">
        <v>4053</v>
      </c>
      <c r="R769">
        <v>1019</v>
      </c>
    </row>
    <row r="770" spans="4:18">
      <c r="D770">
        <v>2101204</v>
      </c>
      <c r="E770" t="s">
        <v>4054</v>
      </c>
      <c r="F770">
        <v>0</v>
      </c>
      <c r="G770">
        <f t="shared" si="23"/>
        <v>0</v>
      </c>
      <c r="H770">
        <f t="shared" si="24"/>
        <v>0</v>
      </c>
      <c r="P770">
        <v>2101204</v>
      </c>
      <c r="Q770" t="s">
        <v>4054</v>
      </c>
      <c r="R770">
        <v>0</v>
      </c>
    </row>
    <row r="771" spans="4:18">
      <c r="D771">
        <v>2101299</v>
      </c>
      <c r="E771" t="s">
        <v>4055</v>
      </c>
      <c r="F771">
        <v>199</v>
      </c>
      <c r="G771">
        <f t="shared" si="23"/>
        <v>199</v>
      </c>
      <c r="H771">
        <f t="shared" si="24"/>
        <v>0</v>
      </c>
      <c r="P771">
        <v>2101299</v>
      </c>
      <c r="Q771" t="s">
        <v>4055</v>
      </c>
      <c r="R771">
        <v>199</v>
      </c>
    </row>
    <row r="772" spans="4:18">
      <c r="D772">
        <v>21013</v>
      </c>
      <c r="E772" t="s">
        <v>4056</v>
      </c>
      <c r="F772">
        <v>10679</v>
      </c>
      <c r="G772">
        <f t="shared" si="23"/>
        <v>10679</v>
      </c>
      <c r="H772">
        <f t="shared" si="24"/>
        <v>0</v>
      </c>
      <c r="P772">
        <v>21013</v>
      </c>
      <c r="Q772" t="s">
        <v>4056</v>
      </c>
      <c r="R772">
        <v>10679</v>
      </c>
    </row>
    <row r="773" spans="4:18">
      <c r="D773">
        <v>2101301</v>
      </c>
      <c r="E773" t="s">
        <v>4057</v>
      </c>
      <c r="F773">
        <v>9554</v>
      </c>
      <c r="G773">
        <f t="shared" si="23"/>
        <v>9554</v>
      </c>
      <c r="H773">
        <f t="shared" si="24"/>
        <v>0</v>
      </c>
      <c r="P773">
        <v>2101301</v>
      </c>
      <c r="Q773" t="s">
        <v>4057</v>
      </c>
      <c r="R773">
        <v>9554</v>
      </c>
    </row>
    <row r="774" spans="4:18">
      <c r="D774">
        <v>2101302</v>
      </c>
      <c r="E774" t="s">
        <v>4058</v>
      </c>
      <c r="F774">
        <v>480</v>
      </c>
      <c r="G774">
        <f t="shared" ref="G774:G837" si="25">R774</f>
        <v>480</v>
      </c>
      <c r="H774">
        <f t="shared" ref="H774:H837" si="26">F774-G774</f>
        <v>0</v>
      </c>
      <c r="P774">
        <v>2101302</v>
      </c>
      <c r="Q774" t="s">
        <v>4058</v>
      </c>
      <c r="R774">
        <v>480</v>
      </c>
    </row>
    <row r="775" spans="4:18">
      <c r="D775">
        <v>2101399</v>
      </c>
      <c r="E775" t="s">
        <v>4059</v>
      </c>
      <c r="F775">
        <v>645</v>
      </c>
      <c r="G775">
        <f t="shared" si="25"/>
        <v>645</v>
      </c>
      <c r="H775">
        <f t="shared" si="26"/>
        <v>0</v>
      </c>
      <c r="P775">
        <v>2101399</v>
      </c>
      <c r="Q775" t="s">
        <v>4059</v>
      </c>
      <c r="R775">
        <v>645</v>
      </c>
    </row>
    <row r="776" spans="4:18">
      <c r="D776">
        <v>21014</v>
      </c>
      <c r="E776" t="s">
        <v>2405</v>
      </c>
      <c r="F776">
        <v>969</v>
      </c>
      <c r="G776">
        <f t="shared" si="25"/>
        <v>969</v>
      </c>
      <c r="H776">
        <f t="shared" si="26"/>
        <v>0</v>
      </c>
      <c r="P776">
        <v>21014</v>
      </c>
      <c r="Q776" t="s">
        <v>2405</v>
      </c>
      <c r="R776">
        <v>969</v>
      </c>
    </row>
    <row r="777" spans="4:18">
      <c r="D777">
        <v>2101401</v>
      </c>
      <c r="E777" t="s">
        <v>2052</v>
      </c>
      <c r="F777">
        <v>965</v>
      </c>
      <c r="G777">
        <f t="shared" si="25"/>
        <v>965</v>
      </c>
      <c r="H777">
        <f t="shared" si="26"/>
        <v>0</v>
      </c>
      <c r="P777">
        <v>2101401</v>
      </c>
      <c r="Q777" t="s">
        <v>2052</v>
      </c>
      <c r="R777">
        <v>965</v>
      </c>
    </row>
    <row r="778" spans="4:18">
      <c r="D778">
        <v>2101499</v>
      </c>
      <c r="E778" t="s">
        <v>4060</v>
      </c>
      <c r="F778">
        <v>4</v>
      </c>
      <c r="G778">
        <f t="shared" si="25"/>
        <v>4</v>
      </c>
      <c r="H778">
        <f t="shared" si="26"/>
        <v>0</v>
      </c>
      <c r="P778">
        <v>2101499</v>
      </c>
      <c r="Q778" t="s">
        <v>4060</v>
      </c>
      <c r="R778">
        <v>4</v>
      </c>
    </row>
    <row r="779" spans="4:18">
      <c r="D779">
        <v>21099</v>
      </c>
      <c r="E779" t="s">
        <v>2406</v>
      </c>
      <c r="F779">
        <v>11554</v>
      </c>
      <c r="G779">
        <f t="shared" si="25"/>
        <v>11554</v>
      </c>
      <c r="H779">
        <f t="shared" si="26"/>
        <v>0</v>
      </c>
      <c r="P779">
        <v>21099</v>
      </c>
      <c r="Q779" t="s">
        <v>2406</v>
      </c>
      <c r="R779">
        <v>11554</v>
      </c>
    </row>
    <row r="780" spans="4:18">
      <c r="D780">
        <v>2109901</v>
      </c>
      <c r="E780" t="s">
        <v>4061</v>
      </c>
      <c r="F780">
        <v>11554</v>
      </c>
      <c r="G780">
        <f t="shared" si="25"/>
        <v>11554</v>
      </c>
      <c r="H780">
        <f t="shared" si="26"/>
        <v>0</v>
      </c>
      <c r="P780">
        <v>2109901</v>
      </c>
      <c r="Q780" t="s">
        <v>4061</v>
      </c>
      <c r="R780">
        <v>11554</v>
      </c>
    </row>
    <row r="781" spans="4:18">
      <c r="D781">
        <v>211</v>
      </c>
      <c r="E781" t="s">
        <v>2311</v>
      </c>
      <c r="F781">
        <v>67134</v>
      </c>
      <c r="G781">
        <f t="shared" si="25"/>
        <v>67134</v>
      </c>
      <c r="H781">
        <f t="shared" si="26"/>
        <v>0</v>
      </c>
      <c r="P781">
        <v>211</v>
      </c>
      <c r="Q781" t="s">
        <v>2311</v>
      </c>
      <c r="R781">
        <v>67134</v>
      </c>
    </row>
    <row r="782" spans="4:18">
      <c r="D782">
        <v>21101</v>
      </c>
      <c r="E782" t="s">
        <v>2407</v>
      </c>
      <c r="F782">
        <v>5116</v>
      </c>
      <c r="G782">
        <f t="shared" si="25"/>
        <v>5116</v>
      </c>
      <c r="H782">
        <f t="shared" si="26"/>
        <v>0</v>
      </c>
      <c r="P782">
        <v>21101</v>
      </c>
      <c r="Q782" t="s">
        <v>2407</v>
      </c>
      <c r="R782">
        <v>5116</v>
      </c>
    </row>
    <row r="783" spans="4:18">
      <c r="D783">
        <v>2110101</v>
      </c>
      <c r="E783" t="s">
        <v>2460</v>
      </c>
      <c r="F783">
        <v>3643</v>
      </c>
      <c r="G783">
        <f t="shared" si="25"/>
        <v>3643</v>
      </c>
      <c r="H783">
        <f t="shared" si="26"/>
        <v>0</v>
      </c>
      <c r="P783">
        <v>2110101</v>
      </c>
      <c r="Q783" t="s">
        <v>2460</v>
      </c>
      <c r="R783">
        <v>3643</v>
      </c>
    </row>
    <row r="784" spans="4:18">
      <c r="D784">
        <v>2110102</v>
      </c>
      <c r="E784" t="s">
        <v>2461</v>
      </c>
      <c r="F784">
        <v>423</v>
      </c>
      <c r="G784">
        <f t="shared" si="25"/>
        <v>423</v>
      </c>
      <c r="H784">
        <f t="shared" si="26"/>
        <v>0</v>
      </c>
      <c r="P784">
        <v>2110102</v>
      </c>
      <c r="Q784" t="s">
        <v>2461</v>
      </c>
      <c r="R784">
        <v>423</v>
      </c>
    </row>
    <row r="785" spans="4:18">
      <c r="D785">
        <v>2110103</v>
      </c>
      <c r="E785" t="s">
        <v>2462</v>
      </c>
      <c r="F785">
        <v>0</v>
      </c>
      <c r="G785">
        <f t="shared" si="25"/>
        <v>0</v>
      </c>
      <c r="H785">
        <f t="shared" si="26"/>
        <v>0</v>
      </c>
      <c r="P785">
        <v>2110103</v>
      </c>
      <c r="Q785" t="s">
        <v>2462</v>
      </c>
      <c r="R785">
        <v>0</v>
      </c>
    </row>
    <row r="786" spans="4:18">
      <c r="D786">
        <v>2110104</v>
      </c>
      <c r="E786" t="s">
        <v>2574</v>
      </c>
      <c r="F786">
        <v>45</v>
      </c>
      <c r="G786">
        <f t="shared" si="25"/>
        <v>45</v>
      </c>
      <c r="H786">
        <f t="shared" si="26"/>
        <v>0</v>
      </c>
      <c r="P786">
        <v>2110104</v>
      </c>
      <c r="Q786" t="s">
        <v>2574</v>
      </c>
      <c r="R786">
        <v>45</v>
      </c>
    </row>
    <row r="787" spans="4:18">
      <c r="D787">
        <v>2110105</v>
      </c>
      <c r="E787" t="s">
        <v>2058</v>
      </c>
      <c r="F787">
        <v>87</v>
      </c>
      <c r="G787">
        <f t="shared" si="25"/>
        <v>87</v>
      </c>
      <c r="H787">
        <f t="shared" si="26"/>
        <v>0</v>
      </c>
      <c r="P787">
        <v>2110105</v>
      </c>
      <c r="Q787" t="s">
        <v>2058</v>
      </c>
      <c r="R787">
        <v>87</v>
      </c>
    </row>
    <row r="788" spans="4:18">
      <c r="D788">
        <v>2110106</v>
      </c>
      <c r="E788" t="s">
        <v>4062</v>
      </c>
      <c r="F788">
        <v>0</v>
      </c>
      <c r="G788">
        <f t="shared" si="25"/>
        <v>0</v>
      </c>
      <c r="H788">
        <f t="shared" si="26"/>
        <v>0</v>
      </c>
      <c r="P788">
        <v>2110106</v>
      </c>
      <c r="Q788" t="s">
        <v>4062</v>
      </c>
      <c r="R788">
        <v>0</v>
      </c>
    </row>
    <row r="789" spans="4:18">
      <c r="D789">
        <v>2110107</v>
      </c>
      <c r="E789" t="s">
        <v>4063</v>
      </c>
      <c r="F789">
        <v>0</v>
      </c>
      <c r="G789">
        <f t="shared" si="25"/>
        <v>0</v>
      </c>
      <c r="H789">
        <f t="shared" si="26"/>
        <v>0</v>
      </c>
      <c r="P789">
        <v>2110107</v>
      </c>
      <c r="Q789" t="s">
        <v>4063</v>
      </c>
      <c r="R789">
        <v>0</v>
      </c>
    </row>
    <row r="790" spans="4:18">
      <c r="D790">
        <v>2110199</v>
      </c>
      <c r="E790" t="s">
        <v>2059</v>
      </c>
      <c r="F790">
        <v>918</v>
      </c>
      <c r="G790">
        <f t="shared" si="25"/>
        <v>918</v>
      </c>
      <c r="H790">
        <f t="shared" si="26"/>
        <v>0</v>
      </c>
      <c r="P790">
        <v>2110199</v>
      </c>
      <c r="Q790" t="s">
        <v>2059</v>
      </c>
      <c r="R790">
        <v>918</v>
      </c>
    </row>
    <row r="791" spans="4:18">
      <c r="D791">
        <v>21102</v>
      </c>
      <c r="E791" t="s">
        <v>2408</v>
      </c>
      <c r="F791">
        <v>998</v>
      </c>
      <c r="G791">
        <f t="shared" si="25"/>
        <v>998</v>
      </c>
      <c r="H791">
        <f t="shared" si="26"/>
        <v>0</v>
      </c>
      <c r="P791">
        <v>21102</v>
      </c>
      <c r="Q791" t="s">
        <v>2408</v>
      </c>
      <c r="R791">
        <v>998</v>
      </c>
    </row>
    <row r="792" spans="4:18">
      <c r="D792">
        <v>2110203</v>
      </c>
      <c r="E792" t="s">
        <v>2062</v>
      </c>
      <c r="F792">
        <v>114</v>
      </c>
      <c r="G792">
        <f t="shared" si="25"/>
        <v>114</v>
      </c>
      <c r="H792">
        <f t="shared" si="26"/>
        <v>0</v>
      </c>
      <c r="P792">
        <v>2110203</v>
      </c>
      <c r="Q792" t="s">
        <v>2062</v>
      </c>
      <c r="R792">
        <v>114</v>
      </c>
    </row>
    <row r="793" spans="4:18">
      <c r="D793">
        <v>2110204</v>
      </c>
      <c r="E793" t="s">
        <v>4064</v>
      </c>
      <c r="F793">
        <v>0</v>
      </c>
      <c r="G793">
        <f t="shared" si="25"/>
        <v>0</v>
      </c>
      <c r="H793">
        <f t="shared" si="26"/>
        <v>0</v>
      </c>
      <c r="P793">
        <v>2110204</v>
      </c>
      <c r="Q793" t="s">
        <v>4064</v>
      </c>
      <c r="R793">
        <v>0</v>
      </c>
    </row>
    <row r="794" spans="4:18">
      <c r="D794">
        <v>2110299</v>
      </c>
      <c r="E794" t="s">
        <v>2063</v>
      </c>
      <c r="F794">
        <v>884</v>
      </c>
      <c r="G794">
        <f t="shared" si="25"/>
        <v>884</v>
      </c>
      <c r="H794">
        <f t="shared" si="26"/>
        <v>0</v>
      </c>
      <c r="P794">
        <v>2110299</v>
      </c>
      <c r="Q794" t="s">
        <v>2063</v>
      </c>
      <c r="R794">
        <v>884</v>
      </c>
    </row>
    <row r="795" spans="4:18">
      <c r="D795">
        <v>21103</v>
      </c>
      <c r="E795" t="s">
        <v>2409</v>
      </c>
      <c r="F795">
        <v>9493</v>
      </c>
      <c r="G795">
        <f t="shared" si="25"/>
        <v>9493</v>
      </c>
      <c r="H795">
        <f t="shared" si="26"/>
        <v>0</v>
      </c>
      <c r="P795">
        <v>21103</v>
      </c>
      <c r="Q795" t="s">
        <v>2409</v>
      </c>
      <c r="R795">
        <v>9493</v>
      </c>
    </row>
    <row r="796" spans="4:18">
      <c r="D796">
        <v>2110301</v>
      </c>
      <c r="E796" t="s">
        <v>2064</v>
      </c>
      <c r="F796">
        <v>236</v>
      </c>
      <c r="G796">
        <f t="shared" si="25"/>
        <v>236</v>
      </c>
      <c r="H796">
        <f t="shared" si="26"/>
        <v>0</v>
      </c>
      <c r="P796">
        <v>2110301</v>
      </c>
      <c r="Q796" t="s">
        <v>2064</v>
      </c>
      <c r="R796">
        <v>236</v>
      </c>
    </row>
    <row r="797" spans="4:18">
      <c r="D797">
        <v>2110302</v>
      </c>
      <c r="E797" t="s">
        <v>4065</v>
      </c>
      <c r="F797">
        <v>663</v>
      </c>
      <c r="G797">
        <f t="shared" si="25"/>
        <v>663</v>
      </c>
      <c r="H797">
        <f t="shared" si="26"/>
        <v>0</v>
      </c>
      <c r="P797">
        <v>2110302</v>
      </c>
      <c r="Q797" t="s">
        <v>4065</v>
      </c>
      <c r="R797">
        <v>663</v>
      </c>
    </row>
    <row r="798" spans="4:18">
      <c r="D798">
        <v>2110303</v>
      </c>
      <c r="E798" t="s">
        <v>4066</v>
      </c>
      <c r="F798">
        <v>14</v>
      </c>
      <c r="G798">
        <f t="shared" si="25"/>
        <v>14</v>
      </c>
      <c r="H798">
        <f t="shared" si="26"/>
        <v>0</v>
      </c>
      <c r="P798">
        <v>2110303</v>
      </c>
      <c r="Q798" t="s">
        <v>4066</v>
      </c>
      <c r="R798">
        <v>14</v>
      </c>
    </row>
    <row r="799" spans="4:18">
      <c r="D799">
        <v>2110304</v>
      </c>
      <c r="E799" t="s">
        <v>4067</v>
      </c>
      <c r="F799">
        <v>233</v>
      </c>
      <c r="G799">
        <f t="shared" si="25"/>
        <v>233</v>
      </c>
      <c r="H799">
        <f t="shared" si="26"/>
        <v>0</v>
      </c>
      <c r="P799">
        <v>2110304</v>
      </c>
      <c r="Q799" t="s">
        <v>4067</v>
      </c>
      <c r="R799">
        <v>233</v>
      </c>
    </row>
    <row r="800" spans="4:18">
      <c r="D800">
        <v>2110305</v>
      </c>
      <c r="E800" t="s">
        <v>2065</v>
      </c>
      <c r="F800">
        <v>82</v>
      </c>
      <c r="G800">
        <f t="shared" si="25"/>
        <v>82</v>
      </c>
      <c r="H800">
        <f t="shared" si="26"/>
        <v>0</v>
      </c>
      <c r="P800">
        <v>2110305</v>
      </c>
      <c r="Q800" t="s">
        <v>2065</v>
      </c>
      <c r="R800">
        <v>82</v>
      </c>
    </row>
    <row r="801" spans="4:18">
      <c r="D801">
        <v>2110306</v>
      </c>
      <c r="E801" t="s">
        <v>4068</v>
      </c>
      <c r="F801">
        <v>0</v>
      </c>
      <c r="G801">
        <f t="shared" si="25"/>
        <v>0</v>
      </c>
      <c r="H801">
        <f t="shared" si="26"/>
        <v>0</v>
      </c>
      <c r="P801">
        <v>2110306</v>
      </c>
      <c r="Q801" t="s">
        <v>4068</v>
      </c>
      <c r="R801">
        <v>0</v>
      </c>
    </row>
    <row r="802" spans="4:18">
      <c r="D802">
        <v>2110399</v>
      </c>
      <c r="E802" t="s">
        <v>2066</v>
      </c>
      <c r="F802">
        <v>8265</v>
      </c>
      <c r="G802">
        <f t="shared" si="25"/>
        <v>8265</v>
      </c>
      <c r="H802">
        <f t="shared" si="26"/>
        <v>0</v>
      </c>
      <c r="P802">
        <v>2110399</v>
      </c>
      <c r="Q802" t="s">
        <v>2066</v>
      </c>
      <c r="R802">
        <v>8265</v>
      </c>
    </row>
    <row r="803" spans="4:18">
      <c r="D803">
        <v>21104</v>
      </c>
      <c r="E803" t="s">
        <v>4069</v>
      </c>
      <c r="F803">
        <v>4614</v>
      </c>
      <c r="G803">
        <f t="shared" si="25"/>
        <v>4614</v>
      </c>
      <c r="H803">
        <f t="shared" si="26"/>
        <v>0</v>
      </c>
      <c r="P803">
        <v>21104</v>
      </c>
      <c r="Q803" t="s">
        <v>4069</v>
      </c>
      <c r="R803">
        <v>4614</v>
      </c>
    </row>
    <row r="804" spans="4:18">
      <c r="D804">
        <v>2110401</v>
      </c>
      <c r="E804" t="s">
        <v>4070</v>
      </c>
      <c r="F804">
        <v>21</v>
      </c>
      <c r="G804">
        <f t="shared" si="25"/>
        <v>21</v>
      </c>
      <c r="H804">
        <f t="shared" si="26"/>
        <v>0</v>
      </c>
      <c r="P804">
        <v>2110401</v>
      </c>
      <c r="Q804" t="s">
        <v>4070</v>
      </c>
      <c r="R804">
        <v>21</v>
      </c>
    </row>
    <row r="805" spans="4:18">
      <c r="D805">
        <v>2110402</v>
      </c>
      <c r="E805" t="s">
        <v>4071</v>
      </c>
      <c r="F805">
        <v>4593</v>
      </c>
      <c r="G805">
        <f t="shared" si="25"/>
        <v>4593</v>
      </c>
      <c r="H805">
        <f t="shared" si="26"/>
        <v>0</v>
      </c>
      <c r="P805">
        <v>2110402</v>
      </c>
      <c r="Q805" t="s">
        <v>4071</v>
      </c>
      <c r="R805">
        <v>4593</v>
      </c>
    </row>
    <row r="806" spans="4:18">
      <c r="D806">
        <v>2110403</v>
      </c>
      <c r="E806" t="s">
        <v>4072</v>
      </c>
      <c r="F806">
        <v>0</v>
      </c>
      <c r="G806">
        <f t="shared" si="25"/>
        <v>0</v>
      </c>
      <c r="H806">
        <f t="shared" si="26"/>
        <v>0</v>
      </c>
      <c r="P806">
        <v>2110403</v>
      </c>
      <c r="Q806" t="s">
        <v>4072</v>
      </c>
      <c r="R806">
        <v>0</v>
      </c>
    </row>
    <row r="807" spans="4:18">
      <c r="D807">
        <v>2110404</v>
      </c>
      <c r="E807" t="s">
        <v>4073</v>
      </c>
      <c r="F807">
        <v>0</v>
      </c>
      <c r="G807">
        <f t="shared" si="25"/>
        <v>0</v>
      </c>
      <c r="H807">
        <f t="shared" si="26"/>
        <v>0</v>
      </c>
      <c r="P807">
        <v>2110404</v>
      </c>
      <c r="Q807" t="s">
        <v>4073</v>
      </c>
      <c r="R807">
        <v>0</v>
      </c>
    </row>
    <row r="808" spans="4:18">
      <c r="D808">
        <v>2110499</v>
      </c>
      <c r="E808" t="s">
        <v>4074</v>
      </c>
      <c r="F808">
        <v>0</v>
      </c>
      <c r="G808">
        <f t="shared" si="25"/>
        <v>0</v>
      </c>
      <c r="H808">
        <f t="shared" si="26"/>
        <v>0</v>
      </c>
      <c r="P808">
        <v>2110499</v>
      </c>
      <c r="Q808" t="s">
        <v>4074</v>
      </c>
      <c r="R808">
        <v>0</v>
      </c>
    </row>
    <row r="809" spans="4:18">
      <c r="D809">
        <v>21105</v>
      </c>
      <c r="E809" t="s">
        <v>4075</v>
      </c>
      <c r="F809">
        <v>602</v>
      </c>
      <c r="G809">
        <f t="shared" si="25"/>
        <v>602</v>
      </c>
      <c r="H809">
        <f t="shared" si="26"/>
        <v>0</v>
      </c>
      <c r="P809">
        <v>21105</v>
      </c>
      <c r="Q809" t="s">
        <v>4075</v>
      </c>
      <c r="R809">
        <v>602</v>
      </c>
    </row>
    <row r="810" spans="4:18">
      <c r="D810">
        <v>2110501</v>
      </c>
      <c r="E810" t="s">
        <v>4076</v>
      </c>
      <c r="F810">
        <v>0</v>
      </c>
      <c r="G810">
        <f t="shared" si="25"/>
        <v>0</v>
      </c>
      <c r="H810">
        <f t="shared" si="26"/>
        <v>0</v>
      </c>
      <c r="P810">
        <v>2110501</v>
      </c>
      <c r="Q810" t="s">
        <v>4076</v>
      </c>
      <c r="R810">
        <v>0</v>
      </c>
    </row>
    <row r="811" spans="4:18">
      <c r="D811">
        <v>2110502</v>
      </c>
      <c r="E811" t="s">
        <v>4077</v>
      </c>
      <c r="F811">
        <v>0</v>
      </c>
      <c r="G811">
        <f t="shared" si="25"/>
        <v>0</v>
      </c>
      <c r="H811">
        <f t="shared" si="26"/>
        <v>0</v>
      </c>
      <c r="P811">
        <v>2110502</v>
      </c>
      <c r="Q811" t="s">
        <v>4077</v>
      </c>
      <c r="R811">
        <v>0</v>
      </c>
    </row>
    <row r="812" spans="4:18">
      <c r="D812">
        <v>2110503</v>
      </c>
      <c r="E812" t="s">
        <v>4078</v>
      </c>
      <c r="F812">
        <v>0</v>
      </c>
      <c r="G812">
        <f t="shared" si="25"/>
        <v>0</v>
      </c>
      <c r="H812">
        <f t="shared" si="26"/>
        <v>0</v>
      </c>
      <c r="P812">
        <v>2110503</v>
      </c>
      <c r="Q812" t="s">
        <v>4078</v>
      </c>
      <c r="R812">
        <v>0</v>
      </c>
    </row>
    <row r="813" spans="4:18">
      <c r="D813">
        <v>2110506</v>
      </c>
      <c r="E813" t="s">
        <v>4079</v>
      </c>
      <c r="F813">
        <v>0</v>
      </c>
      <c r="G813">
        <f t="shared" si="25"/>
        <v>0</v>
      </c>
      <c r="H813">
        <f t="shared" si="26"/>
        <v>0</v>
      </c>
      <c r="P813">
        <v>2110506</v>
      </c>
      <c r="Q813" t="s">
        <v>4079</v>
      </c>
      <c r="R813">
        <v>0</v>
      </c>
    </row>
    <row r="814" spans="4:18">
      <c r="D814">
        <v>2110507</v>
      </c>
      <c r="E814" t="s">
        <v>4080</v>
      </c>
      <c r="F814">
        <v>48</v>
      </c>
      <c r="G814">
        <f t="shared" si="25"/>
        <v>48</v>
      </c>
      <c r="H814">
        <f t="shared" si="26"/>
        <v>0</v>
      </c>
      <c r="P814">
        <v>2110507</v>
      </c>
      <c r="Q814" t="s">
        <v>4080</v>
      </c>
      <c r="R814">
        <v>48</v>
      </c>
    </row>
    <row r="815" spans="4:18">
      <c r="D815">
        <v>2110599</v>
      </c>
      <c r="E815" t="s">
        <v>4081</v>
      </c>
      <c r="F815">
        <v>554</v>
      </c>
      <c r="G815">
        <f t="shared" si="25"/>
        <v>554</v>
      </c>
      <c r="H815">
        <f t="shared" si="26"/>
        <v>0</v>
      </c>
      <c r="P815">
        <v>2110599</v>
      </c>
      <c r="Q815" t="s">
        <v>4081</v>
      </c>
      <c r="R815">
        <v>554</v>
      </c>
    </row>
    <row r="816" spans="4:18">
      <c r="D816">
        <v>21106</v>
      </c>
      <c r="E816" t="s">
        <v>4082</v>
      </c>
      <c r="F816">
        <v>1107</v>
      </c>
      <c r="G816">
        <f t="shared" si="25"/>
        <v>1107</v>
      </c>
      <c r="H816">
        <f t="shared" si="26"/>
        <v>0</v>
      </c>
      <c r="P816">
        <v>21106</v>
      </c>
      <c r="Q816" t="s">
        <v>4082</v>
      </c>
      <c r="R816">
        <v>1107</v>
      </c>
    </row>
    <row r="817" spans="4:18">
      <c r="D817">
        <v>2110602</v>
      </c>
      <c r="E817" t="s">
        <v>4083</v>
      </c>
      <c r="F817">
        <v>0</v>
      </c>
      <c r="G817">
        <f t="shared" si="25"/>
        <v>0</v>
      </c>
      <c r="H817">
        <f t="shared" si="26"/>
        <v>0</v>
      </c>
      <c r="P817">
        <v>2110602</v>
      </c>
      <c r="Q817" t="s">
        <v>4083</v>
      </c>
      <c r="R817">
        <v>0</v>
      </c>
    </row>
    <row r="818" spans="4:18">
      <c r="D818">
        <v>2110603</v>
      </c>
      <c r="E818" t="s">
        <v>4084</v>
      </c>
      <c r="F818">
        <v>0</v>
      </c>
      <c r="G818">
        <f t="shared" si="25"/>
        <v>0</v>
      </c>
      <c r="H818">
        <f t="shared" si="26"/>
        <v>0</v>
      </c>
      <c r="P818">
        <v>2110603</v>
      </c>
      <c r="Q818" t="s">
        <v>4084</v>
      </c>
      <c r="R818">
        <v>0</v>
      </c>
    </row>
    <row r="819" spans="4:18">
      <c r="D819">
        <v>2110604</v>
      </c>
      <c r="E819" t="s">
        <v>4085</v>
      </c>
      <c r="F819">
        <v>0</v>
      </c>
      <c r="G819">
        <f t="shared" si="25"/>
        <v>0</v>
      </c>
      <c r="H819">
        <f t="shared" si="26"/>
        <v>0</v>
      </c>
      <c r="P819">
        <v>2110604</v>
      </c>
      <c r="Q819" t="s">
        <v>4085</v>
      </c>
      <c r="R819">
        <v>0</v>
      </c>
    </row>
    <row r="820" spans="4:18">
      <c r="D820">
        <v>2110605</v>
      </c>
      <c r="E820" t="s">
        <v>4086</v>
      </c>
      <c r="F820">
        <v>0</v>
      </c>
      <c r="G820">
        <f t="shared" si="25"/>
        <v>0</v>
      </c>
      <c r="H820">
        <f t="shared" si="26"/>
        <v>0</v>
      </c>
      <c r="P820">
        <v>2110605</v>
      </c>
      <c r="Q820" t="s">
        <v>4086</v>
      </c>
      <c r="R820">
        <v>0</v>
      </c>
    </row>
    <row r="821" spans="4:18">
      <c r="D821">
        <v>2110699</v>
      </c>
      <c r="E821" t="s">
        <v>4087</v>
      </c>
      <c r="F821">
        <v>1107</v>
      </c>
      <c r="G821">
        <f t="shared" si="25"/>
        <v>1107</v>
      </c>
      <c r="H821">
        <f t="shared" si="26"/>
        <v>0</v>
      </c>
      <c r="P821">
        <v>2110699</v>
      </c>
      <c r="Q821" t="s">
        <v>4087</v>
      </c>
      <c r="R821">
        <v>1107</v>
      </c>
    </row>
    <row r="822" spans="4:18">
      <c r="D822">
        <v>21107</v>
      </c>
      <c r="E822" t="s">
        <v>4088</v>
      </c>
      <c r="F822">
        <v>641</v>
      </c>
      <c r="G822">
        <f t="shared" si="25"/>
        <v>641</v>
      </c>
      <c r="H822">
        <f t="shared" si="26"/>
        <v>0</v>
      </c>
      <c r="P822">
        <v>21107</v>
      </c>
      <c r="Q822" t="s">
        <v>4088</v>
      </c>
      <c r="R822">
        <v>641</v>
      </c>
    </row>
    <row r="823" spans="4:18">
      <c r="D823">
        <v>2110704</v>
      </c>
      <c r="E823" t="s">
        <v>4089</v>
      </c>
      <c r="F823">
        <v>0</v>
      </c>
      <c r="G823">
        <f t="shared" si="25"/>
        <v>0</v>
      </c>
      <c r="H823">
        <f t="shared" si="26"/>
        <v>0</v>
      </c>
      <c r="P823">
        <v>2110704</v>
      </c>
      <c r="Q823" t="s">
        <v>4089</v>
      </c>
      <c r="R823">
        <v>0</v>
      </c>
    </row>
    <row r="824" spans="4:18">
      <c r="D824">
        <v>2110799</v>
      </c>
      <c r="E824" t="s">
        <v>4090</v>
      </c>
      <c r="F824">
        <v>641</v>
      </c>
      <c r="G824">
        <f t="shared" si="25"/>
        <v>641</v>
      </c>
      <c r="H824">
        <f t="shared" si="26"/>
        <v>0</v>
      </c>
      <c r="P824">
        <v>2110799</v>
      </c>
      <c r="Q824" t="s">
        <v>4090</v>
      </c>
      <c r="R824">
        <v>641</v>
      </c>
    </row>
    <row r="825" spans="4:18">
      <c r="D825">
        <v>21108</v>
      </c>
      <c r="E825" t="s">
        <v>4091</v>
      </c>
      <c r="F825">
        <v>0</v>
      </c>
      <c r="G825">
        <f t="shared" si="25"/>
        <v>0</v>
      </c>
      <c r="H825">
        <f t="shared" si="26"/>
        <v>0</v>
      </c>
      <c r="P825">
        <v>21108</v>
      </c>
      <c r="Q825" t="s">
        <v>4091</v>
      </c>
      <c r="R825">
        <v>0</v>
      </c>
    </row>
    <row r="826" spans="4:18">
      <c r="D826">
        <v>2110804</v>
      </c>
      <c r="E826" t="s">
        <v>4092</v>
      </c>
      <c r="F826">
        <v>0</v>
      </c>
      <c r="G826">
        <f t="shared" si="25"/>
        <v>0</v>
      </c>
      <c r="H826">
        <f t="shared" si="26"/>
        <v>0</v>
      </c>
      <c r="P826">
        <v>2110804</v>
      </c>
      <c r="Q826" t="s">
        <v>4092</v>
      </c>
      <c r="R826">
        <v>0</v>
      </c>
    </row>
    <row r="827" spans="4:18">
      <c r="D827">
        <v>2110899</v>
      </c>
      <c r="E827" t="s">
        <v>4093</v>
      </c>
      <c r="F827">
        <v>0</v>
      </c>
      <c r="G827">
        <f t="shared" si="25"/>
        <v>0</v>
      </c>
      <c r="H827">
        <f t="shared" si="26"/>
        <v>0</v>
      </c>
      <c r="P827">
        <v>2110899</v>
      </c>
      <c r="Q827" t="s">
        <v>4093</v>
      </c>
      <c r="R827">
        <v>0</v>
      </c>
    </row>
    <row r="828" spans="4:18">
      <c r="D828">
        <v>21109</v>
      </c>
      <c r="E828" t="s">
        <v>4094</v>
      </c>
      <c r="F828">
        <v>0</v>
      </c>
      <c r="G828">
        <f t="shared" si="25"/>
        <v>0</v>
      </c>
      <c r="H828">
        <f t="shared" si="26"/>
        <v>0</v>
      </c>
      <c r="P828">
        <v>21109</v>
      </c>
      <c r="Q828" t="s">
        <v>4094</v>
      </c>
      <c r="R828">
        <v>0</v>
      </c>
    </row>
    <row r="829" spans="4:18">
      <c r="D829">
        <v>2110901</v>
      </c>
      <c r="E829" t="s">
        <v>4095</v>
      </c>
      <c r="F829">
        <v>0</v>
      </c>
      <c r="G829">
        <f t="shared" si="25"/>
        <v>0</v>
      </c>
      <c r="H829">
        <f t="shared" si="26"/>
        <v>0</v>
      </c>
      <c r="P829">
        <v>2110901</v>
      </c>
      <c r="Q829" t="s">
        <v>4095</v>
      </c>
      <c r="R829">
        <v>0</v>
      </c>
    </row>
    <row r="830" spans="4:18">
      <c r="D830">
        <v>21110</v>
      </c>
      <c r="E830" t="s">
        <v>2410</v>
      </c>
      <c r="F830">
        <v>7240</v>
      </c>
      <c r="G830">
        <f t="shared" si="25"/>
        <v>7240</v>
      </c>
      <c r="H830">
        <f t="shared" si="26"/>
        <v>0</v>
      </c>
      <c r="P830">
        <v>21110</v>
      </c>
      <c r="Q830" t="s">
        <v>2410</v>
      </c>
      <c r="R830">
        <v>7240</v>
      </c>
    </row>
    <row r="831" spans="4:18">
      <c r="D831">
        <v>2111001</v>
      </c>
      <c r="E831" t="s">
        <v>4096</v>
      </c>
      <c r="F831">
        <v>7240</v>
      </c>
      <c r="G831">
        <f t="shared" si="25"/>
        <v>7240</v>
      </c>
      <c r="H831">
        <f t="shared" si="26"/>
        <v>0</v>
      </c>
      <c r="P831">
        <v>2111001</v>
      </c>
      <c r="Q831" t="s">
        <v>4096</v>
      </c>
      <c r="R831">
        <v>7240</v>
      </c>
    </row>
    <row r="832" spans="4:18">
      <c r="D832">
        <v>21111</v>
      </c>
      <c r="E832" t="s">
        <v>2411</v>
      </c>
      <c r="F832">
        <v>1657</v>
      </c>
      <c r="G832">
        <f t="shared" si="25"/>
        <v>1657</v>
      </c>
      <c r="H832">
        <f t="shared" si="26"/>
        <v>0</v>
      </c>
      <c r="P832">
        <v>21111</v>
      </c>
      <c r="Q832" t="s">
        <v>2411</v>
      </c>
      <c r="R832">
        <v>1657</v>
      </c>
    </row>
    <row r="833" spans="4:18">
      <c r="D833">
        <v>2111101</v>
      </c>
      <c r="E833" t="s">
        <v>2575</v>
      </c>
      <c r="F833">
        <v>679</v>
      </c>
      <c r="G833">
        <f t="shared" si="25"/>
        <v>679</v>
      </c>
      <c r="H833">
        <f t="shared" si="26"/>
        <v>0</v>
      </c>
      <c r="P833">
        <v>2111101</v>
      </c>
      <c r="Q833" t="s">
        <v>2575</v>
      </c>
      <c r="R833">
        <v>679</v>
      </c>
    </row>
    <row r="834" spans="4:18">
      <c r="D834">
        <v>2111102</v>
      </c>
      <c r="E834" t="s">
        <v>2576</v>
      </c>
      <c r="F834">
        <v>550</v>
      </c>
      <c r="G834">
        <f t="shared" si="25"/>
        <v>550</v>
      </c>
      <c r="H834">
        <f t="shared" si="26"/>
        <v>0</v>
      </c>
      <c r="P834">
        <v>2111102</v>
      </c>
      <c r="Q834" t="s">
        <v>2576</v>
      </c>
      <c r="R834">
        <v>550</v>
      </c>
    </row>
    <row r="835" spans="4:18">
      <c r="D835">
        <v>2111103</v>
      </c>
      <c r="E835" t="s">
        <v>4097</v>
      </c>
      <c r="F835">
        <v>388</v>
      </c>
      <c r="G835">
        <f t="shared" si="25"/>
        <v>388</v>
      </c>
      <c r="H835">
        <f t="shared" si="26"/>
        <v>0</v>
      </c>
      <c r="P835">
        <v>2111103</v>
      </c>
      <c r="Q835" t="s">
        <v>4097</v>
      </c>
      <c r="R835">
        <v>388</v>
      </c>
    </row>
    <row r="836" spans="4:18">
      <c r="D836">
        <v>2111104</v>
      </c>
      <c r="E836" t="s">
        <v>2577</v>
      </c>
      <c r="F836">
        <v>5</v>
      </c>
      <c r="G836">
        <f t="shared" si="25"/>
        <v>5</v>
      </c>
      <c r="H836">
        <f t="shared" si="26"/>
        <v>0</v>
      </c>
      <c r="P836">
        <v>2111104</v>
      </c>
      <c r="Q836" t="s">
        <v>2577</v>
      </c>
      <c r="R836">
        <v>5</v>
      </c>
    </row>
    <row r="837" spans="4:18">
      <c r="D837">
        <v>2111199</v>
      </c>
      <c r="E837" t="s">
        <v>4098</v>
      </c>
      <c r="F837">
        <v>35</v>
      </c>
      <c r="G837">
        <f t="shared" si="25"/>
        <v>35</v>
      </c>
      <c r="H837">
        <f t="shared" si="26"/>
        <v>0</v>
      </c>
      <c r="P837">
        <v>2111199</v>
      </c>
      <c r="Q837" t="s">
        <v>4098</v>
      </c>
      <c r="R837">
        <v>35</v>
      </c>
    </row>
    <row r="838" spans="4:18">
      <c r="D838">
        <v>21112</v>
      </c>
      <c r="E838" t="s">
        <v>4099</v>
      </c>
      <c r="F838">
        <v>167</v>
      </c>
      <c r="G838">
        <f t="shared" ref="G838:G901" si="27">R838</f>
        <v>167</v>
      </c>
      <c r="H838">
        <f t="shared" ref="H838:H901" si="28">F838-G838</f>
        <v>0</v>
      </c>
      <c r="P838">
        <v>21112</v>
      </c>
      <c r="Q838" t="s">
        <v>4099</v>
      </c>
      <c r="R838">
        <v>167</v>
      </c>
    </row>
    <row r="839" spans="4:18">
      <c r="D839">
        <v>2111201</v>
      </c>
      <c r="E839" t="s">
        <v>4100</v>
      </c>
      <c r="F839">
        <v>167</v>
      </c>
      <c r="G839">
        <f t="shared" si="27"/>
        <v>167</v>
      </c>
      <c r="H839">
        <f t="shared" si="28"/>
        <v>0</v>
      </c>
      <c r="P839">
        <v>2111201</v>
      </c>
      <c r="Q839" t="s">
        <v>4100</v>
      </c>
      <c r="R839">
        <v>167</v>
      </c>
    </row>
    <row r="840" spans="4:18">
      <c r="D840">
        <v>21113</v>
      </c>
      <c r="E840" t="s">
        <v>4101</v>
      </c>
      <c r="F840">
        <v>0</v>
      </c>
      <c r="G840">
        <f t="shared" si="27"/>
        <v>0</v>
      </c>
      <c r="H840">
        <f t="shared" si="28"/>
        <v>0</v>
      </c>
      <c r="P840">
        <v>21113</v>
      </c>
      <c r="Q840" t="s">
        <v>4101</v>
      </c>
      <c r="R840">
        <v>0</v>
      </c>
    </row>
    <row r="841" spans="4:18">
      <c r="D841">
        <v>2111301</v>
      </c>
      <c r="E841" t="s">
        <v>4102</v>
      </c>
      <c r="F841">
        <v>0</v>
      </c>
      <c r="G841">
        <f t="shared" si="27"/>
        <v>0</v>
      </c>
      <c r="H841">
        <f t="shared" si="28"/>
        <v>0</v>
      </c>
      <c r="P841">
        <v>2111301</v>
      </c>
      <c r="Q841" t="s">
        <v>4102</v>
      </c>
      <c r="R841">
        <v>0</v>
      </c>
    </row>
    <row r="842" spans="4:18">
      <c r="D842">
        <v>21114</v>
      </c>
      <c r="E842" t="s">
        <v>4103</v>
      </c>
      <c r="F842">
        <v>0</v>
      </c>
      <c r="G842">
        <f t="shared" si="27"/>
        <v>0</v>
      </c>
      <c r="H842">
        <f t="shared" si="28"/>
        <v>0</v>
      </c>
      <c r="P842">
        <v>21114</v>
      </c>
      <c r="Q842" t="s">
        <v>4103</v>
      </c>
      <c r="R842">
        <v>0</v>
      </c>
    </row>
    <row r="843" spans="4:18">
      <c r="D843">
        <v>2111401</v>
      </c>
      <c r="E843" t="s">
        <v>2460</v>
      </c>
      <c r="F843">
        <v>0</v>
      </c>
      <c r="G843">
        <f t="shared" si="27"/>
        <v>0</v>
      </c>
      <c r="H843">
        <f t="shared" si="28"/>
        <v>0</v>
      </c>
      <c r="P843">
        <v>2111401</v>
      </c>
      <c r="Q843" t="s">
        <v>2460</v>
      </c>
      <c r="R843">
        <v>0</v>
      </c>
    </row>
    <row r="844" spans="4:18">
      <c r="D844">
        <v>2111402</v>
      </c>
      <c r="E844" t="s">
        <v>2461</v>
      </c>
      <c r="F844">
        <v>0</v>
      </c>
      <c r="G844">
        <f t="shared" si="27"/>
        <v>0</v>
      </c>
      <c r="H844">
        <f t="shared" si="28"/>
        <v>0</v>
      </c>
      <c r="P844">
        <v>2111402</v>
      </c>
      <c r="Q844" t="s">
        <v>2461</v>
      </c>
      <c r="R844">
        <v>0</v>
      </c>
    </row>
    <row r="845" spans="4:18">
      <c r="D845">
        <v>2111403</v>
      </c>
      <c r="E845" t="s">
        <v>2462</v>
      </c>
      <c r="F845">
        <v>0</v>
      </c>
      <c r="G845">
        <f t="shared" si="27"/>
        <v>0</v>
      </c>
      <c r="H845">
        <f t="shared" si="28"/>
        <v>0</v>
      </c>
      <c r="P845">
        <v>2111403</v>
      </c>
      <c r="Q845" t="s">
        <v>2462</v>
      </c>
      <c r="R845">
        <v>0</v>
      </c>
    </row>
    <row r="846" spans="4:18">
      <c r="D846">
        <v>2111404</v>
      </c>
      <c r="E846" t="s">
        <v>4104</v>
      </c>
      <c r="F846">
        <v>0</v>
      </c>
      <c r="G846">
        <f t="shared" si="27"/>
        <v>0</v>
      </c>
      <c r="H846">
        <f t="shared" si="28"/>
        <v>0</v>
      </c>
      <c r="P846">
        <v>2111404</v>
      </c>
      <c r="Q846" t="s">
        <v>4104</v>
      </c>
      <c r="R846">
        <v>0</v>
      </c>
    </row>
    <row r="847" spans="4:18">
      <c r="D847">
        <v>2111405</v>
      </c>
      <c r="E847" t="s">
        <v>4105</v>
      </c>
      <c r="F847">
        <v>0</v>
      </c>
      <c r="G847">
        <f t="shared" si="27"/>
        <v>0</v>
      </c>
      <c r="H847">
        <f t="shared" si="28"/>
        <v>0</v>
      </c>
      <c r="P847">
        <v>2111405</v>
      </c>
      <c r="Q847" t="s">
        <v>4105</v>
      </c>
      <c r="R847">
        <v>0</v>
      </c>
    </row>
    <row r="848" spans="4:18">
      <c r="D848">
        <v>2111406</v>
      </c>
      <c r="E848" t="s">
        <v>4106</v>
      </c>
      <c r="F848">
        <v>0</v>
      </c>
      <c r="G848">
        <f t="shared" si="27"/>
        <v>0</v>
      </c>
      <c r="H848">
        <f t="shared" si="28"/>
        <v>0</v>
      </c>
      <c r="P848">
        <v>2111406</v>
      </c>
      <c r="Q848" t="s">
        <v>4106</v>
      </c>
      <c r="R848">
        <v>0</v>
      </c>
    </row>
    <row r="849" spans="4:18">
      <c r="D849">
        <v>2111407</v>
      </c>
      <c r="E849" t="s">
        <v>4107</v>
      </c>
      <c r="F849">
        <v>0</v>
      </c>
      <c r="G849">
        <f t="shared" si="27"/>
        <v>0</v>
      </c>
      <c r="H849">
        <f t="shared" si="28"/>
        <v>0</v>
      </c>
      <c r="P849">
        <v>2111407</v>
      </c>
      <c r="Q849" t="s">
        <v>4107</v>
      </c>
      <c r="R849">
        <v>0</v>
      </c>
    </row>
    <row r="850" spans="4:18">
      <c r="D850">
        <v>2111408</v>
      </c>
      <c r="E850" t="s">
        <v>4108</v>
      </c>
      <c r="F850">
        <v>0</v>
      </c>
      <c r="G850">
        <f t="shared" si="27"/>
        <v>0</v>
      </c>
      <c r="H850">
        <f t="shared" si="28"/>
        <v>0</v>
      </c>
      <c r="P850">
        <v>2111408</v>
      </c>
      <c r="Q850" t="s">
        <v>4108</v>
      </c>
      <c r="R850">
        <v>0</v>
      </c>
    </row>
    <row r="851" spans="4:18">
      <c r="D851">
        <v>2111409</v>
      </c>
      <c r="E851" t="s">
        <v>4109</v>
      </c>
      <c r="F851">
        <v>0</v>
      </c>
      <c r="G851">
        <f t="shared" si="27"/>
        <v>0</v>
      </c>
      <c r="H851">
        <f t="shared" si="28"/>
        <v>0</v>
      </c>
      <c r="P851">
        <v>2111409</v>
      </c>
      <c r="Q851" t="s">
        <v>4109</v>
      </c>
      <c r="R851">
        <v>0</v>
      </c>
    </row>
    <row r="852" spans="4:18">
      <c r="D852">
        <v>2111410</v>
      </c>
      <c r="E852" t="s">
        <v>4110</v>
      </c>
      <c r="F852">
        <v>0</v>
      </c>
      <c r="G852">
        <f t="shared" si="27"/>
        <v>0</v>
      </c>
      <c r="H852">
        <f t="shared" si="28"/>
        <v>0</v>
      </c>
      <c r="P852">
        <v>2111410</v>
      </c>
      <c r="Q852" t="s">
        <v>4110</v>
      </c>
      <c r="R852">
        <v>0</v>
      </c>
    </row>
    <row r="853" spans="4:18">
      <c r="D853">
        <v>2111411</v>
      </c>
      <c r="E853" t="s">
        <v>2480</v>
      </c>
      <c r="F853">
        <v>0</v>
      </c>
      <c r="G853">
        <f t="shared" si="27"/>
        <v>0</v>
      </c>
      <c r="H853">
        <f t="shared" si="28"/>
        <v>0</v>
      </c>
      <c r="P853">
        <v>2111411</v>
      </c>
      <c r="Q853" t="s">
        <v>2480</v>
      </c>
      <c r="R853">
        <v>0</v>
      </c>
    </row>
    <row r="854" spans="4:18">
      <c r="D854">
        <v>2111413</v>
      </c>
      <c r="E854" t="s">
        <v>4111</v>
      </c>
      <c r="F854">
        <v>0</v>
      </c>
      <c r="G854">
        <f t="shared" si="27"/>
        <v>0</v>
      </c>
      <c r="H854">
        <f t="shared" si="28"/>
        <v>0</v>
      </c>
      <c r="P854">
        <v>2111413</v>
      </c>
      <c r="Q854" t="s">
        <v>4111</v>
      </c>
      <c r="R854">
        <v>0</v>
      </c>
    </row>
    <row r="855" spans="4:18">
      <c r="D855">
        <v>2111450</v>
      </c>
      <c r="E855" t="s">
        <v>2465</v>
      </c>
      <c r="F855">
        <v>0</v>
      </c>
      <c r="G855">
        <f t="shared" si="27"/>
        <v>0</v>
      </c>
      <c r="H855">
        <f t="shared" si="28"/>
        <v>0</v>
      </c>
      <c r="P855">
        <v>2111450</v>
      </c>
      <c r="Q855" t="s">
        <v>2465</v>
      </c>
      <c r="R855">
        <v>0</v>
      </c>
    </row>
    <row r="856" spans="4:18">
      <c r="D856">
        <v>2111499</v>
      </c>
      <c r="E856" t="s">
        <v>4112</v>
      </c>
      <c r="F856">
        <v>0</v>
      </c>
      <c r="G856">
        <f t="shared" si="27"/>
        <v>0</v>
      </c>
      <c r="H856">
        <f t="shared" si="28"/>
        <v>0</v>
      </c>
      <c r="P856">
        <v>2111499</v>
      </c>
      <c r="Q856" t="s">
        <v>4112</v>
      </c>
      <c r="R856">
        <v>0</v>
      </c>
    </row>
    <row r="857" spans="4:18">
      <c r="D857">
        <v>21199</v>
      </c>
      <c r="E857" t="s">
        <v>2412</v>
      </c>
      <c r="F857">
        <v>35499</v>
      </c>
      <c r="G857">
        <f t="shared" si="27"/>
        <v>35499</v>
      </c>
      <c r="H857">
        <f t="shared" si="28"/>
        <v>0</v>
      </c>
      <c r="P857">
        <v>21199</v>
      </c>
      <c r="Q857" t="s">
        <v>2412</v>
      </c>
      <c r="R857">
        <v>35499</v>
      </c>
    </row>
    <row r="858" spans="4:18">
      <c r="D858">
        <v>2119901</v>
      </c>
      <c r="E858" t="s">
        <v>4113</v>
      </c>
      <c r="F858">
        <v>35499</v>
      </c>
      <c r="G858">
        <f t="shared" si="27"/>
        <v>35499</v>
      </c>
      <c r="H858">
        <f t="shared" si="28"/>
        <v>0</v>
      </c>
      <c r="P858">
        <v>2119901</v>
      </c>
      <c r="Q858" t="s">
        <v>4113</v>
      </c>
      <c r="R858">
        <v>35499</v>
      </c>
    </row>
    <row r="859" spans="4:18">
      <c r="D859">
        <v>212</v>
      </c>
      <c r="E859" t="s">
        <v>2312</v>
      </c>
      <c r="F859">
        <v>855076</v>
      </c>
      <c r="G859">
        <f t="shared" si="27"/>
        <v>855076</v>
      </c>
      <c r="H859">
        <f t="shared" si="28"/>
        <v>0</v>
      </c>
      <c r="P859">
        <v>212</v>
      </c>
      <c r="Q859" t="s">
        <v>2312</v>
      </c>
      <c r="R859">
        <v>855076</v>
      </c>
    </row>
    <row r="860" spans="4:18">
      <c r="D860">
        <v>21201</v>
      </c>
      <c r="E860" t="s">
        <v>2413</v>
      </c>
      <c r="F860">
        <v>45739</v>
      </c>
      <c r="G860">
        <f t="shared" si="27"/>
        <v>45739</v>
      </c>
      <c r="H860">
        <f t="shared" si="28"/>
        <v>0</v>
      </c>
      <c r="P860">
        <v>21201</v>
      </c>
      <c r="Q860" t="s">
        <v>2413</v>
      </c>
      <c r="R860">
        <v>45739</v>
      </c>
    </row>
    <row r="861" spans="4:18">
      <c r="D861">
        <v>2120101</v>
      </c>
      <c r="E861" t="s">
        <v>2460</v>
      </c>
      <c r="F861">
        <v>8830</v>
      </c>
      <c r="G861">
        <f t="shared" si="27"/>
        <v>8830</v>
      </c>
      <c r="H861">
        <f t="shared" si="28"/>
        <v>0</v>
      </c>
      <c r="P861">
        <v>2120101</v>
      </c>
      <c r="Q861" t="s">
        <v>2460</v>
      </c>
      <c r="R861">
        <v>8830</v>
      </c>
    </row>
    <row r="862" spans="4:18">
      <c r="D862">
        <v>2120102</v>
      </c>
      <c r="E862" t="s">
        <v>2461</v>
      </c>
      <c r="F862">
        <v>2394</v>
      </c>
      <c r="G862">
        <f t="shared" si="27"/>
        <v>2394</v>
      </c>
      <c r="H862">
        <f t="shared" si="28"/>
        <v>0</v>
      </c>
      <c r="P862">
        <v>2120102</v>
      </c>
      <c r="Q862" t="s">
        <v>2461</v>
      </c>
      <c r="R862">
        <v>2394</v>
      </c>
    </row>
    <row r="863" spans="4:18">
      <c r="D863">
        <v>2120103</v>
      </c>
      <c r="E863" t="s">
        <v>2462</v>
      </c>
      <c r="F863">
        <v>316</v>
      </c>
      <c r="G863">
        <f t="shared" si="27"/>
        <v>316</v>
      </c>
      <c r="H863">
        <f t="shared" si="28"/>
        <v>0</v>
      </c>
      <c r="P863">
        <v>2120103</v>
      </c>
      <c r="Q863" t="s">
        <v>2462</v>
      </c>
      <c r="R863">
        <v>316</v>
      </c>
    </row>
    <row r="864" spans="4:18">
      <c r="D864">
        <v>2120104</v>
      </c>
      <c r="E864" t="s">
        <v>2079</v>
      </c>
      <c r="F864">
        <v>28266</v>
      </c>
      <c r="G864">
        <f t="shared" si="27"/>
        <v>28266</v>
      </c>
      <c r="H864">
        <f t="shared" si="28"/>
        <v>0</v>
      </c>
      <c r="P864">
        <v>2120104</v>
      </c>
      <c r="Q864" t="s">
        <v>2079</v>
      </c>
      <c r="R864">
        <v>28266</v>
      </c>
    </row>
    <row r="865" spans="4:18">
      <c r="D865">
        <v>2120105</v>
      </c>
      <c r="E865" t="s">
        <v>4114</v>
      </c>
      <c r="F865">
        <v>43</v>
      </c>
      <c r="G865">
        <f t="shared" si="27"/>
        <v>43</v>
      </c>
      <c r="H865">
        <f t="shared" si="28"/>
        <v>0</v>
      </c>
      <c r="P865">
        <v>2120105</v>
      </c>
      <c r="Q865" t="s">
        <v>4114</v>
      </c>
      <c r="R865">
        <v>43</v>
      </c>
    </row>
    <row r="866" spans="4:18">
      <c r="D866">
        <v>2120106</v>
      </c>
      <c r="E866" t="s">
        <v>4115</v>
      </c>
      <c r="F866">
        <v>900</v>
      </c>
      <c r="G866">
        <f t="shared" si="27"/>
        <v>900</v>
      </c>
      <c r="H866">
        <f t="shared" si="28"/>
        <v>0</v>
      </c>
      <c r="P866">
        <v>2120106</v>
      </c>
      <c r="Q866" t="s">
        <v>4115</v>
      </c>
      <c r="R866">
        <v>900</v>
      </c>
    </row>
    <row r="867" spans="4:18">
      <c r="D867">
        <v>2120107</v>
      </c>
      <c r="E867" t="s">
        <v>4116</v>
      </c>
      <c r="F867">
        <v>495</v>
      </c>
      <c r="G867">
        <f t="shared" si="27"/>
        <v>495</v>
      </c>
      <c r="H867">
        <f t="shared" si="28"/>
        <v>0</v>
      </c>
      <c r="P867">
        <v>2120107</v>
      </c>
      <c r="Q867" t="s">
        <v>4116</v>
      </c>
      <c r="R867">
        <v>495</v>
      </c>
    </row>
    <row r="868" spans="4:18">
      <c r="D868">
        <v>2120108</v>
      </c>
      <c r="E868" t="s">
        <v>4117</v>
      </c>
      <c r="F868">
        <v>0</v>
      </c>
      <c r="G868">
        <f t="shared" si="27"/>
        <v>0</v>
      </c>
      <c r="H868">
        <f t="shared" si="28"/>
        <v>0</v>
      </c>
      <c r="P868">
        <v>2120108</v>
      </c>
      <c r="Q868" t="s">
        <v>4117</v>
      </c>
      <c r="R868">
        <v>0</v>
      </c>
    </row>
    <row r="869" spans="4:18">
      <c r="D869">
        <v>2120109</v>
      </c>
      <c r="E869" t="s">
        <v>4118</v>
      </c>
      <c r="F869">
        <v>132</v>
      </c>
      <c r="G869">
        <f t="shared" si="27"/>
        <v>132</v>
      </c>
      <c r="H869">
        <f t="shared" si="28"/>
        <v>0</v>
      </c>
      <c r="P869">
        <v>2120109</v>
      </c>
      <c r="Q869" t="s">
        <v>4118</v>
      </c>
      <c r="R869">
        <v>132</v>
      </c>
    </row>
    <row r="870" spans="4:18">
      <c r="D870">
        <v>2120110</v>
      </c>
      <c r="E870" t="s">
        <v>4119</v>
      </c>
      <c r="F870">
        <v>0</v>
      </c>
      <c r="G870">
        <f t="shared" si="27"/>
        <v>0</v>
      </c>
      <c r="H870">
        <f t="shared" si="28"/>
        <v>0</v>
      </c>
      <c r="P870">
        <v>2120110</v>
      </c>
      <c r="Q870" t="s">
        <v>4119</v>
      </c>
      <c r="R870">
        <v>0</v>
      </c>
    </row>
    <row r="871" spans="4:18">
      <c r="D871">
        <v>2120199</v>
      </c>
      <c r="E871" t="s">
        <v>2080</v>
      </c>
      <c r="F871">
        <v>4363</v>
      </c>
      <c r="G871">
        <f t="shared" si="27"/>
        <v>4363</v>
      </c>
      <c r="H871">
        <f t="shared" si="28"/>
        <v>0</v>
      </c>
      <c r="P871">
        <v>2120199</v>
      </c>
      <c r="Q871" t="s">
        <v>2080</v>
      </c>
      <c r="R871">
        <v>4363</v>
      </c>
    </row>
    <row r="872" spans="4:18">
      <c r="D872">
        <v>21202</v>
      </c>
      <c r="E872" t="s">
        <v>2414</v>
      </c>
      <c r="F872">
        <v>7161</v>
      </c>
      <c r="G872">
        <f t="shared" si="27"/>
        <v>7161</v>
      </c>
      <c r="H872">
        <f t="shared" si="28"/>
        <v>0</v>
      </c>
      <c r="P872">
        <v>21202</v>
      </c>
      <c r="Q872" t="s">
        <v>2414</v>
      </c>
      <c r="R872">
        <v>7161</v>
      </c>
    </row>
    <row r="873" spans="4:18">
      <c r="D873">
        <v>2120201</v>
      </c>
      <c r="E873" t="s">
        <v>2578</v>
      </c>
      <c r="F873">
        <v>7161</v>
      </c>
      <c r="G873">
        <f t="shared" si="27"/>
        <v>7161</v>
      </c>
      <c r="H873">
        <f t="shared" si="28"/>
        <v>0</v>
      </c>
      <c r="P873">
        <v>2120201</v>
      </c>
      <c r="Q873" t="s">
        <v>2578</v>
      </c>
      <c r="R873">
        <v>7161</v>
      </c>
    </row>
    <row r="874" spans="4:18">
      <c r="D874">
        <v>21203</v>
      </c>
      <c r="E874" t="s">
        <v>2415</v>
      </c>
      <c r="F874">
        <v>604177</v>
      </c>
      <c r="G874">
        <f t="shared" si="27"/>
        <v>604177</v>
      </c>
      <c r="H874">
        <f t="shared" si="28"/>
        <v>0</v>
      </c>
      <c r="P874">
        <v>21203</v>
      </c>
      <c r="Q874" t="s">
        <v>2415</v>
      </c>
      <c r="R874">
        <v>604177</v>
      </c>
    </row>
    <row r="875" spans="4:18">
      <c r="D875">
        <v>2120303</v>
      </c>
      <c r="E875" t="s">
        <v>4120</v>
      </c>
      <c r="F875">
        <v>47750</v>
      </c>
      <c r="G875">
        <f t="shared" si="27"/>
        <v>47750</v>
      </c>
      <c r="H875">
        <f t="shared" si="28"/>
        <v>0</v>
      </c>
      <c r="P875">
        <v>2120303</v>
      </c>
      <c r="Q875" t="s">
        <v>4120</v>
      </c>
      <c r="R875">
        <v>47750</v>
      </c>
    </row>
    <row r="876" spans="4:18">
      <c r="D876">
        <v>2120399</v>
      </c>
      <c r="E876" t="s">
        <v>2088</v>
      </c>
      <c r="F876">
        <v>556427</v>
      </c>
      <c r="G876">
        <f t="shared" si="27"/>
        <v>556427</v>
      </c>
      <c r="H876">
        <f t="shared" si="28"/>
        <v>0</v>
      </c>
      <c r="P876">
        <v>2120399</v>
      </c>
      <c r="Q876" t="s">
        <v>2088</v>
      </c>
      <c r="R876">
        <v>556427</v>
      </c>
    </row>
    <row r="877" spans="4:18">
      <c r="D877">
        <v>21205</v>
      </c>
      <c r="E877" t="s">
        <v>2416</v>
      </c>
      <c r="F877">
        <v>89976</v>
      </c>
      <c r="G877">
        <f t="shared" si="27"/>
        <v>89976</v>
      </c>
      <c r="H877">
        <f t="shared" si="28"/>
        <v>0</v>
      </c>
      <c r="P877">
        <v>21205</v>
      </c>
      <c r="Q877" t="s">
        <v>2416</v>
      </c>
      <c r="R877">
        <v>89976</v>
      </c>
    </row>
    <row r="878" spans="4:18">
      <c r="D878">
        <v>2120501</v>
      </c>
      <c r="E878" t="s">
        <v>2579</v>
      </c>
      <c r="F878">
        <v>89976</v>
      </c>
      <c r="G878">
        <f t="shared" si="27"/>
        <v>89976</v>
      </c>
      <c r="H878">
        <f t="shared" si="28"/>
        <v>0</v>
      </c>
      <c r="P878">
        <v>2120501</v>
      </c>
      <c r="Q878" t="s">
        <v>2579</v>
      </c>
      <c r="R878">
        <v>89976</v>
      </c>
    </row>
    <row r="879" spans="4:18">
      <c r="D879">
        <v>21206</v>
      </c>
      <c r="E879" t="s">
        <v>2417</v>
      </c>
      <c r="F879">
        <v>3116</v>
      </c>
      <c r="G879">
        <f t="shared" si="27"/>
        <v>3116</v>
      </c>
      <c r="H879">
        <f t="shared" si="28"/>
        <v>0</v>
      </c>
      <c r="P879">
        <v>21206</v>
      </c>
      <c r="Q879" t="s">
        <v>2417</v>
      </c>
      <c r="R879">
        <v>3116</v>
      </c>
    </row>
    <row r="880" spans="4:18">
      <c r="D880">
        <v>2120601</v>
      </c>
      <c r="E880" t="s">
        <v>2580</v>
      </c>
      <c r="F880">
        <v>3116</v>
      </c>
      <c r="G880">
        <f t="shared" si="27"/>
        <v>3116</v>
      </c>
      <c r="H880">
        <f t="shared" si="28"/>
        <v>0</v>
      </c>
      <c r="P880">
        <v>2120601</v>
      </c>
      <c r="Q880" t="s">
        <v>2580</v>
      </c>
      <c r="R880">
        <v>3116</v>
      </c>
    </row>
    <row r="881" spans="4:18">
      <c r="D881">
        <v>21299</v>
      </c>
      <c r="E881" t="s">
        <v>2418</v>
      </c>
      <c r="F881">
        <v>104907</v>
      </c>
      <c r="G881">
        <f t="shared" si="27"/>
        <v>104907</v>
      </c>
      <c r="H881">
        <f t="shared" si="28"/>
        <v>0</v>
      </c>
      <c r="P881">
        <v>21299</v>
      </c>
      <c r="Q881" t="s">
        <v>2418</v>
      </c>
      <c r="R881">
        <v>104907</v>
      </c>
    </row>
    <row r="882" spans="4:18">
      <c r="D882">
        <v>2129999</v>
      </c>
      <c r="E882" t="s">
        <v>2581</v>
      </c>
      <c r="F882">
        <v>104907</v>
      </c>
      <c r="G882">
        <f t="shared" si="27"/>
        <v>104907</v>
      </c>
      <c r="H882">
        <f t="shared" si="28"/>
        <v>0</v>
      </c>
      <c r="P882">
        <v>2129999</v>
      </c>
      <c r="Q882" t="s">
        <v>2581</v>
      </c>
      <c r="R882">
        <v>104907</v>
      </c>
    </row>
    <row r="883" spans="4:18">
      <c r="D883">
        <v>213</v>
      </c>
      <c r="E883" t="s">
        <v>2313</v>
      </c>
      <c r="F883">
        <v>529866</v>
      </c>
      <c r="G883">
        <f t="shared" si="27"/>
        <v>529866</v>
      </c>
      <c r="H883">
        <f t="shared" si="28"/>
        <v>0</v>
      </c>
      <c r="P883">
        <v>213</v>
      </c>
      <c r="Q883" t="s">
        <v>2313</v>
      </c>
      <c r="R883">
        <v>529866</v>
      </c>
    </row>
    <row r="884" spans="4:18">
      <c r="D884">
        <v>21301</v>
      </c>
      <c r="E884" t="s">
        <v>2419</v>
      </c>
      <c r="F884">
        <v>97546</v>
      </c>
      <c r="G884">
        <f t="shared" si="27"/>
        <v>97546</v>
      </c>
      <c r="H884">
        <f t="shared" si="28"/>
        <v>0</v>
      </c>
      <c r="P884">
        <v>21301</v>
      </c>
      <c r="Q884" t="s">
        <v>2419</v>
      </c>
      <c r="R884">
        <v>97546</v>
      </c>
    </row>
    <row r="885" spans="4:18">
      <c r="D885">
        <v>2130101</v>
      </c>
      <c r="E885" t="s">
        <v>2460</v>
      </c>
      <c r="F885">
        <v>11302</v>
      </c>
      <c r="G885">
        <f t="shared" si="27"/>
        <v>11302</v>
      </c>
      <c r="H885">
        <f t="shared" si="28"/>
        <v>0</v>
      </c>
      <c r="P885">
        <v>2130101</v>
      </c>
      <c r="Q885" t="s">
        <v>2460</v>
      </c>
      <c r="R885">
        <v>11302</v>
      </c>
    </row>
    <row r="886" spans="4:18">
      <c r="D886">
        <v>2130102</v>
      </c>
      <c r="E886" t="s">
        <v>2461</v>
      </c>
      <c r="F886">
        <v>1451</v>
      </c>
      <c r="G886">
        <f t="shared" si="27"/>
        <v>1451</v>
      </c>
      <c r="H886">
        <f t="shared" si="28"/>
        <v>0</v>
      </c>
      <c r="P886">
        <v>2130102</v>
      </c>
      <c r="Q886" t="s">
        <v>2461</v>
      </c>
      <c r="R886">
        <v>1451</v>
      </c>
    </row>
    <row r="887" spans="4:18">
      <c r="D887">
        <v>2130103</v>
      </c>
      <c r="E887" t="s">
        <v>2462</v>
      </c>
      <c r="F887">
        <v>1</v>
      </c>
      <c r="G887">
        <f t="shared" si="27"/>
        <v>1</v>
      </c>
      <c r="H887">
        <f t="shared" si="28"/>
        <v>0</v>
      </c>
      <c r="P887">
        <v>2130103</v>
      </c>
      <c r="Q887" t="s">
        <v>2462</v>
      </c>
      <c r="R887">
        <v>1</v>
      </c>
    </row>
    <row r="888" spans="4:18">
      <c r="D888">
        <v>2130104</v>
      </c>
      <c r="E888" t="s">
        <v>2465</v>
      </c>
      <c r="F888">
        <v>16718</v>
      </c>
      <c r="G888">
        <f t="shared" si="27"/>
        <v>16718</v>
      </c>
      <c r="H888">
        <f t="shared" si="28"/>
        <v>0</v>
      </c>
      <c r="P888">
        <v>2130104</v>
      </c>
      <c r="Q888" t="s">
        <v>2465</v>
      </c>
      <c r="R888">
        <v>16718</v>
      </c>
    </row>
    <row r="889" spans="4:18">
      <c r="D889">
        <v>2130105</v>
      </c>
      <c r="E889" t="s">
        <v>4121</v>
      </c>
      <c r="F889">
        <v>0</v>
      </c>
      <c r="G889">
        <f t="shared" si="27"/>
        <v>0</v>
      </c>
      <c r="H889">
        <f t="shared" si="28"/>
        <v>0</v>
      </c>
      <c r="P889">
        <v>2130105</v>
      </c>
      <c r="Q889" t="s">
        <v>4121</v>
      </c>
      <c r="R889">
        <v>0</v>
      </c>
    </row>
    <row r="890" spans="4:18">
      <c r="D890">
        <v>2130106</v>
      </c>
      <c r="E890" t="s">
        <v>2135</v>
      </c>
      <c r="F890">
        <v>4425</v>
      </c>
      <c r="G890">
        <f t="shared" si="27"/>
        <v>4425</v>
      </c>
      <c r="H890">
        <f t="shared" si="28"/>
        <v>0</v>
      </c>
      <c r="P890">
        <v>2130106</v>
      </c>
      <c r="Q890" t="s">
        <v>2135</v>
      </c>
      <c r="R890">
        <v>4425</v>
      </c>
    </row>
    <row r="891" spans="4:18">
      <c r="D891">
        <v>2130108</v>
      </c>
      <c r="E891" t="s">
        <v>2136</v>
      </c>
      <c r="F891">
        <v>1228</v>
      </c>
      <c r="G891">
        <f t="shared" si="27"/>
        <v>1228</v>
      </c>
      <c r="H891">
        <f t="shared" si="28"/>
        <v>0</v>
      </c>
      <c r="P891">
        <v>2130108</v>
      </c>
      <c r="Q891" t="s">
        <v>2136</v>
      </c>
      <c r="R891">
        <v>1228</v>
      </c>
    </row>
    <row r="892" spans="4:18">
      <c r="D892">
        <v>2130109</v>
      </c>
      <c r="E892" t="s">
        <v>2137</v>
      </c>
      <c r="F892">
        <v>854</v>
      </c>
      <c r="G892">
        <f t="shared" si="27"/>
        <v>854</v>
      </c>
      <c r="H892">
        <f t="shared" si="28"/>
        <v>0</v>
      </c>
      <c r="P892">
        <v>2130109</v>
      </c>
      <c r="Q892" t="s">
        <v>2137</v>
      </c>
      <c r="R892">
        <v>854</v>
      </c>
    </row>
    <row r="893" spans="4:18">
      <c r="D893">
        <v>2130110</v>
      </c>
      <c r="E893" t="s">
        <v>2138</v>
      </c>
      <c r="F893">
        <v>146</v>
      </c>
      <c r="G893">
        <f t="shared" si="27"/>
        <v>146</v>
      </c>
      <c r="H893">
        <f t="shared" si="28"/>
        <v>0</v>
      </c>
      <c r="P893">
        <v>2130110</v>
      </c>
      <c r="Q893" t="s">
        <v>2138</v>
      </c>
      <c r="R893">
        <v>146</v>
      </c>
    </row>
    <row r="894" spans="4:18">
      <c r="D894">
        <v>2130111</v>
      </c>
      <c r="E894" t="s">
        <v>2582</v>
      </c>
      <c r="F894">
        <v>31</v>
      </c>
      <c r="G894">
        <f t="shared" si="27"/>
        <v>31</v>
      </c>
      <c r="H894">
        <f t="shared" si="28"/>
        <v>0</v>
      </c>
      <c r="P894">
        <v>2130111</v>
      </c>
      <c r="Q894" t="s">
        <v>2582</v>
      </c>
      <c r="R894">
        <v>31</v>
      </c>
    </row>
    <row r="895" spans="4:18">
      <c r="D895">
        <v>2130112</v>
      </c>
      <c r="E895" t="s">
        <v>2583</v>
      </c>
      <c r="F895">
        <v>1479</v>
      </c>
      <c r="G895">
        <f t="shared" si="27"/>
        <v>1479</v>
      </c>
      <c r="H895">
        <f t="shared" si="28"/>
        <v>0</v>
      </c>
      <c r="P895">
        <v>2130112</v>
      </c>
      <c r="Q895" t="s">
        <v>2583</v>
      </c>
      <c r="R895">
        <v>1479</v>
      </c>
    </row>
    <row r="896" spans="4:18">
      <c r="D896">
        <v>2130114</v>
      </c>
      <c r="E896" t="s">
        <v>4122</v>
      </c>
      <c r="F896">
        <v>40</v>
      </c>
      <c r="G896">
        <f t="shared" si="27"/>
        <v>40</v>
      </c>
      <c r="H896">
        <f t="shared" si="28"/>
        <v>0</v>
      </c>
      <c r="P896">
        <v>2130114</v>
      </c>
      <c r="Q896" t="s">
        <v>4122</v>
      </c>
      <c r="R896">
        <v>40</v>
      </c>
    </row>
    <row r="897" spans="4:18">
      <c r="D897">
        <v>2130119</v>
      </c>
      <c r="E897" t="s">
        <v>2584</v>
      </c>
      <c r="F897">
        <v>521</v>
      </c>
      <c r="G897">
        <f t="shared" si="27"/>
        <v>521</v>
      </c>
      <c r="H897">
        <f t="shared" si="28"/>
        <v>0</v>
      </c>
      <c r="P897">
        <v>2130119</v>
      </c>
      <c r="Q897" t="s">
        <v>2584</v>
      </c>
      <c r="R897">
        <v>521</v>
      </c>
    </row>
    <row r="898" spans="4:18">
      <c r="D898">
        <v>2130120</v>
      </c>
      <c r="E898" t="s">
        <v>4123</v>
      </c>
      <c r="F898">
        <v>375</v>
      </c>
      <c r="G898">
        <f t="shared" si="27"/>
        <v>375</v>
      </c>
      <c r="H898">
        <f t="shared" si="28"/>
        <v>0</v>
      </c>
      <c r="P898">
        <v>2130120</v>
      </c>
      <c r="Q898" t="s">
        <v>4123</v>
      </c>
      <c r="R898">
        <v>375</v>
      </c>
    </row>
    <row r="899" spans="4:18">
      <c r="D899">
        <v>2130121</v>
      </c>
      <c r="E899" t="s">
        <v>4124</v>
      </c>
      <c r="F899">
        <v>2</v>
      </c>
      <c r="G899">
        <f t="shared" si="27"/>
        <v>2</v>
      </c>
      <c r="H899">
        <f t="shared" si="28"/>
        <v>0</v>
      </c>
      <c r="P899">
        <v>2130121</v>
      </c>
      <c r="Q899" t="s">
        <v>4124</v>
      </c>
      <c r="R899">
        <v>2</v>
      </c>
    </row>
    <row r="900" spans="4:18">
      <c r="D900">
        <v>2130122</v>
      </c>
      <c r="E900" t="s">
        <v>2585</v>
      </c>
      <c r="F900">
        <v>6652</v>
      </c>
      <c r="G900">
        <f t="shared" si="27"/>
        <v>6652</v>
      </c>
      <c r="H900">
        <f t="shared" si="28"/>
        <v>0</v>
      </c>
      <c r="P900">
        <v>2130122</v>
      </c>
      <c r="Q900" t="s">
        <v>2585</v>
      </c>
      <c r="R900">
        <v>6652</v>
      </c>
    </row>
    <row r="901" spans="4:18">
      <c r="D901">
        <v>2130124</v>
      </c>
      <c r="E901" t="s">
        <v>2586</v>
      </c>
      <c r="F901">
        <v>7779</v>
      </c>
      <c r="G901">
        <f t="shared" si="27"/>
        <v>7779</v>
      </c>
      <c r="H901">
        <f t="shared" si="28"/>
        <v>0</v>
      </c>
      <c r="P901">
        <v>2130124</v>
      </c>
      <c r="Q901" t="s">
        <v>2586</v>
      </c>
      <c r="R901">
        <v>7779</v>
      </c>
    </row>
    <row r="902" spans="4:18">
      <c r="D902">
        <v>2130125</v>
      </c>
      <c r="E902" t="s">
        <v>2587</v>
      </c>
      <c r="F902">
        <v>922</v>
      </c>
      <c r="G902">
        <f t="shared" ref="G902:G965" si="29">R902</f>
        <v>922</v>
      </c>
      <c r="H902">
        <f t="shared" ref="H902:H965" si="30">F902-G902</f>
        <v>0</v>
      </c>
      <c r="P902">
        <v>2130125</v>
      </c>
      <c r="Q902" t="s">
        <v>2587</v>
      </c>
      <c r="R902">
        <v>922</v>
      </c>
    </row>
    <row r="903" spans="4:18">
      <c r="D903">
        <v>2130126</v>
      </c>
      <c r="E903" t="s">
        <v>2143</v>
      </c>
      <c r="F903">
        <v>3240</v>
      </c>
      <c r="G903">
        <f t="shared" si="29"/>
        <v>3240</v>
      </c>
      <c r="H903">
        <f t="shared" si="30"/>
        <v>0</v>
      </c>
      <c r="P903">
        <v>2130126</v>
      </c>
      <c r="Q903" t="s">
        <v>2143</v>
      </c>
      <c r="R903">
        <v>3240</v>
      </c>
    </row>
    <row r="904" spans="4:18">
      <c r="D904">
        <v>2130135</v>
      </c>
      <c r="E904" t="s">
        <v>2588</v>
      </c>
      <c r="F904">
        <v>460</v>
      </c>
      <c r="G904">
        <f t="shared" si="29"/>
        <v>460</v>
      </c>
      <c r="H904">
        <f t="shared" si="30"/>
        <v>0</v>
      </c>
      <c r="P904">
        <v>2130135</v>
      </c>
      <c r="Q904" t="s">
        <v>2588</v>
      </c>
      <c r="R904">
        <v>460</v>
      </c>
    </row>
    <row r="905" spans="4:18">
      <c r="D905">
        <v>2130142</v>
      </c>
      <c r="E905" t="s">
        <v>4125</v>
      </c>
      <c r="F905">
        <v>818</v>
      </c>
      <c r="G905">
        <f t="shared" si="29"/>
        <v>818</v>
      </c>
      <c r="H905">
        <f t="shared" si="30"/>
        <v>0</v>
      </c>
      <c r="P905">
        <v>2130142</v>
      </c>
      <c r="Q905" t="s">
        <v>4125</v>
      </c>
      <c r="R905">
        <v>818</v>
      </c>
    </row>
    <row r="906" spans="4:18">
      <c r="D906">
        <v>2130148</v>
      </c>
      <c r="E906" t="s">
        <v>2589</v>
      </c>
      <c r="F906">
        <v>1016</v>
      </c>
      <c r="G906">
        <f t="shared" si="29"/>
        <v>1016</v>
      </c>
      <c r="H906">
        <f t="shared" si="30"/>
        <v>0</v>
      </c>
      <c r="P906">
        <v>2130148</v>
      </c>
      <c r="Q906" t="s">
        <v>2589</v>
      </c>
      <c r="R906">
        <v>1016</v>
      </c>
    </row>
    <row r="907" spans="4:18">
      <c r="D907">
        <v>2130152</v>
      </c>
      <c r="E907" t="s">
        <v>4126</v>
      </c>
      <c r="F907">
        <v>397</v>
      </c>
      <c r="G907">
        <f t="shared" si="29"/>
        <v>397</v>
      </c>
      <c r="H907">
        <f t="shared" si="30"/>
        <v>0</v>
      </c>
      <c r="P907">
        <v>2130152</v>
      </c>
      <c r="Q907" t="s">
        <v>4126</v>
      </c>
      <c r="R907">
        <v>397</v>
      </c>
    </row>
    <row r="908" spans="4:18">
      <c r="D908">
        <v>2130199</v>
      </c>
      <c r="E908" t="s">
        <v>2144</v>
      </c>
      <c r="F908">
        <v>37689</v>
      </c>
      <c r="G908">
        <f t="shared" si="29"/>
        <v>37689</v>
      </c>
      <c r="H908">
        <f t="shared" si="30"/>
        <v>0</v>
      </c>
      <c r="P908">
        <v>2130199</v>
      </c>
      <c r="Q908" t="s">
        <v>2144</v>
      </c>
      <c r="R908">
        <v>37689</v>
      </c>
    </row>
    <row r="909" spans="4:18">
      <c r="D909">
        <v>21302</v>
      </c>
      <c r="E909" t="s">
        <v>2420</v>
      </c>
      <c r="F909">
        <v>37128</v>
      </c>
      <c r="G909">
        <f t="shared" si="29"/>
        <v>37128</v>
      </c>
      <c r="H909">
        <f t="shared" si="30"/>
        <v>0</v>
      </c>
      <c r="P909">
        <v>21302</v>
      </c>
      <c r="Q909" t="s">
        <v>2420</v>
      </c>
      <c r="R909">
        <v>37128</v>
      </c>
    </row>
    <row r="910" spans="4:18">
      <c r="D910">
        <v>2130201</v>
      </c>
      <c r="E910" t="s">
        <v>2460</v>
      </c>
      <c r="F910">
        <v>2796</v>
      </c>
      <c r="G910">
        <f t="shared" si="29"/>
        <v>2796</v>
      </c>
      <c r="H910">
        <f t="shared" si="30"/>
        <v>0</v>
      </c>
      <c r="P910">
        <v>2130201</v>
      </c>
      <c r="Q910" t="s">
        <v>2460</v>
      </c>
      <c r="R910">
        <v>2796</v>
      </c>
    </row>
    <row r="911" spans="4:18">
      <c r="D911">
        <v>2130202</v>
      </c>
      <c r="E911" t="s">
        <v>2461</v>
      </c>
      <c r="F911">
        <v>387</v>
      </c>
      <c r="G911">
        <f t="shared" si="29"/>
        <v>387</v>
      </c>
      <c r="H911">
        <f t="shared" si="30"/>
        <v>0</v>
      </c>
      <c r="P911">
        <v>2130202</v>
      </c>
      <c r="Q911" t="s">
        <v>2461</v>
      </c>
      <c r="R911">
        <v>387</v>
      </c>
    </row>
    <row r="912" spans="4:18">
      <c r="D912">
        <v>2130203</v>
      </c>
      <c r="E912" t="s">
        <v>2462</v>
      </c>
      <c r="F912">
        <v>51</v>
      </c>
      <c r="G912">
        <f t="shared" si="29"/>
        <v>51</v>
      </c>
      <c r="H912">
        <f t="shared" si="30"/>
        <v>0</v>
      </c>
      <c r="P912">
        <v>2130203</v>
      </c>
      <c r="Q912" t="s">
        <v>2462</v>
      </c>
      <c r="R912">
        <v>51</v>
      </c>
    </row>
    <row r="913" spans="4:18">
      <c r="D913">
        <v>2130204</v>
      </c>
      <c r="E913" t="s">
        <v>2590</v>
      </c>
      <c r="F913">
        <v>13821</v>
      </c>
      <c r="G913">
        <f t="shared" si="29"/>
        <v>13821</v>
      </c>
      <c r="H913">
        <f t="shared" si="30"/>
        <v>0</v>
      </c>
      <c r="P913">
        <v>2130204</v>
      </c>
      <c r="Q913" t="s">
        <v>2590</v>
      </c>
      <c r="R913">
        <v>13821</v>
      </c>
    </row>
    <row r="914" spans="4:18">
      <c r="D914">
        <v>2130205</v>
      </c>
      <c r="E914" t="s">
        <v>2155</v>
      </c>
      <c r="F914">
        <v>2681</v>
      </c>
      <c r="G914">
        <f t="shared" si="29"/>
        <v>2681</v>
      </c>
      <c r="H914">
        <f t="shared" si="30"/>
        <v>0</v>
      </c>
      <c r="P914">
        <v>2130205</v>
      </c>
      <c r="Q914" t="s">
        <v>2155</v>
      </c>
      <c r="R914">
        <v>2681</v>
      </c>
    </row>
    <row r="915" spans="4:18">
      <c r="D915">
        <v>2130206</v>
      </c>
      <c r="E915" t="s">
        <v>2591</v>
      </c>
      <c r="F915">
        <v>150</v>
      </c>
      <c r="G915">
        <f t="shared" si="29"/>
        <v>150</v>
      </c>
      <c r="H915">
        <f t="shared" si="30"/>
        <v>0</v>
      </c>
      <c r="P915">
        <v>2130206</v>
      </c>
      <c r="Q915" t="s">
        <v>2591</v>
      </c>
      <c r="R915">
        <v>150</v>
      </c>
    </row>
    <row r="916" spans="4:18">
      <c r="D916">
        <v>2130207</v>
      </c>
      <c r="E916" t="s">
        <v>2157</v>
      </c>
      <c r="F916">
        <v>33</v>
      </c>
      <c r="G916">
        <f t="shared" si="29"/>
        <v>33</v>
      </c>
      <c r="H916">
        <f t="shared" si="30"/>
        <v>0</v>
      </c>
      <c r="P916">
        <v>2130207</v>
      </c>
      <c r="Q916" t="s">
        <v>2157</v>
      </c>
      <c r="R916">
        <v>33</v>
      </c>
    </row>
    <row r="917" spans="4:18">
      <c r="D917">
        <v>2130208</v>
      </c>
      <c r="E917" t="s">
        <v>4127</v>
      </c>
      <c r="F917">
        <v>19</v>
      </c>
      <c r="G917">
        <f t="shared" si="29"/>
        <v>19</v>
      </c>
      <c r="H917">
        <f t="shared" si="30"/>
        <v>0</v>
      </c>
      <c r="P917">
        <v>2130208</v>
      </c>
      <c r="Q917" t="s">
        <v>4127</v>
      </c>
      <c r="R917">
        <v>19</v>
      </c>
    </row>
    <row r="918" spans="4:18">
      <c r="D918">
        <v>2130209</v>
      </c>
      <c r="E918" t="s">
        <v>2592</v>
      </c>
      <c r="F918">
        <v>7178</v>
      </c>
      <c r="G918">
        <f t="shared" si="29"/>
        <v>7178</v>
      </c>
      <c r="H918">
        <f t="shared" si="30"/>
        <v>0</v>
      </c>
      <c r="P918">
        <v>2130209</v>
      </c>
      <c r="Q918" t="s">
        <v>2592</v>
      </c>
      <c r="R918">
        <v>7178</v>
      </c>
    </row>
    <row r="919" spans="4:18">
      <c r="D919">
        <v>2130210</v>
      </c>
      <c r="E919" t="s">
        <v>4128</v>
      </c>
      <c r="F919">
        <v>370</v>
      </c>
      <c r="G919">
        <f t="shared" si="29"/>
        <v>370</v>
      </c>
      <c r="H919">
        <f t="shared" si="30"/>
        <v>0</v>
      </c>
      <c r="P919">
        <v>2130210</v>
      </c>
      <c r="Q919" t="s">
        <v>4128</v>
      </c>
      <c r="R919">
        <v>370</v>
      </c>
    </row>
    <row r="920" spans="4:18">
      <c r="D920">
        <v>2130211</v>
      </c>
      <c r="E920" t="s">
        <v>2158</v>
      </c>
      <c r="F920">
        <v>125</v>
      </c>
      <c r="G920">
        <f t="shared" si="29"/>
        <v>125</v>
      </c>
      <c r="H920">
        <f t="shared" si="30"/>
        <v>0</v>
      </c>
      <c r="P920">
        <v>2130211</v>
      </c>
      <c r="Q920" t="s">
        <v>2158</v>
      </c>
      <c r="R920">
        <v>125</v>
      </c>
    </row>
    <row r="921" spans="4:18">
      <c r="D921">
        <v>2130212</v>
      </c>
      <c r="E921" t="s">
        <v>2159</v>
      </c>
      <c r="F921">
        <v>9</v>
      </c>
      <c r="G921">
        <f t="shared" si="29"/>
        <v>9</v>
      </c>
      <c r="H921">
        <f t="shared" si="30"/>
        <v>0</v>
      </c>
      <c r="P921">
        <v>2130212</v>
      </c>
      <c r="Q921" t="s">
        <v>2159</v>
      </c>
      <c r="R921">
        <v>9</v>
      </c>
    </row>
    <row r="922" spans="4:18">
      <c r="D922">
        <v>2130213</v>
      </c>
      <c r="E922" t="s">
        <v>2593</v>
      </c>
      <c r="F922">
        <v>511</v>
      </c>
      <c r="G922">
        <f t="shared" si="29"/>
        <v>511</v>
      </c>
      <c r="H922">
        <f t="shared" si="30"/>
        <v>0</v>
      </c>
      <c r="P922">
        <v>2130213</v>
      </c>
      <c r="Q922" t="s">
        <v>2593</v>
      </c>
      <c r="R922">
        <v>511</v>
      </c>
    </row>
    <row r="923" spans="4:18">
      <c r="D923">
        <v>2130216</v>
      </c>
      <c r="E923" t="s">
        <v>4129</v>
      </c>
      <c r="F923">
        <v>0</v>
      </c>
      <c r="G923">
        <f t="shared" si="29"/>
        <v>0</v>
      </c>
      <c r="H923">
        <f t="shared" si="30"/>
        <v>0</v>
      </c>
      <c r="P923">
        <v>2130216</v>
      </c>
      <c r="Q923" t="s">
        <v>4129</v>
      </c>
      <c r="R923">
        <v>0</v>
      </c>
    </row>
    <row r="924" spans="4:18">
      <c r="D924">
        <v>2130217</v>
      </c>
      <c r="E924" t="s">
        <v>4130</v>
      </c>
      <c r="F924">
        <v>0</v>
      </c>
      <c r="G924">
        <f t="shared" si="29"/>
        <v>0</v>
      </c>
      <c r="H924">
        <f t="shared" si="30"/>
        <v>0</v>
      </c>
      <c r="P924">
        <v>2130217</v>
      </c>
      <c r="Q924" t="s">
        <v>4130</v>
      </c>
      <c r="R924">
        <v>0</v>
      </c>
    </row>
    <row r="925" spans="4:18">
      <c r="D925">
        <v>2130218</v>
      </c>
      <c r="E925" t="s">
        <v>4131</v>
      </c>
      <c r="F925">
        <v>0</v>
      </c>
      <c r="G925">
        <f t="shared" si="29"/>
        <v>0</v>
      </c>
      <c r="H925">
        <f t="shared" si="30"/>
        <v>0</v>
      </c>
      <c r="P925">
        <v>2130218</v>
      </c>
      <c r="Q925" t="s">
        <v>4131</v>
      </c>
      <c r="R925">
        <v>0</v>
      </c>
    </row>
    <row r="926" spans="4:18">
      <c r="D926">
        <v>2130219</v>
      </c>
      <c r="E926" t="s">
        <v>4132</v>
      </c>
      <c r="F926">
        <v>0</v>
      </c>
      <c r="G926">
        <f t="shared" si="29"/>
        <v>0</v>
      </c>
      <c r="H926">
        <f t="shared" si="30"/>
        <v>0</v>
      </c>
      <c r="P926">
        <v>2130219</v>
      </c>
      <c r="Q926" t="s">
        <v>4132</v>
      </c>
      <c r="R926">
        <v>0</v>
      </c>
    </row>
    <row r="927" spans="4:18">
      <c r="D927">
        <v>2130220</v>
      </c>
      <c r="E927" t="s">
        <v>4133</v>
      </c>
      <c r="F927">
        <v>0</v>
      </c>
      <c r="G927">
        <f t="shared" si="29"/>
        <v>0</v>
      </c>
      <c r="H927">
        <f t="shared" si="30"/>
        <v>0</v>
      </c>
      <c r="P927">
        <v>2130220</v>
      </c>
      <c r="Q927" t="s">
        <v>4133</v>
      </c>
      <c r="R927">
        <v>0</v>
      </c>
    </row>
    <row r="928" spans="4:18">
      <c r="D928">
        <v>2130221</v>
      </c>
      <c r="E928" t="s">
        <v>2594</v>
      </c>
      <c r="F928">
        <v>94</v>
      </c>
      <c r="G928">
        <f t="shared" si="29"/>
        <v>94</v>
      </c>
      <c r="H928">
        <f t="shared" si="30"/>
        <v>0</v>
      </c>
      <c r="P928">
        <v>2130221</v>
      </c>
      <c r="Q928" t="s">
        <v>2594</v>
      </c>
      <c r="R928">
        <v>94</v>
      </c>
    </row>
    <row r="929" spans="4:18">
      <c r="D929">
        <v>2130223</v>
      </c>
      <c r="E929" t="s">
        <v>2595</v>
      </c>
      <c r="F929">
        <v>116</v>
      </c>
      <c r="G929">
        <f t="shared" si="29"/>
        <v>116</v>
      </c>
      <c r="H929">
        <f t="shared" si="30"/>
        <v>0</v>
      </c>
      <c r="P929">
        <v>2130223</v>
      </c>
      <c r="Q929" t="s">
        <v>2595</v>
      </c>
      <c r="R929">
        <v>116</v>
      </c>
    </row>
    <row r="930" spans="4:18">
      <c r="D930">
        <v>2130224</v>
      </c>
      <c r="E930" t="s">
        <v>4134</v>
      </c>
      <c r="F930">
        <v>0</v>
      </c>
      <c r="G930">
        <f t="shared" si="29"/>
        <v>0</v>
      </c>
      <c r="H930">
        <f t="shared" si="30"/>
        <v>0</v>
      </c>
      <c r="P930">
        <v>2130224</v>
      </c>
      <c r="Q930" t="s">
        <v>4134</v>
      </c>
      <c r="R930">
        <v>0</v>
      </c>
    </row>
    <row r="931" spans="4:18">
      <c r="D931">
        <v>2130225</v>
      </c>
      <c r="E931" t="s">
        <v>4135</v>
      </c>
      <c r="F931">
        <v>0</v>
      </c>
      <c r="G931">
        <f t="shared" si="29"/>
        <v>0</v>
      </c>
      <c r="H931">
        <f t="shared" si="30"/>
        <v>0</v>
      </c>
      <c r="P931">
        <v>2130225</v>
      </c>
      <c r="Q931" t="s">
        <v>4135</v>
      </c>
      <c r="R931">
        <v>0</v>
      </c>
    </row>
    <row r="932" spans="4:18">
      <c r="D932">
        <v>2130226</v>
      </c>
      <c r="E932" t="s">
        <v>2596</v>
      </c>
      <c r="F932">
        <v>10</v>
      </c>
      <c r="G932">
        <f t="shared" si="29"/>
        <v>10</v>
      </c>
      <c r="H932">
        <f t="shared" si="30"/>
        <v>0</v>
      </c>
      <c r="P932">
        <v>2130226</v>
      </c>
      <c r="Q932" t="s">
        <v>2596</v>
      </c>
      <c r="R932">
        <v>10</v>
      </c>
    </row>
    <row r="933" spans="4:18">
      <c r="D933">
        <v>2130227</v>
      </c>
      <c r="E933" t="s">
        <v>4136</v>
      </c>
      <c r="F933">
        <v>243</v>
      </c>
      <c r="G933">
        <f t="shared" si="29"/>
        <v>243</v>
      </c>
      <c r="H933">
        <f t="shared" si="30"/>
        <v>0</v>
      </c>
      <c r="P933">
        <v>2130227</v>
      </c>
      <c r="Q933" t="s">
        <v>4136</v>
      </c>
      <c r="R933">
        <v>243</v>
      </c>
    </row>
    <row r="934" spans="4:18">
      <c r="D934">
        <v>2130232</v>
      </c>
      <c r="E934" t="s">
        <v>2597</v>
      </c>
      <c r="F934">
        <v>12</v>
      </c>
      <c r="G934">
        <f t="shared" si="29"/>
        <v>12</v>
      </c>
      <c r="H934">
        <f t="shared" si="30"/>
        <v>0</v>
      </c>
      <c r="P934">
        <v>2130232</v>
      </c>
      <c r="Q934" t="s">
        <v>2597</v>
      </c>
      <c r="R934">
        <v>12</v>
      </c>
    </row>
    <row r="935" spans="4:18">
      <c r="D935">
        <v>2130234</v>
      </c>
      <c r="E935" t="s">
        <v>2598</v>
      </c>
      <c r="F935">
        <v>730</v>
      </c>
      <c r="G935">
        <f t="shared" si="29"/>
        <v>730</v>
      </c>
      <c r="H935">
        <f t="shared" si="30"/>
        <v>0</v>
      </c>
      <c r="P935">
        <v>2130234</v>
      </c>
      <c r="Q935" t="s">
        <v>2598</v>
      </c>
      <c r="R935">
        <v>730</v>
      </c>
    </row>
    <row r="936" spans="4:18">
      <c r="D936">
        <v>2130299</v>
      </c>
      <c r="E936" t="s">
        <v>2599</v>
      </c>
      <c r="F936">
        <v>7792</v>
      </c>
      <c r="G936">
        <f t="shared" si="29"/>
        <v>7792</v>
      </c>
      <c r="H936">
        <f t="shared" si="30"/>
        <v>0</v>
      </c>
      <c r="P936">
        <v>2130299</v>
      </c>
      <c r="Q936" t="s">
        <v>2599</v>
      </c>
      <c r="R936">
        <v>7792</v>
      </c>
    </row>
    <row r="937" spans="4:18">
      <c r="D937">
        <v>21303</v>
      </c>
      <c r="E937" t="s">
        <v>2421</v>
      </c>
      <c r="F937">
        <v>120024</v>
      </c>
      <c r="G937">
        <f t="shared" si="29"/>
        <v>120024</v>
      </c>
      <c r="H937">
        <f t="shared" si="30"/>
        <v>0</v>
      </c>
      <c r="P937">
        <v>21303</v>
      </c>
      <c r="Q937" t="s">
        <v>2421</v>
      </c>
      <c r="R937">
        <v>120024</v>
      </c>
    </row>
    <row r="938" spans="4:18">
      <c r="D938">
        <v>2130301</v>
      </c>
      <c r="E938" t="s">
        <v>2460</v>
      </c>
      <c r="F938">
        <v>4813</v>
      </c>
      <c r="G938">
        <f t="shared" si="29"/>
        <v>4813</v>
      </c>
      <c r="H938">
        <f t="shared" si="30"/>
        <v>0</v>
      </c>
      <c r="P938">
        <v>2130301</v>
      </c>
      <c r="Q938" t="s">
        <v>2460</v>
      </c>
      <c r="R938">
        <v>4813</v>
      </c>
    </row>
    <row r="939" spans="4:18">
      <c r="D939">
        <v>2130302</v>
      </c>
      <c r="E939" t="s">
        <v>2461</v>
      </c>
      <c r="F939">
        <v>655</v>
      </c>
      <c r="G939">
        <f t="shared" si="29"/>
        <v>655</v>
      </c>
      <c r="H939">
        <f t="shared" si="30"/>
        <v>0</v>
      </c>
      <c r="P939">
        <v>2130302</v>
      </c>
      <c r="Q939" t="s">
        <v>2461</v>
      </c>
      <c r="R939">
        <v>655</v>
      </c>
    </row>
    <row r="940" spans="4:18">
      <c r="D940">
        <v>2130303</v>
      </c>
      <c r="E940" t="s">
        <v>2462</v>
      </c>
      <c r="F940">
        <v>0</v>
      </c>
      <c r="G940">
        <f t="shared" si="29"/>
        <v>0</v>
      </c>
      <c r="H940">
        <f t="shared" si="30"/>
        <v>0</v>
      </c>
      <c r="P940">
        <v>2130303</v>
      </c>
      <c r="Q940" t="s">
        <v>2462</v>
      </c>
      <c r="R940">
        <v>0</v>
      </c>
    </row>
    <row r="941" spans="4:18">
      <c r="D941">
        <v>2130304</v>
      </c>
      <c r="E941" t="s">
        <v>2167</v>
      </c>
      <c r="F941">
        <v>2114</v>
      </c>
      <c r="G941">
        <f t="shared" si="29"/>
        <v>2114</v>
      </c>
      <c r="H941">
        <f t="shared" si="30"/>
        <v>0</v>
      </c>
      <c r="P941">
        <v>2130304</v>
      </c>
      <c r="Q941" t="s">
        <v>2167</v>
      </c>
      <c r="R941">
        <v>2114</v>
      </c>
    </row>
    <row r="942" spans="4:18">
      <c r="D942">
        <v>2130305</v>
      </c>
      <c r="E942" t="s">
        <v>2168</v>
      </c>
      <c r="F942">
        <v>63767</v>
      </c>
      <c r="G942">
        <f t="shared" si="29"/>
        <v>63767</v>
      </c>
      <c r="H942">
        <f t="shared" si="30"/>
        <v>0</v>
      </c>
      <c r="P942">
        <v>2130305</v>
      </c>
      <c r="Q942" t="s">
        <v>2168</v>
      </c>
      <c r="R942">
        <v>63767</v>
      </c>
    </row>
    <row r="943" spans="4:18">
      <c r="D943">
        <v>2130306</v>
      </c>
      <c r="E943" t="s">
        <v>2169</v>
      </c>
      <c r="F943">
        <v>4265</v>
      </c>
      <c r="G943">
        <f t="shared" si="29"/>
        <v>4265</v>
      </c>
      <c r="H943">
        <f t="shared" si="30"/>
        <v>0</v>
      </c>
      <c r="P943">
        <v>2130306</v>
      </c>
      <c r="Q943" t="s">
        <v>2169</v>
      </c>
      <c r="R943">
        <v>4265</v>
      </c>
    </row>
    <row r="944" spans="4:18">
      <c r="D944">
        <v>2130307</v>
      </c>
      <c r="E944" t="s">
        <v>4137</v>
      </c>
      <c r="F944">
        <v>0</v>
      </c>
      <c r="G944">
        <f t="shared" si="29"/>
        <v>0</v>
      </c>
      <c r="H944">
        <f t="shared" si="30"/>
        <v>0</v>
      </c>
      <c r="P944">
        <v>2130307</v>
      </c>
      <c r="Q944" t="s">
        <v>4137</v>
      </c>
      <c r="R944">
        <v>0</v>
      </c>
    </row>
    <row r="945" spans="4:18">
      <c r="D945">
        <v>2130308</v>
      </c>
      <c r="E945" t="s">
        <v>2172</v>
      </c>
      <c r="F945">
        <v>885</v>
      </c>
      <c r="G945">
        <f t="shared" si="29"/>
        <v>885</v>
      </c>
      <c r="H945">
        <f t="shared" si="30"/>
        <v>0</v>
      </c>
      <c r="P945">
        <v>2130308</v>
      </c>
      <c r="Q945" t="s">
        <v>2172</v>
      </c>
      <c r="R945">
        <v>885</v>
      </c>
    </row>
    <row r="946" spans="4:18">
      <c r="D946">
        <v>2130309</v>
      </c>
      <c r="E946" t="s">
        <v>2173</v>
      </c>
      <c r="F946">
        <v>27</v>
      </c>
      <c r="G946">
        <f t="shared" si="29"/>
        <v>27</v>
      </c>
      <c r="H946">
        <f t="shared" si="30"/>
        <v>0</v>
      </c>
      <c r="P946">
        <v>2130309</v>
      </c>
      <c r="Q946" t="s">
        <v>2173</v>
      </c>
      <c r="R946">
        <v>27</v>
      </c>
    </row>
    <row r="947" spans="4:18">
      <c r="D947">
        <v>2130310</v>
      </c>
      <c r="E947" t="s">
        <v>2174</v>
      </c>
      <c r="F947">
        <v>1693</v>
      </c>
      <c r="G947">
        <f t="shared" si="29"/>
        <v>1693</v>
      </c>
      <c r="H947">
        <f t="shared" si="30"/>
        <v>0</v>
      </c>
      <c r="P947">
        <v>2130310</v>
      </c>
      <c r="Q947" t="s">
        <v>2174</v>
      </c>
      <c r="R947">
        <v>1693</v>
      </c>
    </row>
    <row r="948" spans="4:18">
      <c r="D948">
        <v>2130311</v>
      </c>
      <c r="E948" t="s">
        <v>2175</v>
      </c>
      <c r="F948">
        <v>909</v>
      </c>
      <c r="G948">
        <f t="shared" si="29"/>
        <v>909</v>
      </c>
      <c r="H948">
        <f t="shared" si="30"/>
        <v>0</v>
      </c>
      <c r="P948">
        <v>2130311</v>
      </c>
      <c r="Q948" t="s">
        <v>2175</v>
      </c>
      <c r="R948">
        <v>909</v>
      </c>
    </row>
    <row r="949" spans="4:18">
      <c r="D949">
        <v>2130312</v>
      </c>
      <c r="E949" t="s">
        <v>4138</v>
      </c>
      <c r="F949">
        <v>0</v>
      </c>
      <c r="G949">
        <f t="shared" si="29"/>
        <v>0</v>
      </c>
      <c r="H949">
        <f t="shared" si="30"/>
        <v>0</v>
      </c>
      <c r="P949">
        <v>2130312</v>
      </c>
      <c r="Q949" t="s">
        <v>4138</v>
      </c>
      <c r="R949">
        <v>0</v>
      </c>
    </row>
    <row r="950" spans="4:18">
      <c r="D950">
        <v>2130313</v>
      </c>
      <c r="E950" t="s">
        <v>4139</v>
      </c>
      <c r="F950">
        <v>0</v>
      </c>
      <c r="G950">
        <f t="shared" si="29"/>
        <v>0</v>
      </c>
      <c r="H950">
        <f t="shared" si="30"/>
        <v>0</v>
      </c>
      <c r="P950">
        <v>2130313</v>
      </c>
      <c r="Q950" t="s">
        <v>4139</v>
      </c>
      <c r="R950">
        <v>0</v>
      </c>
    </row>
    <row r="951" spans="4:18">
      <c r="D951">
        <v>2130314</v>
      </c>
      <c r="E951" t="s">
        <v>2176</v>
      </c>
      <c r="F951">
        <v>2297</v>
      </c>
      <c r="G951">
        <f t="shared" si="29"/>
        <v>2297</v>
      </c>
      <c r="H951">
        <f t="shared" si="30"/>
        <v>0</v>
      </c>
      <c r="P951">
        <v>2130314</v>
      </c>
      <c r="Q951" t="s">
        <v>2176</v>
      </c>
      <c r="R951">
        <v>2297</v>
      </c>
    </row>
    <row r="952" spans="4:18">
      <c r="D952">
        <v>2130315</v>
      </c>
      <c r="E952" t="s">
        <v>4140</v>
      </c>
      <c r="F952">
        <v>258</v>
      </c>
      <c r="G952">
        <f t="shared" si="29"/>
        <v>258</v>
      </c>
      <c r="H952">
        <f t="shared" si="30"/>
        <v>0</v>
      </c>
      <c r="P952">
        <v>2130315</v>
      </c>
      <c r="Q952" t="s">
        <v>4140</v>
      </c>
      <c r="R952">
        <v>258</v>
      </c>
    </row>
    <row r="953" spans="4:18">
      <c r="D953">
        <v>2130316</v>
      </c>
      <c r="E953" t="s">
        <v>2177</v>
      </c>
      <c r="F953">
        <v>18877</v>
      </c>
      <c r="G953">
        <f t="shared" si="29"/>
        <v>18877</v>
      </c>
      <c r="H953">
        <f t="shared" si="30"/>
        <v>0</v>
      </c>
      <c r="P953">
        <v>2130316</v>
      </c>
      <c r="Q953" t="s">
        <v>2177</v>
      </c>
      <c r="R953">
        <v>18877</v>
      </c>
    </row>
    <row r="954" spans="4:18">
      <c r="D954">
        <v>2130317</v>
      </c>
      <c r="E954" t="s">
        <v>4141</v>
      </c>
      <c r="F954">
        <v>556</v>
      </c>
      <c r="G954">
        <f t="shared" si="29"/>
        <v>556</v>
      </c>
      <c r="H954">
        <f t="shared" si="30"/>
        <v>0</v>
      </c>
      <c r="P954">
        <v>2130317</v>
      </c>
      <c r="Q954" t="s">
        <v>4141</v>
      </c>
      <c r="R954">
        <v>556</v>
      </c>
    </row>
    <row r="955" spans="4:18">
      <c r="D955">
        <v>2130318</v>
      </c>
      <c r="E955" t="s">
        <v>4142</v>
      </c>
      <c r="F955">
        <v>0</v>
      </c>
      <c r="G955">
        <f t="shared" si="29"/>
        <v>0</v>
      </c>
      <c r="H955">
        <f t="shared" si="30"/>
        <v>0</v>
      </c>
      <c r="P955">
        <v>2130318</v>
      </c>
      <c r="Q955" t="s">
        <v>4142</v>
      </c>
      <c r="R955">
        <v>0</v>
      </c>
    </row>
    <row r="956" spans="4:18">
      <c r="D956">
        <v>2130319</v>
      </c>
      <c r="E956" t="s">
        <v>2178</v>
      </c>
      <c r="F956">
        <v>1075</v>
      </c>
      <c r="G956">
        <f t="shared" si="29"/>
        <v>1075</v>
      </c>
      <c r="H956">
        <f t="shared" si="30"/>
        <v>0</v>
      </c>
      <c r="P956">
        <v>2130319</v>
      </c>
      <c r="Q956" t="s">
        <v>2178</v>
      </c>
      <c r="R956">
        <v>1075</v>
      </c>
    </row>
    <row r="957" spans="4:18">
      <c r="D957">
        <v>2130321</v>
      </c>
      <c r="E957" t="s">
        <v>4143</v>
      </c>
      <c r="F957">
        <v>3391</v>
      </c>
      <c r="G957">
        <f t="shared" si="29"/>
        <v>3391</v>
      </c>
      <c r="H957">
        <f t="shared" si="30"/>
        <v>0</v>
      </c>
      <c r="P957">
        <v>2130321</v>
      </c>
      <c r="Q957" t="s">
        <v>4143</v>
      </c>
      <c r="R957">
        <v>3391</v>
      </c>
    </row>
    <row r="958" spans="4:18">
      <c r="D958">
        <v>2130322</v>
      </c>
      <c r="E958" t="s">
        <v>2179</v>
      </c>
      <c r="F958">
        <v>55</v>
      </c>
      <c r="G958">
        <f t="shared" si="29"/>
        <v>55</v>
      </c>
      <c r="H958">
        <f t="shared" si="30"/>
        <v>0</v>
      </c>
      <c r="P958">
        <v>2130322</v>
      </c>
      <c r="Q958" t="s">
        <v>2179</v>
      </c>
      <c r="R958">
        <v>55</v>
      </c>
    </row>
    <row r="959" spans="4:18">
      <c r="D959">
        <v>2130332</v>
      </c>
      <c r="E959" t="s">
        <v>4144</v>
      </c>
      <c r="F959">
        <v>0</v>
      </c>
      <c r="G959">
        <f t="shared" si="29"/>
        <v>0</v>
      </c>
      <c r="H959">
        <f t="shared" si="30"/>
        <v>0</v>
      </c>
      <c r="P959">
        <v>2130332</v>
      </c>
      <c r="Q959" t="s">
        <v>4144</v>
      </c>
      <c r="R959">
        <v>0</v>
      </c>
    </row>
    <row r="960" spans="4:18">
      <c r="D960">
        <v>2130333</v>
      </c>
      <c r="E960" t="s">
        <v>2595</v>
      </c>
      <c r="F960">
        <v>0</v>
      </c>
      <c r="G960">
        <f t="shared" si="29"/>
        <v>0</v>
      </c>
      <c r="H960">
        <f t="shared" si="30"/>
        <v>0</v>
      </c>
      <c r="P960">
        <v>2130333</v>
      </c>
      <c r="Q960" t="s">
        <v>2595</v>
      </c>
      <c r="R960">
        <v>0</v>
      </c>
    </row>
    <row r="961" spans="4:18">
      <c r="D961">
        <v>2130334</v>
      </c>
      <c r="E961" t="s">
        <v>2180</v>
      </c>
      <c r="F961">
        <v>719</v>
      </c>
      <c r="G961">
        <f t="shared" si="29"/>
        <v>719</v>
      </c>
      <c r="H961">
        <f t="shared" si="30"/>
        <v>0</v>
      </c>
      <c r="P961">
        <v>2130334</v>
      </c>
      <c r="Q961" t="s">
        <v>2180</v>
      </c>
      <c r="R961">
        <v>719</v>
      </c>
    </row>
    <row r="962" spans="4:18">
      <c r="D962">
        <v>2130335</v>
      </c>
      <c r="E962" t="s">
        <v>4145</v>
      </c>
      <c r="F962">
        <v>5851</v>
      </c>
      <c r="G962">
        <f t="shared" si="29"/>
        <v>5851</v>
      </c>
      <c r="H962">
        <f t="shared" si="30"/>
        <v>0</v>
      </c>
      <c r="P962">
        <v>2130335</v>
      </c>
      <c r="Q962" t="s">
        <v>4145</v>
      </c>
      <c r="R962">
        <v>5851</v>
      </c>
    </row>
    <row r="963" spans="4:18">
      <c r="D963">
        <v>2130399</v>
      </c>
      <c r="E963" t="s">
        <v>2181</v>
      </c>
      <c r="F963">
        <v>7817</v>
      </c>
      <c r="G963">
        <f t="shared" si="29"/>
        <v>7817</v>
      </c>
      <c r="H963">
        <f t="shared" si="30"/>
        <v>0</v>
      </c>
      <c r="P963">
        <v>2130399</v>
      </c>
      <c r="Q963" t="s">
        <v>2181</v>
      </c>
      <c r="R963">
        <v>7817</v>
      </c>
    </row>
    <row r="964" spans="4:18">
      <c r="D964">
        <v>21304</v>
      </c>
      <c r="E964" t="s">
        <v>4146</v>
      </c>
      <c r="F964">
        <v>0</v>
      </c>
      <c r="G964">
        <f t="shared" si="29"/>
        <v>0</v>
      </c>
      <c r="H964">
        <f t="shared" si="30"/>
        <v>0</v>
      </c>
      <c r="P964">
        <v>21304</v>
      </c>
      <c r="Q964" t="s">
        <v>4146</v>
      </c>
      <c r="R964">
        <v>0</v>
      </c>
    </row>
    <row r="965" spans="4:18">
      <c r="D965">
        <v>2130401</v>
      </c>
      <c r="E965" t="s">
        <v>2460</v>
      </c>
      <c r="F965">
        <v>0</v>
      </c>
      <c r="G965">
        <f t="shared" si="29"/>
        <v>0</v>
      </c>
      <c r="H965">
        <f t="shared" si="30"/>
        <v>0</v>
      </c>
      <c r="P965">
        <v>2130401</v>
      </c>
      <c r="Q965" t="s">
        <v>2460</v>
      </c>
      <c r="R965">
        <v>0</v>
      </c>
    </row>
    <row r="966" spans="4:18">
      <c r="D966">
        <v>2130402</v>
      </c>
      <c r="E966" t="s">
        <v>2461</v>
      </c>
      <c r="F966">
        <v>0</v>
      </c>
      <c r="G966">
        <f t="shared" ref="G966:G1029" si="31">R966</f>
        <v>0</v>
      </c>
      <c r="H966">
        <f t="shared" ref="H966:H1029" si="32">F966-G966</f>
        <v>0</v>
      </c>
      <c r="P966">
        <v>2130402</v>
      </c>
      <c r="Q966" t="s">
        <v>2461</v>
      </c>
      <c r="R966">
        <v>0</v>
      </c>
    </row>
    <row r="967" spans="4:18">
      <c r="D967">
        <v>2130403</v>
      </c>
      <c r="E967" t="s">
        <v>2462</v>
      </c>
      <c r="F967">
        <v>0</v>
      </c>
      <c r="G967">
        <f t="shared" si="31"/>
        <v>0</v>
      </c>
      <c r="H967">
        <f t="shared" si="32"/>
        <v>0</v>
      </c>
      <c r="P967">
        <v>2130403</v>
      </c>
      <c r="Q967" t="s">
        <v>2462</v>
      </c>
      <c r="R967">
        <v>0</v>
      </c>
    </row>
    <row r="968" spans="4:18">
      <c r="D968">
        <v>2130404</v>
      </c>
      <c r="E968" t="s">
        <v>4147</v>
      </c>
      <c r="F968">
        <v>0</v>
      </c>
      <c r="G968">
        <f t="shared" si="31"/>
        <v>0</v>
      </c>
      <c r="H968">
        <f t="shared" si="32"/>
        <v>0</v>
      </c>
      <c r="P968">
        <v>2130404</v>
      </c>
      <c r="Q968" t="s">
        <v>4147</v>
      </c>
      <c r="R968">
        <v>0</v>
      </c>
    </row>
    <row r="969" spans="4:18">
      <c r="D969">
        <v>2130405</v>
      </c>
      <c r="E969" t="s">
        <v>4148</v>
      </c>
      <c r="F969">
        <v>0</v>
      </c>
      <c r="G969">
        <f t="shared" si="31"/>
        <v>0</v>
      </c>
      <c r="H969">
        <f t="shared" si="32"/>
        <v>0</v>
      </c>
      <c r="P969">
        <v>2130405</v>
      </c>
      <c r="Q969" t="s">
        <v>4148</v>
      </c>
      <c r="R969">
        <v>0</v>
      </c>
    </row>
    <row r="970" spans="4:18">
      <c r="D970">
        <v>2130406</v>
      </c>
      <c r="E970" t="s">
        <v>4149</v>
      </c>
      <c r="F970">
        <v>0</v>
      </c>
      <c r="G970">
        <f t="shared" si="31"/>
        <v>0</v>
      </c>
      <c r="H970">
        <f t="shared" si="32"/>
        <v>0</v>
      </c>
      <c r="P970">
        <v>2130406</v>
      </c>
      <c r="Q970" t="s">
        <v>4149</v>
      </c>
      <c r="R970">
        <v>0</v>
      </c>
    </row>
    <row r="971" spans="4:18">
      <c r="D971">
        <v>2130407</v>
      </c>
      <c r="E971" t="s">
        <v>4150</v>
      </c>
      <c r="F971">
        <v>0</v>
      </c>
      <c r="G971">
        <f t="shared" si="31"/>
        <v>0</v>
      </c>
      <c r="H971">
        <f t="shared" si="32"/>
        <v>0</v>
      </c>
      <c r="P971">
        <v>2130407</v>
      </c>
      <c r="Q971" t="s">
        <v>4150</v>
      </c>
      <c r="R971">
        <v>0</v>
      </c>
    </row>
    <row r="972" spans="4:18">
      <c r="D972">
        <v>2130408</v>
      </c>
      <c r="E972" t="s">
        <v>4151</v>
      </c>
      <c r="F972">
        <v>0</v>
      </c>
      <c r="G972">
        <f t="shared" si="31"/>
        <v>0</v>
      </c>
      <c r="H972">
        <f t="shared" si="32"/>
        <v>0</v>
      </c>
      <c r="P972">
        <v>2130408</v>
      </c>
      <c r="Q972" t="s">
        <v>4151</v>
      </c>
      <c r="R972">
        <v>0</v>
      </c>
    </row>
    <row r="973" spans="4:18">
      <c r="D973">
        <v>2130409</v>
      </c>
      <c r="E973" t="s">
        <v>4152</v>
      </c>
      <c r="F973">
        <v>0</v>
      </c>
      <c r="G973">
        <f t="shared" si="31"/>
        <v>0</v>
      </c>
      <c r="H973">
        <f t="shared" si="32"/>
        <v>0</v>
      </c>
      <c r="P973">
        <v>2130409</v>
      </c>
      <c r="Q973" t="s">
        <v>4152</v>
      </c>
      <c r="R973">
        <v>0</v>
      </c>
    </row>
    <row r="974" spans="4:18">
      <c r="D974">
        <v>2130499</v>
      </c>
      <c r="E974" t="s">
        <v>4153</v>
      </c>
      <c r="F974">
        <v>0</v>
      </c>
      <c r="G974">
        <f t="shared" si="31"/>
        <v>0</v>
      </c>
      <c r="H974">
        <f t="shared" si="32"/>
        <v>0</v>
      </c>
      <c r="P974">
        <v>2130499</v>
      </c>
      <c r="Q974" t="s">
        <v>4153</v>
      </c>
      <c r="R974">
        <v>0</v>
      </c>
    </row>
    <row r="975" spans="4:18">
      <c r="D975">
        <v>21305</v>
      </c>
      <c r="E975" t="s">
        <v>2422</v>
      </c>
      <c r="F975">
        <v>210571</v>
      </c>
      <c r="G975">
        <f t="shared" si="31"/>
        <v>210571</v>
      </c>
      <c r="H975">
        <f t="shared" si="32"/>
        <v>0</v>
      </c>
      <c r="P975">
        <v>21305</v>
      </c>
      <c r="Q975" t="s">
        <v>2422</v>
      </c>
      <c r="R975">
        <v>210571</v>
      </c>
    </row>
    <row r="976" spans="4:18">
      <c r="D976">
        <v>2130501</v>
      </c>
      <c r="E976" t="s">
        <v>2460</v>
      </c>
      <c r="F976">
        <v>2308</v>
      </c>
      <c r="G976">
        <f t="shared" si="31"/>
        <v>2308</v>
      </c>
      <c r="H976">
        <f t="shared" si="32"/>
        <v>0</v>
      </c>
      <c r="P976">
        <v>2130501</v>
      </c>
      <c r="Q976" t="s">
        <v>2460</v>
      </c>
      <c r="R976">
        <v>2308</v>
      </c>
    </row>
    <row r="977" spans="4:18">
      <c r="D977">
        <v>2130502</v>
      </c>
      <c r="E977" t="s">
        <v>2461</v>
      </c>
      <c r="F977">
        <v>1109</v>
      </c>
      <c r="G977">
        <f t="shared" si="31"/>
        <v>1109</v>
      </c>
      <c r="H977">
        <f t="shared" si="32"/>
        <v>0</v>
      </c>
      <c r="P977">
        <v>2130502</v>
      </c>
      <c r="Q977" t="s">
        <v>2461</v>
      </c>
      <c r="R977">
        <v>1109</v>
      </c>
    </row>
    <row r="978" spans="4:18">
      <c r="D978">
        <v>2130503</v>
      </c>
      <c r="E978" t="s">
        <v>2462</v>
      </c>
      <c r="F978">
        <v>0</v>
      </c>
      <c r="G978">
        <f t="shared" si="31"/>
        <v>0</v>
      </c>
      <c r="H978">
        <f t="shared" si="32"/>
        <v>0</v>
      </c>
      <c r="P978">
        <v>2130503</v>
      </c>
      <c r="Q978" t="s">
        <v>2462</v>
      </c>
      <c r="R978">
        <v>0</v>
      </c>
    </row>
    <row r="979" spans="4:18">
      <c r="D979">
        <v>2130504</v>
      </c>
      <c r="E979" t="s">
        <v>2600</v>
      </c>
      <c r="F979">
        <v>126198</v>
      </c>
      <c r="G979">
        <f t="shared" si="31"/>
        <v>126198</v>
      </c>
      <c r="H979">
        <f t="shared" si="32"/>
        <v>0</v>
      </c>
      <c r="P979">
        <v>2130504</v>
      </c>
      <c r="Q979" t="s">
        <v>2600</v>
      </c>
      <c r="R979">
        <v>126198</v>
      </c>
    </row>
    <row r="980" spans="4:18">
      <c r="D980">
        <v>2130505</v>
      </c>
      <c r="E980" t="s">
        <v>2601</v>
      </c>
      <c r="F980">
        <v>29446</v>
      </c>
      <c r="G980">
        <f t="shared" si="31"/>
        <v>29446</v>
      </c>
      <c r="H980">
        <f t="shared" si="32"/>
        <v>0</v>
      </c>
      <c r="P980">
        <v>2130505</v>
      </c>
      <c r="Q980" t="s">
        <v>2601</v>
      </c>
      <c r="R980">
        <v>29446</v>
      </c>
    </row>
    <row r="981" spans="4:18">
      <c r="D981">
        <v>2130506</v>
      </c>
      <c r="E981" t="s">
        <v>4154</v>
      </c>
      <c r="F981">
        <v>5588</v>
      </c>
      <c r="G981">
        <f t="shared" si="31"/>
        <v>5588</v>
      </c>
      <c r="H981">
        <f t="shared" si="32"/>
        <v>0</v>
      </c>
      <c r="P981">
        <v>2130506</v>
      </c>
      <c r="Q981" t="s">
        <v>4154</v>
      </c>
      <c r="R981">
        <v>5588</v>
      </c>
    </row>
    <row r="982" spans="4:18">
      <c r="D982">
        <v>2130507</v>
      </c>
      <c r="E982" t="s">
        <v>4155</v>
      </c>
      <c r="F982">
        <v>6192</v>
      </c>
      <c r="G982">
        <f t="shared" si="31"/>
        <v>6192</v>
      </c>
      <c r="H982">
        <f t="shared" si="32"/>
        <v>0</v>
      </c>
      <c r="P982">
        <v>2130507</v>
      </c>
      <c r="Q982" t="s">
        <v>4155</v>
      </c>
      <c r="R982">
        <v>6192</v>
      </c>
    </row>
    <row r="983" spans="4:18">
      <c r="D983">
        <v>2130508</v>
      </c>
      <c r="E983" t="s">
        <v>4156</v>
      </c>
      <c r="F983">
        <v>0</v>
      </c>
      <c r="G983">
        <f t="shared" si="31"/>
        <v>0</v>
      </c>
      <c r="H983">
        <f t="shared" si="32"/>
        <v>0</v>
      </c>
      <c r="P983">
        <v>2130508</v>
      </c>
      <c r="Q983" t="s">
        <v>4156</v>
      </c>
      <c r="R983">
        <v>0</v>
      </c>
    </row>
    <row r="984" spans="4:18">
      <c r="D984">
        <v>2130550</v>
      </c>
      <c r="E984" t="s">
        <v>2187</v>
      </c>
      <c r="F984">
        <v>1421</v>
      </c>
      <c r="G984">
        <f t="shared" si="31"/>
        <v>1421</v>
      </c>
      <c r="H984">
        <f t="shared" si="32"/>
        <v>0</v>
      </c>
      <c r="P984">
        <v>2130550</v>
      </c>
      <c r="Q984" t="s">
        <v>2187</v>
      </c>
      <c r="R984">
        <v>1421</v>
      </c>
    </row>
    <row r="985" spans="4:18">
      <c r="D985">
        <v>2130599</v>
      </c>
      <c r="E985" t="s">
        <v>2188</v>
      </c>
      <c r="F985">
        <v>38309</v>
      </c>
      <c r="G985">
        <f t="shared" si="31"/>
        <v>38309</v>
      </c>
      <c r="H985">
        <f t="shared" si="32"/>
        <v>0</v>
      </c>
      <c r="P985">
        <v>2130599</v>
      </c>
      <c r="Q985" t="s">
        <v>2188</v>
      </c>
      <c r="R985">
        <v>38309</v>
      </c>
    </row>
    <row r="986" spans="4:18">
      <c r="D986">
        <v>21306</v>
      </c>
      <c r="E986" t="s">
        <v>2423</v>
      </c>
      <c r="F986">
        <v>5289</v>
      </c>
      <c r="G986">
        <f t="shared" si="31"/>
        <v>5289</v>
      </c>
      <c r="H986">
        <f t="shared" si="32"/>
        <v>0</v>
      </c>
      <c r="P986">
        <v>21306</v>
      </c>
      <c r="Q986" t="s">
        <v>2423</v>
      </c>
      <c r="R986">
        <v>5289</v>
      </c>
    </row>
    <row r="987" spans="4:18">
      <c r="D987">
        <v>2130601</v>
      </c>
      <c r="E987" t="s">
        <v>2532</v>
      </c>
      <c r="F987">
        <v>32</v>
      </c>
      <c r="G987">
        <f t="shared" si="31"/>
        <v>32</v>
      </c>
      <c r="H987">
        <f t="shared" si="32"/>
        <v>0</v>
      </c>
      <c r="P987">
        <v>2130601</v>
      </c>
      <c r="Q987" t="s">
        <v>2532</v>
      </c>
      <c r="R987">
        <v>32</v>
      </c>
    </row>
    <row r="988" spans="4:18">
      <c r="D988">
        <v>2130602</v>
      </c>
      <c r="E988" t="s">
        <v>4157</v>
      </c>
      <c r="F988">
        <v>3417</v>
      </c>
      <c r="G988">
        <f t="shared" si="31"/>
        <v>3417</v>
      </c>
      <c r="H988">
        <f t="shared" si="32"/>
        <v>0</v>
      </c>
      <c r="P988">
        <v>2130602</v>
      </c>
      <c r="Q988" t="s">
        <v>4157</v>
      </c>
      <c r="R988">
        <v>3417</v>
      </c>
    </row>
    <row r="989" spans="4:18">
      <c r="D989">
        <v>2130603</v>
      </c>
      <c r="E989" t="s">
        <v>2196</v>
      </c>
      <c r="F989">
        <v>770</v>
      </c>
      <c r="G989">
        <f t="shared" si="31"/>
        <v>770</v>
      </c>
      <c r="H989">
        <f t="shared" si="32"/>
        <v>0</v>
      </c>
      <c r="P989">
        <v>2130603</v>
      </c>
      <c r="Q989" t="s">
        <v>2196</v>
      </c>
      <c r="R989">
        <v>770</v>
      </c>
    </row>
    <row r="990" spans="4:18">
      <c r="D990">
        <v>2130604</v>
      </c>
      <c r="E990" t="s">
        <v>4158</v>
      </c>
      <c r="F990">
        <v>1000</v>
      </c>
      <c r="G990">
        <f t="shared" si="31"/>
        <v>1000</v>
      </c>
      <c r="H990">
        <f t="shared" si="32"/>
        <v>0</v>
      </c>
      <c r="P990">
        <v>2130604</v>
      </c>
      <c r="Q990" t="s">
        <v>4158</v>
      </c>
      <c r="R990">
        <v>1000</v>
      </c>
    </row>
    <row r="991" spans="4:18">
      <c r="D991">
        <v>2130699</v>
      </c>
      <c r="E991" t="s">
        <v>2197</v>
      </c>
      <c r="F991">
        <v>70</v>
      </c>
      <c r="G991">
        <f t="shared" si="31"/>
        <v>70</v>
      </c>
      <c r="H991">
        <f t="shared" si="32"/>
        <v>0</v>
      </c>
      <c r="P991">
        <v>2130699</v>
      </c>
      <c r="Q991" t="s">
        <v>2197</v>
      </c>
      <c r="R991">
        <v>70</v>
      </c>
    </row>
    <row r="992" spans="4:18">
      <c r="D992">
        <v>21307</v>
      </c>
      <c r="E992" t="s">
        <v>2424</v>
      </c>
      <c r="F992">
        <v>34161</v>
      </c>
      <c r="G992">
        <f t="shared" si="31"/>
        <v>34161</v>
      </c>
      <c r="H992">
        <f t="shared" si="32"/>
        <v>0</v>
      </c>
      <c r="P992">
        <v>21307</v>
      </c>
      <c r="Q992" t="s">
        <v>2424</v>
      </c>
      <c r="R992">
        <v>34161</v>
      </c>
    </row>
    <row r="993" spans="4:18">
      <c r="D993">
        <v>2130701</v>
      </c>
      <c r="E993" t="s">
        <v>2203</v>
      </c>
      <c r="F993">
        <v>13426</v>
      </c>
      <c r="G993">
        <f t="shared" si="31"/>
        <v>13426</v>
      </c>
      <c r="H993">
        <f t="shared" si="32"/>
        <v>0</v>
      </c>
      <c r="P993">
        <v>2130701</v>
      </c>
      <c r="Q993" t="s">
        <v>2203</v>
      </c>
      <c r="R993">
        <v>13426</v>
      </c>
    </row>
    <row r="994" spans="4:18">
      <c r="D994">
        <v>2130704</v>
      </c>
      <c r="E994" t="s">
        <v>4159</v>
      </c>
      <c r="F994">
        <v>0</v>
      </c>
      <c r="G994">
        <f t="shared" si="31"/>
        <v>0</v>
      </c>
      <c r="H994">
        <f t="shared" si="32"/>
        <v>0</v>
      </c>
      <c r="P994">
        <v>2130704</v>
      </c>
      <c r="Q994" t="s">
        <v>4159</v>
      </c>
      <c r="R994">
        <v>0</v>
      </c>
    </row>
    <row r="995" spans="4:18">
      <c r="D995">
        <v>2130705</v>
      </c>
      <c r="E995" t="s">
        <v>4160</v>
      </c>
      <c r="F995">
        <v>13283</v>
      </c>
      <c r="G995">
        <f t="shared" si="31"/>
        <v>13283</v>
      </c>
      <c r="H995">
        <f t="shared" si="32"/>
        <v>0</v>
      </c>
      <c r="P995">
        <v>2130705</v>
      </c>
      <c r="Q995" t="s">
        <v>4160</v>
      </c>
      <c r="R995">
        <v>13283</v>
      </c>
    </row>
    <row r="996" spans="4:18">
      <c r="D996">
        <v>2130706</v>
      </c>
      <c r="E996" t="s">
        <v>4161</v>
      </c>
      <c r="F996">
        <v>7326</v>
      </c>
      <c r="G996">
        <f t="shared" si="31"/>
        <v>7326</v>
      </c>
      <c r="H996">
        <f t="shared" si="32"/>
        <v>0</v>
      </c>
      <c r="P996">
        <v>2130706</v>
      </c>
      <c r="Q996" t="s">
        <v>4161</v>
      </c>
      <c r="R996">
        <v>7326</v>
      </c>
    </row>
    <row r="997" spans="4:18">
      <c r="D997">
        <v>2130707</v>
      </c>
      <c r="E997" t="s">
        <v>4162</v>
      </c>
      <c r="F997">
        <v>614</v>
      </c>
      <c r="G997">
        <f t="shared" si="31"/>
        <v>614</v>
      </c>
      <c r="H997">
        <f t="shared" si="32"/>
        <v>0</v>
      </c>
      <c r="P997">
        <v>2130707</v>
      </c>
      <c r="Q997" t="s">
        <v>4162</v>
      </c>
      <c r="R997">
        <v>614</v>
      </c>
    </row>
    <row r="998" spans="4:18">
      <c r="D998">
        <v>2130799</v>
      </c>
      <c r="E998" t="s">
        <v>2204</v>
      </c>
      <c r="F998">
        <v>-488</v>
      </c>
      <c r="G998">
        <f t="shared" si="31"/>
        <v>-488</v>
      </c>
      <c r="H998">
        <f t="shared" si="32"/>
        <v>0</v>
      </c>
      <c r="P998">
        <v>2130799</v>
      </c>
      <c r="Q998" t="s">
        <v>2204</v>
      </c>
      <c r="R998">
        <v>-488</v>
      </c>
    </row>
    <row r="999" spans="4:18">
      <c r="D999">
        <v>21308</v>
      </c>
      <c r="E999" t="s">
        <v>2425</v>
      </c>
      <c r="F999">
        <v>16507</v>
      </c>
      <c r="G999">
        <f t="shared" si="31"/>
        <v>16507</v>
      </c>
      <c r="H999">
        <f t="shared" si="32"/>
        <v>0</v>
      </c>
      <c r="P999">
        <v>21308</v>
      </c>
      <c r="Q999" t="s">
        <v>2425</v>
      </c>
      <c r="R999">
        <v>16507</v>
      </c>
    </row>
    <row r="1000" spans="4:18">
      <c r="D1000">
        <v>2130801</v>
      </c>
      <c r="E1000" t="s">
        <v>2602</v>
      </c>
      <c r="F1000">
        <v>174</v>
      </c>
      <c r="G1000">
        <f t="shared" si="31"/>
        <v>174</v>
      </c>
      <c r="H1000">
        <f t="shared" si="32"/>
        <v>0</v>
      </c>
      <c r="P1000">
        <v>2130801</v>
      </c>
      <c r="Q1000" t="s">
        <v>2602</v>
      </c>
      <c r="R1000">
        <v>174</v>
      </c>
    </row>
    <row r="1001" spans="4:18">
      <c r="D1001">
        <v>2130802</v>
      </c>
      <c r="E1001" t="s">
        <v>2603</v>
      </c>
      <c r="F1001">
        <v>2516</v>
      </c>
      <c r="G1001">
        <f t="shared" si="31"/>
        <v>2516</v>
      </c>
      <c r="H1001">
        <f t="shared" si="32"/>
        <v>0</v>
      </c>
      <c r="P1001">
        <v>2130802</v>
      </c>
      <c r="Q1001" t="s">
        <v>2603</v>
      </c>
      <c r="R1001">
        <v>2516</v>
      </c>
    </row>
    <row r="1002" spans="4:18">
      <c r="D1002">
        <v>2130803</v>
      </c>
      <c r="E1002" t="s">
        <v>4163</v>
      </c>
      <c r="F1002">
        <v>10985</v>
      </c>
      <c r="G1002">
        <f t="shared" si="31"/>
        <v>10985</v>
      </c>
      <c r="H1002">
        <f t="shared" si="32"/>
        <v>0</v>
      </c>
      <c r="P1002">
        <v>2130803</v>
      </c>
      <c r="Q1002" t="s">
        <v>4163</v>
      </c>
      <c r="R1002">
        <v>10985</v>
      </c>
    </row>
    <row r="1003" spans="4:18">
      <c r="D1003">
        <v>2130804</v>
      </c>
      <c r="E1003" t="s">
        <v>2604</v>
      </c>
      <c r="F1003">
        <v>272</v>
      </c>
      <c r="G1003">
        <f t="shared" si="31"/>
        <v>272</v>
      </c>
      <c r="H1003">
        <f t="shared" si="32"/>
        <v>0</v>
      </c>
      <c r="P1003">
        <v>2130804</v>
      </c>
      <c r="Q1003" t="s">
        <v>2604</v>
      </c>
      <c r="R1003">
        <v>272</v>
      </c>
    </row>
    <row r="1004" spans="4:18">
      <c r="D1004">
        <v>2130805</v>
      </c>
      <c r="E1004" t="s">
        <v>4164</v>
      </c>
      <c r="F1004">
        <v>0</v>
      </c>
      <c r="G1004">
        <f t="shared" si="31"/>
        <v>0</v>
      </c>
      <c r="H1004">
        <f t="shared" si="32"/>
        <v>0</v>
      </c>
      <c r="P1004">
        <v>2130805</v>
      </c>
      <c r="Q1004" t="s">
        <v>4164</v>
      </c>
      <c r="R1004">
        <v>0</v>
      </c>
    </row>
    <row r="1005" spans="4:18">
      <c r="D1005">
        <v>2130899</v>
      </c>
      <c r="E1005" t="s">
        <v>2605</v>
      </c>
      <c r="F1005">
        <v>2560</v>
      </c>
      <c r="G1005">
        <f t="shared" si="31"/>
        <v>2560</v>
      </c>
      <c r="H1005">
        <f t="shared" si="32"/>
        <v>0</v>
      </c>
      <c r="P1005">
        <v>2130899</v>
      </c>
      <c r="Q1005" t="s">
        <v>2605</v>
      </c>
      <c r="R1005">
        <v>2560</v>
      </c>
    </row>
    <row r="1006" spans="4:18">
      <c r="D1006">
        <v>21309</v>
      </c>
      <c r="E1006" t="s">
        <v>4165</v>
      </c>
      <c r="F1006">
        <v>0</v>
      </c>
      <c r="G1006">
        <f t="shared" si="31"/>
        <v>0</v>
      </c>
      <c r="H1006">
        <f t="shared" si="32"/>
        <v>0</v>
      </c>
      <c r="P1006">
        <v>21309</v>
      </c>
      <c r="Q1006" t="s">
        <v>4165</v>
      </c>
      <c r="R1006">
        <v>0</v>
      </c>
    </row>
    <row r="1007" spans="4:18">
      <c r="D1007">
        <v>2130901</v>
      </c>
      <c r="E1007" t="s">
        <v>4166</v>
      </c>
      <c r="F1007">
        <v>0</v>
      </c>
      <c r="G1007">
        <f t="shared" si="31"/>
        <v>0</v>
      </c>
      <c r="H1007">
        <f t="shared" si="32"/>
        <v>0</v>
      </c>
      <c r="P1007">
        <v>2130901</v>
      </c>
      <c r="Q1007" t="s">
        <v>4166</v>
      </c>
      <c r="R1007">
        <v>0</v>
      </c>
    </row>
    <row r="1008" spans="4:18">
      <c r="D1008">
        <v>2130902</v>
      </c>
      <c r="E1008" t="s">
        <v>4167</v>
      </c>
      <c r="F1008">
        <v>0</v>
      </c>
      <c r="G1008">
        <f t="shared" si="31"/>
        <v>0</v>
      </c>
      <c r="H1008">
        <f t="shared" si="32"/>
        <v>0</v>
      </c>
      <c r="P1008">
        <v>2130902</v>
      </c>
      <c r="Q1008" t="s">
        <v>4167</v>
      </c>
      <c r="R1008">
        <v>0</v>
      </c>
    </row>
    <row r="1009" spans="4:18">
      <c r="D1009">
        <v>2130999</v>
      </c>
      <c r="E1009" t="s">
        <v>4168</v>
      </c>
      <c r="F1009">
        <v>0</v>
      </c>
      <c r="G1009">
        <f t="shared" si="31"/>
        <v>0</v>
      </c>
      <c r="H1009">
        <f t="shared" si="32"/>
        <v>0</v>
      </c>
      <c r="P1009">
        <v>2130999</v>
      </c>
      <c r="Q1009" t="s">
        <v>4168</v>
      </c>
      <c r="R1009">
        <v>0</v>
      </c>
    </row>
    <row r="1010" spans="4:18">
      <c r="D1010">
        <v>21399</v>
      </c>
      <c r="E1010" t="s">
        <v>2426</v>
      </c>
      <c r="F1010">
        <v>8640</v>
      </c>
      <c r="G1010">
        <f t="shared" si="31"/>
        <v>8640</v>
      </c>
      <c r="H1010">
        <f t="shared" si="32"/>
        <v>0</v>
      </c>
      <c r="P1010">
        <v>21399</v>
      </c>
      <c r="Q1010" t="s">
        <v>2426</v>
      </c>
      <c r="R1010">
        <v>8640</v>
      </c>
    </row>
    <row r="1011" spans="4:18">
      <c r="D1011">
        <v>2139901</v>
      </c>
      <c r="E1011" t="s">
        <v>4169</v>
      </c>
      <c r="F1011">
        <v>0</v>
      </c>
      <c r="G1011">
        <f t="shared" si="31"/>
        <v>0</v>
      </c>
      <c r="H1011">
        <f t="shared" si="32"/>
        <v>0</v>
      </c>
      <c r="P1011">
        <v>2139901</v>
      </c>
      <c r="Q1011" t="s">
        <v>4169</v>
      </c>
      <c r="R1011">
        <v>0</v>
      </c>
    </row>
    <row r="1012" spans="4:18">
      <c r="D1012">
        <v>2139999</v>
      </c>
      <c r="E1012" t="s">
        <v>2606</v>
      </c>
      <c r="F1012">
        <v>8640</v>
      </c>
      <c r="G1012">
        <f t="shared" si="31"/>
        <v>8640</v>
      </c>
      <c r="H1012">
        <f t="shared" si="32"/>
        <v>0</v>
      </c>
      <c r="P1012">
        <v>2139999</v>
      </c>
      <c r="Q1012" t="s">
        <v>2606</v>
      </c>
      <c r="R1012">
        <v>8640</v>
      </c>
    </row>
    <row r="1013" spans="4:18">
      <c r="D1013">
        <v>214</v>
      </c>
      <c r="E1013" t="s">
        <v>2314</v>
      </c>
      <c r="F1013">
        <v>69678</v>
      </c>
      <c r="G1013">
        <f t="shared" si="31"/>
        <v>69678</v>
      </c>
      <c r="H1013">
        <f t="shared" si="32"/>
        <v>0</v>
      </c>
      <c r="P1013">
        <v>214</v>
      </c>
      <c r="Q1013" t="s">
        <v>2314</v>
      </c>
      <c r="R1013">
        <v>69678</v>
      </c>
    </row>
    <row r="1014" spans="4:18">
      <c r="D1014">
        <v>21401</v>
      </c>
      <c r="E1014" t="s">
        <v>2427</v>
      </c>
      <c r="F1014">
        <v>19770</v>
      </c>
      <c r="G1014">
        <f t="shared" si="31"/>
        <v>19770</v>
      </c>
      <c r="H1014">
        <f t="shared" si="32"/>
        <v>0</v>
      </c>
      <c r="P1014">
        <v>21401</v>
      </c>
      <c r="Q1014" t="s">
        <v>2427</v>
      </c>
      <c r="R1014">
        <v>19770</v>
      </c>
    </row>
    <row r="1015" spans="4:18">
      <c r="D1015">
        <v>2140101</v>
      </c>
      <c r="E1015" t="s">
        <v>2460</v>
      </c>
      <c r="F1015">
        <v>1265</v>
      </c>
      <c r="G1015">
        <f t="shared" si="31"/>
        <v>1265</v>
      </c>
      <c r="H1015">
        <f t="shared" si="32"/>
        <v>0</v>
      </c>
      <c r="P1015">
        <v>2140101</v>
      </c>
      <c r="Q1015" t="s">
        <v>2460</v>
      </c>
      <c r="R1015">
        <v>1265</v>
      </c>
    </row>
    <row r="1016" spans="4:18">
      <c r="D1016">
        <v>2140102</v>
      </c>
      <c r="E1016" t="s">
        <v>2461</v>
      </c>
      <c r="F1016">
        <v>238</v>
      </c>
      <c r="G1016">
        <f t="shared" si="31"/>
        <v>238</v>
      </c>
      <c r="H1016">
        <f t="shared" si="32"/>
        <v>0</v>
      </c>
      <c r="P1016">
        <v>2140102</v>
      </c>
      <c r="Q1016" t="s">
        <v>2461</v>
      </c>
      <c r="R1016">
        <v>238</v>
      </c>
    </row>
    <row r="1017" spans="4:18">
      <c r="D1017">
        <v>2140103</v>
      </c>
      <c r="E1017" t="s">
        <v>2462</v>
      </c>
      <c r="F1017">
        <v>1</v>
      </c>
      <c r="G1017">
        <f t="shared" si="31"/>
        <v>1</v>
      </c>
      <c r="H1017">
        <f t="shared" si="32"/>
        <v>0</v>
      </c>
      <c r="P1017">
        <v>2140103</v>
      </c>
      <c r="Q1017" t="s">
        <v>2462</v>
      </c>
      <c r="R1017">
        <v>1</v>
      </c>
    </row>
    <row r="1018" spans="4:18">
      <c r="D1018">
        <v>2140104</v>
      </c>
      <c r="E1018" t="s">
        <v>2607</v>
      </c>
      <c r="F1018">
        <v>9073</v>
      </c>
      <c r="G1018">
        <f t="shared" si="31"/>
        <v>9073</v>
      </c>
      <c r="H1018">
        <f t="shared" si="32"/>
        <v>0</v>
      </c>
      <c r="P1018">
        <v>2140104</v>
      </c>
      <c r="Q1018" t="s">
        <v>2607</v>
      </c>
      <c r="R1018">
        <v>9073</v>
      </c>
    </row>
    <row r="1019" spans="4:18">
      <c r="D1019">
        <v>2140106</v>
      </c>
      <c r="E1019" t="s">
        <v>4170</v>
      </c>
      <c r="F1019">
        <v>2581</v>
      </c>
      <c r="G1019">
        <f t="shared" si="31"/>
        <v>2581</v>
      </c>
      <c r="H1019">
        <f t="shared" si="32"/>
        <v>0</v>
      </c>
      <c r="P1019">
        <v>2140106</v>
      </c>
      <c r="Q1019" t="s">
        <v>4170</v>
      </c>
      <c r="R1019">
        <v>2581</v>
      </c>
    </row>
    <row r="1020" spans="4:18">
      <c r="D1020">
        <v>2140109</v>
      </c>
      <c r="E1020" t="s">
        <v>4171</v>
      </c>
      <c r="F1020">
        <v>0</v>
      </c>
      <c r="G1020">
        <f t="shared" si="31"/>
        <v>0</v>
      </c>
      <c r="H1020">
        <f t="shared" si="32"/>
        <v>0</v>
      </c>
      <c r="P1020">
        <v>2140109</v>
      </c>
      <c r="Q1020" t="s">
        <v>4171</v>
      </c>
      <c r="R1020">
        <v>0</v>
      </c>
    </row>
    <row r="1021" spans="4:18">
      <c r="D1021">
        <v>2140110</v>
      </c>
      <c r="E1021" t="s">
        <v>2208</v>
      </c>
      <c r="F1021">
        <v>354</v>
      </c>
      <c r="G1021">
        <f t="shared" si="31"/>
        <v>354</v>
      </c>
      <c r="H1021">
        <f t="shared" si="32"/>
        <v>0</v>
      </c>
      <c r="P1021">
        <v>2140110</v>
      </c>
      <c r="Q1021" t="s">
        <v>2208</v>
      </c>
      <c r="R1021">
        <v>354</v>
      </c>
    </row>
    <row r="1022" spans="4:18">
      <c r="D1022">
        <v>2140111</v>
      </c>
      <c r="E1022" t="s">
        <v>2608</v>
      </c>
      <c r="F1022">
        <v>0</v>
      </c>
      <c r="G1022">
        <f t="shared" si="31"/>
        <v>0</v>
      </c>
      <c r="H1022">
        <f t="shared" si="32"/>
        <v>0</v>
      </c>
      <c r="P1022">
        <v>2140111</v>
      </c>
      <c r="Q1022" t="s">
        <v>2608</v>
      </c>
      <c r="R1022">
        <v>0</v>
      </c>
    </row>
    <row r="1023" spans="4:18">
      <c r="D1023">
        <v>2140112</v>
      </c>
      <c r="E1023" t="s">
        <v>2209</v>
      </c>
      <c r="F1023">
        <v>2401</v>
      </c>
      <c r="G1023">
        <f t="shared" si="31"/>
        <v>2401</v>
      </c>
      <c r="H1023">
        <f t="shared" si="32"/>
        <v>0</v>
      </c>
      <c r="P1023">
        <v>2140112</v>
      </c>
      <c r="Q1023" t="s">
        <v>2209</v>
      </c>
      <c r="R1023">
        <v>2401</v>
      </c>
    </row>
    <row r="1024" spans="4:18">
      <c r="D1024">
        <v>2140114</v>
      </c>
      <c r="E1024" t="s">
        <v>4172</v>
      </c>
      <c r="F1024">
        <v>0</v>
      </c>
      <c r="G1024">
        <f t="shared" si="31"/>
        <v>0</v>
      </c>
      <c r="H1024">
        <f t="shared" si="32"/>
        <v>0</v>
      </c>
      <c r="P1024">
        <v>2140114</v>
      </c>
      <c r="Q1024" t="s">
        <v>4172</v>
      </c>
      <c r="R1024">
        <v>0</v>
      </c>
    </row>
    <row r="1025" spans="4:18">
      <c r="D1025">
        <v>2140122</v>
      </c>
      <c r="E1025" t="s">
        <v>4173</v>
      </c>
      <c r="F1025">
        <v>42</v>
      </c>
      <c r="G1025">
        <f t="shared" si="31"/>
        <v>42</v>
      </c>
      <c r="H1025">
        <f t="shared" si="32"/>
        <v>0</v>
      </c>
      <c r="P1025">
        <v>2140122</v>
      </c>
      <c r="Q1025" t="s">
        <v>4173</v>
      </c>
      <c r="R1025">
        <v>42</v>
      </c>
    </row>
    <row r="1026" spans="4:18">
      <c r="D1026">
        <v>2140123</v>
      </c>
      <c r="E1026" t="s">
        <v>4174</v>
      </c>
      <c r="F1026">
        <v>14</v>
      </c>
      <c r="G1026">
        <f t="shared" si="31"/>
        <v>14</v>
      </c>
      <c r="H1026">
        <f t="shared" si="32"/>
        <v>0</v>
      </c>
      <c r="P1026">
        <v>2140123</v>
      </c>
      <c r="Q1026" t="s">
        <v>4174</v>
      </c>
      <c r="R1026">
        <v>14</v>
      </c>
    </row>
    <row r="1027" spans="4:18">
      <c r="D1027">
        <v>2140127</v>
      </c>
      <c r="E1027" t="s">
        <v>4175</v>
      </c>
      <c r="F1027">
        <v>0</v>
      </c>
      <c r="G1027">
        <f t="shared" si="31"/>
        <v>0</v>
      </c>
      <c r="H1027">
        <f t="shared" si="32"/>
        <v>0</v>
      </c>
      <c r="P1027">
        <v>2140127</v>
      </c>
      <c r="Q1027" t="s">
        <v>4175</v>
      </c>
      <c r="R1027">
        <v>0</v>
      </c>
    </row>
    <row r="1028" spans="4:18">
      <c r="D1028">
        <v>2140128</v>
      </c>
      <c r="E1028" t="s">
        <v>4176</v>
      </c>
      <c r="F1028">
        <v>0</v>
      </c>
      <c r="G1028">
        <f t="shared" si="31"/>
        <v>0</v>
      </c>
      <c r="H1028">
        <f t="shared" si="32"/>
        <v>0</v>
      </c>
      <c r="P1028">
        <v>2140128</v>
      </c>
      <c r="Q1028" t="s">
        <v>4176</v>
      </c>
      <c r="R1028">
        <v>0</v>
      </c>
    </row>
    <row r="1029" spans="4:18">
      <c r="D1029">
        <v>2140129</v>
      </c>
      <c r="E1029" t="s">
        <v>4177</v>
      </c>
      <c r="F1029">
        <v>0</v>
      </c>
      <c r="G1029">
        <f t="shared" si="31"/>
        <v>0</v>
      </c>
      <c r="H1029">
        <f t="shared" si="32"/>
        <v>0</v>
      </c>
      <c r="P1029">
        <v>2140129</v>
      </c>
      <c r="Q1029" t="s">
        <v>4177</v>
      </c>
      <c r="R1029">
        <v>0</v>
      </c>
    </row>
    <row r="1030" spans="4:18">
      <c r="D1030">
        <v>2140130</v>
      </c>
      <c r="E1030" t="s">
        <v>4178</v>
      </c>
      <c r="F1030">
        <v>0</v>
      </c>
      <c r="G1030">
        <f t="shared" ref="G1030:G1093" si="33">R1030</f>
        <v>0</v>
      </c>
      <c r="H1030">
        <f t="shared" ref="H1030:H1093" si="34">F1030-G1030</f>
        <v>0</v>
      </c>
      <c r="P1030">
        <v>2140130</v>
      </c>
      <c r="Q1030" t="s">
        <v>4178</v>
      </c>
      <c r="R1030">
        <v>0</v>
      </c>
    </row>
    <row r="1031" spans="4:18">
      <c r="D1031">
        <v>2140131</v>
      </c>
      <c r="E1031" t="s">
        <v>4179</v>
      </c>
      <c r="F1031">
        <v>0</v>
      </c>
      <c r="G1031">
        <f t="shared" si="33"/>
        <v>0</v>
      </c>
      <c r="H1031">
        <f t="shared" si="34"/>
        <v>0</v>
      </c>
      <c r="P1031">
        <v>2140131</v>
      </c>
      <c r="Q1031" t="s">
        <v>4179</v>
      </c>
      <c r="R1031">
        <v>0</v>
      </c>
    </row>
    <row r="1032" spans="4:18">
      <c r="D1032">
        <v>2140133</v>
      </c>
      <c r="E1032" t="s">
        <v>4180</v>
      </c>
      <c r="F1032">
        <v>0</v>
      </c>
      <c r="G1032">
        <f t="shared" si="33"/>
        <v>0</v>
      </c>
      <c r="H1032">
        <f t="shared" si="34"/>
        <v>0</v>
      </c>
      <c r="P1032">
        <v>2140133</v>
      </c>
      <c r="Q1032" t="s">
        <v>4180</v>
      </c>
      <c r="R1032">
        <v>0</v>
      </c>
    </row>
    <row r="1033" spans="4:18">
      <c r="D1033">
        <v>2140136</v>
      </c>
      <c r="E1033" t="s">
        <v>4181</v>
      </c>
      <c r="F1033">
        <v>257</v>
      </c>
      <c r="G1033">
        <f t="shared" si="33"/>
        <v>257</v>
      </c>
      <c r="H1033">
        <f t="shared" si="34"/>
        <v>0</v>
      </c>
      <c r="P1033">
        <v>2140136</v>
      </c>
      <c r="Q1033" t="s">
        <v>4181</v>
      </c>
      <c r="R1033">
        <v>257</v>
      </c>
    </row>
    <row r="1034" spans="4:18">
      <c r="D1034">
        <v>2140138</v>
      </c>
      <c r="E1034" t="s">
        <v>4182</v>
      </c>
      <c r="F1034">
        <v>0</v>
      </c>
      <c r="G1034">
        <f t="shared" si="33"/>
        <v>0</v>
      </c>
      <c r="H1034">
        <f t="shared" si="34"/>
        <v>0</v>
      </c>
      <c r="P1034">
        <v>2140138</v>
      </c>
      <c r="Q1034" t="s">
        <v>4182</v>
      </c>
      <c r="R1034">
        <v>0</v>
      </c>
    </row>
    <row r="1035" spans="4:18">
      <c r="D1035">
        <v>2140139</v>
      </c>
      <c r="E1035" t="s">
        <v>2210</v>
      </c>
      <c r="F1035">
        <v>1684</v>
      </c>
      <c r="G1035">
        <f t="shared" si="33"/>
        <v>1684</v>
      </c>
      <c r="H1035">
        <f t="shared" si="34"/>
        <v>0</v>
      </c>
      <c r="P1035">
        <v>2140139</v>
      </c>
      <c r="Q1035" t="s">
        <v>2210</v>
      </c>
      <c r="R1035">
        <v>1684</v>
      </c>
    </row>
    <row r="1036" spans="4:18">
      <c r="D1036">
        <v>2140199</v>
      </c>
      <c r="E1036" t="s">
        <v>2213</v>
      </c>
      <c r="F1036">
        <v>1860</v>
      </c>
      <c r="G1036">
        <f t="shared" si="33"/>
        <v>1860</v>
      </c>
      <c r="H1036">
        <f t="shared" si="34"/>
        <v>0</v>
      </c>
      <c r="P1036">
        <v>2140199</v>
      </c>
      <c r="Q1036" t="s">
        <v>2213</v>
      </c>
      <c r="R1036">
        <v>1860</v>
      </c>
    </row>
    <row r="1037" spans="4:18">
      <c r="D1037">
        <v>21402</v>
      </c>
      <c r="E1037" t="s">
        <v>2428</v>
      </c>
      <c r="F1037">
        <v>22204</v>
      </c>
      <c r="G1037">
        <f t="shared" si="33"/>
        <v>22204</v>
      </c>
      <c r="H1037">
        <f t="shared" si="34"/>
        <v>0</v>
      </c>
      <c r="P1037">
        <v>21402</v>
      </c>
      <c r="Q1037" t="s">
        <v>2428</v>
      </c>
      <c r="R1037">
        <v>22204</v>
      </c>
    </row>
    <row r="1038" spans="4:18">
      <c r="D1038">
        <v>2140201</v>
      </c>
      <c r="E1038" t="s">
        <v>2460</v>
      </c>
      <c r="F1038">
        <v>4</v>
      </c>
      <c r="G1038">
        <f t="shared" si="33"/>
        <v>4</v>
      </c>
      <c r="H1038">
        <f t="shared" si="34"/>
        <v>0</v>
      </c>
      <c r="P1038">
        <v>2140201</v>
      </c>
      <c r="Q1038" t="s">
        <v>2460</v>
      </c>
      <c r="R1038">
        <v>4</v>
      </c>
    </row>
    <row r="1039" spans="4:18">
      <c r="D1039">
        <v>2140202</v>
      </c>
      <c r="E1039" t="s">
        <v>2461</v>
      </c>
      <c r="F1039">
        <v>0</v>
      </c>
      <c r="G1039">
        <f t="shared" si="33"/>
        <v>0</v>
      </c>
      <c r="H1039">
        <f t="shared" si="34"/>
        <v>0</v>
      </c>
      <c r="P1039">
        <v>2140202</v>
      </c>
      <c r="Q1039" t="s">
        <v>2461</v>
      </c>
      <c r="R1039">
        <v>0</v>
      </c>
    </row>
    <row r="1040" spans="4:18">
      <c r="D1040">
        <v>2140203</v>
      </c>
      <c r="E1040" t="s">
        <v>2462</v>
      </c>
      <c r="F1040">
        <v>0</v>
      </c>
      <c r="G1040">
        <f t="shared" si="33"/>
        <v>0</v>
      </c>
      <c r="H1040">
        <f t="shared" si="34"/>
        <v>0</v>
      </c>
      <c r="P1040">
        <v>2140203</v>
      </c>
      <c r="Q1040" t="s">
        <v>2462</v>
      </c>
      <c r="R1040">
        <v>0</v>
      </c>
    </row>
    <row r="1041" spans="4:18">
      <c r="D1041">
        <v>2140204</v>
      </c>
      <c r="E1041" t="s">
        <v>4183</v>
      </c>
      <c r="F1041">
        <v>0</v>
      </c>
      <c r="G1041">
        <f t="shared" si="33"/>
        <v>0</v>
      </c>
      <c r="H1041">
        <f t="shared" si="34"/>
        <v>0</v>
      </c>
      <c r="P1041">
        <v>2140204</v>
      </c>
      <c r="Q1041" t="s">
        <v>4183</v>
      </c>
      <c r="R1041">
        <v>0</v>
      </c>
    </row>
    <row r="1042" spans="4:18">
      <c r="D1042">
        <v>2140205</v>
      </c>
      <c r="E1042" t="s">
        <v>4184</v>
      </c>
      <c r="F1042">
        <v>0</v>
      </c>
      <c r="G1042">
        <f t="shared" si="33"/>
        <v>0</v>
      </c>
      <c r="H1042">
        <f t="shared" si="34"/>
        <v>0</v>
      </c>
      <c r="P1042">
        <v>2140205</v>
      </c>
      <c r="Q1042" t="s">
        <v>4184</v>
      </c>
      <c r="R1042">
        <v>0</v>
      </c>
    </row>
    <row r="1043" spans="4:18">
      <c r="D1043">
        <v>2140206</v>
      </c>
      <c r="E1043" t="s">
        <v>4185</v>
      </c>
      <c r="F1043">
        <v>0</v>
      </c>
      <c r="G1043">
        <f t="shared" si="33"/>
        <v>0</v>
      </c>
      <c r="H1043">
        <f t="shared" si="34"/>
        <v>0</v>
      </c>
      <c r="P1043">
        <v>2140206</v>
      </c>
      <c r="Q1043" t="s">
        <v>4185</v>
      </c>
      <c r="R1043">
        <v>0</v>
      </c>
    </row>
    <row r="1044" spans="4:18">
      <c r="D1044">
        <v>2140207</v>
      </c>
      <c r="E1044" t="s">
        <v>4186</v>
      </c>
      <c r="F1044">
        <v>0</v>
      </c>
      <c r="G1044">
        <f t="shared" si="33"/>
        <v>0</v>
      </c>
      <c r="H1044">
        <f t="shared" si="34"/>
        <v>0</v>
      </c>
      <c r="P1044">
        <v>2140207</v>
      </c>
      <c r="Q1044" t="s">
        <v>4186</v>
      </c>
      <c r="R1044">
        <v>0</v>
      </c>
    </row>
    <row r="1045" spans="4:18">
      <c r="D1045">
        <v>2140208</v>
      </c>
      <c r="E1045" t="s">
        <v>4187</v>
      </c>
      <c r="F1045">
        <v>0</v>
      </c>
      <c r="G1045">
        <f t="shared" si="33"/>
        <v>0</v>
      </c>
      <c r="H1045">
        <f t="shared" si="34"/>
        <v>0</v>
      </c>
      <c r="P1045">
        <v>2140208</v>
      </c>
      <c r="Q1045" t="s">
        <v>4187</v>
      </c>
      <c r="R1045">
        <v>0</v>
      </c>
    </row>
    <row r="1046" spans="4:18">
      <c r="D1046">
        <v>2140299</v>
      </c>
      <c r="E1046" t="s">
        <v>2609</v>
      </c>
      <c r="F1046">
        <v>22200</v>
      </c>
      <c r="G1046">
        <f t="shared" si="33"/>
        <v>22200</v>
      </c>
      <c r="H1046">
        <f t="shared" si="34"/>
        <v>0</v>
      </c>
      <c r="P1046">
        <v>2140299</v>
      </c>
      <c r="Q1046" t="s">
        <v>2609</v>
      </c>
      <c r="R1046">
        <v>22200</v>
      </c>
    </row>
    <row r="1047" spans="4:18">
      <c r="D1047">
        <v>21403</v>
      </c>
      <c r="E1047" t="s">
        <v>2429</v>
      </c>
      <c r="F1047">
        <v>0</v>
      </c>
      <c r="G1047">
        <f t="shared" si="33"/>
        <v>0</v>
      </c>
      <c r="H1047">
        <f t="shared" si="34"/>
        <v>0</v>
      </c>
      <c r="P1047">
        <v>21403</v>
      </c>
      <c r="Q1047" t="s">
        <v>2429</v>
      </c>
      <c r="R1047">
        <v>0</v>
      </c>
    </row>
    <row r="1048" spans="4:18">
      <c r="D1048">
        <v>2140301</v>
      </c>
      <c r="E1048" t="s">
        <v>2460</v>
      </c>
      <c r="F1048">
        <v>0</v>
      </c>
      <c r="G1048">
        <f t="shared" si="33"/>
        <v>0</v>
      </c>
      <c r="H1048">
        <f t="shared" si="34"/>
        <v>0</v>
      </c>
      <c r="P1048">
        <v>2140301</v>
      </c>
      <c r="Q1048" t="s">
        <v>2460</v>
      </c>
      <c r="R1048">
        <v>0</v>
      </c>
    </row>
    <row r="1049" spans="4:18">
      <c r="D1049">
        <v>2140302</v>
      </c>
      <c r="E1049" t="s">
        <v>2461</v>
      </c>
      <c r="F1049">
        <v>0</v>
      </c>
      <c r="G1049">
        <f t="shared" si="33"/>
        <v>0</v>
      </c>
      <c r="H1049">
        <f t="shared" si="34"/>
        <v>0</v>
      </c>
      <c r="P1049">
        <v>2140302</v>
      </c>
      <c r="Q1049" t="s">
        <v>2461</v>
      </c>
      <c r="R1049">
        <v>0</v>
      </c>
    </row>
    <row r="1050" spans="4:18">
      <c r="D1050">
        <v>2140303</v>
      </c>
      <c r="E1050" t="s">
        <v>2462</v>
      </c>
      <c r="F1050">
        <v>0</v>
      </c>
      <c r="G1050">
        <f t="shared" si="33"/>
        <v>0</v>
      </c>
      <c r="H1050">
        <f t="shared" si="34"/>
        <v>0</v>
      </c>
      <c r="P1050">
        <v>2140303</v>
      </c>
      <c r="Q1050" t="s">
        <v>2462</v>
      </c>
      <c r="R1050">
        <v>0</v>
      </c>
    </row>
    <row r="1051" spans="4:18">
      <c r="D1051">
        <v>2140304</v>
      </c>
      <c r="E1051" t="s">
        <v>4188</v>
      </c>
      <c r="F1051">
        <v>0</v>
      </c>
      <c r="G1051">
        <f t="shared" si="33"/>
        <v>0</v>
      </c>
      <c r="H1051">
        <f t="shared" si="34"/>
        <v>0</v>
      </c>
      <c r="P1051">
        <v>2140304</v>
      </c>
      <c r="Q1051" t="s">
        <v>4188</v>
      </c>
      <c r="R1051">
        <v>0</v>
      </c>
    </row>
    <row r="1052" spans="4:18">
      <c r="D1052">
        <v>2140305</v>
      </c>
      <c r="E1052" t="s">
        <v>4189</v>
      </c>
      <c r="F1052">
        <v>0</v>
      </c>
      <c r="G1052">
        <f t="shared" si="33"/>
        <v>0</v>
      </c>
      <c r="H1052">
        <f t="shared" si="34"/>
        <v>0</v>
      </c>
      <c r="P1052">
        <v>2140305</v>
      </c>
      <c r="Q1052" t="s">
        <v>4189</v>
      </c>
      <c r="R1052">
        <v>0</v>
      </c>
    </row>
    <row r="1053" spans="4:18">
      <c r="D1053">
        <v>2140306</v>
      </c>
      <c r="E1053" t="s">
        <v>4190</v>
      </c>
      <c r="F1053">
        <v>0</v>
      </c>
      <c r="G1053">
        <f t="shared" si="33"/>
        <v>0</v>
      </c>
      <c r="H1053">
        <f t="shared" si="34"/>
        <v>0</v>
      </c>
      <c r="P1053">
        <v>2140306</v>
      </c>
      <c r="Q1053" t="s">
        <v>4190</v>
      </c>
      <c r="R1053">
        <v>0</v>
      </c>
    </row>
    <row r="1054" spans="4:18">
      <c r="D1054">
        <v>2140307</v>
      </c>
      <c r="E1054" t="s">
        <v>4191</v>
      </c>
      <c r="F1054">
        <v>0</v>
      </c>
      <c r="G1054">
        <f t="shared" si="33"/>
        <v>0</v>
      </c>
      <c r="H1054">
        <f t="shared" si="34"/>
        <v>0</v>
      </c>
      <c r="P1054">
        <v>2140307</v>
      </c>
      <c r="Q1054" t="s">
        <v>4191</v>
      </c>
      <c r="R1054">
        <v>0</v>
      </c>
    </row>
    <row r="1055" spans="4:18">
      <c r="D1055">
        <v>2140308</v>
      </c>
      <c r="E1055" t="s">
        <v>4192</v>
      </c>
      <c r="F1055">
        <v>0</v>
      </c>
      <c r="G1055">
        <f t="shared" si="33"/>
        <v>0</v>
      </c>
      <c r="H1055">
        <f t="shared" si="34"/>
        <v>0</v>
      </c>
      <c r="P1055">
        <v>2140308</v>
      </c>
      <c r="Q1055" t="s">
        <v>4192</v>
      </c>
      <c r="R1055">
        <v>0</v>
      </c>
    </row>
    <row r="1056" spans="4:18">
      <c r="D1056">
        <v>2140399</v>
      </c>
      <c r="E1056" t="s">
        <v>2610</v>
      </c>
      <c r="F1056">
        <v>0</v>
      </c>
      <c r="G1056">
        <f t="shared" si="33"/>
        <v>0</v>
      </c>
      <c r="H1056">
        <f t="shared" si="34"/>
        <v>0</v>
      </c>
      <c r="P1056">
        <v>2140399</v>
      </c>
      <c r="Q1056" t="s">
        <v>2610</v>
      </c>
      <c r="R1056">
        <v>0</v>
      </c>
    </row>
    <row r="1057" spans="4:18">
      <c r="D1057">
        <v>21404</v>
      </c>
      <c r="E1057" t="s">
        <v>2430</v>
      </c>
      <c r="F1057">
        <v>6305</v>
      </c>
      <c r="G1057">
        <f t="shared" si="33"/>
        <v>6305</v>
      </c>
      <c r="H1057">
        <f t="shared" si="34"/>
        <v>0</v>
      </c>
      <c r="P1057">
        <v>21404</v>
      </c>
      <c r="Q1057" t="s">
        <v>2430</v>
      </c>
      <c r="R1057">
        <v>6305</v>
      </c>
    </row>
    <row r="1058" spans="4:18">
      <c r="D1058">
        <v>2140401</v>
      </c>
      <c r="E1058" t="s">
        <v>2611</v>
      </c>
      <c r="F1058">
        <v>5080</v>
      </c>
      <c r="G1058">
        <f t="shared" si="33"/>
        <v>5080</v>
      </c>
      <c r="H1058">
        <f t="shared" si="34"/>
        <v>0</v>
      </c>
      <c r="P1058">
        <v>2140401</v>
      </c>
      <c r="Q1058" t="s">
        <v>2611</v>
      </c>
      <c r="R1058">
        <v>5080</v>
      </c>
    </row>
    <row r="1059" spans="4:18">
      <c r="D1059">
        <v>2140402</v>
      </c>
      <c r="E1059" t="s">
        <v>2612</v>
      </c>
      <c r="F1059">
        <v>352</v>
      </c>
      <c r="G1059">
        <f t="shared" si="33"/>
        <v>352</v>
      </c>
      <c r="H1059">
        <f t="shared" si="34"/>
        <v>0</v>
      </c>
      <c r="P1059">
        <v>2140402</v>
      </c>
      <c r="Q1059" t="s">
        <v>2612</v>
      </c>
      <c r="R1059">
        <v>352</v>
      </c>
    </row>
    <row r="1060" spans="4:18">
      <c r="D1060">
        <v>2140403</v>
      </c>
      <c r="E1060" t="s">
        <v>2613</v>
      </c>
      <c r="F1060">
        <v>0</v>
      </c>
      <c r="G1060">
        <f t="shared" si="33"/>
        <v>0</v>
      </c>
      <c r="H1060">
        <f t="shared" si="34"/>
        <v>0</v>
      </c>
      <c r="P1060">
        <v>2140403</v>
      </c>
      <c r="Q1060" t="s">
        <v>2613</v>
      </c>
      <c r="R1060">
        <v>0</v>
      </c>
    </row>
    <row r="1061" spans="4:18">
      <c r="D1061">
        <v>2140499</v>
      </c>
      <c r="E1061" t="s">
        <v>2614</v>
      </c>
      <c r="F1061">
        <v>873</v>
      </c>
      <c r="G1061">
        <f t="shared" si="33"/>
        <v>873</v>
      </c>
      <c r="H1061">
        <f t="shared" si="34"/>
        <v>0</v>
      </c>
      <c r="P1061">
        <v>2140499</v>
      </c>
      <c r="Q1061" t="s">
        <v>2614</v>
      </c>
      <c r="R1061">
        <v>873</v>
      </c>
    </row>
    <row r="1062" spans="4:18">
      <c r="D1062">
        <v>21405</v>
      </c>
      <c r="E1062" t="s">
        <v>2431</v>
      </c>
      <c r="F1062">
        <v>0</v>
      </c>
      <c r="G1062">
        <f t="shared" si="33"/>
        <v>0</v>
      </c>
      <c r="H1062">
        <f t="shared" si="34"/>
        <v>0</v>
      </c>
      <c r="P1062">
        <v>21405</v>
      </c>
      <c r="Q1062" t="s">
        <v>2431</v>
      </c>
      <c r="R1062">
        <v>0</v>
      </c>
    </row>
    <row r="1063" spans="4:18">
      <c r="D1063">
        <v>2140501</v>
      </c>
      <c r="E1063" t="s">
        <v>2460</v>
      </c>
      <c r="F1063">
        <v>0</v>
      </c>
      <c r="G1063">
        <f t="shared" si="33"/>
        <v>0</v>
      </c>
      <c r="H1063">
        <f t="shared" si="34"/>
        <v>0</v>
      </c>
      <c r="P1063">
        <v>2140501</v>
      </c>
      <c r="Q1063" t="s">
        <v>2460</v>
      </c>
      <c r="R1063">
        <v>0</v>
      </c>
    </row>
    <row r="1064" spans="4:18">
      <c r="D1064">
        <v>2140502</v>
      </c>
      <c r="E1064" t="s">
        <v>2461</v>
      </c>
      <c r="F1064">
        <v>0</v>
      </c>
      <c r="G1064">
        <f t="shared" si="33"/>
        <v>0</v>
      </c>
      <c r="H1064">
        <f t="shared" si="34"/>
        <v>0</v>
      </c>
      <c r="P1064">
        <v>2140502</v>
      </c>
      <c r="Q1064" t="s">
        <v>2461</v>
      </c>
      <c r="R1064">
        <v>0</v>
      </c>
    </row>
    <row r="1065" spans="4:18">
      <c r="D1065">
        <v>2140503</v>
      </c>
      <c r="E1065" t="s">
        <v>2462</v>
      </c>
      <c r="F1065">
        <v>0</v>
      </c>
      <c r="G1065">
        <f t="shared" si="33"/>
        <v>0</v>
      </c>
      <c r="H1065">
        <f t="shared" si="34"/>
        <v>0</v>
      </c>
      <c r="P1065">
        <v>2140503</v>
      </c>
      <c r="Q1065" t="s">
        <v>2462</v>
      </c>
      <c r="R1065">
        <v>0</v>
      </c>
    </row>
    <row r="1066" spans="4:18">
      <c r="D1066">
        <v>2140504</v>
      </c>
      <c r="E1066" t="s">
        <v>4187</v>
      </c>
      <c r="F1066">
        <v>0</v>
      </c>
      <c r="G1066">
        <f t="shared" si="33"/>
        <v>0</v>
      </c>
      <c r="H1066">
        <f t="shared" si="34"/>
        <v>0</v>
      </c>
      <c r="P1066">
        <v>2140504</v>
      </c>
      <c r="Q1066" t="s">
        <v>4187</v>
      </c>
      <c r="R1066">
        <v>0</v>
      </c>
    </row>
    <row r="1067" spans="4:18">
      <c r="D1067">
        <v>2140505</v>
      </c>
      <c r="E1067" t="s">
        <v>4193</v>
      </c>
      <c r="F1067">
        <v>0</v>
      </c>
      <c r="G1067">
        <f t="shared" si="33"/>
        <v>0</v>
      </c>
      <c r="H1067">
        <f t="shared" si="34"/>
        <v>0</v>
      </c>
      <c r="P1067">
        <v>2140505</v>
      </c>
      <c r="Q1067" t="s">
        <v>4193</v>
      </c>
      <c r="R1067">
        <v>0</v>
      </c>
    </row>
    <row r="1068" spans="4:18">
      <c r="D1068">
        <v>2140599</v>
      </c>
      <c r="E1068" t="s">
        <v>2615</v>
      </c>
      <c r="F1068">
        <v>0</v>
      </c>
      <c r="G1068">
        <f t="shared" si="33"/>
        <v>0</v>
      </c>
      <c r="H1068">
        <f t="shared" si="34"/>
        <v>0</v>
      </c>
      <c r="P1068">
        <v>2140599</v>
      </c>
      <c r="Q1068" t="s">
        <v>2615</v>
      </c>
      <c r="R1068">
        <v>0</v>
      </c>
    </row>
    <row r="1069" spans="4:18">
      <c r="D1069">
        <v>21406</v>
      </c>
      <c r="E1069" t="s">
        <v>4194</v>
      </c>
      <c r="F1069">
        <v>20906</v>
      </c>
      <c r="G1069">
        <f t="shared" si="33"/>
        <v>20906</v>
      </c>
      <c r="H1069">
        <f t="shared" si="34"/>
        <v>0</v>
      </c>
      <c r="P1069">
        <v>21406</v>
      </c>
      <c r="Q1069" t="s">
        <v>4194</v>
      </c>
      <c r="R1069">
        <v>20906</v>
      </c>
    </row>
    <row r="1070" spans="4:18">
      <c r="D1070">
        <v>2140601</v>
      </c>
      <c r="E1070" t="s">
        <v>4195</v>
      </c>
      <c r="F1070">
        <v>2132</v>
      </c>
      <c r="G1070">
        <f t="shared" si="33"/>
        <v>2132</v>
      </c>
      <c r="H1070">
        <f t="shared" si="34"/>
        <v>0</v>
      </c>
      <c r="P1070">
        <v>2140601</v>
      </c>
      <c r="Q1070" t="s">
        <v>4195</v>
      </c>
      <c r="R1070">
        <v>2132</v>
      </c>
    </row>
    <row r="1071" spans="4:18">
      <c r="D1071">
        <v>2140602</v>
      </c>
      <c r="E1071" t="s">
        <v>4196</v>
      </c>
      <c r="F1071">
        <v>18774</v>
      </c>
      <c r="G1071">
        <f t="shared" si="33"/>
        <v>18774</v>
      </c>
      <c r="H1071">
        <f t="shared" si="34"/>
        <v>0</v>
      </c>
      <c r="P1071">
        <v>2140602</v>
      </c>
      <c r="Q1071" t="s">
        <v>4196</v>
      </c>
      <c r="R1071">
        <v>18774</v>
      </c>
    </row>
    <row r="1072" spans="4:18">
      <c r="D1072">
        <v>2140603</v>
      </c>
      <c r="E1072" t="s">
        <v>4197</v>
      </c>
      <c r="F1072">
        <v>0</v>
      </c>
      <c r="G1072">
        <f t="shared" si="33"/>
        <v>0</v>
      </c>
      <c r="H1072">
        <f t="shared" si="34"/>
        <v>0</v>
      </c>
      <c r="P1072">
        <v>2140603</v>
      </c>
      <c r="Q1072" t="s">
        <v>4197</v>
      </c>
      <c r="R1072">
        <v>0</v>
      </c>
    </row>
    <row r="1073" spans="4:18">
      <c r="D1073">
        <v>2140699</v>
      </c>
      <c r="E1073" t="s">
        <v>4198</v>
      </c>
      <c r="F1073">
        <v>0</v>
      </c>
      <c r="G1073">
        <f t="shared" si="33"/>
        <v>0</v>
      </c>
      <c r="H1073">
        <f t="shared" si="34"/>
        <v>0</v>
      </c>
      <c r="P1073">
        <v>2140699</v>
      </c>
      <c r="Q1073" t="s">
        <v>4198</v>
      </c>
      <c r="R1073">
        <v>0</v>
      </c>
    </row>
    <row r="1074" spans="4:18">
      <c r="D1074">
        <v>21499</v>
      </c>
      <c r="E1074" t="s">
        <v>2432</v>
      </c>
      <c r="F1074">
        <v>493</v>
      </c>
      <c r="G1074">
        <f t="shared" si="33"/>
        <v>493</v>
      </c>
      <c r="H1074">
        <f t="shared" si="34"/>
        <v>0</v>
      </c>
      <c r="P1074">
        <v>21499</v>
      </c>
      <c r="Q1074" t="s">
        <v>2432</v>
      </c>
      <c r="R1074">
        <v>493</v>
      </c>
    </row>
    <row r="1075" spans="4:18">
      <c r="D1075">
        <v>2149901</v>
      </c>
      <c r="E1075" t="s">
        <v>4199</v>
      </c>
      <c r="F1075">
        <v>0</v>
      </c>
      <c r="G1075">
        <f t="shared" si="33"/>
        <v>0</v>
      </c>
      <c r="H1075">
        <f t="shared" si="34"/>
        <v>0</v>
      </c>
      <c r="P1075">
        <v>2149901</v>
      </c>
      <c r="Q1075" t="s">
        <v>4199</v>
      </c>
      <c r="R1075">
        <v>0</v>
      </c>
    </row>
    <row r="1076" spans="4:18">
      <c r="D1076">
        <v>2149999</v>
      </c>
      <c r="E1076" t="s">
        <v>2616</v>
      </c>
      <c r="F1076">
        <v>493</v>
      </c>
      <c r="G1076">
        <f t="shared" si="33"/>
        <v>493</v>
      </c>
      <c r="H1076">
        <f t="shared" si="34"/>
        <v>0</v>
      </c>
      <c r="P1076">
        <v>2149999</v>
      </c>
      <c r="Q1076" t="s">
        <v>2616</v>
      </c>
      <c r="R1076">
        <v>493</v>
      </c>
    </row>
    <row r="1077" spans="4:18">
      <c r="D1077">
        <v>215</v>
      </c>
      <c r="E1077" t="s">
        <v>2315</v>
      </c>
      <c r="F1077">
        <v>117830</v>
      </c>
      <c r="G1077">
        <f t="shared" si="33"/>
        <v>117830</v>
      </c>
      <c r="H1077">
        <f t="shared" si="34"/>
        <v>0</v>
      </c>
      <c r="P1077">
        <v>215</v>
      </c>
      <c r="Q1077" t="s">
        <v>2315</v>
      </c>
      <c r="R1077">
        <v>117830</v>
      </c>
    </row>
    <row r="1078" spans="4:18">
      <c r="D1078">
        <v>21501</v>
      </c>
      <c r="E1078" t="s">
        <v>4200</v>
      </c>
      <c r="F1078">
        <v>249</v>
      </c>
      <c r="G1078">
        <f t="shared" si="33"/>
        <v>249</v>
      </c>
      <c r="H1078">
        <f t="shared" si="34"/>
        <v>0</v>
      </c>
      <c r="P1078">
        <v>21501</v>
      </c>
      <c r="Q1078" t="s">
        <v>4200</v>
      </c>
      <c r="R1078">
        <v>249</v>
      </c>
    </row>
    <row r="1079" spans="4:18">
      <c r="D1079">
        <v>2150101</v>
      </c>
      <c r="E1079" t="s">
        <v>2460</v>
      </c>
      <c r="F1079">
        <v>2</v>
      </c>
      <c r="G1079">
        <f t="shared" si="33"/>
        <v>2</v>
      </c>
      <c r="H1079">
        <f t="shared" si="34"/>
        <v>0</v>
      </c>
      <c r="P1079">
        <v>2150101</v>
      </c>
      <c r="Q1079" t="s">
        <v>2460</v>
      </c>
      <c r="R1079">
        <v>2</v>
      </c>
    </row>
    <row r="1080" spans="4:18">
      <c r="D1080">
        <v>2150102</v>
      </c>
      <c r="E1080" t="s">
        <v>2461</v>
      </c>
      <c r="F1080">
        <v>162</v>
      </c>
      <c r="G1080">
        <f t="shared" si="33"/>
        <v>162</v>
      </c>
      <c r="H1080">
        <f t="shared" si="34"/>
        <v>0</v>
      </c>
      <c r="P1080">
        <v>2150102</v>
      </c>
      <c r="Q1080" t="s">
        <v>2461</v>
      </c>
      <c r="R1080">
        <v>162</v>
      </c>
    </row>
    <row r="1081" spans="4:18">
      <c r="D1081">
        <v>2150103</v>
      </c>
      <c r="E1081" t="s">
        <v>2462</v>
      </c>
      <c r="F1081">
        <v>0</v>
      </c>
      <c r="G1081">
        <f t="shared" si="33"/>
        <v>0</v>
      </c>
      <c r="H1081">
        <f t="shared" si="34"/>
        <v>0</v>
      </c>
      <c r="P1081">
        <v>2150103</v>
      </c>
      <c r="Q1081" t="s">
        <v>2462</v>
      </c>
      <c r="R1081">
        <v>0</v>
      </c>
    </row>
    <row r="1082" spans="4:18">
      <c r="D1082">
        <v>2150104</v>
      </c>
      <c r="E1082" t="s">
        <v>4201</v>
      </c>
      <c r="F1082">
        <v>0</v>
      </c>
      <c r="G1082">
        <f t="shared" si="33"/>
        <v>0</v>
      </c>
      <c r="H1082">
        <f t="shared" si="34"/>
        <v>0</v>
      </c>
      <c r="P1082">
        <v>2150104</v>
      </c>
      <c r="Q1082" t="s">
        <v>4201</v>
      </c>
      <c r="R1082">
        <v>0</v>
      </c>
    </row>
    <row r="1083" spans="4:18">
      <c r="D1083">
        <v>2150105</v>
      </c>
      <c r="E1083" t="s">
        <v>4202</v>
      </c>
      <c r="F1083">
        <v>0</v>
      </c>
      <c r="G1083">
        <f t="shared" si="33"/>
        <v>0</v>
      </c>
      <c r="H1083">
        <f t="shared" si="34"/>
        <v>0</v>
      </c>
      <c r="P1083">
        <v>2150105</v>
      </c>
      <c r="Q1083" t="s">
        <v>4202</v>
      </c>
      <c r="R1083">
        <v>0</v>
      </c>
    </row>
    <row r="1084" spans="4:18">
      <c r="D1084">
        <v>2150106</v>
      </c>
      <c r="E1084" t="s">
        <v>4203</v>
      </c>
      <c r="F1084">
        <v>0</v>
      </c>
      <c r="G1084">
        <f t="shared" si="33"/>
        <v>0</v>
      </c>
      <c r="H1084">
        <f t="shared" si="34"/>
        <v>0</v>
      </c>
      <c r="P1084">
        <v>2150106</v>
      </c>
      <c r="Q1084" t="s">
        <v>4203</v>
      </c>
      <c r="R1084">
        <v>0</v>
      </c>
    </row>
    <row r="1085" spans="4:18">
      <c r="D1085">
        <v>2150107</v>
      </c>
      <c r="E1085" t="s">
        <v>4204</v>
      </c>
      <c r="F1085">
        <v>0</v>
      </c>
      <c r="G1085">
        <f t="shared" si="33"/>
        <v>0</v>
      </c>
      <c r="H1085">
        <f t="shared" si="34"/>
        <v>0</v>
      </c>
      <c r="P1085">
        <v>2150107</v>
      </c>
      <c r="Q1085" t="s">
        <v>4204</v>
      </c>
      <c r="R1085">
        <v>0</v>
      </c>
    </row>
    <row r="1086" spans="4:18">
      <c r="D1086">
        <v>2150108</v>
      </c>
      <c r="E1086" t="s">
        <v>4205</v>
      </c>
      <c r="F1086">
        <v>0</v>
      </c>
      <c r="G1086">
        <f t="shared" si="33"/>
        <v>0</v>
      </c>
      <c r="H1086">
        <f t="shared" si="34"/>
        <v>0</v>
      </c>
      <c r="P1086">
        <v>2150108</v>
      </c>
      <c r="Q1086" t="s">
        <v>4205</v>
      </c>
      <c r="R1086">
        <v>0</v>
      </c>
    </row>
    <row r="1087" spans="4:18">
      <c r="D1087">
        <v>2150199</v>
      </c>
      <c r="E1087" t="s">
        <v>4206</v>
      </c>
      <c r="F1087">
        <v>85</v>
      </c>
      <c r="G1087">
        <f t="shared" si="33"/>
        <v>85</v>
      </c>
      <c r="H1087">
        <f t="shared" si="34"/>
        <v>0</v>
      </c>
      <c r="P1087">
        <v>2150199</v>
      </c>
      <c r="Q1087" t="s">
        <v>4206</v>
      </c>
      <c r="R1087">
        <v>85</v>
      </c>
    </row>
    <row r="1088" spans="4:18">
      <c r="D1088">
        <v>21502</v>
      </c>
      <c r="E1088" t="s">
        <v>2433</v>
      </c>
      <c r="F1088">
        <v>21366</v>
      </c>
      <c r="G1088">
        <f t="shared" si="33"/>
        <v>21366</v>
      </c>
      <c r="H1088">
        <f t="shared" si="34"/>
        <v>0</v>
      </c>
      <c r="P1088">
        <v>21502</v>
      </c>
      <c r="Q1088" t="s">
        <v>2433</v>
      </c>
      <c r="R1088">
        <v>21366</v>
      </c>
    </row>
    <row r="1089" spans="4:18">
      <c r="D1089">
        <v>2150201</v>
      </c>
      <c r="E1089" t="s">
        <v>2460</v>
      </c>
      <c r="F1089">
        <v>1468</v>
      </c>
      <c r="G1089">
        <f t="shared" si="33"/>
        <v>1468</v>
      </c>
      <c r="H1089">
        <f t="shared" si="34"/>
        <v>0</v>
      </c>
      <c r="P1089">
        <v>2150201</v>
      </c>
      <c r="Q1089" t="s">
        <v>2460</v>
      </c>
      <c r="R1089">
        <v>1468</v>
      </c>
    </row>
    <row r="1090" spans="4:18">
      <c r="D1090">
        <v>2150202</v>
      </c>
      <c r="E1090" t="s">
        <v>2461</v>
      </c>
      <c r="F1090">
        <v>41</v>
      </c>
      <c r="G1090">
        <f t="shared" si="33"/>
        <v>41</v>
      </c>
      <c r="H1090">
        <f t="shared" si="34"/>
        <v>0</v>
      </c>
      <c r="P1090">
        <v>2150202</v>
      </c>
      <c r="Q1090" t="s">
        <v>2461</v>
      </c>
      <c r="R1090">
        <v>41</v>
      </c>
    </row>
    <row r="1091" spans="4:18">
      <c r="D1091">
        <v>2150203</v>
      </c>
      <c r="E1091" t="s">
        <v>2462</v>
      </c>
      <c r="F1091">
        <v>0</v>
      </c>
      <c r="G1091">
        <f t="shared" si="33"/>
        <v>0</v>
      </c>
      <c r="H1091">
        <f t="shared" si="34"/>
        <v>0</v>
      </c>
      <c r="P1091">
        <v>2150203</v>
      </c>
      <c r="Q1091" t="s">
        <v>2462</v>
      </c>
      <c r="R1091">
        <v>0</v>
      </c>
    </row>
    <row r="1092" spans="4:18">
      <c r="D1092">
        <v>2150204</v>
      </c>
      <c r="E1092" t="s">
        <v>4207</v>
      </c>
      <c r="F1092">
        <v>0</v>
      </c>
      <c r="G1092">
        <f t="shared" si="33"/>
        <v>0</v>
      </c>
      <c r="H1092">
        <f t="shared" si="34"/>
        <v>0</v>
      </c>
      <c r="P1092">
        <v>2150204</v>
      </c>
      <c r="Q1092" t="s">
        <v>4207</v>
      </c>
      <c r="R1092">
        <v>0</v>
      </c>
    </row>
    <row r="1093" spans="4:18">
      <c r="D1093">
        <v>2150205</v>
      </c>
      <c r="E1093" t="s">
        <v>4208</v>
      </c>
      <c r="F1093">
        <v>0</v>
      </c>
      <c r="G1093">
        <f t="shared" si="33"/>
        <v>0</v>
      </c>
      <c r="H1093">
        <f t="shared" si="34"/>
        <v>0</v>
      </c>
      <c r="P1093">
        <v>2150205</v>
      </c>
      <c r="Q1093" t="s">
        <v>4208</v>
      </c>
      <c r="R1093">
        <v>0</v>
      </c>
    </row>
    <row r="1094" spans="4:18">
      <c r="D1094">
        <v>2150206</v>
      </c>
      <c r="E1094" t="s">
        <v>4209</v>
      </c>
      <c r="F1094">
        <v>0</v>
      </c>
      <c r="G1094">
        <f t="shared" ref="G1094:G1157" si="35">R1094</f>
        <v>0</v>
      </c>
      <c r="H1094">
        <f t="shared" ref="H1094:H1157" si="36">F1094-G1094</f>
        <v>0</v>
      </c>
      <c r="P1094">
        <v>2150206</v>
      </c>
      <c r="Q1094" t="s">
        <v>4209</v>
      </c>
      <c r="R1094">
        <v>0</v>
      </c>
    </row>
    <row r="1095" spans="4:18">
      <c r="D1095">
        <v>2150207</v>
      </c>
      <c r="E1095" t="s">
        <v>4210</v>
      </c>
      <c r="F1095">
        <v>0</v>
      </c>
      <c r="G1095">
        <f t="shared" si="35"/>
        <v>0</v>
      </c>
      <c r="H1095">
        <f t="shared" si="36"/>
        <v>0</v>
      </c>
      <c r="P1095">
        <v>2150207</v>
      </c>
      <c r="Q1095" t="s">
        <v>4210</v>
      </c>
      <c r="R1095">
        <v>0</v>
      </c>
    </row>
    <row r="1096" spans="4:18">
      <c r="D1096">
        <v>2150208</v>
      </c>
      <c r="E1096" t="s">
        <v>4211</v>
      </c>
      <c r="F1096">
        <v>0</v>
      </c>
      <c r="G1096">
        <f t="shared" si="35"/>
        <v>0</v>
      </c>
      <c r="H1096">
        <f t="shared" si="36"/>
        <v>0</v>
      </c>
      <c r="P1096">
        <v>2150208</v>
      </c>
      <c r="Q1096" t="s">
        <v>4211</v>
      </c>
      <c r="R1096">
        <v>0</v>
      </c>
    </row>
    <row r="1097" spans="4:18">
      <c r="D1097">
        <v>2150209</v>
      </c>
      <c r="E1097" t="s">
        <v>4212</v>
      </c>
      <c r="F1097">
        <v>0</v>
      </c>
      <c r="G1097">
        <f t="shared" si="35"/>
        <v>0</v>
      </c>
      <c r="H1097">
        <f t="shared" si="36"/>
        <v>0</v>
      </c>
      <c r="P1097">
        <v>2150209</v>
      </c>
      <c r="Q1097" t="s">
        <v>4212</v>
      </c>
      <c r="R1097">
        <v>0</v>
      </c>
    </row>
    <row r="1098" spans="4:18">
      <c r="D1098">
        <v>2150210</v>
      </c>
      <c r="E1098" t="s">
        <v>4213</v>
      </c>
      <c r="F1098">
        <v>0</v>
      </c>
      <c r="G1098">
        <f t="shared" si="35"/>
        <v>0</v>
      </c>
      <c r="H1098">
        <f t="shared" si="36"/>
        <v>0</v>
      </c>
      <c r="P1098">
        <v>2150210</v>
      </c>
      <c r="Q1098" t="s">
        <v>4213</v>
      </c>
      <c r="R1098">
        <v>0</v>
      </c>
    </row>
    <row r="1099" spans="4:18">
      <c r="D1099">
        <v>2150212</v>
      </c>
      <c r="E1099" t="s">
        <v>4214</v>
      </c>
      <c r="F1099">
        <v>0</v>
      </c>
      <c r="G1099">
        <f t="shared" si="35"/>
        <v>0</v>
      </c>
      <c r="H1099">
        <f t="shared" si="36"/>
        <v>0</v>
      </c>
      <c r="P1099">
        <v>2150212</v>
      </c>
      <c r="Q1099" t="s">
        <v>4214</v>
      </c>
      <c r="R1099">
        <v>0</v>
      </c>
    </row>
    <row r="1100" spans="4:18">
      <c r="D1100">
        <v>2150213</v>
      </c>
      <c r="E1100" t="s">
        <v>4215</v>
      </c>
      <c r="F1100">
        <v>0</v>
      </c>
      <c r="G1100">
        <f t="shared" si="35"/>
        <v>0</v>
      </c>
      <c r="H1100">
        <f t="shared" si="36"/>
        <v>0</v>
      </c>
      <c r="P1100">
        <v>2150213</v>
      </c>
      <c r="Q1100" t="s">
        <v>4215</v>
      </c>
      <c r="R1100">
        <v>0</v>
      </c>
    </row>
    <row r="1101" spans="4:18">
      <c r="D1101">
        <v>2150214</v>
      </c>
      <c r="E1101" t="s">
        <v>4216</v>
      </c>
      <c r="F1101">
        <v>0</v>
      </c>
      <c r="G1101">
        <f t="shared" si="35"/>
        <v>0</v>
      </c>
      <c r="H1101">
        <f t="shared" si="36"/>
        <v>0</v>
      </c>
      <c r="P1101">
        <v>2150214</v>
      </c>
      <c r="Q1101" t="s">
        <v>4216</v>
      </c>
      <c r="R1101">
        <v>0</v>
      </c>
    </row>
    <row r="1102" spans="4:18">
      <c r="D1102">
        <v>2150215</v>
      </c>
      <c r="E1102" t="s">
        <v>4217</v>
      </c>
      <c r="F1102">
        <v>0</v>
      </c>
      <c r="G1102">
        <f t="shared" si="35"/>
        <v>0</v>
      </c>
      <c r="H1102">
        <f t="shared" si="36"/>
        <v>0</v>
      </c>
      <c r="P1102">
        <v>2150215</v>
      </c>
      <c r="Q1102" t="s">
        <v>4217</v>
      </c>
      <c r="R1102">
        <v>0</v>
      </c>
    </row>
    <row r="1103" spans="4:18">
      <c r="D1103">
        <v>2150299</v>
      </c>
      <c r="E1103" t="s">
        <v>2217</v>
      </c>
      <c r="F1103">
        <v>19857</v>
      </c>
      <c r="G1103">
        <f t="shared" si="35"/>
        <v>19857</v>
      </c>
      <c r="H1103">
        <f t="shared" si="36"/>
        <v>0</v>
      </c>
      <c r="P1103">
        <v>2150299</v>
      </c>
      <c r="Q1103" t="s">
        <v>2217</v>
      </c>
      <c r="R1103">
        <v>19857</v>
      </c>
    </row>
    <row r="1104" spans="4:18">
      <c r="D1104">
        <v>21503</v>
      </c>
      <c r="E1104" t="s">
        <v>4218</v>
      </c>
      <c r="F1104">
        <v>0</v>
      </c>
      <c r="G1104">
        <f t="shared" si="35"/>
        <v>0</v>
      </c>
      <c r="H1104">
        <f t="shared" si="36"/>
        <v>0</v>
      </c>
      <c r="P1104">
        <v>21503</v>
      </c>
      <c r="Q1104" t="s">
        <v>4218</v>
      </c>
      <c r="R1104">
        <v>0</v>
      </c>
    </row>
    <row r="1105" spans="4:18">
      <c r="D1105">
        <v>2150301</v>
      </c>
      <c r="E1105" t="s">
        <v>2460</v>
      </c>
      <c r="F1105">
        <v>0</v>
      </c>
      <c r="G1105">
        <f t="shared" si="35"/>
        <v>0</v>
      </c>
      <c r="H1105">
        <f t="shared" si="36"/>
        <v>0</v>
      </c>
      <c r="P1105">
        <v>2150301</v>
      </c>
      <c r="Q1105" t="s">
        <v>2460</v>
      </c>
      <c r="R1105">
        <v>0</v>
      </c>
    </row>
    <row r="1106" spans="4:18">
      <c r="D1106">
        <v>2150302</v>
      </c>
      <c r="E1106" t="s">
        <v>2461</v>
      </c>
      <c r="F1106">
        <v>0</v>
      </c>
      <c r="G1106">
        <f t="shared" si="35"/>
        <v>0</v>
      </c>
      <c r="H1106">
        <f t="shared" si="36"/>
        <v>0</v>
      </c>
      <c r="P1106">
        <v>2150302</v>
      </c>
      <c r="Q1106" t="s">
        <v>2461</v>
      </c>
      <c r="R1106">
        <v>0</v>
      </c>
    </row>
    <row r="1107" spans="4:18">
      <c r="D1107">
        <v>2150303</v>
      </c>
      <c r="E1107" t="s">
        <v>2462</v>
      </c>
      <c r="F1107">
        <v>0</v>
      </c>
      <c r="G1107">
        <f t="shared" si="35"/>
        <v>0</v>
      </c>
      <c r="H1107">
        <f t="shared" si="36"/>
        <v>0</v>
      </c>
      <c r="P1107">
        <v>2150303</v>
      </c>
      <c r="Q1107" t="s">
        <v>2462</v>
      </c>
      <c r="R1107">
        <v>0</v>
      </c>
    </row>
    <row r="1108" spans="4:18">
      <c r="D1108">
        <v>2150399</v>
      </c>
      <c r="E1108" t="s">
        <v>4219</v>
      </c>
      <c r="F1108">
        <v>0</v>
      </c>
      <c r="G1108">
        <f t="shared" si="35"/>
        <v>0</v>
      </c>
      <c r="H1108">
        <f t="shared" si="36"/>
        <v>0</v>
      </c>
      <c r="P1108">
        <v>2150399</v>
      </c>
      <c r="Q1108" t="s">
        <v>4219</v>
      </c>
      <c r="R1108">
        <v>0</v>
      </c>
    </row>
    <row r="1109" spans="4:18">
      <c r="D1109">
        <v>21505</v>
      </c>
      <c r="E1109" t="s">
        <v>2434</v>
      </c>
      <c r="F1109">
        <v>618</v>
      </c>
      <c r="G1109">
        <f t="shared" si="35"/>
        <v>618</v>
      </c>
      <c r="H1109">
        <f t="shared" si="36"/>
        <v>0</v>
      </c>
      <c r="P1109">
        <v>21505</v>
      </c>
      <c r="Q1109" t="s">
        <v>2434</v>
      </c>
      <c r="R1109">
        <v>618</v>
      </c>
    </row>
    <row r="1110" spans="4:18">
      <c r="D1110">
        <v>2150501</v>
      </c>
      <c r="E1110" t="s">
        <v>2460</v>
      </c>
      <c r="F1110">
        <v>261</v>
      </c>
      <c r="G1110">
        <f t="shared" si="35"/>
        <v>261</v>
      </c>
      <c r="H1110">
        <f t="shared" si="36"/>
        <v>0</v>
      </c>
      <c r="P1110">
        <v>2150501</v>
      </c>
      <c r="Q1110" t="s">
        <v>2460</v>
      </c>
      <c r="R1110">
        <v>261</v>
      </c>
    </row>
    <row r="1111" spans="4:18">
      <c r="D1111">
        <v>2150502</v>
      </c>
      <c r="E1111" t="s">
        <v>2461</v>
      </c>
      <c r="F1111">
        <v>219</v>
      </c>
      <c r="G1111">
        <f t="shared" si="35"/>
        <v>219</v>
      </c>
      <c r="H1111">
        <f t="shared" si="36"/>
        <v>0</v>
      </c>
      <c r="P1111">
        <v>2150502</v>
      </c>
      <c r="Q1111" t="s">
        <v>2461</v>
      </c>
      <c r="R1111">
        <v>219</v>
      </c>
    </row>
    <row r="1112" spans="4:18">
      <c r="D1112">
        <v>2150503</v>
      </c>
      <c r="E1112" t="s">
        <v>2462</v>
      </c>
      <c r="F1112">
        <v>21</v>
      </c>
      <c r="G1112">
        <f t="shared" si="35"/>
        <v>21</v>
      </c>
      <c r="H1112">
        <f t="shared" si="36"/>
        <v>0</v>
      </c>
      <c r="P1112">
        <v>2150503</v>
      </c>
      <c r="Q1112" t="s">
        <v>2462</v>
      </c>
      <c r="R1112">
        <v>21</v>
      </c>
    </row>
    <row r="1113" spans="4:18">
      <c r="D1113">
        <v>2150505</v>
      </c>
      <c r="E1113" t="s">
        <v>4220</v>
      </c>
      <c r="F1113">
        <v>0</v>
      </c>
      <c r="G1113">
        <f t="shared" si="35"/>
        <v>0</v>
      </c>
      <c r="H1113">
        <f t="shared" si="36"/>
        <v>0</v>
      </c>
      <c r="P1113">
        <v>2150505</v>
      </c>
      <c r="Q1113" t="s">
        <v>4220</v>
      </c>
      <c r="R1113">
        <v>0</v>
      </c>
    </row>
    <row r="1114" spans="4:18">
      <c r="D1114">
        <v>2150506</v>
      </c>
      <c r="E1114" t="s">
        <v>4221</v>
      </c>
      <c r="F1114">
        <v>15</v>
      </c>
      <c r="G1114">
        <f t="shared" si="35"/>
        <v>15</v>
      </c>
      <c r="H1114">
        <f t="shared" si="36"/>
        <v>0</v>
      </c>
      <c r="P1114">
        <v>2150506</v>
      </c>
      <c r="Q1114" t="s">
        <v>4221</v>
      </c>
      <c r="R1114">
        <v>15</v>
      </c>
    </row>
    <row r="1115" spans="4:18">
      <c r="D1115">
        <v>2150507</v>
      </c>
      <c r="E1115" t="s">
        <v>4222</v>
      </c>
      <c r="F1115">
        <v>0</v>
      </c>
      <c r="G1115">
        <f t="shared" si="35"/>
        <v>0</v>
      </c>
      <c r="H1115">
        <f t="shared" si="36"/>
        <v>0</v>
      </c>
      <c r="P1115">
        <v>2150507</v>
      </c>
      <c r="Q1115" t="s">
        <v>4222</v>
      </c>
      <c r="R1115">
        <v>0</v>
      </c>
    </row>
    <row r="1116" spans="4:18">
      <c r="D1116">
        <v>2150508</v>
      </c>
      <c r="E1116" t="s">
        <v>4223</v>
      </c>
      <c r="F1116">
        <v>0</v>
      </c>
      <c r="G1116">
        <f t="shared" si="35"/>
        <v>0</v>
      </c>
      <c r="H1116">
        <f t="shared" si="36"/>
        <v>0</v>
      </c>
      <c r="P1116">
        <v>2150508</v>
      </c>
      <c r="Q1116" t="s">
        <v>4223</v>
      </c>
      <c r="R1116">
        <v>0</v>
      </c>
    </row>
    <row r="1117" spans="4:18">
      <c r="D1117">
        <v>2150509</v>
      </c>
      <c r="E1117" t="s">
        <v>4224</v>
      </c>
      <c r="F1117">
        <v>0</v>
      </c>
      <c r="G1117">
        <f t="shared" si="35"/>
        <v>0</v>
      </c>
      <c r="H1117">
        <f t="shared" si="36"/>
        <v>0</v>
      </c>
      <c r="P1117">
        <v>2150509</v>
      </c>
      <c r="Q1117" t="s">
        <v>4224</v>
      </c>
      <c r="R1117">
        <v>0</v>
      </c>
    </row>
    <row r="1118" spans="4:18">
      <c r="D1118">
        <v>2150510</v>
      </c>
      <c r="E1118" t="s">
        <v>4225</v>
      </c>
      <c r="F1118">
        <v>12</v>
      </c>
      <c r="G1118">
        <f t="shared" si="35"/>
        <v>12</v>
      </c>
      <c r="H1118">
        <f t="shared" si="36"/>
        <v>0</v>
      </c>
      <c r="P1118">
        <v>2150510</v>
      </c>
      <c r="Q1118" t="s">
        <v>4225</v>
      </c>
      <c r="R1118">
        <v>12</v>
      </c>
    </row>
    <row r="1119" spans="4:18">
      <c r="D1119">
        <v>2150511</v>
      </c>
      <c r="E1119" t="s">
        <v>4226</v>
      </c>
      <c r="F1119">
        <v>0</v>
      </c>
      <c r="G1119">
        <f t="shared" si="35"/>
        <v>0</v>
      </c>
      <c r="H1119">
        <f t="shared" si="36"/>
        <v>0</v>
      </c>
      <c r="P1119">
        <v>2150511</v>
      </c>
      <c r="Q1119" t="s">
        <v>4226</v>
      </c>
      <c r="R1119">
        <v>0</v>
      </c>
    </row>
    <row r="1120" spans="4:18">
      <c r="D1120">
        <v>2150513</v>
      </c>
      <c r="E1120" t="s">
        <v>4187</v>
      </c>
      <c r="F1120">
        <v>0</v>
      </c>
      <c r="G1120">
        <f t="shared" si="35"/>
        <v>0</v>
      </c>
      <c r="H1120">
        <f t="shared" si="36"/>
        <v>0</v>
      </c>
      <c r="P1120">
        <v>2150513</v>
      </c>
      <c r="Q1120" t="s">
        <v>4187</v>
      </c>
      <c r="R1120">
        <v>0</v>
      </c>
    </row>
    <row r="1121" spans="4:18">
      <c r="D1121">
        <v>2150515</v>
      </c>
      <c r="E1121" t="s">
        <v>4227</v>
      </c>
      <c r="F1121">
        <v>0</v>
      </c>
      <c r="G1121">
        <f t="shared" si="35"/>
        <v>0</v>
      </c>
      <c r="H1121">
        <f t="shared" si="36"/>
        <v>0</v>
      </c>
      <c r="P1121">
        <v>2150515</v>
      </c>
      <c r="Q1121" t="s">
        <v>4227</v>
      </c>
      <c r="R1121">
        <v>0</v>
      </c>
    </row>
    <row r="1122" spans="4:18">
      <c r="D1122">
        <v>2150599</v>
      </c>
      <c r="E1122" t="s">
        <v>2220</v>
      </c>
      <c r="F1122">
        <v>90</v>
      </c>
      <c r="G1122">
        <f t="shared" si="35"/>
        <v>90</v>
      </c>
      <c r="H1122">
        <f t="shared" si="36"/>
        <v>0</v>
      </c>
      <c r="P1122">
        <v>2150599</v>
      </c>
      <c r="Q1122" t="s">
        <v>2220</v>
      </c>
      <c r="R1122">
        <v>90</v>
      </c>
    </row>
    <row r="1123" spans="4:18">
      <c r="D1123">
        <v>21506</v>
      </c>
      <c r="E1123" t="s">
        <v>2435</v>
      </c>
      <c r="F1123">
        <v>3687</v>
      </c>
      <c r="G1123">
        <f t="shared" si="35"/>
        <v>3687</v>
      </c>
      <c r="H1123">
        <f t="shared" si="36"/>
        <v>0</v>
      </c>
      <c r="P1123">
        <v>21506</v>
      </c>
      <c r="Q1123" t="s">
        <v>2435</v>
      </c>
      <c r="R1123">
        <v>3687</v>
      </c>
    </row>
    <row r="1124" spans="4:18">
      <c r="D1124">
        <v>2150601</v>
      </c>
      <c r="E1124" t="s">
        <v>2460</v>
      </c>
      <c r="F1124">
        <v>1932</v>
      </c>
      <c r="G1124">
        <f t="shared" si="35"/>
        <v>1932</v>
      </c>
      <c r="H1124">
        <f t="shared" si="36"/>
        <v>0</v>
      </c>
      <c r="P1124">
        <v>2150601</v>
      </c>
      <c r="Q1124" t="s">
        <v>2460</v>
      </c>
      <c r="R1124">
        <v>1932</v>
      </c>
    </row>
    <row r="1125" spans="4:18">
      <c r="D1125">
        <v>2150602</v>
      </c>
      <c r="E1125" t="s">
        <v>2461</v>
      </c>
      <c r="F1125">
        <v>273</v>
      </c>
      <c r="G1125">
        <f t="shared" si="35"/>
        <v>273</v>
      </c>
      <c r="H1125">
        <f t="shared" si="36"/>
        <v>0</v>
      </c>
      <c r="P1125">
        <v>2150602</v>
      </c>
      <c r="Q1125" t="s">
        <v>2461</v>
      </c>
      <c r="R1125">
        <v>273</v>
      </c>
    </row>
    <row r="1126" spans="4:18">
      <c r="D1126">
        <v>2150603</v>
      </c>
      <c r="E1126" t="s">
        <v>2462</v>
      </c>
      <c r="F1126">
        <v>14</v>
      </c>
      <c r="G1126">
        <f t="shared" si="35"/>
        <v>14</v>
      </c>
      <c r="H1126">
        <f t="shared" si="36"/>
        <v>0</v>
      </c>
      <c r="P1126">
        <v>2150603</v>
      </c>
      <c r="Q1126" t="s">
        <v>2462</v>
      </c>
      <c r="R1126">
        <v>14</v>
      </c>
    </row>
    <row r="1127" spans="4:18">
      <c r="D1127">
        <v>2150604</v>
      </c>
      <c r="E1127" t="s">
        <v>4228</v>
      </c>
      <c r="F1127">
        <v>0</v>
      </c>
      <c r="G1127">
        <f t="shared" si="35"/>
        <v>0</v>
      </c>
      <c r="H1127">
        <f t="shared" si="36"/>
        <v>0</v>
      </c>
      <c r="P1127">
        <v>2150604</v>
      </c>
      <c r="Q1127" t="s">
        <v>4228</v>
      </c>
      <c r="R1127">
        <v>0</v>
      </c>
    </row>
    <row r="1128" spans="4:18">
      <c r="D1128">
        <v>2150605</v>
      </c>
      <c r="E1128" t="s">
        <v>2617</v>
      </c>
      <c r="F1128">
        <v>780</v>
      </c>
      <c r="G1128">
        <f t="shared" si="35"/>
        <v>780</v>
      </c>
      <c r="H1128">
        <f t="shared" si="36"/>
        <v>0</v>
      </c>
      <c r="P1128">
        <v>2150605</v>
      </c>
      <c r="Q1128" t="s">
        <v>2617</v>
      </c>
      <c r="R1128">
        <v>780</v>
      </c>
    </row>
    <row r="1129" spans="4:18">
      <c r="D1129">
        <v>2150606</v>
      </c>
      <c r="E1129" t="s">
        <v>4229</v>
      </c>
      <c r="F1129">
        <v>372</v>
      </c>
      <c r="G1129">
        <f t="shared" si="35"/>
        <v>372</v>
      </c>
      <c r="H1129">
        <f t="shared" si="36"/>
        <v>0</v>
      </c>
      <c r="P1129">
        <v>2150606</v>
      </c>
      <c r="Q1129" t="s">
        <v>4229</v>
      </c>
      <c r="R1129">
        <v>372</v>
      </c>
    </row>
    <row r="1130" spans="4:18">
      <c r="D1130">
        <v>2150607</v>
      </c>
      <c r="E1130" t="s">
        <v>4230</v>
      </c>
      <c r="F1130">
        <v>0</v>
      </c>
      <c r="G1130">
        <f t="shared" si="35"/>
        <v>0</v>
      </c>
      <c r="H1130">
        <f t="shared" si="36"/>
        <v>0</v>
      </c>
      <c r="P1130">
        <v>2150607</v>
      </c>
      <c r="Q1130" t="s">
        <v>4230</v>
      </c>
      <c r="R1130">
        <v>0</v>
      </c>
    </row>
    <row r="1131" spans="4:18">
      <c r="D1131">
        <v>2150699</v>
      </c>
      <c r="E1131" t="s">
        <v>2618</v>
      </c>
      <c r="F1131">
        <v>316</v>
      </c>
      <c r="G1131">
        <f t="shared" si="35"/>
        <v>316</v>
      </c>
      <c r="H1131">
        <f t="shared" si="36"/>
        <v>0</v>
      </c>
      <c r="P1131">
        <v>2150699</v>
      </c>
      <c r="Q1131" t="s">
        <v>2618</v>
      </c>
      <c r="R1131">
        <v>316</v>
      </c>
    </row>
    <row r="1132" spans="4:18">
      <c r="D1132">
        <v>21507</v>
      </c>
      <c r="E1132" t="s">
        <v>2436</v>
      </c>
      <c r="F1132">
        <v>1316</v>
      </c>
      <c r="G1132">
        <f t="shared" si="35"/>
        <v>1316</v>
      </c>
      <c r="H1132">
        <f t="shared" si="36"/>
        <v>0</v>
      </c>
      <c r="P1132">
        <v>21507</v>
      </c>
      <c r="Q1132" t="s">
        <v>2436</v>
      </c>
      <c r="R1132">
        <v>1316</v>
      </c>
    </row>
    <row r="1133" spans="4:18">
      <c r="D1133">
        <v>2150701</v>
      </c>
      <c r="E1133" t="s">
        <v>2460</v>
      </c>
      <c r="F1133">
        <v>722</v>
      </c>
      <c r="G1133">
        <f t="shared" si="35"/>
        <v>722</v>
      </c>
      <c r="H1133">
        <f t="shared" si="36"/>
        <v>0</v>
      </c>
      <c r="P1133">
        <v>2150701</v>
      </c>
      <c r="Q1133" t="s">
        <v>2460</v>
      </c>
      <c r="R1133">
        <v>722</v>
      </c>
    </row>
    <row r="1134" spans="4:18">
      <c r="D1134">
        <v>2150702</v>
      </c>
      <c r="E1134" t="s">
        <v>2461</v>
      </c>
      <c r="F1134">
        <v>90</v>
      </c>
      <c r="G1134">
        <f t="shared" si="35"/>
        <v>90</v>
      </c>
      <c r="H1134">
        <f t="shared" si="36"/>
        <v>0</v>
      </c>
      <c r="P1134">
        <v>2150702</v>
      </c>
      <c r="Q1134" t="s">
        <v>2461</v>
      </c>
      <c r="R1134">
        <v>90</v>
      </c>
    </row>
    <row r="1135" spans="4:18">
      <c r="D1135">
        <v>2150703</v>
      </c>
      <c r="E1135" t="s">
        <v>2462</v>
      </c>
      <c r="F1135">
        <v>0</v>
      </c>
      <c r="G1135">
        <f t="shared" si="35"/>
        <v>0</v>
      </c>
      <c r="H1135">
        <f t="shared" si="36"/>
        <v>0</v>
      </c>
      <c r="P1135">
        <v>2150703</v>
      </c>
      <c r="Q1135" t="s">
        <v>2462</v>
      </c>
      <c r="R1135">
        <v>0</v>
      </c>
    </row>
    <row r="1136" spans="4:18">
      <c r="D1136">
        <v>2150704</v>
      </c>
      <c r="E1136" t="s">
        <v>2223</v>
      </c>
      <c r="F1136">
        <v>0</v>
      </c>
      <c r="G1136">
        <f t="shared" si="35"/>
        <v>0</v>
      </c>
      <c r="H1136">
        <f t="shared" si="36"/>
        <v>0</v>
      </c>
      <c r="P1136">
        <v>2150704</v>
      </c>
      <c r="Q1136" t="s">
        <v>2223</v>
      </c>
      <c r="R1136">
        <v>0</v>
      </c>
    </row>
    <row r="1137" spans="4:18">
      <c r="D1137">
        <v>2150705</v>
      </c>
      <c r="E1137" t="s">
        <v>4231</v>
      </c>
      <c r="F1137">
        <v>0</v>
      </c>
      <c r="G1137">
        <f t="shared" si="35"/>
        <v>0</v>
      </c>
      <c r="H1137">
        <f t="shared" si="36"/>
        <v>0</v>
      </c>
      <c r="P1137">
        <v>2150705</v>
      </c>
      <c r="Q1137" t="s">
        <v>4231</v>
      </c>
      <c r="R1137">
        <v>0</v>
      </c>
    </row>
    <row r="1138" spans="4:18">
      <c r="D1138">
        <v>2150799</v>
      </c>
      <c r="E1138" t="s">
        <v>2224</v>
      </c>
      <c r="F1138">
        <v>504</v>
      </c>
      <c r="G1138">
        <f t="shared" si="35"/>
        <v>504</v>
      </c>
      <c r="H1138">
        <f t="shared" si="36"/>
        <v>0</v>
      </c>
      <c r="P1138">
        <v>2150799</v>
      </c>
      <c r="Q1138" t="s">
        <v>2224</v>
      </c>
      <c r="R1138">
        <v>504</v>
      </c>
    </row>
    <row r="1139" spans="4:18">
      <c r="D1139">
        <v>21508</v>
      </c>
      <c r="E1139" t="s">
        <v>2437</v>
      </c>
      <c r="F1139">
        <v>40052</v>
      </c>
      <c r="G1139">
        <f t="shared" si="35"/>
        <v>40052</v>
      </c>
      <c r="H1139">
        <f t="shared" si="36"/>
        <v>0</v>
      </c>
      <c r="P1139">
        <v>21508</v>
      </c>
      <c r="Q1139" t="s">
        <v>2437</v>
      </c>
      <c r="R1139">
        <v>40052</v>
      </c>
    </row>
    <row r="1140" spans="4:18">
      <c r="D1140">
        <v>2150801</v>
      </c>
      <c r="E1140" t="s">
        <v>2460</v>
      </c>
      <c r="F1140">
        <v>250</v>
      </c>
      <c r="G1140">
        <f t="shared" si="35"/>
        <v>250</v>
      </c>
      <c r="H1140">
        <f t="shared" si="36"/>
        <v>0</v>
      </c>
      <c r="P1140">
        <v>2150801</v>
      </c>
      <c r="Q1140" t="s">
        <v>2460</v>
      </c>
      <c r="R1140">
        <v>250</v>
      </c>
    </row>
    <row r="1141" spans="4:18">
      <c r="D1141">
        <v>2150802</v>
      </c>
      <c r="E1141" t="s">
        <v>2461</v>
      </c>
      <c r="F1141">
        <v>34</v>
      </c>
      <c r="G1141">
        <f t="shared" si="35"/>
        <v>34</v>
      </c>
      <c r="H1141">
        <f t="shared" si="36"/>
        <v>0</v>
      </c>
      <c r="P1141">
        <v>2150802</v>
      </c>
      <c r="Q1141" t="s">
        <v>2461</v>
      </c>
      <c r="R1141">
        <v>34</v>
      </c>
    </row>
    <row r="1142" spans="4:18">
      <c r="D1142">
        <v>2150803</v>
      </c>
      <c r="E1142" t="s">
        <v>2462</v>
      </c>
      <c r="F1142">
        <v>169</v>
      </c>
      <c r="G1142">
        <f t="shared" si="35"/>
        <v>169</v>
      </c>
      <c r="H1142">
        <f t="shared" si="36"/>
        <v>0</v>
      </c>
      <c r="P1142">
        <v>2150803</v>
      </c>
      <c r="Q1142" t="s">
        <v>2462</v>
      </c>
      <c r="R1142">
        <v>169</v>
      </c>
    </row>
    <row r="1143" spans="4:18">
      <c r="D1143">
        <v>2150804</v>
      </c>
      <c r="E1143" t="s">
        <v>4232</v>
      </c>
      <c r="F1143">
        <v>0</v>
      </c>
      <c r="G1143">
        <f t="shared" si="35"/>
        <v>0</v>
      </c>
      <c r="H1143">
        <f t="shared" si="36"/>
        <v>0</v>
      </c>
      <c r="P1143">
        <v>2150804</v>
      </c>
      <c r="Q1143" t="s">
        <v>4232</v>
      </c>
      <c r="R1143">
        <v>0</v>
      </c>
    </row>
    <row r="1144" spans="4:18">
      <c r="D1144">
        <v>2150805</v>
      </c>
      <c r="E1144" t="s">
        <v>2619</v>
      </c>
      <c r="F1144">
        <v>19910</v>
      </c>
      <c r="G1144">
        <f t="shared" si="35"/>
        <v>19910</v>
      </c>
      <c r="H1144">
        <f t="shared" si="36"/>
        <v>0</v>
      </c>
      <c r="P1144">
        <v>2150805</v>
      </c>
      <c r="Q1144" t="s">
        <v>2619</v>
      </c>
      <c r="R1144">
        <v>19910</v>
      </c>
    </row>
    <row r="1145" spans="4:18">
      <c r="D1145">
        <v>2150899</v>
      </c>
      <c r="E1145" t="s">
        <v>2228</v>
      </c>
      <c r="F1145">
        <v>19689</v>
      </c>
      <c r="G1145">
        <f t="shared" si="35"/>
        <v>19689</v>
      </c>
      <c r="H1145">
        <f t="shared" si="36"/>
        <v>0</v>
      </c>
      <c r="P1145">
        <v>2150899</v>
      </c>
      <c r="Q1145" t="s">
        <v>2228</v>
      </c>
      <c r="R1145">
        <v>19689</v>
      </c>
    </row>
    <row r="1146" spans="4:18">
      <c r="D1146">
        <v>21599</v>
      </c>
      <c r="E1146" t="s">
        <v>2438</v>
      </c>
      <c r="F1146">
        <v>50542</v>
      </c>
      <c r="G1146">
        <f t="shared" si="35"/>
        <v>50542</v>
      </c>
      <c r="H1146">
        <f t="shared" si="36"/>
        <v>0</v>
      </c>
      <c r="P1146">
        <v>21599</v>
      </c>
      <c r="Q1146" t="s">
        <v>2438</v>
      </c>
      <c r="R1146">
        <v>50542</v>
      </c>
    </row>
    <row r="1147" spans="4:18">
      <c r="D1147">
        <v>2159901</v>
      </c>
      <c r="E1147" t="s">
        <v>4233</v>
      </c>
      <c r="F1147">
        <v>0</v>
      </c>
      <c r="G1147">
        <f t="shared" si="35"/>
        <v>0</v>
      </c>
      <c r="H1147">
        <f t="shared" si="36"/>
        <v>0</v>
      </c>
      <c r="P1147">
        <v>2159901</v>
      </c>
      <c r="Q1147" t="s">
        <v>4233</v>
      </c>
      <c r="R1147">
        <v>0</v>
      </c>
    </row>
    <row r="1148" spans="4:18">
      <c r="D1148">
        <v>2159902</v>
      </c>
      <c r="E1148" t="s">
        <v>4234</v>
      </c>
      <c r="F1148">
        <v>0</v>
      </c>
      <c r="G1148">
        <f t="shared" si="35"/>
        <v>0</v>
      </c>
      <c r="H1148">
        <f t="shared" si="36"/>
        <v>0</v>
      </c>
      <c r="P1148">
        <v>2159902</v>
      </c>
      <c r="Q1148" t="s">
        <v>4234</v>
      </c>
      <c r="R1148">
        <v>0</v>
      </c>
    </row>
    <row r="1149" spans="4:18">
      <c r="D1149">
        <v>2159904</v>
      </c>
      <c r="E1149" t="s">
        <v>4235</v>
      </c>
      <c r="F1149">
        <v>8940</v>
      </c>
      <c r="G1149">
        <f t="shared" si="35"/>
        <v>8940</v>
      </c>
      <c r="H1149">
        <f t="shared" si="36"/>
        <v>0</v>
      </c>
      <c r="P1149">
        <v>2159904</v>
      </c>
      <c r="Q1149" t="s">
        <v>4235</v>
      </c>
      <c r="R1149">
        <v>8940</v>
      </c>
    </row>
    <row r="1150" spans="4:18">
      <c r="D1150">
        <v>2159905</v>
      </c>
      <c r="E1150" t="s">
        <v>4236</v>
      </c>
      <c r="F1150">
        <v>0</v>
      </c>
      <c r="G1150">
        <f t="shared" si="35"/>
        <v>0</v>
      </c>
      <c r="H1150">
        <f t="shared" si="36"/>
        <v>0</v>
      </c>
      <c r="P1150">
        <v>2159905</v>
      </c>
      <c r="Q1150" t="s">
        <v>4236</v>
      </c>
      <c r="R1150">
        <v>0</v>
      </c>
    </row>
    <row r="1151" spans="4:18">
      <c r="D1151">
        <v>2159906</v>
      </c>
      <c r="E1151" t="s">
        <v>4237</v>
      </c>
      <c r="F1151">
        <v>0</v>
      </c>
      <c r="G1151">
        <f t="shared" si="35"/>
        <v>0</v>
      </c>
      <c r="H1151">
        <f t="shared" si="36"/>
        <v>0</v>
      </c>
      <c r="P1151">
        <v>2159906</v>
      </c>
      <c r="Q1151" t="s">
        <v>4237</v>
      </c>
      <c r="R1151">
        <v>0</v>
      </c>
    </row>
    <row r="1152" spans="4:18">
      <c r="D1152">
        <v>2159999</v>
      </c>
      <c r="E1152" t="s">
        <v>2620</v>
      </c>
      <c r="F1152">
        <v>41602</v>
      </c>
      <c r="G1152">
        <f t="shared" si="35"/>
        <v>41602</v>
      </c>
      <c r="H1152">
        <f t="shared" si="36"/>
        <v>0</v>
      </c>
      <c r="P1152">
        <v>2159999</v>
      </c>
      <c r="Q1152" t="s">
        <v>2620</v>
      </c>
      <c r="R1152">
        <v>41602</v>
      </c>
    </row>
    <row r="1153" spans="4:18">
      <c r="D1153">
        <v>216</v>
      </c>
      <c r="E1153" t="s">
        <v>2316</v>
      </c>
      <c r="F1153">
        <v>26743</v>
      </c>
      <c r="G1153">
        <f t="shared" si="35"/>
        <v>26743</v>
      </c>
      <c r="H1153">
        <f t="shared" si="36"/>
        <v>0</v>
      </c>
      <c r="P1153">
        <v>216</v>
      </c>
      <c r="Q1153" t="s">
        <v>2316</v>
      </c>
      <c r="R1153">
        <v>26743</v>
      </c>
    </row>
    <row r="1154" spans="4:18">
      <c r="D1154">
        <v>21602</v>
      </c>
      <c r="E1154" t="s">
        <v>2439</v>
      </c>
      <c r="F1154">
        <v>17556</v>
      </c>
      <c r="G1154">
        <f t="shared" si="35"/>
        <v>17556</v>
      </c>
      <c r="H1154">
        <f t="shared" si="36"/>
        <v>0</v>
      </c>
      <c r="P1154">
        <v>21602</v>
      </c>
      <c r="Q1154" t="s">
        <v>2439</v>
      </c>
      <c r="R1154">
        <v>17556</v>
      </c>
    </row>
    <row r="1155" spans="4:18">
      <c r="D1155">
        <v>2160201</v>
      </c>
      <c r="E1155" t="s">
        <v>2460</v>
      </c>
      <c r="F1155">
        <v>1287</v>
      </c>
      <c r="G1155">
        <f t="shared" si="35"/>
        <v>1287</v>
      </c>
      <c r="H1155">
        <f t="shared" si="36"/>
        <v>0</v>
      </c>
      <c r="P1155">
        <v>2160201</v>
      </c>
      <c r="Q1155" t="s">
        <v>2460</v>
      </c>
      <c r="R1155">
        <v>1287</v>
      </c>
    </row>
    <row r="1156" spans="4:18">
      <c r="D1156">
        <v>2160202</v>
      </c>
      <c r="E1156" t="s">
        <v>2461</v>
      </c>
      <c r="F1156">
        <v>277</v>
      </c>
      <c r="G1156">
        <f t="shared" si="35"/>
        <v>277</v>
      </c>
      <c r="H1156">
        <f t="shared" si="36"/>
        <v>0</v>
      </c>
      <c r="P1156">
        <v>2160202</v>
      </c>
      <c r="Q1156" t="s">
        <v>2461</v>
      </c>
      <c r="R1156">
        <v>277</v>
      </c>
    </row>
    <row r="1157" spans="4:18">
      <c r="D1157">
        <v>2160203</v>
      </c>
      <c r="E1157" t="s">
        <v>2462</v>
      </c>
      <c r="F1157">
        <v>0</v>
      </c>
      <c r="G1157">
        <f t="shared" si="35"/>
        <v>0</v>
      </c>
      <c r="H1157">
        <f t="shared" si="36"/>
        <v>0</v>
      </c>
      <c r="P1157">
        <v>2160203</v>
      </c>
      <c r="Q1157" t="s">
        <v>2462</v>
      </c>
      <c r="R1157">
        <v>0</v>
      </c>
    </row>
    <row r="1158" spans="4:18">
      <c r="D1158">
        <v>2160216</v>
      </c>
      <c r="E1158" t="s">
        <v>4238</v>
      </c>
      <c r="F1158">
        <v>0</v>
      </c>
      <c r="G1158">
        <f t="shared" ref="G1158:G1221" si="37">R1158</f>
        <v>0</v>
      </c>
      <c r="H1158">
        <f t="shared" ref="H1158:H1221" si="38">F1158-G1158</f>
        <v>0</v>
      </c>
      <c r="P1158">
        <v>2160216</v>
      </c>
      <c r="Q1158" t="s">
        <v>4238</v>
      </c>
      <c r="R1158">
        <v>0</v>
      </c>
    </row>
    <row r="1159" spans="4:18">
      <c r="D1159">
        <v>2160217</v>
      </c>
      <c r="E1159" t="s">
        <v>4239</v>
      </c>
      <c r="F1159">
        <v>0</v>
      </c>
      <c r="G1159">
        <f t="shared" si="37"/>
        <v>0</v>
      </c>
      <c r="H1159">
        <f t="shared" si="38"/>
        <v>0</v>
      </c>
      <c r="P1159">
        <v>2160217</v>
      </c>
      <c r="Q1159" t="s">
        <v>4239</v>
      </c>
      <c r="R1159">
        <v>0</v>
      </c>
    </row>
    <row r="1160" spans="4:18">
      <c r="D1160">
        <v>2160218</v>
      </c>
      <c r="E1160" t="s">
        <v>4240</v>
      </c>
      <c r="F1160">
        <v>0</v>
      </c>
      <c r="G1160">
        <f t="shared" si="37"/>
        <v>0</v>
      </c>
      <c r="H1160">
        <f t="shared" si="38"/>
        <v>0</v>
      </c>
      <c r="P1160">
        <v>2160218</v>
      </c>
      <c r="Q1160" t="s">
        <v>4240</v>
      </c>
      <c r="R1160">
        <v>0</v>
      </c>
    </row>
    <row r="1161" spans="4:18">
      <c r="D1161">
        <v>2160219</v>
      </c>
      <c r="E1161" t="s">
        <v>4241</v>
      </c>
      <c r="F1161">
        <v>98</v>
      </c>
      <c r="G1161">
        <f t="shared" si="37"/>
        <v>98</v>
      </c>
      <c r="H1161">
        <f t="shared" si="38"/>
        <v>0</v>
      </c>
      <c r="P1161">
        <v>2160219</v>
      </c>
      <c r="Q1161" t="s">
        <v>4241</v>
      </c>
      <c r="R1161">
        <v>98</v>
      </c>
    </row>
    <row r="1162" spans="4:18">
      <c r="D1162">
        <v>2160250</v>
      </c>
      <c r="E1162" t="s">
        <v>2465</v>
      </c>
      <c r="F1162">
        <v>1</v>
      </c>
      <c r="G1162">
        <f t="shared" si="37"/>
        <v>1</v>
      </c>
      <c r="H1162">
        <f t="shared" si="38"/>
        <v>0</v>
      </c>
      <c r="P1162">
        <v>2160250</v>
      </c>
      <c r="Q1162" t="s">
        <v>2465</v>
      </c>
      <c r="R1162">
        <v>1</v>
      </c>
    </row>
    <row r="1163" spans="4:18">
      <c r="D1163">
        <v>2160299</v>
      </c>
      <c r="E1163" t="s">
        <v>2232</v>
      </c>
      <c r="F1163">
        <v>15893</v>
      </c>
      <c r="G1163">
        <f t="shared" si="37"/>
        <v>15893</v>
      </c>
      <c r="H1163">
        <f t="shared" si="38"/>
        <v>0</v>
      </c>
      <c r="P1163">
        <v>2160299</v>
      </c>
      <c r="Q1163" t="s">
        <v>2232</v>
      </c>
      <c r="R1163">
        <v>15893</v>
      </c>
    </row>
    <row r="1164" spans="4:18">
      <c r="D1164">
        <v>21605</v>
      </c>
      <c r="E1164" t="s">
        <v>2440</v>
      </c>
      <c r="F1164">
        <v>6704</v>
      </c>
      <c r="G1164">
        <f t="shared" si="37"/>
        <v>6704</v>
      </c>
      <c r="H1164">
        <f t="shared" si="38"/>
        <v>0</v>
      </c>
      <c r="P1164">
        <v>21605</v>
      </c>
      <c r="Q1164" t="s">
        <v>2440</v>
      </c>
      <c r="R1164">
        <v>6704</v>
      </c>
    </row>
    <row r="1165" spans="4:18">
      <c r="D1165">
        <v>2160501</v>
      </c>
      <c r="E1165" t="s">
        <v>2460</v>
      </c>
      <c r="F1165">
        <v>985</v>
      </c>
      <c r="G1165">
        <f t="shared" si="37"/>
        <v>985</v>
      </c>
      <c r="H1165">
        <f t="shared" si="38"/>
        <v>0</v>
      </c>
      <c r="P1165">
        <v>2160501</v>
      </c>
      <c r="Q1165" t="s">
        <v>2460</v>
      </c>
      <c r="R1165">
        <v>985</v>
      </c>
    </row>
    <row r="1166" spans="4:18">
      <c r="D1166">
        <v>2160502</v>
      </c>
      <c r="E1166" t="s">
        <v>2461</v>
      </c>
      <c r="F1166">
        <v>267</v>
      </c>
      <c r="G1166">
        <f t="shared" si="37"/>
        <v>267</v>
      </c>
      <c r="H1166">
        <f t="shared" si="38"/>
        <v>0</v>
      </c>
      <c r="P1166">
        <v>2160502</v>
      </c>
      <c r="Q1166" t="s">
        <v>2461</v>
      </c>
      <c r="R1166">
        <v>267</v>
      </c>
    </row>
    <row r="1167" spans="4:18">
      <c r="D1167">
        <v>2160503</v>
      </c>
      <c r="E1167" t="s">
        <v>2462</v>
      </c>
      <c r="F1167">
        <v>5</v>
      </c>
      <c r="G1167">
        <f t="shared" si="37"/>
        <v>5</v>
      </c>
      <c r="H1167">
        <f t="shared" si="38"/>
        <v>0</v>
      </c>
      <c r="P1167">
        <v>2160503</v>
      </c>
      <c r="Q1167" t="s">
        <v>2462</v>
      </c>
      <c r="R1167">
        <v>5</v>
      </c>
    </row>
    <row r="1168" spans="4:18">
      <c r="D1168">
        <v>2160504</v>
      </c>
      <c r="E1168" t="s">
        <v>2621</v>
      </c>
      <c r="F1168">
        <v>1048</v>
      </c>
      <c r="G1168">
        <f t="shared" si="37"/>
        <v>1048</v>
      </c>
      <c r="H1168">
        <f t="shared" si="38"/>
        <v>0</v>
      </c>
      <c r="P1168">
        <v>2160504</v>
      </c>
      <c r="Q1168" t="s">
        <v>2621</v>
      </c>
      <c r="R1168">
        <v>1048</v>
      </c>
    </row>
    <row r="1169" spans="4:18">
      <c r="D1169">
        <v>2160505</v>
      </c>
      <c r="E1169" t="s">
        <v>1551</v>
      </c>
      <c r="F1169">
        <v>75</v>
      </c>
      <c r="G1169">
        <f t="shared" si="37"/>
        <v>75</v>
      </c>
      <c r="H1169">
        <f t="shared" si="38"/>
        <v>0</v>
      </c>
      <c r="P1169">
        <v>2160505</v>
      </c>
      <c r="Q1169" t="s">
        <v>1551</v>
      </c>
      <c r="R1169">
        <v>75</v>
      </c>
    </row>
    <row r="1170" spans="4:18">
      <c r="D1170">
        <v>2160599</v>
      </c>
      <c r="E1170" t="s">
        <v>2622</v>
      </c>
      <c r="F1170">
        <v>4324</v>
      </c>
      <c r="G1170">
        <f t="shared" si="37"/>
        <v>4324</v>
      </c>
      <c r="H1170">
        <f t="shared" si="38"/>
        <v>0</v>
      </c>
      <c r="P1170">
        <v>2160599</v>
      </c>
      <c r="Q1170" t="s">
        <v>2622</v>
      </c>
      <c r="R1170">
        <v>4324</v>
      </c>
    </row>
    <row r="1171" spans="4:18">
      <c r="D1171">
        <v>21606</v>
      </c>
      <c r="E1171" t="s">
        <v>2441</v>
      </c>
      <c r="F1171">
        <v>1983</v>
      </c>
      <c r="G1171">
        <f t="shared" si="37"/>
        <v>1983</v>
      </c>
      <c r="H1171">
        <f t="shared" si="38"/>
        <v>0</v>
      </c>
      <c r="P1171">
        <v>21606</v>
      </c>
      <c r="Q1171" t="s">
        <v>2441</v>
      </c>
      <c r="R1171">
        <v>1983</v>
      </c>
    </row>
    <row r="1172" spans="4:18">
      <c r="D1172">
        <v>2160601</v>
      </c>
      <c r="E1172" t="s">
        <v>2460</v>
      </c>
      <c r="F1172">
        <v>0</v>
      </c>
      <c r="G1172">
        <f t="shared" si="37"/>
        <v>0</v>
      </c>
      <c r="H1172">
        <f t="shared" si="38"/>
        <v>0</v>
      </c>
      <c r="P1172">
        <v>2160601</v>
      </c>
      <c r="Q1172" t="s">
        <v>2460</v>
      </c>
      <c r="R1172">
        <v>0</v>
      </c>
    </row>
    <row r="1173" spans="4:18">
      <c r="D1173">
        <v>2160602</v>
      </c>
      <c r="E1173" t="s">
        <v>2461</v>
      </c>
      <c r="F1173">
        <v>0</v>
      </c>
      <c r="G1173">
        <f t="shared" si="37"/>
        <v>0</v>
      </c>
      <c r="H1173">
        <f t="shared" si="38"/>
        <v>0</v>
      </c>
      <c r="P1173">
        <v>2160602</v>
      </c>
      <c r="Q1173" t="s">
        <v>2461</v>
      </c>
      <c r="R1173">
        <v>0</v>
      </c>
    </row>
    <row r="1174" spans="4:18">
      <c r="D1174">
        <v>2160603</v>
      </c>
      <c r="E1174" t="s">
        <v>2462</v>
      </c>
      <c r="F1174">
        <v>0</v>
      </c>
      <c r="G1174">
        <f t="shared" si="37"/>
        <v>0</v>
      </c>
      <c r="H1174">
        <f t="shared" si="38"/>
        <v>0</v>
      </c>
      <c r="P1174">
        <v>2160603</v>
      </c>
      <c r="Q1174" t="s">
        <v>2462</v>
      </c>
      <c r="R1174">
        <v>0</v>
      </c>
    </row>
    <row r="1175" spans="4:18">
      <c r="D1175">
        <v>2160607</v>
      </c>
      <c r="E1175" t="s">
        <v>4242</v>
      </c>
      <c r="F1175">
        <v>0</v>
      </c>
      <c r="G1175">
        <f t="shared" si="37"/>
        <v>0</v>
      </c>
      <c r="H1175">
        <f t="shared" si="38"/>
        <v>0</v>
      </c>
      <c r="P1175">
        <v>2160607</v>
      </c>
      <c r="Q1175" t="s">
        <v>4242</v>
      </c>
      <c r="R1175">
        <v>0</v>
      </c>
    </row>
    <row r="1176" spans="4:18">
      <c r="D1176">
        <v>2160699</v>
      </c>
      <c r="E1176" t="s">
        <v>2623</v>
      </c>
      <c r="F1176">
        <v>1983</v>
      </c>
      <c r="G1176">
        <f t="shared" si="37"/>
        <v>1983</v>
      </c>
      <c r="H1176">
        <f t="shared" si="38"/>
        <v>0</v>
      </c>
      <c r="P1176">
        <v>2160699</v>
      </c>
      <c r="Q1176" t="s">
        <v>2623</v>
      </c>
      <c r="R1176">
        <v>1983</v>
      </c>
    </row>
    <row r="1177" spans="4:18">
      <c r="D1177">
        <v>21699</v>
      </c>
      <c r="E1177" t="s">
        <v>2442</v>
      </c>
      <c r="F1177">
        <v>500</v>
      </c>
      <c r="G1177">
        <f t="shared" si="37"/>
        <v>500</v>
      </c>
      <c r="H1177">
        <f t="shared" si="38"/>
        <v>0</v>
      </c>
      <c r="P1177">
        <v>21699</v>
      </c>
      <c r="Q1177" t="s">
        <v>2442</v>
      </c>
      <c r="R1177">
        <v>500</v>
      </c>
    </row>
    <row r="1178" spans="4:18">
      <c r="D1178">
        <v>2169901</v>
      </c>
      <c r="E1178" t="s">
        <v>4243</v>
      </c>
      <c r="F1178">
        <v>500</v>
      </c>
      <c r="G1178">
        <f t="shared" si="37"/>
        <v>500</v>
      </c>
      <c r="H1178">
        <f t="shared" si="38"/>
        <v>0</v>
      </c>
      <c r="P1178">
        <v>2169901</v>
      </c>
      <c r="Q1178" t="s">
        <v>4243</v>
      </c>
      <c r="R1178">
        <v>500</v>
      </c>
    </row>
    <row r="1179" spans="4:18">
      <c r="D1179">
        <v>2169999</v>
      </c>
      <c r="E1179" t="s">
        <v>2624</v>
      </c>
      <c r="F1179">
        <v>0</v>
      </c>
      <c r="G1179">
        <f t="shared" si="37"/>
        <v>0</v>
      </c>
      <c r="H1179">
        <f t="shared" si="38"/>
        <v>0</v>
      </c>
      <c r="P1179">
        <v>2169999</v>
      </c>
      <c r="Q1179" t="s">
        <v>2624</v>
      </c>
      <c r="R1179">
        <v>0</v>
      </c>
    </row>
    <row r="1180" spans="4:18">
      <c r="D1180">
        <v>217</v>
      </c>
      <c r="E1180" t="s">
        <v>2317</v>
      </c>
      <c r="F1180">
        <v>3261</v>
      </c>
      <c r="G1180">
        <f t="shared" si="37"/>
        <v>3261</v>
      </c>
      <c r="H1180">
        <f t="shared" si="38"/>
        <v>0</v>
      </c>
      <c r="P1180">
        <v>217</v>
      </c>
      <c r="Q1180" t="s">
        <v>2317</v>
      </c>
      <c r="R1180">
        <v>3261</v>
      </c>
    </row>
    <row r="1181" spans="4:18">
      <c r="D1181">
        <v>21701</v>
      </c>
      <c r="E1181" t="s">
        <v>2443</v>
      </c>
      <c r="F1181">
        <v>232</v>
      </c>
      <c r="G1181">
        <f t="shared" si="37"/>
        <v>232</v>
      </c>
      <c r="H1181">
        <f t="shared" si="38"/>
        <v>0</v>
      </c>
      <c r="P1181">
        <v>21701</v>
      </c>
      <c r="Q1181" t="s">
        <v>2443</v>
      </c>
      <c r="R1181">
        <v>232</v>
      </c>
    </row>
    <row r="1182" spans="4:18">
      <c r="D1182">
        <v>2170101</v>
      </c>
      <c r="E1182" t="s">
        <v>2460</v>
      </c>
      <c r="F1182">
        <v>139</v>
      </c>
      <c r="G1182">
        <f t="shared" si="37"/>
        <v>139</v>
      </c>
      <c r="H1182">
        <f t="shared" si="38"/>
        <v>0</v>
      </c>
      <c r="P1182">
        <v>2170101</v>
      </c>
      <c r="Q1182" t="s">
        <v>2460</v>
      </c>
      <c r="R1182">
        <v>139</v>
      </c>
    </row>
    <row r="1183" spans="4:18">
      <c r="D1183">
        <v>2170102</v>
      </c>
      <c r="E1183" t="s">
        <v>2461</v>
      </c>
      <c r="F1183">
        <v>64</v>
      </c>
      <c r="G1183">
        <f t="shared" si="37"/>
        <v>64</v>
      </c>
      <c r="H1183">
        <f t="shared" si="38"/>
        <v>0</v>
      </c>
      <c r="P1183">
        <v>2170102</v>
      </c>
      <c r="Q1183" t="s">
        <v>2461</v>
      </c>
      <c r="R1183">
        <v>64</v>
      </c>
    </row>
    <row r="1184" spans="4:18">
      <c r="D1184">
        <v>2170103</v>
      </c>
      <c r="E1184" t="s">
        <v>2462</v>
      </c>
      <c r="F1184">
        <v>0</v>
      </c>
      <c r="G1184">
        <f t="shared" si="37"/>
        <v>0</v>
      </c>
      <c r="H1184">
        <f t="shared" si="38"/>
        <v>0</v>
      </c>
      <c r="P1184">
        <v>2170103</v>
      </c>
      <c r="Q1184" t="s">
        <v>2462</v>
      </c>
      <c r="R1184">
        <v>0</v>
      </c>
    </row>
    <row r="1185" spans="4:18">
      <c r="D1185">
        <v>2170104</v>
      </c>
      <c r="E1185" t="s">
        <v>4244</v>
      </c>
      <c r="F1185">
        <v>0</v>
      </c>
      <c r="G1185">
        <f t="shared" si="37"/>
        <v>0</v>
      </c>
      <c r="H1185">
        <f t="shared" si="38"/>
        <v>0</v>
      </c>
      <c r="P1185">
        <v>2170104</v>
      </c>
      <c r="Q1185" t="s">
        <v>4244</v>
      </c>
      <c r="R1185">
        <v>0</v>
      </c>
    </row>
    <row r="1186" spans="4:18">
      <c r="D1186">
        <v>2170150</v>
      </c>
      <c r="E1186" t="s">
        <v>2465</v>
      </c>
      <c r="F1186">
        <v>0</v>
      </c>
      <c r="G1186">
        <f t="shared" si="37"/>
        <v>0</v>
      </c>
      <c r="H1186">
        <f t="shared" si="38"/>
        <v>0</v>
      </c>
      <c r="P1186">
        <v>2170150</v>
      </c>
      <c r="Q1186" t="s">
        <v>2465</v>
      </c>
      <c r="R1186">
        <v>0</v>
      </c>
    </row>
    <row r="1187" spans="4:18">
      <c r="D1187">
        <v>2170199</v>
      </c>
      <c r="E1187" t="s">
        <v>2625</v>
      </c>
      <c r="F1187">
        <v>29</v>
      </c>
      <c r="G1187">
        <f t="shared" si="37"/>
        <v>29</v>
      </c>
      <c r="H1187">
        <f t="shared" si="38"/>
        <v>0</v>
      </c>
      <c r="P1187">
        <v>2170199</v>
      </c>
      <c r="Q1187" t="s">
        <v>2625</v>
      </c>
      <c r="R1187">
        <v>29</v>
      </c>
    </row>
    <row r="1188" spans="4:18">
      <c r="D1188">
        <v>21702</v>
      </c>
      <c r="E1188" t="s">
        <v>4245</v>
      </c>
      <c r="F1188">
        <v>0</v>
      </c>
      <c r="G1188">
        <f t="shared" si="37"/>
        <v>0</v>
      </c>
      <c r="H1188">
        <f t="shared" si="38"/>
        <v>0</v>
      </c>
      <c r="P1188">
        <v>21702</v>
      </c>
      <c r="Q1188" t="s">
        <v>4245</v>
      </c>
      <c r="R1188">
        <v>0</v>
      </c>
    </row>
    <row r="1189" spans="4:18">
      <c r="D1189">
        <v>2170201</v>
      </c>
      <c r="E1189" t="s">
        <v>4246</v>
      </c>
      <c r="F1189">
        <v>0</v>
      </c>
      <c r="G1189">
        <f t="shared" si="37"/>
        <v>0</v>
      </c>
      <c r="H1189">
        <f t="shared" si="38"/>
        <v>0</v>
      </c>
      <c r="P1189">
        <v>2170201</v>
      </c>
      <c r="Q1189" t="s">
        <v>4246</v>
      </c>
      <c r="R1189">
        <v>0</v>
      </c>
    </row>
    <row r="1190" spans="4:18">
      <c r="D1190">
        <v>2170202</v>
      </c>
      <c r="E1190" t="s">
        <v>4247</v>
      </c>
      <c r="F1190">
        <v>0</v>
      </c>
      <c r="G1190">
        <f t="shared" si="37"/>
        <v>0</v>
      </c>
      <c r="H1190">
        <f t="shared" si="38"/>
        <v>0</v>
      </c>
      <c r="P1190">
        <v>2170202</v>
      </c>
      <c r="Q1190" t="s">
        <v>4247</v>
      </c>
      <c r="R1190">
        <v>0</v>
      </c>
    </row>
    <row r="1191" spans="4:18">
      <c r="D1191">
        <v>2170203</v>
      </c>
      <c r="E1191" t="s">
        <v>4248</v>
      </c>
      <c r="F1191">
        <v>0</v>
      </c>
      <c r="G1191">
        <f t="shared" si="37"/>
        <v>0</v>
      </c>
      <c r="H1191">
        <f t="shared" si="38"/>
        <v>0</v>
      </c>
      <c r="P1191">
        <v>2170203</v>
      </c>
      <c r="Q1191" t="s">
        <v>4248</v>
      </c>
      <c r="R1191">
        <v>0</v>
      </c>
    </row>
    <row r="1192" spans="4:18">
      <c r="D1192">
        <v>2170204</v>
      </c>
      <c r="E1192" t="s">
        <v>4249</v>
      </c>
      <c r="F1192">
        <v>0</v>
      </c>
      <c r="G1192">
        <f t="shared" si="37"/>
        <v>0</v>
      </c>
      <c r="H1192">
        <f t="shared" si="38"/>
        <v>0</v>
      </c>
      <c r="P1192">
        <v>2170204</v>
      </c>
      <c r="Q1192" t="s">
        <v>4249</v>
      </c>
      <c r="R1192">
        <v>0</v>
      </c>
    </row>
    <row r="1193" spans="4:18">
      <c r="D1193">
        <v>2170205</v>
      </c>
      <c r="E1193" t="s">
        <v>4250</v>
      </c>
      <c r="F1193">
        <v>0</v>
      </c>
      <c r="G1193">
        <f t="shared" si="37"/>
        <v>0</v>
      </c>
      <c r="H1193">
        <f t="shared" si="38"/>
        <v>0</v>
      </c>
      <c r="P1193">
        <v>2170205</v>
      </c>
      <c r="Q1193" t="s">
        <v>4250</v>
      </c>
      <c r="R1193">
        <v>0</v>
      </c>
    </row>
    <row r="1194" spans="4:18">
      <c r="D1194">
        <v>2170206</v>
      </c>
      <c r="E1194" t="s">
        <v>4251</v>
      </c>
      <c r="F1194">
        <v>0</v>
      </c>
      <c r="G1194">
        <f t="shared" si="37"/>
        <v>0</v>
      </c>
      <c r="H1194">
        <f t="shared" si="38"/>
        <v>0</v>
      </c>
      <c r="P1194">
        <v>2170206</v>
      </c>
      <c r="Q1194" t="s">
        <v>4251</v>
      </c>
      <c r="R1194">
        <v>0</v>
      </c>
    </row>
    <row r="1195" spans="4:18">
      <c r="D1195">
        <v>2170207</v>
      </c>
      <c r="E1195" t="s">
        <v>4252</v>
      </c>
      <c r="F1195">
        <v>0</v>
      </c>
      <c r="G1195">
        <f t="shared" si="37"/>
        <v>0</v>
      </c>
      <c r="H1195">
        <f t="shared" si="38"/>
        <v>0</v>
      </c>
      <c r="P1195">
        <v>2170207</v>
      </c>
      <c r="Q1195" t="s">
        <v>4252</v>
      </c>
      <c r="R1195">
        <v>0</v>
      </c>
    </row>
    <row r="1196" spans="4:18">
      <c r="D1196">
        <v>2170208</v>
      </c>
      <c r="E1196" t="s">
        <v>4253</v>
      </c>
      <c r="F1196">
        <v>0</v>
      </c>
      <c r="G1196">
        <f t="shared" si="37"/>
        <v>0</v>
      </c>
      <c r="H1196">
        <f t="shared" si="38"/>
        <v>0</v>
      </c>
      <c r="P1196">
        <v>2170208</v>
      </c>
      <c r="Q1196" t="s">
        <v>4253</v>
      </c>
      <c r="R1196">
        <v>0</v>
      </c>
    </row>
    <row r="1197" spans="4:18">
      <c r="D1197">
        <v>2170299</v>
      </c>
      <c r="E1197" t="s">
        <v>4254</v>
      </c>
      <c r="F1197">
        <v>0</v>
      </c>
      <c r="G1197">
        <f t="shared" si="37"/>
        <v>0</v>
      </c>
      <c r="H1197">
        <f t="shared" si="38"/>
        <v>0</v>
      </c>
      <c r="P1197">
        <v>2170299</v>
      </c>
      <c r="Q1197" t="s">
        <v>4254</v>
      </c>
      <c r="R1197">
        <v>0</v>
      </c>
    </row>
    <row r="1198" spans="4:18">
      <c r="D1198">
        <v>21703</v>
      </c>
      <c r="E1198" t="s">
        <v>2444</v>
      </c>
      <c r="F1198">
        <v>3029</v>
      </c>
      <c r="G1198">
        <f t="shared" si="37"/>
        <v>3029</v>
      </c>
      <c r="H1198">
        <f t="shared" si="38"/>
        <v>0</v>
      </c>
      <c r="P1198">
        <v>21703</v>
      </c>
      <c r="Q1198" t="s">
        <v>2444</v>
      </c>
      <c r="R1198">
        <v>3029</v>
      </c>
    </row>
    <row r="1199" spans="4:18">
      <c r="D1199">
        <v>2170301</v>
      </c>
      <c r="E1199" t="s">
        <v>4255</v>
      </c>
      <c r="F1199">
        <v>0</v>
      </c>
      <c r="G1199">
        <f t="shared" si="37"/>
        <v>0</v>
      </c>
      <c r="H1199">
        <f t="shared" si="38"/>
        <v>0</v>
      </c>
      <c r="P1199">
        <v>2170301</v>
      </c>
      <c r="Q1199" t="s">
        <v>4255</v>
      </c>
      <c r="R1199">
        <v>0</v>
      </c>
    </row>
    <row r="1200" spans="4:18">
      <c r="D1200">
        <v>2170302</v>
      </c>
      <c r="E1200" t="s">
        <v>4256</v>
      </c>
      <c r="F1200">
        <v>0</v>
      </c>
      <c r="G1200">
        <f t="shared" si="37"/>
        <v>0</v>
      </c>
      <c r="H1200">
        <f t="shared" si="38"/>
        <v>0</v>
      </c>
      <c r="P1200">
        <v>2170302</v>
      </c>
      <c r="Q1200" t="s">
        <v>4256</v>
      </c>
      <c r="R1200">
        <v>0</v>
      </c>
    </row>
    <row r="1201" spans="4:18">
      <c r="D1201">
        <v>2170303</v>
      </c>
      <c r="E1201" t="s">
        <v>2244</v>
      </c>
      <c r="F1201">
        <v>2000</v>
      </c>
      <c r="G1201">
        <f t="shared" si="37"/>
        <v>2000</v>
      </c>
      <c r="H1201">
        <f t="shared" si="38"/>
        <v>0</v>
      </c>
      <c r="P1201">
        <v>2170303</v>
      </c>
      <c r="Q1201" t="s">
        <v>2244</v>
      </c>
      <c r="R1201">
        <v>2000</v>
      </c>
    </row>
    <row r="1202" spans="4:18">
      <c r="D1202">
        <v>2170304</v>
      </c>
      <c r="E1202" t="s">
        <v>4257</v>
      </c>
      <c r="F1202">
        <v>0</v>
      </c>
      <c r="G1202">
        <f t="shared" si="37"/>
        <v>0</v>
      </c>
      <c r="H1202">
        <f t="shared" si="38"/>
        <v>0</v>
      </c>
      <c r="P1202">
        <v>2170304</v>
      </c>
      <c r="Q1202" t="s">
        <v>4257</v>
      </c>
      <c r="R1202">
        <v>0</v>
      </c>
    </row>
    <row r="1203" spans="4:18">
      <c r="D1203">
        <v>2170399</v>
      </c>
      <c r="E1203" t="s">
        <v>2626</v>
      </c>
      <c r="F1203">
        <v>1029</v>
      </c>
      <c r="G1203">
        <f t="shared" si="37"/>
        <v>1029</v>
      </c>
      <c r="H1203">
        <f t="shared" si="38"/>
        <v>0</v>
      </c>
      <c r="P1203">
        <v>2170399</v>
      </c>
      <c r="Q1203" t="s">
        <v>2626</v>
      </c>
      <c r="R1203">
        <v>1029</v>
      </c>
    </row>
    <row r="1204" spans="4:18">
      <c r="D1204">
        <v>21704</v>
      </c>
      <c r="E1204" t="s">
        <v>4258</v>
      </c>
      <c r="F1204">
        <v>0</v>
      </c>
      <c r="G1204">
        <f t="shared" si="37"/>
        <v>0</v>
      </c>
      <c r="H1204">
        <f t="shared" si="38"/>
        <v>0</v>
      </c>
      <c r="P1204">
        <v>21704</v>
      </c>
      <c r="Q1204" t="s">
        <v>4258</v>
      </c>
      <c r="R1204">
        <v>0</v>
      </c>
    </row>
    <row r="1205" spans="4:18">
      <c r="D1205">
        <v>2170401</v>
      </c>
      <c r="E1205" t="s">
        <v>4259</v>
      </c>
      <c r="F1205">
        <v>0</v>
      </c>
      <c r="G1205">
        <f t="shared" si="37"/>
        <v>0</v>
      </c>
      <c r="H1205">
        <f t="shared" si="38"/>
        <v>0</v>
      </c>
      <c r="P1205">
        <v>2170401</v>
      </c>
      <c r="Q1205" t="s">
        <v>4259</v>
      </c>
      <c r="R1205">
        <v>0</v>
      </c>
    </row>
    <row r="1206" spans="4:18">
      <c r="D1206">
        <v>2170499</v>
      </c>
      <c r="E1206" t="s">
        <v>4260</v>
      </c>
      <c r="F1206">
        <v>0</v>
      </c>
      <c r="G1206">
        <f t="shared" si="37"/>
        <v>0</v>
      </c>
      <c r="H1206">
        <f t="shared" si="38"/>
        <v>0</v>
      </c>
      <c r="P1206">
        <v>2170499</v>
      </c>
      <c r="Q1206" t="s">
        <v>4260</v>
      </c>
      <c r="R1206">
        <v>0</v>
      </c>
    </row>
    <row r="1207" spans="4:18">
      <c r="D1207">
        <v>21799</v>
      </c>
      <c r="E1207" t="s">
        <v>2445</v>
      </c>
      <c r="F1207">
        <v>0</v>
      </c>
      <c r="G1207">
        <f t="shared" si="37"/>
        <v>0</v>
      </c>
      <c r="H1207">
        <f t="shared" si="38"/>
        <v>0</v>
      </c>
      <c r="P1207">
        <v>21799</v>
      </c>
      <c r="Q1207" t="s">
        <v>2445</v>
      </c>
      <c r="R1207">
        <v>0</v>
      </c>
    </row>
    <row r="1208" spans="4:18">
      <c r="D1208">
        <v>2179901</v>
      </c>
      <c r="E1208" t="s">
        <v>2627</v>
      </c>
      <c r="F1208">
        <v>0</v>
      </c>
      <c r="G1208">
        <f t="shared" si="37"/>
        <v>0</v>
      </c>
      <c r="H1208">
        <f t="shared" si="38"/>
        <v>0</v>
      </c>
      <c r="P1208">
        <v>2179901</v>
      </c>
      <c r="Q1208" t="s">
        <v>2627</v>
      </c>
      <c r="R1208">
        <v>0</v>
      </c>
    </row>
    <row r="1209" spans="4:18">
      <c r="D1209">
        <v>219</v>
      </c>
      <c r="E1209" t="s">
        <v>2318</v>
      </c>
      <c r="F1209">
        <v>0</v>
      </c>
      <c r="G1209">
        <f t="shared" si="37"/>
        <v>0</v>
      </c>
      <c r="H1209">
        <f t="shared" si="38"/>
        <v>0</v>
      </c>
      <c r="P1209">
        <v>219</v>
      </c>
      <c r="Q1209" t="s">
        <v>2318</v>
      </c>
      <c r="R1209">
        <v>0</v>
      </c>
    </row>
    <row r="1210" spans="4:18">
      <c r="D1210">
        <v>21901</v>
      </c>
      <c r="E1210" t="s">
        <v>4261</v>
      </c>
      <c r="F1210">
        <v>0</v>
      </c>
      <c r="G1210">
        <f t="shared" si="37"/>
        <v>0</v>
      </c>
      <c r="H1210">
        <f t="shared" si="38"/>
        <v>0</v>
      </c>
      <c r="P1210">
        <v>21901</v>
      </c>
      <c r="Q1210" t="s">
        <v>4261</v>
      </c>
      <c r="R1210">
        <v>0</v>
      </c>
    </row>
    <row r="1211" spans="4:18">
      <c r="D1211">
        <v>21902</v>
      </c>
      <c r="E1211" t="s">
        <v>4262</v>
      </c>
      <c r="F1211">
        <v>0</v>
      </c>
      <c r="G1211">
        <f t="shared" si="37"/>
        <v>0</v>
      </c>
      <c r="H1211">
        <f t="shared" si="38"/>
        <v>0</v>
      </c>
      <c r="P1211">
        <v>21902</v>
      </c>
      <c r="Q1211" t="s">
        <v>4262</v>
      </c>
      <c r="R1211">
        <v>0</v>
      </c>
    </row>
    <row r="1212" spans="4:18">
      <c r="D1212">
        <v>21903</v>
      </c>
      <c r="E1212" t="s">
        <v>4263</v>
      </c>
      <c r="F1212">
        <v>0</v>
      </c>
      <c r="G1212">
        <f t="shared" si="37"/>
        <v>0</v>
      </c>
      <c r="H1212">
        <f t="shared" si="38"/>
        <v>0</v>
      </c>
      <c r="P1212">
        <v>21903</v>
      </c>
      <c r="Q1212" t="s">
        <v>4263</v>
      </c>
      <c r="R1212">
        <v>0</v>
      </c>
    </row>
    <row r="1213" spans="4:18">
      <c r="D1213">
        <v>21904</v>
      </c>
      <c r="E1213" t="s">
        <v>4264</v>
      </c>
      <c r="F1213">
        <v>0</v>
      </c>
      <c r="G1213">
        <f t="shared" si="37"/>
        <v>0</v>
      </c>
      <c r="H1213">
        <f t="shared" si="38"/>
        <v>0</v>
      </c>
      <c r="P1213">
        <v>21904</v>
      </c>
      <c r="Q1213" t="s">
        <v>4264</v>
      </c>
      <c r="R1213">
        <v>0</v>
      </c>
    </row>
    <row r="1214" spans="4:18">
      <c r="D1214">
        <v>21905</v>
      </c>
      <c r="E1214" t="s">
        <v>4265</v>
      </c>
      <c r="F1214">
        <v>0</v>
      </c>
      <c r="G1214">
        <f t="shared" si="37"/>
        <v>0</v>
      </c>
      <c r="H1214">
        <f t="shared" si="38"/>
        <v>0</v>
      </c>
      <c r="P1214">
        <v>21905</v>
      </c>
      <c r="Q1214" t="s">
        <v>4265</v>
      </c>
      <c r="R1214">
        <v>0</v>
      </c>
    </row>
    <row r="1215" spans="4:18">
      <c r="D1215">
        <v>21906</v>
      </c>
      <c r="E1215" t="s">
        <v>2419</v>
      </c>
      <c r="F1215">
        <v>0</v>
      </c>
      <c r="G1215">
        <f t="shared" si="37"/>
        <v>0</v>
      </c>
      <c r="H1215">
        <f t="shared" si="38"/>
        <v>0</v>
      </c>
      <c r="P1215">
        <v>21906</v>
      </c>
      <c r="Q1215" t="s">
        <v>2419</v>
      </c>
      <c r="R1215">
        <v>0</v>
      </c>
    </row>
    <row r="1216" spans="4:18">
      <c r="D1216">
        <v>21907</v>
      </c>
      <c r="E1216" t="s">
        <v>4266</v>
      </c>
      <c r="F1216">
        <v>0</v>
      </c>
      <c r="G1216">
        <f t="shared" si="37"/>
        <v>0</v>
      </c>
      <c r="H1216">
        <f t="shared" si="38"/>
        <v>0</v>
      </c>
      <c r="P1216">
        <v>21907</v>
      </c>
      <c r="Q1216" t="s">
        <v>4266</v>
      </c>
      <c r="R1216">
        <v>0</v>
      </c>
    </row>
    <row r="1217" spans="4:18">
      <c r="D1217">
        <v>21908</v>
      </c>
      <c r="E1217" t="s">
        <v>4267</v>
      </c>
      <c r="F1217">
        <v>0</v>
      </c>
      <c r="G1217">
        <f t="shared" si="37"/>
        <v>0</v>
      </c>
      <c r="H1217">
        <f t="shared" si="38"/>
        <v>0</v>
      </c>
      <c r="P1217">
        <v>21908</v>
      </c>
      <c r="Q1217" t="s">
        <v>4267</v>
      </c>
      <c r="R1217">
        <v>0</v>
      </c>
    </row>
    <row r="1218" spans="4:18">
      <c r="D1218">
        <v>21999</v>
      </c>
      <c r="E1218" t="s">
        <v>2765</v>
      </c>
      <c r="F1218">
        <v>0</v>
      </c>
      <c r="G1218">
        <f t="shared" si="37"/>
        <v>0</v>
      </c>
      <c r="H1218">
        <f t="shared" si="38"/>
        <v>0</v>
      </c>
      <c r="P1218">
        <v>21999</v>
      </c>
      <c r="Q1218" t="s">
        <v>2765</v>
      </c>
      <c r="R1218">
        <v>0</v>
      </c>
    </row>
    <row r="1219" spans="4:18">
      <c r="D1219">
        <v>220</v>
      </c>
      <c r="E1219" t="s">
        <v>2319</v>
      </c>
      <c r="F1219">
        <v>46524</v>
      </c>
      <c r="G1219">
        <f t="shared" si="37"/>
        <v>46524</v>
      </c>
      <c r="H1219">
        <f t="shared" si="38"/>
        <v>0</v>
      </c>
      <c r="P1219">
        <v>220</v>
      </c>
      <c r="Q1219" t="s">
        <v>2319</v>
      </c>
      <c r="R1219">
        <v>46524</v>
      </c>
    </row>
    <row r="1220" spans="4:18">
      <c r="D1220">
        <v>22001</v>
      </c>
      <c r="E1220" t="s">
        <v>2446</v>
      </c>
      <c r="F1220">
        <v>43895</v>
      </c>
      <c r="G1220">
        <f t="shared" si="37"/>
        <v>43895</v>
      </c>
      <c r="H1220">
        <f t="shared" si="38"/>
        <v>0</v>
      </c>
      <c r="P1220">
        <v>22001</v>
      </c>
      <c r="Q1220" t="s">
        <v>2446</v>
      </c>
      <c r="R1220">
        <v>43895</v>
      </c>
    </row>
    <row r="1221" spans="4:18">
      <c r="D1221">
        <v>2200101</v>
      </c>
      <c r="E1221" t="s">
        <v>2460</v>
      </c>
      <c r="F1221">
        <v>4617</v>
      </c>
      <c r="G1221">
        <f t="shared" si="37"/>
        <v>4617</v>
      </c>
      <c r="H1221">
        <f t="shared" si="38"/>
        <v>0</v>
      </c>
      <c r="P1221">
        <v>2200101</v>
      </c>
      <c r="Q1221" t="s">
        <v>2460</v>
      </c>
      <c r="R1221">
        <v>4617</v>
      </c>
    </row>
    <row r="1222" spans="4:18">
      <c r="D1222">
        <v>2200102</v>
      </c>
      <c r="E1222" t="s">
        <v>2461</v>
      </c>
      <c r="F1222">
        <v>512</v>
      </c>
      <c r="G1222">
        <f t="shared" ref="G1222:G1285" si="39">R1222</f>
        <v>512</v>
      </c>
      <c r="H1222">
        <f t="shared" ref="H1222:H1285" si="40">F1222-G1222</f>
        <v>0</v>
      </c>
      <c r="P1222">
        <v>2200102</v>
      </c>
      <c r="Q1222" t="s">
        <v>2461</v>
      </c>
      <c r="R1222">
        <v>512</v>
      </c>
    </row>
    <row r="1223" spans="4:18">
      <c r="D1223">
        <v>2200103</v>
      </c>
      <c r="E1223" t="s">
        <v>2462</v>
      </c>
      <c r="F1223">
        <v>0</v>
      </c>
      <c r="G1223">
        <f t="shared" si="39"/>
        <v>0</v>
      </c>
      <c r="H1223">
        <f t="shared" si="40"/>
        <v>0</v>
      </c>
      <c r="P1223">
        <v>2200103</v>
      </c>
      <c r="Q1223" t="s">
        <v>2462</v>
      </c>
      <c r="R1223">
        <v>0</v>
      </c>
    </row>
    <row r="1224" spans="4:18">
      <c r="D1224">
        <v>2200104</v>
      </c>
      <c r="E1224" t="s">
        <v>4268</v>
      </c>
      <c r="F1224">
        <v>58</v>
      </c>
      <c r="G1224">
        <f t="shared" si="39"/>
        <v>58</v>
      </c>
      <c r="H1224">
        <f t="shared" si="40"/>
        <v>0</v>
      </c>
      <c r="P1224">
        <v>2200104</v>
      </c>
      <c r="Q1224" t="s">
        <v>4268</v>
      </c>
      <c r="R1224">
        <v>58</v>
      </c>
    </row>
    <row r="1225" spans="4:18">
      <c r="D1225">
        <v>2200105</v>
      </c>
      <c r="E1225" t="s">
        <v>2628</v>
      </c>
      <c r="F1225">
        <v>633</v>
      </c>
      <c r="G1225">
        <f t="shared" si="39"/>
        <v>633</v>
      </c>
      <c r="H1225">
        <f t="shared" si="40"/>
        <v>0</v>
      </c>
      <c r="P1225">
        <v>2200105</v>
      </c>
      <c r="Q1225" t="s">
        <v>2628</v>
      </c>
      <c r="R1225">
        <v>633</v>
      </c>
    </row>
    <row r="1226" spans="4:18">
      <c r="D1226">
        <v>2200106</v>
      </c>
      <c r="E1226" t="s">
        <v>2629</v>
      </c>
      <c r="F1226">
        <v>17679</v>
      </c>
      <c r="G1226">
        <f t="shared" si="39"/>
        <v>17679</v>
      </c>
      <c r="H1226">
        <f t="shared" si="40"/>
        <v>0</v>
      </c>
      <c r="P1226">
        <v>2200106</v>
      </c>
      <c r="Q1226" t="s">
        <v>2629</v>
      </c>
      <c r="R1226">
        <v>17679</v>
      </c>
    </row>
    <row r="1227" spans="4:18">
      <c r="D1227">
        <v>2200107</v>
      </c>
      <c r="E1227" t="s">
        <v>4269</v>
      </c>
      <c r="F1227">
        <v>0</v>
      </c>
      <c r="G1227">
        <f t="shared" si="39"/>
        <v>0</v>
      </c>
      <c r="H1227">
        <f t="shared" si="40"/>
        <v>0</v>
      </c>
      <c r="P1227">
        <v>2200107</v>
      </c>
      <c r="Q1227" t="s">
        <v>4269</v>
      </c>
      <c r="R1227">
        <v>0</v>
      </c>
    </row>
    <row r="1228" spans="4:18">
      <c r="D1228">
        <v>2200108</v>
      </c>
      <c r="E1228" t="s">
        <v>4270</v>
      </c>
      <c r="F1228">
        <v>47</v>
      </c>
      <c r="G1228">
        <f t="shared" si="39"/>
        <v>47</v>
      </c>
      <c r="H1228">
        <f t="shared" si="40"/>
        <v>0</v>
      </c>
      <c r="P1228">
        <v>2200108</v>
      </c>
      <c r="Q1228" t="s">
        <v>4270</v>
      </c>
      <c r="R1228">
        <v>47</v>
      </c>
    </row>
    <row r="1229" spans="4:18">
      <c r="D1229">
        <v>2200109</v>
      </c>
      <c r="E1229" t="s">
        <v>4271</v>
      </c>
      <c r="F1229">
        <v>0</v>
      </c>
      <c r="G1229">
        <f t="shared" si="39"/>
        <v>0</v>
      </c>
      <c r="H1229">
        <f t="shared" si="40"/>
        <v>0</v>
      </c>
      <c r="P1229">
        <v>2200109</v>
      </c>
      <c r="Q1229" t="s">
        <v>4271</v>
      </c>
      <c r="R1229">
        <v>0</v>
      </c>
    </row>
    <row r="1230" spans="4:18">
      <c r="D1230">
        <v>2200110</v>
      </c>
      <c r="E1230" t="s">
        <v>2630</v>
      </c>
      <c r="F1230">
        <v>11172</v>
      </c>
      <c r="G1230">
        <f t="shared" si="39"/>
        <v>11172</v>
      </c>
      <c r="H1230">
        <f t="shared" si="40"/>
        <v>0</v>
      </c>
      <c r="P1230">
        <v>2200110</v>
      </c>
      <c r="Q1230" t="s">
        <v>2630</v>
      </c>
      <c r="R1230">
        <v>11172</v>
      </c>
    </row>
    <row r="1231" spans="4:18">
      <c r="D1231">
        <v>2200111</v>
      </c>
      <c r="E1231" t="s">
        <v>2631</v>
      </c>
      <c r="F1231">
        <v>1004</v>
      </c>
      <c r="G1231">
        <f t="shared" si="39"/>
        <v>1004</v>
      </c>
      <c r="H1231">
        <f t="shared" si="40"/>
        <v>0</v>
      </c>
      <c r="P1231">
        <v>2200111</v>
      </c>
      <c r="Q1231" t="s">
        <v>2631</v>
      </c>
      <c r="R1231">
        <v>1004</v>
      </c>
    </row>
    <row r="1232" spans="4:18">
      <c r="D1232">
        <v>2200112</v>
      </c>
      <c r="E1232" t="s">
        <v>2248</v>
      </c>
      <c r="F1232">
        <v>765</v>
      </c>
      <c r="G1232">
        <f t="shared" si="39"/>
        <v>765</v>
      </c>
      <c r="H1232">
        <f t="shared" si="40"/>
        <v>0</v>
      </c>
      <c r="P1232">
        <v>2200112</v>
      </c>
      <c r="Q1232" t="s">
        <v>2248</v>
      </c>
      <c r="R1232">
        <v>765</v>
      </c>
    </row>
    <row r="1233" spans="4:18">
      <c r="D1233">
        <v>2200113</v>
      </c>
      <c r="E1233" t="s">
        <v>2632</v>
      </c>
      <c r="F1233">
        <v>0</v>
      </c>
      <c r="G1233">
        <f t="shared" si="39"/>
        <v>0</v>
      </c>
      <c r="H1233">
        <f t="shared" si="40"/>
        <v>0</v>
      </c>
      <c r="P1233">
        <v>2200113</v>
      </c>
      <c r="Q1233" t="s">
        <v>2632</v>
      </c>
      <c r="R1233">
        <v>0</v>
      </c>
    </row>
    <row r="1234" spans="4:18">
      <c r="D1234">
        <v>2200114</v>
      </c>
      <c r="E1234" t="s">
        <v>2249</v>
      </c>
      <c r="F1234">
        <v>462</v>
      </c>
      <c r="G1234">
        <f t="shared" si="39"/>
        <v>462</v>
      </c>
      <c r="H1234">
        <f t="shared" si="40"/>
        <v>0</v>
      </c>
      <c r="P1234">
        <v>2200114</v>
      </c>
      <c r="Q1234" t="s">
        <v>2249</v>
      </c>
      <c r="R1234">
        <v>462</v>
      </c>
    </row>
    <row r="1235" spans="4:18">
      <c r="D1235">
        <v>2200115</v>
      </c>
      <c r="E1235" t="s">
        <v>4272</v>
      </c>
      <c r="F1235">
        <v>0</v>
      </c>
      <c r="G1235">
        <f t="shared" si="39"/>
        <v>0</v>
      </c>
      <c r="H1235">
        <f t="shared" si="40"/>
        <v>0</v>
      </c>
      <c r="P1235">
        <v>2200115</v>
      </c>
      <c r="Q1235" t="s">
        <v>4272</v>
      </c>
      <c r="R1235">
        <v>0</v>
      </c>
    </row>
    <row r="1236" spans="4:18">
      <c r="D1236">
        <v>2200116</v>
      </c>
      <c r="E1236" t="s">
        <v>4273</v>
      </c>
      <c r="F1236">
        <v>0</v>
      </c>
      <c r="G1236">
        <f t="shared" si="39"/>
        <v>0</v>
      </c>
      <c r="H1236">
        <f t="shared" si="40"/>
        <v>0</v>
      </c>
      <c r="P1236">
        <v>2200116</v>
      </c>
      <c r="Q1236" t="s">
        <v>4273</v>
      </c>
      <c r="R1236">
        <v>0</v>
      </c>
    </row>
    <row r="1237" spans="4:18">
      <c r="D1237">
        <v>2200119</v>
      </c>
      <c r="E1237" t="s">
        <v>4274</v>
      </c>
      <c r="F1237">
        <v>0</v>
      </c>
      <c r="G1237">
        <f t="shared" si="39"/>
        <v>0</v>
      </c>
      <c r="H1237">
        <f t="shared" si="40"/>
        <v>0</v>
      </c>
      <c r="P1237">
        <v>2200119</v>
      </c>
      <c r="Q1237" t="s">
        <v>4274</v>
      </c>
      <c r="R1237">
        <v>0</v>
      </c>
    </row>
    <row r="1238" spans="4:18">
      <c r="D1238">
        <v>2200150</v>
      </c>
      <c r="E1238" t="s">
        <v>2465</v>
      </c>
      <c r="F1238">
        <v>2604</v>
      </c>
      <c r="G1238">
        <f t="shared" si="39"/>
        <v>2604</v>
      </c>
      <c r="H1238">
        <f t="shared" si="40"/>
        <v>0</v>
      </c>
      <c r="P1238">
        <v>2200150</v>
      </c>
      <c r="Q1238" t="s">
        <v>2465</v>
      </c>
      <c r="R1238">
        <v>2604</v>
      </c>
    </row>
    <row r="1239" spans="4:18">
      <c r="D1239">
        <v>2200199</v>
      </c>
      <c r="E1239" t="s">
        <v>2633</v>
      </c>
      <c r="F1239">
        <v>4342</v>
      </c>
      <c r="G1239">
        <f t="shared" si="39"/>
        <v>4342</v>
      </c>
      <c r="H1239">
        <f t="shared" si="40"/>
        <v>0</v>
      </c>
      <c r="P1239">
        <v>2200199</v>
      </c>
      <c r="Q1239" t="s">
        <v>2633</v>
      </c>
      <c r="R1239">
        <v>4342</v>
      </c>
    </row>
    <row r="1240" spans="4:18">
      <c r="D1240">
        <v>22002</v>
      </c>
      <c r="E1240" t="s">
        <v>4275</v>
      </c>
      <c r="F1240">
        <v>0</v>
      </c>
      <c r="G1240">
        <f t="shared" si="39"/>
        <v>0</v>
      </c>
      <c r="H1240">
        <f t="shared" si="40"/>
        <v>0</v>
      </c>
      <c r="P1240">
        <v>22002</v>
      </c>
      <c r="Q1240" t="s">
        <v>4275</v>
      </c>
      <c r="R1240">
        <v>0</v>
      </c>
    </row>
    <row r="1241" spans="4:18">
      <c r="D1241">
        <v>2200201</v>
      </c>
      <c r="E1241" t="s">
        <v>2460</v>
      </c>
      <c r="F1241">
        <v>0</v>
      </c>
      <c r="G1241">
        <f t="shared" si="39"/>
        <v>0</v>
      </c>
      <c r="H1241">
        <f t="shared" si="40"/>
        <v>0</v>
      </c>
      <c r="P1241">
        <v>2200201</v>
      </c>
      <c r="Q1241" t="s">
        <v>2460</v>
      </c>
      <c r="R1241">
        <v>0</v>
      </c>
    </row>
    <row r="1242" spans="4:18">
      <c r="D1242">
        <v>2200202</v>
      </c>
      <c r="E1242" t="s">
        <v>2461</v>
      </c>
      <c r="F1242">
        <v>0</v>
      </c>
      <c r="G1242">
        <f t="shared" si="39"/>
        <v>0</v>
      </c>
      <c r="H1242">
        <f t="shared" si="40"/>
        <v>0</v>
      </c>
      <c r="P1242">
        <v>2200202</v>
      </c>
      <c r="Q1242" t="s">
        <v>2461</v>
      </c>
      <c r="R1242">
        <v>0</v>
      </c>
    </row>
    <row r="1243" spans="4:18">
      <c r="D1243">
        <v>2200203</v>
      </c>
      <c r="E1243" t="s">
        <v>2462</v>
      </c>
      <c r="F1243">
        <v>0</v>
      </c>
      <c r="G1243">
        <f t="shared" si="39"/>
        <v>0</v>
      </c>
      <c r="H1243">
        <f t="shared" si="40"/>
        <v>0</v>
      </c>
      <c r="P1243">
        <v>2200203</v>
      </c>
      <c r="Q1243" t="s">
        <v>2462</v>
      </c>
      <c r="R1243">
        <v>0</v>
      </c>
    </row>
    <row r="1244" spans="4:18">
      <c r="D1244">
        <v>2200204</v>
      </c>
      <c r="E1244" t="s">
        <v>4276</v>
      </c>
      <c r="F1244">
        <v>0</v>
      </c>
      <c r="G1244">
        <f t="shared" si="39"/>
        <v>0</v>
      </c>
      <c r="H1244">
        <f t="shared" si="40"/>
        <v>0</v>
      </c>
      <c r="P1244">
        <v>2200204</v>
      </c>
      <c r="Q1244" t="s">
        <v>4276</v>
      </c>
      <c r="R1244">
        <v>0</v>
      </c>
    </row>
    <row r="1245" spans="4:18">
      <c r="D1245">
        <v>2200205</v>
      </c>
      <c r="E1245" t="s">
        <v>4277</v>
      </c>
      <c r="F1245">
        <v>0</v>
      </c>
      <c r="G1245">
        <f t="shared" si="39"/>
        <v>0</v>
      </c>
      <c r="H1245">
        <f t="shared" si="40"/>
        <v>0</v>
      </c>
      <c r="P1245">
        <v>2200205</v>
      </c>
      <c r="Q1245" t="s">
        <v>4277</v>
      </c>
      <c r="R1245">
        <v>0</v>
      </c>
    </row>
    <row r="1246" spans="4:18">
      <c r="D1246">
        <v>2200206</v>
      </c>
      <c r="E1246" t="s">
        <v>4278</v>
      </c>
      <c r="F1246">
        <v>0</v>
      </c>
      <c r="G1246">
        <f t="shared" si="39"/>
        <v>0</v>
      </c>
      <c r="H1246">
        <f t="shared" si="40"/>
        <v>0</v>
      </c>
      <c r="P1246">
        <v>2200206</v>
      </c>
      <c r="Q1246" t="s">
        <v>4278</v>
      </c>
      <c r="R1246">
        <v>0</v>
      </c>
    </row>
    <row r="1247" spans="4:18">
      <c r="D1247">
        <v>2200207</v>
      </c>
      <c r="E1247" t="s">
        <v>4279</v>
      </c>
      <c r="F1247">
        <v>0</v>
      </c>
      <c r="G1247">
        <f t="shared" si="39"/>
        <v>0</v>
      </c>
      <c r="H1247">
        <f t="shared" si="40"/>
        <v>0</v>
      </c>
      <c r="P1247">
        <v>2200207</v>
      </c>
      <c r="Q1247" t="s">
        <v>4279</v>
      </c>
      <c r="R1247">
        <v>0</v>
      </c>
    </row>
    <row r="1248" spans="4:18">
      <c r="D1248">
        <v>2200208</v>
      </c>
      <c r="E1248" t="s">
        <v>4280</v>
      </c>
      <c r="F1248">
        <v>0</v>
      </c>
      <c r="G1248">
        <f t="shared" si="39"/>
        <v>0</v>
      </c>
      <c r="H1248">
        <f t="shared" si="40"/>
        <v>0</v>
      </c>
      <c r="P1248">
        <v>2200208</v>
      </c>
      <c r="Q1248" t="s">
        <v>4280</v>
      </c>
      <c r="R1248">
        <v>0</v>
      </c>
    </row>
    <row r="1249" spans="4:18">
      <c r="D1249">
        <v>2200209</v>
      </c>
      <c r="E1249" t="s">
        <v>4281</v>
      </c>
      <c r="F1249">
        <v>0</v>
      </c>
      <c r="G1249">
        <f t="shared" si="39"/>
        <v>0</v>
      </c>
      <c r="H1249">
        <f t="shared" si="40"/>
        <v>0</v>
      </c>
      <c r="P1249">
        <v>2200209</v>
      </c>
      <c r="Q1249" t="s">
        <v>4281</v>
      </c>
      <c r="R1249">
        <v>0</v>
      </c>
    </row>
    <row r="1250" spans="4:18">
      <c r="D1250">
        <v>2200210</v>
      </c>
      <c r="E1250" t="s">
        <v>4282</v>
      </c>
      <c r="F1250">
        <v>0</v>
      </c>
      <c r="G1250">
        <f t="shared" si="39"/>
        <v>0</v>
      </c>
      <c r="H1250">
        <f t="shared" si="40"/>
        <v>0</v>
      </c>
      <c r="P1250">
        <v>2200210</v>
      </c>
      <c r="Q1250" t="s">
        <v>4282</v>
      </c>
      <c r="R1250">
        <v>0</v>
      </c>
    </row>
    <row r="1251" spans="4:18">
      <c r="D1251">
        <v>2200211</v>
      </c>
      <c r="E1251" t="s">
        <v>4283</v>
      </c>
      <c r="F1251">
        <v>0</v>
      </c>
      <c r="G1251">
        <f t="shared" si="39"/>
        <v>0</v>
      </c>
      <c r="H1251">
        <f t="shared" si="40"/>
        <v>0</v>
      </c>
      <c r="P1251">
        <v>2200211</v>
      </c>
      <c r="Q1251" t="s">
        <v>4283</v>
      </c>
      <c r="R1251">
        <v>0</v>
      </c>
    </row>
    <row r="1252" spans="4:18">
      <c r="D1252">
        <v>2200212</v>
      </c>
      <c r="E1252" t="s">
        <v>4284</v>
      </c>
      <c r="F1252">
        <v>0</v>
      </c>
      <c r="G1252">
        <f t="shared" si="39"/>
        <v>0</v>
      </c>
      <c r="H1252">
        <f t="shared" si="40"/>
        <v>0</v>
      </c>
      <c r="P1252">
        <v>2200212</v>
      </c>
      <c r="Q1252" t="s">
        <v>4284</v>
      </c>
      <c r="R1252">
        <v>0</v>
      </c>
    </row>
    <row r="1253" spans="4:18">
      <c r="D1253">
        <v>2200213</v>
      </c>
      <c r="E1253" t="s">
        <v>4285</v>
      </c>
      <c r="F1253">
        <v>0</v>
      </c>
      <c r="G1253">
        <f t="shared" si="39"/>
        <v>0</v>
      </c>
      <c r="H1253">
        <f t="shared" si="40"/>
        <v>0</v>
      </c>
      <c r="P1253">
        <v>2200213</v>
      </c>
      <c r="Q1253" t="s">
        <v>4285</v>
      </c>
      <c r="R1253">
        <v>0</v>
      </c>
    </row>
    <row r="1254" spans="4:18">
      <c r="D1254">
        <v>2200215</v>
      </c>
      <c r="E1254" t="s">
        <v>4286</v>
      </c>
      <c r="F1254">
        <v>0</v>
      </c>
      <c r="G1254">
        <f t="shared" si="39"/>
        <v>0</v>
      </c>
      <c r="H1254">
        <f t="shared" si="40"/>
        <v>0</v>
      </c>
      <c r="P1254">
        <v>2200215</v>
      </c>
      <c r="Q1254" t="s">
        <v>4286</v>
      </c>
      <c r="R1254">
        <v>0</v>
      </c>
    </row>
    <row r="1255" spans="4:18">
      <c r="D1255">
        <v>2200217</v>
      </c>
      <c r="E1255" t="s">
        <v>4287</v>
      </c>
      <c r="F1255">
        <v>0</v>
      </c>
      <c r="G1255">
        <f t="shared" si="39"/>
        <v>0</v>
      </c>
      <c r="H1255">
        <f t="shared" si="40"/>
        <v>0</v>
      </c>
      <c r="P1255">
        <v>2200217</v>
      </c>
      <c r="Q1255" t="s">
        <v>4287</v>
      </c>
      <c r="R1255">
        <v>0</v>
      </c>
    </row>
    <row r="1256" spans="4:18">
      <c r="D1256">
        <v>2200218</v>
      </c>
      <c r="E1256" t="s">
        <v>4288</v>
      </c>
      <c r="F1256">
        <v>0</v>
      </c>
      <c r="G1256">
        <f t="shared" si="39"/>
        <v>0</v>
      </c>
      <c r="H1256">
        <f t="shared" si="40"/>
        <v>0</v>
      </c>
      <c r="P1256">
        <v>2200218</v>
      </c>
      <c r="Q1256" t="s">
        <v>4288</v>
      </c>
      <c r="R1256">
        <v>0</v>
      </c>
    </row>
    <row r="1257" spans="4:18">
      <c r="D1257">
        <v>2200250</v>
      </c>
      <c r="E1257" t="s">
        <v>2465</v>
      </c>
      <c r="F1257">
        <v>0</v>
      </c>
      <c r="G1257">
        <f t="shared" si="39"/>
        <v>0</v>
      </c>
      <c r="H1257">
        <f t="shared" si="40"/>
        <v>0</v>
      </c>
      <c r="P1257">
        <v>2200250</v>
      </c>
      <c r="Q1257" t="s">
        <v>2465</v>
      </c>
      <c r="R1257">
        <v>0</v>
      </c>
    </row>
    <row r="1258" spans="4:18">
      <c r="D1258">
        <v>2200299</v>
      </c>
      <c r="E1258" t="s">
        <v>4289</v>
      </c>
      <c r="F1258">
        <v>0</v>
      </c>
      <c r="G1258">
        <f t="shared" si="39"/>
        <v>0</v>
      </c>
      <c r="H1258">
        <f t="shared" si="40"/>
        <v>0</v>
      </c>
      <c r="P1258">
        <v>2200299</v>
      </c>
      <c r="Q1258" t="s">
        <v>4289</v>
      </c>
      <c r="R1258">
        <v>0</v>
      </c>
    </row>
    <row r="1259" spans="4:18">
      <c r="D1259">
        <v>22003</v>
      </c>
      <c r="E1259" t="s">
        <v>4290</v>
      </c>
      <c r="F1259">
        <v>67</v>
      </c>
      <c r="G1259">
        <f t="shared" si="39"/>
        <v>67</v>
      </c>
      <c r="H1259">
        <f t="shared" si="40"/>
        <v>0</v>
      </c>
      <c r="P1259">
        <v>22003</v>
      </c>
      <c r="Q1259" t="s">
        <v>4290</v>
      </c>
      <c r="R1259">
        <v>67</v>
      </c>
    </row>
    <row r="1260" spans="4:18">
      <c r="D1260">
        <v>2200301</v>
      </c>
      <c r="E1260" t="s">
        <v>2460</v>
      </c>
      <c r="F1260">
        <v>0</v>
      </c>
      <c r="G1260">
        <f t="shared" si="39"/>
        <v>0</v>
      </c>
      <c r="H1260">
        <f t="shared" si="40"/>
        <v>0</v>
      </c>
      <c r="P1260">
        <v>2200301</v>
      </c>
      <c r="Q1260" t="s">
        <v>2460</v>
      </c>
      <c r="R1260">
        <v>0</v>
      </c>
    </row>
    <row r="1261" spans="4:18">
      <c r="D1261">
        <v>2200302</v>
      </c>
      <c r="E1261" t="s">
        <v>2461</v>
      </c>
      <c r="F1261">
        <v>7</v>
      </c>
      <c r="G1261">
        <f t="shared" si="39"/>
        <v>7</v>
      </c>
      <c r="H1261">
        <f t="shared" si="40"/>
        <v>0</v>
      </c>
      <c r="P1261">
        <v>2200302</v>
      </c>
      <c r="Q1261" t="s">
        <v>2461</v>
      </c>
      <c r="R1261">
        <v>7</v>
      </c>
    </row>
    <row r="1262" spans="4:18">
      <c r="D1262">
        <v>2200303</v>
      </c>
      <c r="E1262" t="s">
        <v>2462</v>
      </c>
      <c r="F1262">
        <v>0</v>
      </c>
      <c r="G1262">
        <f t="shared" si="39"/>
        <v>0</v>
      </c>
      <c r="H1262">
        <f t="shared" si="40"/>
        <v>0</v>
      </c>
      <c r="P1262">
        <v>2200303</v>
      </c>
      <c r="Q1262" t="s">
        <v>2462</v>
      </c>
      <c r="R1262">
        <v>0</v>
      </c>
    </row>
    <row r="1263" spans="4:18">
      <c r="D1263">
        <v>2200304</v>
      </c>
      <c r="E1263" t="s">
        <v>4291</v>
      </c>
      <c r="F1263">
        <v>24</v>
      </c>
      <c r="G1263">
        <f t="shared" si="39"/>
        <v>24</v>
      </c>
      <c r="H1263">
        <f t="shared" si="40"/>
        <v>0</v>
      </c>
      <c r="P1263">
        <v>2200304</v>
      </c>
      <c r="Q1263" t="s">
        <v>4291</v>
      </c>
      <c r="R1263">
        <v>24</v>
      </c>
    </row>
    <row r="1264" spans="4:18">
      <c r="D1264">
        <v>2200305</v>
      </c>
      <c r="E1264" t="s">
        <v>4292</v>
      </c>
      <c r="F1264">
        <v>0</v>
      </c>
      <c r="G1264">
        <f t="shared" si="39"/>
        <v>0</v>
      </c>
      <c r="H1264">
        <f t="shared" si="40"/>
        <v>0</v>
      </c>
      <c r="P1264">
        <v>2200305</v>
      </c>
      <c r="Q1264" t="s">
        <v>4292</v>
      </c>
      <c r="R1264">
        <v>0</v>
      </c>
    </row>
    <row r="1265" spans="4:18">
      <c r="D1265">
        <v>2200306</v>
      </c>
      <c r="E1265" t="s">
        <v>4293</v>
      </c>
      <c r="F1265">
        <v>0</v>
      </c>
      <c r="G1265">
        <f t="shared" si="39"/>
        <v>0</v>
      </c>
      <c r="H1265">
        <f t="shared" si="40"/>
        <v>0</v>
      </c>
      <c r="P1265">
        <v>2200306</v>
      </c>
      <c r="Q1265" t="s">
        <v>4293</v>
      </c>
      <c r="R1265">
        <v>0</v>
      </c>
    </row>
    <row r="1266" spans="4:18">
      <c r="D1266">
        <v>2200350</v>
      </c>
      <c r="E1266" t="s">
        <v>2465</v>
      </c>
      <c r="F1266">
        <v>36</v>
      </c>
      <c r="G1266">
        <f t="shared" si="39"/>
        <v>36</v>
      </c>
      <c r="H1266">
        <f t="shared" si="40"/>
        <v>0</v>
      </c>
      <c r="P1266">
        <v>2200350</v>
      </c>
      <c r="Q1266" t="s">
        <v>2465</v>
      </c>
      <c r="R1266">
        <v>36</v>
      </c>
    </row>
    <row r="1267" spans="4:18">
      <c r="D1267">
        <v>2200399</v>
      </c>
      <c r="E1267" t="s">
        <v>4294</v>
      </c>
      <c r="F1267">
        <v>0</v>
      </c>
      <c r="G1267">
        <f t="shared" si="39"/>
        <v>0</v>
      </c>
      <c r="H1267">
        <f t="shared" si="40"/>
        <v>0</v>
      </c>
      <c r="P1267">
        <v>2200399</v>
      </c>
      <c r="Q1267" t="s">
        <v>4294</v>
      </c>
      <c r="R1267">
        <v>0</v>
      </c>
    </row>
    <row r="1268" spans="4:18">
      <c r="D1268">
        <v>22004</v>
      </c>
      <c r="E1268" t="s">
        <v>2447</v>
      </c>
      <c r="F1268">
        <v>670</v>
      </c>
      <c r="G1268">
        <f t="shared" si="39"/>
        <v>670</v>
      </c>
      <c r="H1268">
        <f t="shared" si="40"/>
        <v>0</v>
      </c>
      <c r="P1268">
        <v>22004</v>
      </c>
      <c r="Q1268" t="s">
        <v>2447</v>
      </c>
      <c r="R1268">
        <v>670</v>
      </c>
    </row>
    <row r="1269" spans="4:18">
      <c r="D1269">
        <v>2200401</v>
      </c>
      <c r="E1269" t="s">
        <v>2460</v>
      </c>
      <c r="F1269">
        <v>534</v>
      </c>
      <c r="G1269">
        <f t="shared" si="39"/>
        <v>534</v>
      </c>
      <c r="H1269">
        <f t="shared" si="40"/>
        <v>0</v>
      </c>
      <c r="P1269">
        <v>2200401</v>
      </c>
      <c r="Q1269" t="s">
        <v>2460</v>
      </c>
      <c r="R1269">
        <v>534</v>
      </c>
    </row>
    <row r="1270" spans="4:18">
      <c r="D1270">
        <v>2200402</v>
      </c>
      <c r="E1270" t="s">
        <v>2461</v>
      </c>
      <c r="F1270">
        <v>28</v>
      </c>
      <c r="G1270">
        <f t="shared" si="39"/>
        <v>28</v>
      </c>
      <c r="H1270">
        <f t="shared" si="40"/>
        <v>0</v>
      </c>
      <c r="P1270">
        <v>2200402</v>
      </c>
      <c r="Q1270" t="s">
        <v>2461</v>
      </c>
      <c r="R1270">
        <v>28</v>
      </c>
    </row>
    <row r="1271" spans="4:18">
      <c r="D1271">
        <v>2200403</v>
      </c>
      <c r="E1271" t="s">
        <v>2462</v>
      </c>
      <c r="F1271">
        <v>0</v>
      </c>
      <c r="G1271">
        <f t="shared" si="39"/>
        <v>0</v>
      </c>
      <c r="H1271">
        <f t="shared" si="40"/>
        <v>0</v>
      </c>
      <c r="P1271">
        <v>2200403</v>
      </c>
      <c r="Q1271" t="s">
        <v>2462</v>
      </c>
      <c r="R1271">
        <v>0</v>
      </c>
    </row>
    <row r="1272" spans="4:18">
      <c r="D1272">
        <v>2200404</v>
      </c>
      <c r="E1272" t="s">
        <v>2285</v>
      </c>
      <c r="F1272">
        <v>16</v>
      </c>
      <c r="G1272">
        <f t="shared" si="39"/>
        <v>16</v>
      </c>
      <c r="H1272">
        <f t="shared" si="40"/>
        <v>0</v>
      </c>
      <c r="P1272">
        <v>2200404</v>
      </c>
      <c r="Q1272" t="s">
        <v>2285</v>
      </c>
      <c r="R1272">
        <v>16</v>
      </c>
    </row>
    <row r="1273" spans="4:18">
      <c r="D1273">
        <v>2200405</v>
      </c>
      <c r="E1273" t="s">
        <v>4295</v>
      </c>
      <c r="F1273">
        <v>1</v>
      </c>
      <c r="G1273">
        <f t="shared" si="39"/>
        <v>1</v>
      </c>
      <c r="H1273">
        <f t="shared" si="40"/>
        <v>0</v>
      </c>
      <c r="P1273">
        <v>2200405</v>
      </c>
      <c r="Q1273" t="s">
        <v>4295</v>
      </c>
      <c r="R1273">
        <v>1</v>
      </c>
    </row>
    <row r="1274" spans="4:18">
      <c r="D1274">
        <v>2200406</v>
      </c>
      <c r="E1274" t="s">
        <v>2286</v>
      </c>
      <c r="F1274">
        <v>12</v>
      </c>
      <c r="G1274">
        <f t="shared" si="39"/>
        <v>12</v>
      </c>
      <c r="H1274">
        <f t="shared" si="40"/>
        <v>0</v>
      </c>
      <c r="P1274">
        <v>2200406</v>
      </c>
      <c r="Q1274" t="s">
        <v>2286</v>
      </c>
      <c r="R1274">
        <v>12</v>
      </c>
    </row>
    <row r="1275" spans="4:18">
      <c r="D1275">
        <v>2200407</v>
      </c>
      <c r="E1275" t="s">
        <v>2287</v>
      </c>
      <c r="F1275">
        <v>11</v>
      </c>
      <c r="G1275">
        <f t="shared" si="39"/>
        <v>11</v>
      </c>
      <c r="H1275">
        <f t="shared" si="40"/>
        <v>0</v>
      </c>
      <c r="P1275">
        <v>2200407</v>
      </c>
      <c r="Q1275" t="s">
        <v>2287</v>
      </c>
      <c r="R1275">
        <v>11</v>
      </c>
    </row>
    <row r="1276" spans="4:18">
      <c r="D1276">
        <v>2200408</v>
      </c>
      <c r="E1276" t="s">
        <v>2288</v>
      </c>
      <c r="F1276">
        <v>11</v>
      </c>
      <c r="G1276">
        <f t="shared" si="39"/>
        <v>11</v>
      </c>
      <c r="H1276">
        <f t="shared" si="40"/>
        <v>0</v>
      </c>
      <c r="P1276">
        <v>2200408</v>
      </c>
      <c r="Q1276" t="s">
        <v>2288</v>
      </c>
      <c r="R1276">
        <v>11</v>
      </c>
    </row>
    <row r="1277" spans="4:18">
      <c r="D1277">
        <v>2200409</v>
      </c>
      <c r="E1277" t="s">
        <v>2289</v>
      </c>
      <c r="F1277">
        <v>24</v>
      </c>
      <c r="G1277">
        <f t="shared" si="39"/>
        <v>24</v>
      </c>
      <c r="H1277">
        <f t="shared" si="40"/>
        <v>0</v>
      </c>
      <c r="P1277">
        <v>2200409</v>
      </c>
      <c r="Q1277" t="s">
        <v>2289</v>
      </c>
      <c r="R1277">
        <v>24</v>
      </c>
    </row>
    <row r="1278" spans="4:18">
      <c r="D1278">
        <v>2200410</v>
      </c>
      <c r="E1278" t="s">
        <v>2290</v>
      </c>
      <c r="F1278">
        <v>4</v>
      </c>
      <c r="G1278">
        <f t="shared" si="39"/>
        <v>4</v>
      </c>
      <c r="H1278">
        <f t="shared" si="40"/>
        <v>0</v>
      </c>
      <c r="P1278">
        <v>2200410</v>
      </c>
      <c r="Q1278" t="s">
        <v>2290</v>
      </c>
      <c r="R1278">
        <v>4</v>
      </c>
    </row>
    <row r="1279" spans="4:18">
      <c r="D1279">
        <v>2200450</v>
      </c>
      <c r="E1279" t="s">
        <v>4296</v>
      </c>
      <c r="F1279">
        <v>0</v>
      </c>
      <c r="G1279">
        <f t="shared" si="39"/>
        <v>0</v>
      </c>
      <c r="H1279">
        <f t="shared" si="40"/>
        <v>0</v>
      </c>
      <c r="P1279">
        <v>2200450</v>
      </c>
      <c r="Q1279" t="s">
        <v>4296</v>
      </c>
      <c r="R1279">
        <v>0</v>
      </c>
    </row>
    <row r="1280" spans="4:18">
      <c r="D1280">
        <v>2200499</v>
      </c>
      <c r="E1280" t="s">
        <v>2291</v>
      </c>
      <c r="F1280">
        <v>29</v>
      </c>
      <c r="G1280">
        <f t="shared" si="39"/>
        <v>29</v>
      </c>
      <c r="H1280">
        <f t="shared" si="40"/>
        <v>0</v>
      </c>
      <c r="P1280">
        <v>2200499</v>
      </c>
      <c r="Q1280" t="s">
        <v>2291</v>
      </c>
      <c r="R1280">
        <v>29</v>
      </c>
    </row>
    <row r="1281" spans="4:18">
      <c r="D1281">
        <v>22005</v>
      </c>
      <c r="E1281" t="s">
        <v>2448</v>
      </c>
      <c r="F1281">
        <v>1834</v>
      </c>
      <c r="G1281">
        <f t="shared" si="39"/>
        <v>1834</v>
      </c>
      <c r="H1281">
        <f t="shared" si="40"/>
        <v>0</v>
      </c>
      <c r="P1281">
        <v>22005</v>
      </c>
      <c r="Q1281" t="s">
        <v>2448</v>
      </c>
      <c r="R1281">
        <v>1834</v>
      </c>
    </row>
    <row r="1282" spans="4:18">
      <c r="D1282">
        <v>2200501</v>
      </c>
      <c r="E1282" t="s">
        <v>2460</v>
      </c>
      <c r="F1282">
        <v>170</v>
      </c>
      <c r="G1282">
        <f t="shared" si="39"/>
        <v>170</v>
      </c>
      <c r="H1282">
        <f t="shared" si="40"/>
        <v>0</v>
      </c>
      <c r="P1282">
        <v>2200501</v>
      </c>
      <c r="Q1282" t="s">
        <v>2460</v>
      </c>
      <c r="R1282">
        <v>170</v>
      </c>
    </row>
    <row r="1283" spans="4:18">
      <c r="D1283">
        <v>2200502</v>
      </c>
      <c r="E1283" t="s">
        <v>2461</v>
      </c>
      <c r="F1283">
        <v>0</v>
      </c>
      <c r="G1283">
        <f t="shared" si="39"/>
        <v>0</v>
      </c>
      <c r="H1283">
        <f t="shared" si="40"/>
        <v>0</v>
      </c>
      <c r="P1283">
        <v>2200502</v>
      </c>
      <c r="Q1283" t="s">
        <v>2461</v>
      </c>
      <c r="R1283">
        <v>0</v>
      </c>
    </row>
    <row r="1284" spans="4:18">
      <c r="D1284">
        <v>2200503</v>
      </c>
      <c r="E1284" t="s">
        <v>2462</v>
      </c>
      <c r="F1284">
        <v>0</v>
      </c>
      <c r="G1284">
        <f t="shared" si="39"/>
        <v>0</v>
      </c>
      <c r="H1284">
        <f t="shared" si="40"/>
        <v>0</v>
      </c>
      <c r="P1284">
        <v>2200503</v>
      </c>
      <c r="Q1284" t="s">
        <v>2462</v>
      </c>
      <c r="R1284">
        <v>0</v>
      </c>
    </row>
    <row r="1285" spans="4:18">
      <c r="D1285">
        <v>2200504</v>
      </c>
      <c r="E1285" t="s">
        <v>4297</v>
      </c>
      <c r="F1285">
        <v>190</v>
      </c>
      <c r="G1285">
        <f t="shared" si="39"/>
        <v>190</v>
      </c>
      <c r="H1285">
        <f t="shared" si="40"/>
        <v>0</v>
      </c>
      <c r="P1285">
        <v>2200504</v>
      </c>
      <c r="Q1285" t="s">
        <v>4297</v>
      </c>
      <c r="R1285">
        <v>190</v>
      </c>
    </row>
    <row r="1286" spans="4:18">
      <c r="D1286">
        <v>2200506</v>
      </c>
      <c r="E1286" t="s">
        <v>4298</v>
      </c>
      <c r="F1286">
        <v>0</v>
      </c>
      <c r="G1286">
        <f t="shared" ref="G1286:G1349" si="41">R1286</f>
        <v>0</v>
      </c>
      <c r="H1286">
        <f t="shared" ref="H1286:H1349" si="42">F1286-G1286</f>
        <v>0</v>
      </c>
      <c r="P1286">
        <v>2200506</v>
      </c>
      <c r="Q1286" t="s">
        <v>4298</v>
      </c>
      <c r="R1286">
        <v>0</v>
      </c>
    </row>
    <row r="1287" spans="4:18">
      <c r="D1287">
        <v>2200507</v>
      </c>
      <c r="E1287" t="s">
        <v>4299</v>
      </c>
      <c r="F1287">
        <v>0</v>
      </c>
      <c r="G1287">
        <f t="shared" si="41"/>
        <v>0</v>
      </c>
      <c r="H1287">
        <f t="shared" si="42"/>
        <v>0</v>
      </c>
      <c r="P1287">
        <v>2200507</v>
      </c>
      <c r="Q1287" t="s">
        <v>4299</v>
      </c>
      <c r="R1287">
        <v>0</v>
      </c>
    </row>
    <row r="1288" spans="4:18">
      <c r="D1288">
        <v>2200508</v>
      </c>
      <c r="E1288" t="s">
        <v>4300</v>
      </c>
      <c r="F1288">
        <v>0</v>
      </c>
      <c r="G1288">
        <f t="shared" si="41"/>
        <v>0</v>
      </c>
      <c r="H1288">
        <f t="shared" si="42"/>
        <v>0</v>
      </c>
      <c r="P1288">
        <v>2200508</v>
      </c>
      <c r="Q1288" t="s">
        <v>4300</v>
      </c>
      <c r="R1288">
        <v>0</v>
      </c>
    </row>
    <row r="1289" spans="4:18">
      <c r="D1289">
        <v>2200509</v>
      </c>
      <c r="E1289" t="s">
        <v>2255</v>
      </c>
      <c r="F1289">
        <v>536</v>
      </c>
      <c r="G1289">
        <f t="shared" si="41"/>
        <v>536</v>
      </c>
      <c r="H1289">
        <f t="shared" si="42"/>
        <v>0</v>
      </c>
      <c r="P1289">
        <v>2200509</v>
      </c>
      <c r="Q1289" t="s">
        <v>2255</v>
      </c>
      <c r="R1289">
        <v>536</v>
      </c>
    </row>
    <row r="1290" spans="4:18">
      <c r="D1290">
        <v>2200510</v>
      </c>
      <c r="E1290" t="s">
        <v>4301</v>
      </c>
      <c r="F1290">
        <v>2</v>
      </c>
      <c r="G1290">
        <f t="shared" si="41"/>
        <v>2</v>
      </c>
      <c r="H1290">
        <f t="shared" si="42"/>
        <v>0</v>
      </c>
      <c r="P1290">
        <v>2200510</v>
      </c>
      <c r="Q1290" t="s">
        <v>4301</v>
      </c>
      <c r="R1290">
        <v>2</v>
      </c>
    </row>
    <row r="1291" spans="4:18">
      <c r="D1291">
        <v>2200511</v>
      </c>
      <c r="E1291" t="s">
        <v>2634</v>
      </c>
      <c r="F1291">
        <v>805</v>
      </c>
      <c r="G1291">
        <f t="shared" si="41"/>
        <v>805</v>
      </c>
      <c r="H1291">
        <f t="shared" si="42"/>
        <v>0</v>
      </c>
      <c r="P1291">
        <v>2200511</v>
      </c>
      <c r="Q1291" t="s">
        <v>2634</v>
      </c>
      <c r="R1291">
        <v>805</v>
      </c>
    </row>
    <row r="1292" spans="4:18">
      <c r="D1292">
        <v>2200512</v>
      </c>
      <c r="E1292" t="s">
        <v>4302</v>
      </c>
      <c r="F1292">
        <v>0</v>
      </c>
      <c r="G1292">
        <f t="shared" si="41"/>
        <v>0</v>
      </c>
      <c r="H1292">
        <f t="shared" si="42"/>
        <v>0</v>
      </c>
      <c r="P1292">
        <v>2200512</v>
      </c>
      <c r="Q1292" t="s">
        <v>4302</v>
      </c>
      <c r="R1292">
        <v>0</v>
      </c>
    </row>
    <row r="1293" spans="4:18">
      <c r="D1293">
        <v>2200513</v>
      </c>
      <c r="E1293" t="s">
        <v>4303</v>
      </c>
      <c r="F1293">
        <v>0</v>
      </c>
      <c r="G1293">
        <f t="shared" si="41"/>
        <v>0</v>
      </c>
      <c r="H1293">
        <f t="shared" si="42"/>
        <v>0</v>
      </c>
      <c r="P1293">
        <v>2200513</v>
      </c>
      <c r="Q1293" t="s">
        <v>4303</v>
      </c>
      <c r="R1293">
        <v>0</v>
      </c>
    </row>
    <row r="1294" spans="4:18">
      <c r="D1294">
        <v>2200514</v>
      </c>
      <c r="E1294" t="s">
        <v>4304</v>
      </c>
      <c r="F1294">
        <v>0</v>
      </c>
      <c r="G1294">
        <f t="shared" si="41"/>
        <v>0</v>
      </c>
      <c r="H1294">
        <f t="shared" si="42"/>
        <v>0</v>
      </c>
      <c r="P1294">
        <v>2200514</v>
      </c>
      <c r="Q1294" t="s">
        <v>4304</v>
      </c>
      <c r="R1294">
        <v>0</v>
      </c>
    </row>
    <row r="1295" spans="4:18">
      <c r="D1295">
        <v>2200599</v>
      </c>
      <c r="E1295" t="s">
        <v>2635</v>
      </c>
      <c r="F1295">
        <v>131</v>
      </c>
      <c r="G1295">
        <f t="shared" si="41"/>
        <v>131</v>
      </c>
      <c r="H1295">
        <f t="shared" si="42"/>
        <v>0</v>
      </c>
      <c r="P1295">
        <v>2200599</v>
      </c>
      <c r="Q1295" t="s">
        <v>2635</v>
      </c>
      <c r="R1295">
        <v>131</v>
      </c>
    </row>
    <row r="1296" spans="4:18">
      <c r="D1296">
        <v>22099</v>
      </c>
      <c r="E1296" t="s">
        <v>2449</v>
      </c>
      <c r="F1296">
        <v>58</v>
      </c>
      <c r="G1296">
        <f t="shared" si="41"/>
        <v>58</v>
      </c>
      <c r="H1296">
        <f t="shared" si="42"/>
        <v>0</v>
      </c>
      <c r="P1296">
        <v>22099</v>
      </c>
      <c r="Q1296" t="s">
        <v>2449</v>
      </c>
      <c r="R1296">
        <v>58</v>
      </c>
    </row>
    <row r="1297" spans="4:18">
      <c r="D1297">
        <v>2209901</v>
      </c>
      <c r="E1297" t="s">
        <v>2636</v>
      </c>
      <c r="F1297">
        <v>58</v>
      </c>
      <c r="G1297">
        <f t="shared" si="41"/>
        <v>58</v>
      </c>
      <c r="H1297">
        <f t="shared" si="42"/>
        <v>0</v>
      </c>
      <c r="P1297">
        <v>2209901</v>
      </c>
      <c r="Q1297" t="s">
        <v>2636</v>
      </c>
      <c r="R1297">
        <v>58</v>
      </c>
    </row>
    <row r="1298" spans="4:18">
      <c r="D1298">
        <v>221</v>
      </c>
      <c r="E1298" t="s">
        <v>2320</v>
      </c>
      <c r="F1298">
        <v>108704</v>
      </c>
      <c r="G1298">
        <f t="shared" si="41"/>
        <v>108704</v>
      </c>
      <c r="H1298">
        <f t="shared" si="42"/>
        <v>0</v>
      </c>
      <c r="P1298">
        <v>221</v>
      </c>
      <c r="Q1298" t="s">
        <v>2320</v>
      </c>
      <c r="R1298">
        <v>108704</v>
      </c>
    </row>
    <row r="1299" spans="4:18">
      <c r="D1299">
        <v>22101</v>
      </c>
      <c r="E1299" t="s">
        <v>2450</v>
      </c>
      <c r="F1299">
        <v>67274</v>
      </c>
      <c r="G1299">
        <f t="shared" si="41"/>
        <v>67274</v>
      </c>
      <c r="H1299">
        <f t="shared" si="42"/>
        <v>0</v>
      </c>
      <c r="P1299">
        <v>22101</v>
      </c>
      <c r="Q1299" t="s">
        <v>2450</v>
      </c>
      <c r="R1299">
        <v>67274</v>
      </c>
    </row>
    <row r="1300" spans="4:18">
      <c r="D1300">
        <v>2210101</v>
      </c>
      <c r="E1300" t="s">
        <v>4305</v>
      </c>
      <c r="F1300">
        <v>0</v>
      </c>
      <c r="G1300">
        <f t="shared" si="41"/>
        <v>0</v>
      </c>
      <c r="H1300">
        <f t="shared" si="42"/>
        <v>0</v>
      </c>
      <c r="P1300">
        <v>2210101</v>
      </c>
      <c r="Q1300" t="s">
        <v>4305</v>
      </c>
      <c r="R1300">
        <v>0</v>
      </c>
    </row>
    <row r="1301" spans="4:18">
      <c r="D1301">
        <v>2210102</v>
      </c>
      <c r="E1301" t="s">
        <v>4306</v>
      </c>
      <c r="F1301">
        <v>0</v>
      </c>
      <c r="G1301">
        <f t="shared" si="41"/>
        <v>0</v>
      </c>
      <c r="H1301">
        <f t="shared" si="42"/>
        <v>0</v>
      </c>
      <c r="P1301">
        <v>2210102</v>
      </c>
      <c r="Q1301" t="s">
        <v>4306</v>
      </c>
      <c r="R1301">
        <v>0</v>
      </c>
    </row>
    <row r="1302" spans="4:18">
      <c r="D1302">
        <v>2210103</v>
      </c>
      <c r="E1302" t="s">
        <v>2637</v>
      </c>
      <c r="F1302">
        <v>21522</v>
      </c>
      <c r="G1302">
        <f t="shared" si="41"/>
        <v>21522</v>
      </c>
      <c r="H1302">
        <f t="shared" si="42"/>
        <v>0</v>
      </c>
      <c r="P1302">
        <v>2210103</v>
      </c>
      <c r="Q1302" t="s">
        <v>2637</v>
      </c>
      <c r="R1302">
        <v>21522</v>
      </c>
    </row>
    <row r="1303" spans="4:18">
      <c r="D1303">
        <v>2210104</v>
      </c>
      <c r="E1303" t="s">
        <v>4307</v>
      </c>
      <c r="F1303">
        <v>0</v>
      </c>
      <c r="G1303">
        <f t="shared" si="41"/>
        <v>0</v>
      </c>
      <c r="H1303">
        <f t="shared" si="42"/>
        <v>0</v>
      </c>
      <c r="P1303">
        <v>2210104</v>
      </c>
      <c r="Q1303" t="s">
        <v>4307</v>
      </c>
      <c r="R1303">
        <v>0</v>
      </c>
    </row>
    <row r="1304" spans="4:18">
      <c r="D1304">
        <v>2210105</v>
      </c>
      <c r="E1304" t="s">
        <v>4308</v>
      </c>
      <c r="F1304">
        <v>21037</v>
      </c>
      <c r="G1304">
        <f t="shared" si="41"/>
        <v>21037</v>
      </c>
      <c r="H1304">
        <f t="shared" si="42"/>
        <v>0</v>
      </c>
      <c r="P1304">
        <v>2210105</v>
      </c>
      <c r="Q1304" t="s">
        <v>4308</v>
      </c>
      <c r="R1304">
        <v>21037</v>
      </c>
    </row>
    <row r="1305" spans="4:18">
      <c r="D1305">
        <v>2210106</v>
      </c>
      <c r="E1305" t="s">
        <v>2259</v>
      </c>
      <c r="F1305">
        <v>3164</v>
      </c>
      <c r="G1305">
        <f t="shared" si="41"/>
        <v>3164</v>
      </c>
      <c r="H1305">
        <f t="shared" si="42"/>
        <v>0</v>
      </c>
      <c r="P1305">
        <v>2210106</v>
      </c>
      <c r="Q1305" t="s">
        <v>2259</v>
      </c>
      <c r="R1305">
        <v>3164</v>
      </c>
    </row>
    <row r="1306" spans="4:18">
      <c r="D1306">
        <v>2210107</v>
      </c>
      <c r="E1306" t="s">
        <v>2638</v>
      </c>
      <c r="F1306">
        <v>500</v>
      </c>
      <c r="G1306">
        <f t="shared" si="41"/>
        <v>500</v>
      </c>
      <c r="H1306">
        <f t="shared" si="42"/>
        <v>0</v>
      </c>
      <c r="P1306">
        <v>2210107</v>
      </c>
      <c r="Q1306" t="s">
        <v>2638</v>
      </c>
      <c r="R1306">
        <v>500</v>
      </c>
    </row>
    <row r="1307" spans="4:18">
      <c r="D1307">
        <v>2210199</v>
      </c>
      <c r="E1307" t="s">
        <v>2639</v>
      </c>
      <c r="F1307">
        <v>21051</v>
      </c>
      <c r="G1307">
        <f t="shared" si="41"/>
        <v>21051</v>
      </c>
      <c r="H1307">
        <f t="shared" si="42"/>
        <v>0</v>
      </c>
      <c r="P1307">
        <v>2210199</v>
      </c>
      <c r="Q1307" t="s">
        <v>2639</v>
      </c>
      <c r="R1307">
        <v>21051</v>
      </c>
    </row>
    <row r="1308" spans="4:18">
      <c r="D1308">
        <v>22102</v>
      </c>
      <c r="E1308" t="s">
        <v>2451</v>
      </c>
      <c r="F1308">
        <v>36870</v>
      </c>
      <c r="G1308">
        <f t="shared" si="41"/>
        <v>36870</v>
      </c>
      <c r="H1308">
        <f t="shared" si="42"/>
        <v>0</v>
      </c>
      <c r="P1308">
        <v>22102</v>
      </c>
      <c r="Q1308" t="s">
        <v>2451</v>
      </c>
      <c r="R1308">
        <v>36870</v>
      </c>
    </row>
    <row r="1309" spans="4:18">
      <c r="D1309">
        <v>2210201</v>
      </c>
      <c r="E1309" t="s">
        <v>2264</v>
      </c>
      <c r="F1309">
        <v>35319</v>
      </c>
      <c r="G1309">
        <f t="shared" si="41"/>
        <v>35319</v>
      </c>
      <c r="H1309">
        <f t="shared" si="42"/>
        <v>0</v>
      </c>
      <c r="P1309">
        <v>2210201</v>
      </c>
      <c r="Q1309" t="s">
        <v>2264</v>
      </c>
      <c r="R1309">
        <v>35319</v>
      </c>
    </row>
    <row r="1310" spans="4:18">
      <c r="D1310">
        <v>2210202</v>
      </c>
      <c r="E1310" t="s">
        <v>4309</v>
      </c>
      <c r="F1310">
        <v>0</v>
      </c>
      <c r="G1310">
        <f t="shared" si="41"/>
        <v>0</v>
      </c>
      <c r="H1310">
        <f t="shared" si="42"/>
        <v>0</v>
      </c>
      <c r="P1310">
        <v>2210202</v>
      </c>
      <c r="Q1310" t="s">
        <v>4309</v>
      </c>
      <c r="R1310">
        <v>0</v>
      </c>
    </row>
    <row r="1311" spans="4:18">
      <c r="D1311">
        <v>2210203</v>
      </c>
      <c r="E1311" t="s">
        <v>2265</v>
      </c>
      <c r="F1311">
        <v>1551</v>
      </c>
      <c r="G1311">
        <f t="shared" si="41"/>
        <v>1551</v>
      </c>
      <c r="H1311">
        <f t="shared" si="42"/>
        <v>0</v>
      </c>
      <c r="P1311">
        <v>2210203</v>
      </c>
      <c r="Q1311" t="s">
        <v>2265</v>
      </c>
      <c r="R1311">
        <v>1551</v>
      </c>
    </row>
    <row r="1312" spans="4:18">
      <c r="D1312">
        <v>22103</v>
      </c>
      <c r="E1312" t="s">
        <v>2452</v>
      </c>
      <c r="F1312">
        <v>4560</v>
      </c>
      <c r="G1312">
        <f t="shared" si="41"/>
        <v>4560</v>
      </c>
      <c r="H1312">
        <f t="shared" si="42"/>
        <v>0</v>
      </c>
      <c r="P1312">
        <v>22103</v>
      </c>
      <c r="Q1312" t="s">
        <v>2452</v>
      </c>
      <c r="R1312">
        <v>4560</v>
      </c>
    </row>
    <row r="1313" spans="4:18">
      <c r="D1313">
        <v>2210301</v>
      </c>
      <c r="E1313" t="s">
        <v>2266</v>
      </c>
      <c r="F1313">
        <v>1219</v>
      </c>
      <c r="G1313">
        <f t="shared" si="41"/>
        <v>1219</v>
      </c>
      <c r="H1313">
        <f t="shared" si="42"/>
        <v>0</v>
      </c>
      <c r="P1313">
        <v>2210301</v>
      </c>
      <c r="Q1313" t="s">
        <v>2266</v>
      </c>
      <c r="R1313">
        <v>1219</v>
      </c>
    </row>
    <row r="1314" spans="4:18">
      <c r="D1314">
        <v>2210302</v>
      </c>
      <c r="E1314" t="s">
        <v>2267</v>
      </c>
      <c r="F1314">
        <v>2839</v>
      </c>
      <c r="G1314">
        <f t="shared" si="41"/>
        <v>2839</v>
      </c>
      <c r="H1314">
        <f t="shared" si="42"/>
        <v>0</v>
      </c>
      <c r="P1314">
        <v>2210302</v>
      </c>
      <c r="Q1314" t="s">
        <v>2267</v>
      </c>
      <c r="R1314">
        <v>2839</v>
      </c>
    </row>
    <row r="1315" spans="4:18">
      <c r="D1315">
        <v>2210399</v>
      </c>
      <c r="E1315" t="s">
        <v>2268</v>
      </c>
      <c r="F1315">
        <v>502</v>
      </c>
      <c r="G1315">
        <f t="shared" si="41"/>
        <v>502</v>
      </c>
      <c r="H1315">
        <f t="shared" si="42"/>
        <v>0</v>
      </c>
      <c r="P1315">
        <v>2210399</v>
      </c>
      <c r="Q1315" t="s">
        <v>2268</v>
      </c>
      <c r="R1315">
        <v>502</v>
      </c>
    </row>
    <row r="1316" spans="4:18">
      <c r="D1316">
        <v>222</v>
      </c>
      <c r="E1316" t="s">
        <v>2321</v>
      </c>
      <c r="F1316">
        <v>5067</v>
      </c>
      <c r="G1316">
        <f t="shared" si="41"/>
        <v>5067</v>
      </c>
      <c r="H1316">
        <f t="shared" si="42"/>
        <v>0</v>
      </c>
      <c r="P1316">
        <v>222</v>
      </c>
      <c r="Q1316" t="s">
        <v>2321</v>
      </c>
      <c r="R1316">
        <v>5067</v>
      </c>
    </row>
    <row r="1317" spans="4:18">
      <c r="D1317">
        <v>22201</v>
      </c>
      <c r="E1317" t="s">
        <v>2453</v>
      </c>
      <c r="F1317">
        <v>4324</v>
      </c>
      <c r="G1317">
        <f t="shared" si="41"/>
        <v>4324</v>
      </c>
      <c r="H1317">
        <f t="shared" si="42"/>
        <v>0</v>
      </c>
      <c r="P1317">
        <v>22201</v>
      </c>
      <c r="Q1317" t="s">
        <v>2453</v>
      </c>
      <c r="R1317">
        <v>4324</v>
      </c>
    </row>
    <row r="1318" spans="4:18">
      <c r="D1318">
        <v>2220101</v>
      </c>
      <c r="E1318" t="s">
        <v>2460</v>
      </c>
      <c r="F1318">
        <v>1174</v>
      </c>
      <c r="G1318">
        <f t="shared" si="41"/>
        <v>1174</v>
      </c>
      <c r="H1318">
        <f t="shared" si="42"/>
        <v>0</v>
      </c>
      <c r="P1318">
        <v>2220101</v>
      </c>
      <c r="Q1318" t="s">
        <v>2460</v>
      </c>
      <c r="R1318">
        <v>1174</v>
      </c>
    </row>
    <row r="1319" spans="4:18">
      <c r="D1319">
        <v>2220102</v>
      </c>
      <c r="E1319" t="s">
        <v>2461</v>
      </c>
      <c r="F1319">
        <v>73</v>
      </c>
      <c r="G1319">
        <f t="shared" si="41"/>
        <v>73</v>
      </c>
      <c r="H1319">
        <f t="shared" si="42"/>
        <v>0</v>
      </c>
      <c r="P1319">
        <v>2220102</v>
      </c>
      <c r="Q1319" t="s">
        <v>2461</v>
      </c>
      <c r="R1319">
        <v>73</v>
      </c>
    </row>
    <row r="1320" spans="4:18">
      <c r="D1320">
        <v>2220103</v>
      </c>
      <c r="E1320" t="s">
        <v>2462</v>
      </c>
      <c r="F1320">
        <v>0</v>
      </c>
      <c r="G1320">
        <f t="shared" si="41"/>
        <v>0</v>
      </c>
      <c r="H1320">
        <f t="shared" si="42"/>
        <v>0</v>
      </c>
      <c r="P1320">
        <v>2220103</v>
      </c>
      <c r="Q1320" t="s">
        <v>2462</v>
      </c>
      <c r="R1320">
        <v>0</v>
      </c>
    </row>
    <row r="1321" spans="4:18">
      <c r="D1321">
        <v>2220104</v>
      </c>
      <c r="E1321" t="s">
        <v>4310</v>
      </c>
      <c r="F1321">
        <v>0</v>
      </c>
      <c r="G1321">
        <f t="shared" si="41"/>
        <v>0</v>
      </c>
      <c r="H1321">
        <f t="shared" si="42"/>
        <v>0</v>
      </c>
      <c r="P1321">
        <v>2220104</v>
      </c>
      <c r="Q1321" t="s">
        <v>4310</v>
      </c>
      <c r="R1321">
        <v>0</v>
      </c>
    </row>
    <row r="1322" spans="4:18">
      <c r="D1322">
        <v>2220105</v>
      </c>
      <c r="E1322" t="s">
        <v>4311</v>
      </c>
      <c r="F1322">
        <v>2</v>
      </c>
      <c r="G1322">
        <f t="shared" si="41"/>
        <v>2</v>
      </c>
      <c r="H1322">
        <f t="shared" si="42"/>
        <v>0</v>
      </c>
      <c r="P1322">
        <v>2220105</v>
      </c>
      <c r="Q1322" t="s">
        <v>4311</v>
      </c>
      <c r="R1322">
        <v>2</v>
      </c>
    </row>
    <row r="1323" spans="4:18">
      <c r="D1323">
        <v>2220106</v>
      </c>
      <c r="E1323" t="s">
        <v>2271</v>
      </c>
      <c r="F1323">
        <v>68</v>
      </c>
      <c r="G1323">
        <f t="shared" si="41"/>
        <v>68</v>
      </c>
      <c r="H1323">
        <f t="shared" si="42"/>
        <v>0</v>
      </c>
      <c r="P1323">
        <v>2220106</v>
      </c>
      <c r="Q1323" t="s">
        <v>2271</v>
      </c>
      <c r="R1323">
        <v>68</v>
      </c>
    </row>
    <row r="1324" spans="4:18">
      <c r="D1324">
        <v>2220107</v>
      </c>
      <c r="E1324" t="s">
        <v>4312</v>
      </c>
      <c r="F1324">
        <v>0</v>
      </c>
      <c r="G1324">
        <f t="shared" si="41"/>
        <v>0</v>
      </c>
      <c r="H1324">
        <f t="shared" si="42"/>
        <v>0</v>
      </c>
      <c r="P1324">
        <v>2220107</v>
      </c>
      <c r="Q1324" t="s">
        <v>4312</v>
      </c>
      <c r="R1324">
        <v>0</v>
      </c>
    </row>
    <row r="1325" spans="4:18">
      <c r="D1325">
        <v>2220112</v>
      </c>
      <c r="E1325" t="s">
        <v>4313</v>
      </c>
      <c r="F1325">
        <v>0</v>
      </c>
      <c r="G1325">
        <f t="shared" si="41"/>
        <v>0</v>
      </c>
      <c r="H1325">
        <f t="shared" si="42"/>
        <v>0</v>
      </c>
      <c r="P1325">
        <v>2220112</v>
      </c>
      <c r="Q1325" t="s">
        <v>4313</v>
      </c>
      <c r="R1325">
        <v>0</v>
      </c>
    </row>
    <row r="1326" spans="4:18">
      <c r="D1326">
        <v>2220113</v>
      </c>
      <c r="E1326" t="s">
        <v>4314</v>
      </c>
      <c r="F1326">
        <v>0</v>
      </c>
      <c r="G1326">
        <f t="shared" si="41"/>
        <v>0</v>
      </c>
      <c r="H1326">
        <f t="shared" si="42"/>
        <v>0</v>
      </c>
      <c r="P1326">
        <v>2220113</v>
      </c>
      <c r="Q1326" t="s">
        <v>4314</v>
      </c>
      <c r="R1326">
        <v>0</v>
      </c>
    </row>
    <row r="1327" spans="4:18">
      <c r="D1327">
        <v>2220114</v>
      </c>
      <c r="E1327" t="s">
        <v>4315</v>
      </c>
      <c r="F1327">
        <v>0</v>
      </c>
      <c r="G1327">
        <f t="shared" si="41"/>
        <v>0</v>
      </c>
      <c r="H1327">
        <f t="shared" si="42"/>
        <v>0</v>
      </c>
      <c r="P1327">
        <v>2220114</v>
      </c>
      <c r="Q1327" t="s">
        <v>4315</v>
      </c>
      <c r="R1327">
        <v>0</v>
      </c>
    </row>
    <row r="1328" spans="4:18">
      <c r="D1328">
        <v>2220115</v>
      </c>
      <c r="E1328" t="s">
        <v>4316</v>
      </c>
      <c r="F1328">
        <v>0</v>
      </c>
      <c r="G1328">
        <f t="shared" si="41"/>
        <v>0</v>
      </c>
      <c r="H1328">
        <f t="shared" si="42"/>
        <v>0</v>
      </c>
      <c r="P1328">
        <v>2220115</v>
      </c>
      <c r="Q1328" t="s">
        <v>4316</v>
      </c>
      <c r="R1328">
        <v>0</v>
      </c>
    </row>
    <row r="1329" spans="4:18">
      <c r="D1329">
        <v>2220118</v>
      </c>
      <c r="E1329" t="s">
        <v>4317</v>
      </c>
      <c r="F1329">
        <v>0</v>
      </c>
      <c r="G1329">
        <f t="shared" si="41"/>
        <v>0</v>
      </c>
      <c r="H1329">
        <f t="shared" si="42"/>
        <v>0</v>
      </c>
      <c r="P1329">
        <v>2220118</v>
      </c>
      <c r="Q1329" t="s">
        <v>4317</v>
      </c>
      <c r="R1329">
        <v>0</v>
      </c>
    </row>
    <row r="1330" spans="4:18">
      <c r="D1330">
        <v>2220150</v>
      </c>
      <c r="E1330" t="s">
        <v>2465</v>
      </c>
      <c r="F1330">
        <v>631</v>
      </c>
      <c r="G1330">
        <f t="shared" si="41"/>
        <v>631</v>
      </c>
      <c r="H1330">
        <f t="shared" si="42"/>
        <v>0</v>
      </c>
      <c r="P1330">
        <v>2220150</v>
      </c>
      <c r="Q1330" t="s">
        <v>2465</v>
      </c>
      <c r="R1330">
        <v>631</v>
      </c>
    </row>
    <row r="1331" spans="4:18">
      <c r="D1331">
        <v>2220199</v>
      </c>
      <c r="E1331" t="s">
        <v>2273</v>
      </c>
      <c r="F1331">
        <v>2376</v>
      </c>
      <c r="G1331">
        <f t="shared" si="41"/>
        <v>2376</v>
      </c>
      <c r="H1331">
        <f t="shared" si="42"/>
        <v>0</v>
      </c>
      <c r="P1331">
        <v>2220199</v>
      </c>
      <c r="Q1331" t="s">
        <v>2273</v>
      </c>
      <c r="R1331">
        <v>2376</v>
      </c>
    </row>
    <row r="1332" spans="4:18">
      <c r="D1332">
        <v>22202</v>
      </c>
      <c r="E1332" t="s">
        <v>2454</v>
      </c>
      <c r="F1332">
        <v>322</v>
      </c>
      <c r="G1332">
        <f t="shared" si="41"/>
        <v>322</v>
      </c>
      <c r="H1332">
        <f t="shared" si="42"/>
        <v>0</v>
      </c>
      <c r="P1332">
        <v>22202</v>
      </c>
      <c r="Q1332" t="s">
        <v>2454</v>
      </c>
      <c r="R1332">
        <v>322</v>
      </c>
    </row>
    <row r="1333" spans="4:18">
      <c r="D1333">
        <v>2220201</v>
      </c>
      <c r="E1333" t="s">
        <v>2460</v>
      </c>
      <c r="F1333">
        <v>0</v>
      </c>
      <c r="G1333">
        <f t="shared" si="41"/>
        <v>0</v>
      </c>
      <c r="H1333">
        <f t="shared" si="42"/>
        <v>0</v>
      </c>
      <c r="P1333">
        <v>2220201</v>
      </c>
      <c r="Q1333" t="s">
        <v>2460</v>
      </c>
      <c r="R1333">
        <v>0</v>
      </c>
    </row>
    <row r="1334" spans="4:18">
      <c r="D1334">
        <v>2220202</v>
      </c>
      <c r="E1334" t="s">
        <v>2461</v>
      </c>
      <c r="F1334">
        <v>2</v>
      </c>
      <c r="G1334">
        <f t="shared" si="41"/>
        <v>2</v>
      </c>
      <c r="H1334">
        <f t="shared" si="42"/>
        <v>0</v>
      </c>
      <c r="P1334">
        <v>2220202</v>
      </c>
      <c r="Q1334" t="s">
        <v>2461</v>
      </c>
      <c r="R1334">
        <v>2</v>
      </c>
    </row>
    <row r="1335" spans="4:18">
      <c r="D1335">
        <v>2220203</v>
      </c>
      <c r="E1335" t="s">
        <v>2462</v>
      </c>
      <c r="F1335">
        <v>0</v>
      </c>
      <c r="G1335">
        <f t="shared" si="41"/>
        <v>0</v>
      </c>
      <c r="H1335">
        <f t="shared" si="42"/>
        <v>0</v>
      </c>
      <c r="P1335">
        <v>2220203</v>
      </c>
      <c r="Q1335" t="s">
        <v>2462</v>
      </c>
      <c r="R1335">
        <v>0</v>
      </c>
    </row>
    <row r="1336" spans="4:18">
      <c r="D1336">
        <v>2220204</v>
      </c>
      <c r="E1336" t="s">
        <v>4318</v>
      </c>
      <c r="F1336">
        <v>0</v>
      </c>
      <c r="G1336">
        <f t="shared" si="41"/>
        <v>0</v>
      </c>
      <c r="H1336">
        <f t="shared" si="42"/>
        <v>0</v>
      </c>
      <c r="P1336">
        <v>2220204</v>
      </c>
      <c r="Q1336" t="s">
        <v>4318</v>
      </c>
      <c r="R1336">
        <v>0</v>
      </c>
    </row>
    <row r="1337" spans="4:18">
      <c r="D1337">
        <v>2220205</v>
      </c>
      <c r="E1337" t="s">
        <v>4319</v>
      </c>
      <c r="F1337">
        <v>0</v>
      </c>
      <c r="G1337">
        <f t="shared" si="41"/>
        <v>0</v>
      </c>
      <c r="H1337">
        <f t="shared" si="42"/>
        <v>0</v>
      </c>
      <c r="P1337">
        <v>2220205</v>
      </c>
      <c r="Q1337" t="s">
        <v>4319</v>
      </c>
      <c r="R1337">
        <v>0</v>
      </c>
    </row>
    <row r="1338" spans="4:18">
      <c r="D1338">
        <v>2220206</v>
      </c>
      <c r="E1338" t="s">
        <v>4320</v>
      </c>
      <c r="F1338">
        <v>0</v>
      </c>
      <c r="G1338">
        <f t="shared" si="41"/>
        <v>0</v>
      </c>
      <c r="H1338">
        <f t="shared" si="42"/>
        <v>0</v>
      </c>
      <c r="P1338">
        <v>2220206</v>
      </c>
      <c r="Q1338" t="s">
        <v>4320</v>
      </c>
      <c r="R1338">
        <v>0</v>
      </c>
    </row>
    <row r="1339" spans="4:18">
      <c r="D1339">
        <v>2220207</v>
      </c>
      <c r="E1339" t="s">
        <v>4321</v>
      </c>
      <c r="F1339">
        <v>0</v>
      </c>
      <c r="G1339">
        <f t="shared" si="41"/>
        <v>0</v>
      </c>
      <c r="H1339">
        <f t="shared" si="42"/>
        <v>0</v>
      </c>
      <c r="P1339">
        <v>2220207</v>
      </c>
      <c r="Q1339" t="s">
        <v>4321</v>
      </c>
      <c r="R1339">
        <v>0</v>
      </c>
    </row>
    <row r="1340" spans="4:18">
      <c r="D1340">
        <v>2220209</v>
      </c>
      <c r="E1340" t="s">
        <v>4322</v>
      </c>
      <c r="F1340">
        <v>0</v>
      </c>
      <c r="G1340">
        <f t="shared" si="41"/>
        <v>0</v>
      </c>
      <c r="H1340">
        <f t="shared" si="42"/>
        <v>0</v>
      </c>
      <c r="P1340">
        <v>2220209</v>
      </c>
      <c r="Q1340" t="s">
        <v>4322</v>
      </c>
      <c r="R1340">
        <v>0</v>
      </c>
    </row>
    <row r="1341" spans="4:18">
      <c r="D1341">
        <v>2220210</v>
      </c>
      <c r="E1341" t="s">
        <v>4323</v>
      </c>
      <c r="F1341">
        <v>0</v>
      </c>
      <c r="G1341">
        <f t="shared" si="41"/>
        <v>0</v>
      </c>
      <c r="H1341">
        <f t="shared" si="42"/>
        <v>0</v>
      </c>
      <c r="P1341">
        <v>2220210</v>
      </c>
      <c r="Q1341" t="s">
        <v>4323</v>
      </c>
      <c r="R1341">
        <v>0</v>
      </c>
    </row>
    <row r="1342" spans="4:18">
      <c r="D1342">
        <v>2220211</v>
      </c>
      <c r="E1342" t="s">
        <v>2640</v>
      </c>
      <c r="F1342">
        <v>320</v>
      </c>
      <c r="G1342">
        <f t="shared" si="41"/>
        <v>320</v>
      </c>
      <c r="H1342">
        <f t="shared" si="42"/>
        <v>0</v>
      </c>
      <c r="P1342">
        <v>2220211</v>
      </c>
      <c r="Q1342" t="s">
        <v>2640</v>
      </c>
      <c r="R1342">
        <v>320</v>
      </c>
    </row>
    <row r="1343" spans="4:18">
      <c r="D1343">
        <v>2220212</v>
      </c>
      <c r="E1343" t="s">
        <v>4324</v>
      </c>
      <c r="F1343">
        <v>0</v>
      </c>
      <c r="G1343">
        <f t="shared" si="41"/>
        <v>0</v>
      </c>
      <c r="H1343">
        <f t="shared" si="42"/>
        <v>0</v>
      </c>
      <c r="P1343">
        <v>2220212</v>
      </c>
      <c r="Q1343" t="s">
        <v>4324</v>
      </c>
      <c r="R1343">
        <v>0</v>
      </c>
    </row>
    <row r="1344" spans="4:18">
      <c r="D1344">
        <v>2220250</v>
      </c>
      <c r="E1344" t="s">
        <v>2465</v>
      </c>
      <c r="F1344">
        <v>0</v>
      </c>
      <c r="G1344">
        <f t="shared" si="41"/>
        <v>0</v>
      </c>
      <c r="H1344">
        <f t="shared" si="42"/>
        <v>0</v>
      </c>
      <c r="P1344">
        <v>2220250</v>
      </c>
      <c r="Q1344" t="s">
        <v>2465</v>
      </c>
      <c r="R1344">
        <v>0</v>
      </c>
    </row>
    <row r="1345" spans="4:18">
      <c r="D1345">
        <v>2220299</v>
      </c>
      <c r="E1345" t="s">
        <v>4325</v>
      </c>
      <c r="F1345">
        <v>0</v>
      </c>
      <c r="G1345">
        <f t="shared" si="41"/>
        <v>0</v>
      </c>
      <c r="H1345">
        <f t="shared" si="42"/>
        <v>0</v>
      </c>
      <c r="P1345">
        <v>2220299</v>
      </c>
      <c r="Q1345" t="s">
        <v>4325</v>
      </c>
      <c r="R1345">
        <v>0</v>
      </c>
    </row>
    <row r="1346" spans="4:18">
      <c r="D1346">
        <v>22203</v>
      </c>
      <c r="E1346" t="s">
        <v>4326</v>
      </c>
      <c r="F1346">
        <v>0</v>
      </c>
      <c r="G1346">
        <f t="shared" si="41"/>
        <v>0</v>
      </c>
      <c r="H1346">
        <f t="shared" si="42"/>
        <v>0</v>
      </c>
      <c r="P1346">
        <v>22203</v>
      </c>
      <c r="Q1346" t="s">
        <v>4326</v>
      </c>
      <c r="R1346">
        <v>0</v>
      </c>
    </row>
    <row r="1347" spans="4:18">
      <c r="D1347">
        <v>2220301</v>
      </c>
      <c r="E1347" t="s">
        <v>4327</v>
      </c>
      <c r="F1347">
        <v>0</v>
      </c>
      <c r="G1347">
        <f t="shared" si="41"/>
        <v>0</v>
      </c>
      <c r="H1347">
        <f t="shared" si="42"/>
        <v>0</v>
      </c>
      <c r="P1347">
        <v>2220301</v>
      </c>
      <c r="Q1347" t="s">
        <v>4327</v>
      </c>
      <c r="R1347">
        <v>0</v>
      </c>
    </row>
    <row r="1348" spans="4:18">
      <c r="D1348">
        <v>2220303</v>
      </c>
      <c r="E1348" t="s">
        <v>4328</v>
      </c>
      <c r="F1348">
        <v>0</v>
      </c>
      <c r="G1348">
        <f t="shared" si="41"/>
        <v>0</v>
      </c>
      <c r="H1348">
        <f t="shared" si="42"/>
        <v>0</v>
      </c>
      <c r="P1348">
        <v>2220303</v>
      </c>
      <c r="Q1348" t="s">
        <v>4328</v>
      </c>
      <c r="R1348">
        <v>0</v>
      </c>
    </row>
    <row r="1349" spans="4:18">
      <c r="D1349">
        <v>2220304</v>
      </c>
      <c r="E1349" t="s">
        <v>4329</v>
      </c>
      <c r="F1349">
        <v>0</v>
      </c>
      <c r="G1349">
        <f t="shared" si="41"/>
        <v>0</v>
      </c>
      <c r="H1349">
        <f t="shared" si="42"/>
        <v>0</v>
      </c>
      <c r="P1349">
        <v>2220304</v>
      </c>
      <c r="Q1349" t="s">
        <v>4329</v>
      </c>
      <c r="R1349">
        <v>0</v>
      </c>
    </row>
    <row r="1350" spans="4:18">
      <c r="D1350">
        <v>2220399</v>
      </c>
      <c r="E1350" t="s">
        <v>4330</v>
      </c>
      <c r="F1350">
        <v>0</v>
      </c>
      <c r="G1350">
        <f t="shared" ref="G1350:G1383" si="43">R1350</f>
        <v>0</v>
      </c>
      <c r="H1350">
        <f t="shared" ref="H1350:H1383" si="44">F1350-G1350</f>
        <v>0</v>
      </c>
      <c r="P1350">
        <v>2220399</v>
      </c>
      <c r="Q1350" t="s">
        <v>4330</v>
      </c>
      <c r="R1350">
        <v>0</v>
      </c>
    </row>
    <row r="1351" spans="4:18">
      <c r="D1351">
        <v>22204</v>
      </c>
      <c r="E1351" t="s">
        <v>2455</v>
      </c>
      <c r="F1351">
        <v>421</v>
      </c>
      <c r="G1351">
        <f t="shared" si="43"/>
        <v>421</v>
      </c>
      <c r="H1351">
        <f t="shared" si="44"/>
        <v>0</v>
      </c>
      <c r="P1351">
        <v>22204</v>
      </c>
      <c r="Q1351" t="s">
        <v>2455</v>
      </c>
      <c r="R1351">
        <v>421</v>
      </c>
    </row>
    <row r="1352" spans="4:18">
      <c r="D1352">
        <v>2220401</v>
      </c>
      <c r="E1352" t="s">
        <v>4331</v>
      </c>
      <c r="F1352">
        <v>0</v>
      </c>
      <c r="G1352">
        <f t="shared" si="43"/>
        <v>0</v>
      </c>
      <c r="H1352">
        <f t="shared" si="44"/>
        <v>0</v>
      </c>
      <c r="P1352">
        <v>2220401</v>
      </c>
      <c r="Q1352" t="s">
        <v>4331</v>
      </c>
      <c r="R1352">
        <v>0</v>
      </c>
    </row>
    <row r="1353" spans="4:18">
      <c r="D1353">
        <v>2220402</v>
      </c>
      <c r="E1353" t="s">
        <v>4332</v>
      </c>
      <c r="F1353">
        <v>0</v>
      </c>
      <c r="G1353">
        <f t="shared" si="43"/>
        <v>0</v>
      </c>
      <c r="H1353">
        <f t="shared" si="44"/>
        <v>0</v>
      </c>
      <c r="P1353">
        <v>2220402</v>
      </c>
      <c r="Q1353" t="s">
        <v>4332</v>
      </c>
      <c r="R1353">
        <v>0</v>
      </c>
    </row>
    <row r="1354" spans="4:18">
      <c r="D1354">
        <v>2220403</v>
      </c>
      <c r="E1354" t="s">
        <v>2641</v>
      </c>
      <c r="F1354">
        <v>414</v>
      </c>
      <c r="G1354">
        <f t="shared" si="43"/>
        <v>414</v>
      </c>
      <c r="H1354">
        <f t="shared" si="44"/>
        <v>0</v>
      </c>
      <c r="P1354">
        <v>2220403</v>
      </c>
      <c r="Q1354" t="s">
        <v>2641</v>
      </c>
      <c r="R1354">
        <v>414</v>
      </c>
    </row>
    <row r="1355" spans="4:18">
      <c r="D1355">
        <v>2220404</v>
      </c>
      <c r="E1355" t="s">
        <v>4333</v>
      </c>
      <c r="F1355">
        <v>0</v>
      </c>
      <c r="G1355">
        <f t="shared" si="43"/>
        <v>0</v>
      </c>
      <c r="H1355">
        <f t="shared" si="44"/>
        <v>0</v>
      </c>
      <c r="P1355">
        <v>2220404</v>
      </c>
      <c r="Q1355" t="s">
        <v>4333</v>
      </c>
      <c r="R1355">
        <v>0</v>
      </c>
    </row>
    <row r="1356" spans="4:18">
      <c r="D1356">
        <v>2220499</v>
      </c>
      <c r="E1356" t="s">
        <v>4334</v>
      </c>
      <c r="F1356">
        <v>7</v>
      </c>
      <c r="G1356">
        <f t="shared" si="43"/>
        <v>7</v>
      </c>
      <c r="H1356">
        <f t="shared" si="44"/>
        <v>0</v>
      </c>
      <c r="P1356">
        <v>2220499</v>
      </c>
      <c r="Q1356" t="s">
        <v>4334</v>
      </c>
      <c r="R1356">
        <v>7</v>
      </c>
    </row>
    <row r="1357" spans="4:18">
      <c r="D1357">
        <v>22205</v>
      </c>
      <c r="E1357" t="s">
        <v>2456</v>
      </c>
      <c r="F1357">
        <v>0</v>
      </c>
      <c r="G1357">
        <f t="shared" si="43"/>
        <v>0</v>
      </c>
      <c r="H1357">
        <f t="shared" si="44"/>
        <v>0</v>
      </c>
      <c r="P1357">
        <v>22205</v>
      </c>
      <c r="Q1357" t="s">
        <v>2456</v>
      </c>
      <c r="R1357">
        <v>0</v>
      </c>
    </row>
    <row r="1358" spans="4:18">
      <c r="D1358">
        <v>2220501</v>
      </c>
      <c r="E1358" t="s">
        <v>4335</v>
      </c>
      <c r="F1358">
        <v>0</v>
      </c>
      <c r="G1358">
        <f t="shared" si="43"/>
        <v>0</v>
      </c>
      <c r="H1358">
        <f t="shared" si="44"/>
        <v>0</v>
      </c>
      <c r="P1358">
        <v>2220501</v>
      </c>
      <c r="Q1358" t="s">
        <v>4335</v>
      </c>
      <c r="R1358">
        <v>0</v>
      </c>
    </row>
    <row r="1359" spans="4:18">
      <c r="D1359">
        <v>2220502</v>
      </c>
      <c r="E1359" t="s">
        <v>2642</v>
      </c>
      <c r="F1359">
        <v>0</v>
      </c>
      <c r="G1359">
        <f t="shared" si="43"/>
        <v>0</v>
      </c>
      <c r="H1359">
        <f t="shared" si="44"/>
        <v>0</v>
      </c>
      <c r="P1359">
        <v>2220502</v>
      </c>
      <c r="Q1359" t="s">
        <v>2642</v>
      </c>
      <c r="R1359">
        <v>0</v>
      </c>
    </row>
    <row r="1360" spans="4:18">
      <c r="D1360">
        <v>2220503</v>
      </c>
      <c r="E1360" t="s">
        <v>4336</v>
      </c>
      <c r="F1360">
        <v>0</v>
      </c>
      <c r="G1360">
        <f t="shared" si="43"/>
        <v>0</v>
      </c>
      <c r="H1360">
        <f t="shared" si="44"/>
        <v>0</v>
      </c>
      <c r="P1360">
        <v>2220503</v>
      </c>
      <c r="Q1360" t="s">
        <v>4336</v>
      </c>
      <c r="R1360">
        <v>0</v>
      </c>
    </row>
    <row r="1361" spans="4:18">
      <c r="D1361">
        <v>2220504</v>
      </c>
      <c r="E1361" t="s">
        <v>2277</v>
      </c>
      <c r="F1361">
        <v>0</v>
      </c>
      <c r="G1361">
        <f t="shared" si="43"/>
        <v>0</v>
      </c>
      <c r="H1361">
        <f t="shared" si="44"/>
        <v>0</v>
      </c>
      <c r="P1361">
        <v>2220504</v>
      </c>
      <c r="Q1361" t="s">
        <v>2277</v>
      </c>
      <c r="R1361">
        <v>0</v>
      </c>
    </row>
    <row r="1362" spans="4:18">
      <c r="D1362">
        <v>2220505</v>
      </c>
      <c r="E1362" t="s">
        <v>4337</v>
      </c>
      <c r="F1362">
        <v>0</v>
      </c>
      <c r="G1362">
        <f t="shared" si="43"/>
        <v>0</v>
      </c>
      <c r="H1362">
        <f t="shared" si="44"/>
        <v>0</v>
      </c>
      <c r="P1362">
        <v>2220505</v>
      </c>
      <c r="Q1362" t="s">
        <v>4337</v>
      </c>
      <c r="R1362">
        <v>0</v>
      </c>
    </row>
    <row r="1363" spans="4:18">
      <c r="D1363">
        <v>2220506</v>
      </c>
      <c r="E1363" t="s">
        <v>4338</v>
      </c>
      <c r="F1363">
        <v>0</v>
      </c>
      <c r="G1363">
        <f t="shared" si="43"/>
        <v>0</v>
      </c>
      <c r="H1363">
        <f t="shared" si="44"/>
        <v>0</v>
      </c>
      <c r="P1363">
        <v>2220506</v>
      </c>
      <c r="Q1363" t="s">
        <v>4338</v>
      </c>
      <c r="R1363">
        <v>0</v>
      </c>
    </row>
    <row r="1364" spans="4:18">
      <c r="D1364">
        <v>2220507</v>
      </c>
      <c r="E1364" t="s">
        <v>4339</v>
      </c>
      <c r="F1364">
        <v>0</v>
      </c>
      <c r="G1364">
        <f t="shared" si="43"/>
        <v>0</v>
      </c>
      <c r="H1364">
        <f t="shared" si="44"/>
        <v>0</v>
      </c>
      <c r="P1364">
        <v>2220507</v>
      </c>
      <c r="Q1364" t="s">
        <v>4339</v>
      </c>
      <c r="R1364">
        <v>0</v>
      </c>
    </row>
    <row r="1365" spans="4:18">
      <c r="D1365">
        <v>2220508</v>
      </c>
      <c r="E1365" t="s">
        <v>4340</v>
      </c>
      <c r="F1365">
        <v>0</v>
      </c>
      <c r="G1365">
        <f t="shared" si="43"/>
        <v>0</v>
      </c>
      <c r="H1365">
        <f t="shared" si="44"/>
        <v>0</v>
      </c>
      <c r="P1365">
        <v>2220508</v>
      </c>
      <c r="Q1365" t="s">
        <v>4340</v>
      </c>
      <c r="R1365">
        <v>0</v>
      </c>
    </row>
    <row r="1366" spans="4:18">
      <c r="D1366">
        <v>2220509</v>
      </c>
      <c r="E1366" t="s">
        <v>4341</v>
      </c>
      <c r="F1366">
        <v>0</v>
      </c>
      <c r="G1366">
        <f t="shared" si="43"/>
        <v>0</v>
      </c>
      <c r="H1366">
        <f t="shared" si="44"/>
        <v>0</v>
      </c>
      <c r="P1366">
        <v>2220509</v>
      </c>
      <c r="Q1366" t="s">
        <v>4341</v>
      </c>
      <c r="R1366">
        <v>0</v>
      </c>
    </row>
    <row r="1367" spans="4:18">
      <c r="D1367">
        <v>2220510</v>
      </c>
      <c r="E1367" t="s">
        <v>4342</v>
      </c>
      <c r="F1367">
        <v>0</v>
      </c>
      <c r="G1367">
        <f t="shared" si="43"/>
        <v>0</v>
      </c>
      <c r="H1367">
        <f t="shared" si="44"/>
        <v>0</v>
      </c>
      <c r="P1367">
        <v>2220510</v>
      </c>
      <c r="Q1367" t="s">
        <v>4342</v>
      </c>
      <c r="R1367">
        <v>0</v>
      </c>
    </row>
    <row r="1368" spans="4:18">
      <c r="D1368">
        <v>2220599</v>
      </c>
      <c r="E1368" t="s">
        <v>4343</v>
      </c>
      <c r="F1368">
        <v>0</v>
      </c>
      <c r="G1368">
        <f t="shared" si="43"/>
        <v>0</v>
      </c>
      <c r="H1368">
        <f t="shared" si="44"/>
        <v>0</v>
      </c>
      <c r="P1368">
        <v>2220599</v>
      </c>
      <c r="Q1368" t="s">
        <v>4343</v>
      </c>
      <c r="R1368">
        <v>0</v>
      </c>
    </row>
    <row r="1369" spans="4:18">
      <c r="D1369">
        <v>229</v>
      </c>
      <c r="E1369" t="s">
        <v>2322</v>
      </c>
      <c r="F1369">
        <v>-76471</v>
      </c>
      <c r="G1369">
        <f t="shared" si="43"/>
        <v>-76471</v>
      </c>
      <c r="H1369">
        <f t="shared" si="44"/>
        <v>0</v>
      </c>
      <c r="P1369">
        <v>229</v>
      </c>
      <c r="Q1369" t="s">
        <v>2322</v>
      </c>
      <c r="R1369">
        <v>-76471</v>
      </c>
    </row>
    <row r="1370" spans="4:18">
      <c r="D1370">
        <v>22999</v>
      </c>
      <c r="E1370" t="s">
        <v>2457</v>
      </c>
      <c r="F1370">
        <v>-76471</v>
      </c>
      <c r="G1370">
        <f t="shared" si="43"/>
        <v>-76471</v>
      </c>
      <c r="H1370">
        <f t="shared" si="44"/>
        <v>0</v>
      </c>
      <c r="P1370">
        <v>22999</v>
      </c>
      <c r="Q1370" t="s">
        <v>2457</v>
      </c>
      <c r="R1370">
        <v>-76471</v>
      </c>
    </row>
    <row r="1371" spans="4:18">
      <c r="D1371">
        <v>2299901</v>
      </c>
      <c r="E1371" t="s">
        <v>2643</v>
      </c>
      <c r="F1371">
        <v>-76471</v>
      </c>
      <c r="G1371">
        <f t="shared" si="43"/>
        <v>-76471</v>
      </c>
      <c r="H1371">
        <f t="shared" si="44"/>
        <v>0</v>
      </c>
      <c r="P1371">
        <v>2299901</v>
      </c>
      <c r="Q1371" t="s">
        <v>2643</v>
      </c>
      <c r="R1371">
        <v>-76471</v>
      </c>
    </row>
    <row r="1372" spans="4:18">
      <c r="D1372">
        <v>232</v>
      </c>
      <c r="E1372" t="s">
        <v>2323</v>
      </c>
      <c r="F1372">
        <v>57550</v>
      </c>
      <c r="G1372">
        <f t="shared" si="43"/>
        <v>57550</v>
      </c>
      <c r="H1372">
        <f t="shared" si="44"/>
        <v>0</v>
      </c>
      <c r="P1372">
        <v>232</v>
      </c>
      <c r="Q1372" t="s">
        <v>2323</v>
      </c>
      <c r="R1372">
        <v>57550</v>
      </c>
    </row>
    <row r="1373" spans="4:18">
      <c r="D1373">
        <v>23201</v>
      </c>
      <c r="E1373" t="s">
        <v>4344</v>
      </c>
      <c r="F1373">
        <v>0</v>
      </c>
      <c r="G1373">
        <f t="shared" si="43"/>
        <v>0</v>
      </c>
      <c r="H1373">
        <f t="shared" si="44"/>
        <v>0</v>
      </c>
      <c r="P1373">
        <v>23201</v>
      </c>
      <c r="Q1373" t="s">
        <v>4344</v>
      </c>
      <c r="R1373">
        <v>0</v>
      </c>
    </row>
    <row r="1374" spans="4:18">
      <c r="D1374">
        <v>23202</v>
      </c>
      <c r="E1374" t="s">
        <v>4345</v>
      </c>
      <c r="F1374">
        <v>0</v>
      </c>
      <c r="G1374">
        <f t="shared" si="43"/>
        <v>0</v>
      </c>
      <c r="H1374">
        <f t="shared" si="44"/>
        <v>0</v>
      </c>
      <c r="P1374">
        <v>23202</v>
      </c>
      <c r="Q1374" t="s">
        <v>4345</v>
      </c>
      <c r="R1374">
        <v>0</v>
      </c>
    </row>
    <row r="1375" spans="4:18">
      <c r="D1375">
        <v>23203</v>
      </c>
      <c r="E1375" t="s">
        <v>2458</v>
      </c>
      <c r="F1375">
        <v>57550</v>
      </c>
      <c r="G1375">
        <f t="shared" si="43"/>
        <v>57550</v>
      </c>
      <c r="H1375">
        <f t="shared" si="44"/>
        <v>0</v>
      </c>
      <c r="P1375">
        <v>23203</v>
      </c>
      <c r="Q1375" t="s">
        <v>2458</v>
      </c>
      <c r="R1375">
        <v>57550</v>
      </c>
    </row>
    <row r="1376" spans="4:18">
      <c r="D1376">
        <v>2320301</v>
      </c>
      <c r="E1376" t="s">
        <v>4346</v>
      </c>
      <c r="F1376">
        <v>57549</v>
      </c>
      <c r="G1376">
        <f t="shared" si="43"/>
        <v>57549</v>
      </c>
      <c r="H1376">
        <f t="shared" si="44"/>
        <v>0</v>
      </c>
      <c r="P1376">
        <v>2320301</v>
      </c>
      <c r="Q1376" t="s">
        <v>4346</v>
      </c>
      <c r="R1376">
        <v>57549</v>
      </c>
    </row>
    <row r="1377" spans="4:18">
      <c r="D1377">
        <v>2320302</v>
      </c>
      <c r="E1377" t="s">
        <v>4347</v>
      </c>
      <c r="F1377">
        <v>0</v>
      </c>
      <c r="G1377">
        <f t="shared" si="43"/>
        <v>0</v>
      </c>
      <c r="H1377">
        <f t="shared" si="44"/>
        <v>0</v>
      </c>
      <c r="P1377">
        <v>2320302</v>
      </c>
      <c r="Q1377" t="s">
        <v>4347</v>
      </c>
      <c r="R1377">
        <v>0</v>
      </c>
    </row>
    <row r="1378" spans="4:18">
      <c r="D1378">
        <v>2320303</v>
      </c>
      <c r="E1378" t="s">
        <v>4348</v>
      </c>
      <c r="F1378">
        <v>0</v>
      </c>
      <c r="G1378">
        <f t="shared" si="43"/>
        <v>0</v>
      </c>
      <c r="H1378">
        <f t="shared" si="44"/>
        <v>0</v>
      </c>
      <c r="P1378">
        <v>2320303</v>
      </c>
      <c r="Q1378" t="s">
        <v>4348</v>
      </c>
      <c r="R1378">
        <v>0</v>
      </c>
    </row>
    <row r="1379" spans="4:18">
      <c r="D1379">
        <v>2320304</v>
      </c>
      <c r="E1379" t="s">
        <v>4349</v>
      </c>
      <c r="F1379">
        <v>1</v>
      </c>
      <c r="G1379">
        <f t="shared" si="43"/>
        <v>1</v>
      </c>
      <c r="H1379">
        <f t="shared" si="44"/>
        <v>0</v>
      </c>
      <c r="P1379">
        <v>2320304</v>
      </c>
      <c r="Q1379" t="s">
        <v>4349</v>
      </c>
      <c r="R1379">
        <v>1</v>
      </c>
    </row>
    <row r="1380" spans="4:18">
      <c r="D1380">
        <v>233</v>
      </c>
      <c r="E1380" t="s">
        <v>2324</v>
      </c>
      <c r="F1380">
        <v>354</v>
      </c>
      <c r="G1380">
        <f t="shared" si="43"/>
        <v>354</v>
      </c>
      <c r="H1380">
        <f t="shared" si="44"/>
        <v>0</v>
      </c>
      <c r="P1380">
        <v>233</v>
      </c>
      <c r="Q1380" t="s">
        <v>2324</v>
      </c>
      <c r="R1380">
        <v>354</v>
      </c>
    </row>
    <row r="1381" spans="4:18">
      <c r="D1381">
        <v>23301</v>
      </c>
      <c r="E1381" t="s">
        <v>4350</v>
      </c>
      <c r="F1381">
        <v>0</v>
      </c>
      <c r="G1381">
        <f t="shared" si="43"/>
        <v>0</v>
      </c>
      <c r="H1381">
        <f t="shared" si="44"/>
        <v>0</v>
      </c>
      <c r="P1381">
        <v>23301</v>
      </c>
      <c r="Q1381" t="s">
        <v>4350</v>
      </c>
      <c r="R1381">
        <v>0</v>
      </c>
    </row>
    <row r="1382" spans="4:18">
      <c r="D1382">
        <v>23302</v>
      </c>
      <c r="E1382" t="s">
        <v>4351</v>
      </c>
      <c r="F1382">
        <v>0</v>
      </c>
      <c r="G1382">
        <f t="shared" si="43"/>
        <v>0</v>
      </c>
      <c r="H1382">
        <f t="shared" si="44"/>
        <v>0</v>
      </c>
      <c r="P1382">
        <v>23302</v>
      </c>
      <c r="Q1382" t="s">
        <v>4351</v>
      </c>
      <c r="R1382">
        <v>0</v>
      </c>
    </row>
    <row r="1383" spans="4:18">
      <c r="D1383">
        <v>23303</v>
      </c>
      <c r="E1383" t="s">
        <v>2459</v>
      </c>
      <c r="F1383">
        <v>354</v>
      </c>
      <c r="G1383">
        <f t="shared" si="43"/>
        <v>354</v>
      </c>
      <c r="H1383">
        <f t="shared" si="44"/>
        <v>0</v>
      </c>
      <c r="P1383">
        <v>23303</v>
      </c>
      <c r="Q1383" t="s">
        <v>2459</v>
      </c>
      <c r="R1383">
        <v>354</v>
      </c>
    </row>
    <row r="1385" spans="5:18">
      <c r="E1385" t="s">
        <v>698</v>
      </c>
      <c r="F1385">
        <v>1821901</v>
      </c>
      <c r="Q1385" t="s">
        <v>698</v>
      </c>
      <c r="R1385">
        <v>1821932</v>
      </c>
    </row>
    <row r="1386" spans="4:18">
      <c r="D1386">
        <v>206</v>
      </c>
      <c r="E1386" t="s">
        <v>2307</v>
      </c>
      <c r="F1386">
        <v>0</v>
      </c>
      <c r="P1386">
        <v>206</v>
      </c>
      <c r="Q1386" t="s">
        <v>2307</v>
      </c>
      <c r="R1386">
        <v>0</v>
      </c>
    </row>
    <row r="1387" spans="4:18">
      <c r="D1387">
        <v>20610</v>
      </c>
      <c r="E1387" t="s">
        <v>4352</v>
      </c>
      <c r="F1387">
        <v>0</v>
      </c>
      <c r="P1387">
        <v>20610</v>
      </c>
      <c r="Q1387" t="s">
        <v>4352</v>
      </c>
      <c r="R1387">
        <v>0</v>
      </c>
    </row>
    <row r="1388" spans="4:18">
      <c r="D1388">
        <v>2061001</v>
      </c>
      <c r="E1388" t="s">
        <v>4353</v>
      </c>
      <c r="F1388">
        <v>0</v>
      </c>
      <c r="P1388">
        <v>2061001</v>
      </c>
      <c r="Q1388" t="s">
        <v>4353</v>
      </c>
      <c r="R1388">
        <v>0</v>
      </c>
    </row>
    <row r="1389" spans="4:18">
      <c r="D1389">
        <v>2061002</v>
      </c>
      <c r="E1389" t="s">
        <v>4354</v>
      </c>
      <c r="F1389">
        <v>0</v>
      </c>
      <c r="P1389">
        <v>2061002</v>
      </c>
      <c r="Q1389" t="s">
        <v>4354</v>
      </c>
      <c r="R1389">
        <v>0</v>
      </c>
    </row>
    <row r="1390" spans="4:18">
      <c r="D1390">
        <v>2061003</v>
      </c>
      <c r="E1390" t="s">
        <v>4355</v>
      </c>
      <c r="F1390">
        <v>0</v>
      </c>
      <c r="P1390">
        <v>2061003</v>
      </c>
      <c r="Q1390" t="s">
        <v>4355</v>
      </c>
      <c r="R1390">
        <v>0</v>
      </c>
    </row>
    <row r="1391" spans="4:18">
      <c r="D1391">
        <v>2061004</v>
      </c>
      <c r="E1391" t="s">
        <v>4356</v>
      </c>
      <c r="F1391">
        <v>0</v>
      </c>
      <c r="P1391">
        <v>2061004</v>
      </c>
      <c r="Q1391" t="s">
        <v>4356</v>
      </c>
      <c r="R1391">
        <v>0</v>
      </c>
    </row>
    <row r="1392" spans="4:18">
      <c r="D1392">
        <v>2061005</v>
      </c>
      <c r="E1392" t="s">
        <v>4357</v>
      </c>
      <c r="F1392">
        <v>0</v>
      </c>
      <c r="P1392">
        <v>2061005</v>
      </c>
      <c r="Q1392" t="s">
        <v>4357</v>
      </c>
      <c r="R1392">
        <v>0</v>
      </c>
    </row>
    <row r="1393" spans="4:18">
      <c r="D1393">
        <v>2061099</v>
      </c>
      <c r="E1393" t="s">
        <v>4358</v>
      </c>
      <c r="F1393">
        <v>0</v>
      </c>
      <c r="P1393">
        <v>2061099</v>
      </c>
      <c r="Q1393" t="s">
        <v>4358</v>
      </c>
      <c r="R1393">
        <v>0</v>
      </c>
    </row>
    <row r="1394" spans="4:18">
      <c r="D1394">
        <v>207</v>
      </c>
      <c r="E1394" t="s">
        <v>2308</v>
      </c>
      <c r="F1394">
        <v>774</v>
      </c>
      <c r="P1394">
        <v>207</v>
      </c>
      <c r="Q1394" t="s">
        <v>2308</v>
      </c>
      <c r="R1394">
        <v>774</v>
      </c>
    </row>
    <row r="1395" spans="4:18">
      <c r="D1395">
        <v>20707</v>
      </c>
      <c r="E1395" t="s">
        <v>4359</v>
      </c>
      <c r="F1395">
        <v>774</v>
      </c>
      <c r="P1395">
        <v>20707</v>
      </c>
      <c r="Q1395" t="s">
        <v>4359</v>
      </c>
      <c r="R1395">
        <v>774</v>
      </c>
    </row>
    <row r="1396" spans="4:18">
      <c r="D1396">
        <v>2070701</v>
      </c>
      <c r="E1396" t="s">
        <v>4360</v>
      </c>
      <c r="F1396">
        <v>1</v>
      </c>
      <c r="P1396">
        <v>2070701</v>
      </c>
      <c r="Q1396" t="s">
        <v>4360</v>
      </c>
      <c r="R1396">
        <v>1</v>
      </c>
    </row>
    <row r="1397" spans="4:18">
      <c r="D1397">
        <v>2070702</v>
      </c>
      <c r="E1397" t="s">
        <v>4361</v>
      </c>
      <c r="F1397">
        <v>0</v>
      </c>
      <c r="P1397">
        <v>2070702</v>
      </c>
      <c r="Q1397" t="s">
        <v>4361</v>
      </c>
      <c r="R1397">
        <v>0</v>
      </c>
    </row>
    <row r="1398" spans="4:18">
      <c r="D1398">
        <v>2070703</v>
      </c>
      <c r="E1398" t="s">
        <v>4362</v>
      </c>
      <c r="F1398">
        <v>0</v>
      </c>
      <c r="P1398">
        <v>2070703</v>
      </c>
      <c r="Q1398" t="s">
        <v>4362</v>
      </c>
      <c r="R1398">
        <v>0</v>
      </c>
    </row>
    <row r="1399" spans="4:18">
      <c r="D1399">
        <v>2070799</v>
      </c>
      <c r="E1399" t="s">
        <v>4363</v>
      </c>
      <c r="F1399">
        <v>773</v>
      </c>
      <c r="P1399">
        <v>2070799</v>
      </c>
      <c r="Q1399" t="s">
        <v>4363</v>
      </c>
      <c r="R1399">
        <v>773</v>
      </c>
    </row>
    <row r="1400" spans="4:18">
      <c r="D1400">
        <v>208</v>
      </c>
      <c r="E1400" t="s">
        <v>2309</v>
      </c>
      <c r="F1400">
        <v>5337</v>
      </c>
      <c r="P1400">
        <v>208</v>
      </c>
      <c r="Q1400" t="s">
        <v>2309</v>
      </c>
      <c r="R1400">
        <v>5337</v>
      </c>
    </row>
    <row r="1401" spans="4:18">
      <c r="D1401">
        <v>20822</v>
      </c>
      <c r="E1401" t="s">
        <v>4364</v>
      </c>
      <c r="F1401">
        <v>4816</v>
      </c>
      <c r="P1401">
        <v>20822</v>
      </c>
      <c r="Q1401" t="s">
        <v>4364</v>
      </c>
      <c r="R1401">
        <v>4816</v>
      </c>
    </row>
    <row r="1402" spans="4:18">
      <c r="D1402">
        <v>2082201</v>
      </c>
      <c r="E1402" t="s">
        <v>4365</v>
      </c>
      <c r="F1402">
        <v>911</v>
      </c>
      <c r="P1402">
        <v>2082201</v>
      </c>
      <c r="Q1402" t="s">
        <v>4365</v>
      </c>
      <c r="R1402">
        <v>911</v>
      </c>
    </row>
    <row r="1403" spans="4:18">
      <c r="D1403">
        <v>2082202</v>
      </c>
      <c r="E1403" t="s">
        <v>4366</v>
      </c>
      <c r="F1403">
        <v>3889</v>
      </c>
      <c r="P1403">
        <v>2082202</v>
      </c>
      <c r="Q1403" t="s">
        <v>4366</v>
      </c>
      <c r="R1403">
        <v>3889</v>
      </c>
    </row>
    <row r="1404" spans="4:18">
      <c r="D1404">
        <v>2082299</v>
      </c>
      <c r="E1404" t="s">
        <v>4367</v>
      </c>
      <c r="F1404">
        <v>16</v>
      </c>
      <c r="P1404">
        <v>2082299</v>
      </c>
      <c r="Q1404" t="s">
        <v>4367</v>
      </c>
      <c r="R1404">
        <v>16</v>
      </c>
    </row>
    <row r="1405" spans="4:18">
      <c r="D1405">
        <v>20823</v>
      </c>
      <c r="E1405" t="s">
        <v>4368</v>
      </c>
      <c r="F1405">
        <v>521</v>
      </c>
      <c r="P1405">
        <v>20823</v>
      </c>
      <c r="Q1405" t="s">
        <v>4368</v>
      </c>
      <c r="R1405">
        <v>521</v>
      </c>
    </row>
    <row r="1406" spans="4:18">
      <c r="D1406">
        <v>2082301</v>
      </c>
      <c r="E1406" t="s">
        <v>4365</v>
      </c>
      <c r="F1406">
        <v>0</v>
      </c>
      <c r="P1406">
        <v>2082301</v>
      </c>
      <c r="Q1406" t="s">
        <v>4365</v>
      </c>
      <c r="R1406">
        <v>0</v>
      </c>
    </row>
    <row r="1407" spans="4:18">
      <c r="D1407">
        <v>2082302</v>
      </c>
      <c r="E1407" t="s">
        <v>4366</v>
      </c>
      <c r="F1407">
        <v>521</v>
      </c>
      <c r="P1407">
        <v>2082302</v>
      </c>
      <c r="Q1407" t="s">
        <v>4366</v>
      </c>
      <c r="R1407">
        <v>521</v>
      </c>
    </row>
    <row r="1408" spans="4:18">
      <c r="D1408">
        <v>2082399</v>
      </c>
      <c r="E1408" t="s">
        <v>4369</v>
      </c>
      <c r="F1408">
        <v>0</v>
      </c>
      <c r="P1408">
        <v>2082399</v>
      </c>
      <c r="Q1408" t="s">
        <v>4369</v>
      </c>
      <c r="R1408">
        <v>0</v>
      </c>
    </row>
    <row r="1409" spans="4:18">
      <c r="D1409">
        <v>211</v>
      </c>
      <c r="E1409" t="s">
        <v>2311</v>
      </c>
      <c r="F1409">
        <v>0</v>
      </c>
      <c r="P1409">
        <v>211</v>
      </c>
      <c r="Q1409" t="s">
        <v>2311</v>
      </c>
      <c r="R1409">
        <v>0</v>
      </c>
    </row>
    <row r="1410" spans="4:18">
      <c r="D1410">
        <v>21160</v>
      </c>
      <c r="E1410" t="s">
        <v>4370</v>
      </c>
      <c r="F1410">
        <v>0</v>
      </c>
      <c r="P1410">
        <v>21160</v>
      </c>
      <c r="Q1410" t="s">
        <v>4370</v>
      </c>
      <c r="R1410">
        <v>0</v>
      </c>
    </row>
    <row r="1411" spans="4:18">
      <c r="D1411">
        <v>2116001</v>
      </c>
      <c r="E1411" t="s">
        <v>4371</v>
      </c>
      <c r="F1411">
        <v>0</v>
      </c>
      <c r="P1411">
        <v>2116001</v>
      </c>
      <c r="Q1411" t="s">
        <v>4371</v>
      </c>
      <c r="R1411">
        <v>0</v>
      </c>
    </row>
    <row r="1412" spans="4:18">
      <c r="D1412">
        <v>2116002</v>
      </c>
      <c r="E1412" t="s">
        <v>4372</v>
      </c>
      <c r="F1412">
        <v>0</v>
      </c>
      <c r="P1412">
        <v>2116002</v>
      </c>
      <c r="Q1412" t="s">
        <v>4372</v>
      </c>
      <c r="R1412">
        <v>0</v>
      </c>
    </row>
    <row r="1413" spans="4:18">
      <c r="D1413">
        <v>2116003</v>
      </c>
      <c r="E1413" t="s">
        <v>4373</v>
      </c>
      <c r="F1413">
        <v>0</v>
      </c>
      <c r="P1413">
        <v>2116003</v>
      </c>
      <c r="Q1413" t="s">
        <v>4373</v>
      </c>
      <c r="R1413">
        <v>0</v>
      </c>
    </row>
    <row r="1414" spans="4:18">
      <c r="D1414">
        <v>2116099</v>
      </c>
      <c r="E1414" t="s">
        <v>4374</v>
      </c>
      <c r="F1414">
        <v>0</v>
      </c>
      <c r="P1414">
        <v>2116099</v>
      </c>
      <c r="Q1414" t="s">
        <v>4374</v>
      </c>
      <c r="R1414">
        <v>0</v>
      </c>
    </row>
    <row r="1415" spans="4:18">
      <c r="D1415">
        <v>21161</v>
      </c>
      <c r="E1415" t="s">
        <v>4375</v>
      </c>
      <c r="F1415">
        <v>0</v>
      </c>
      <c r="P1415">
        <v>21161</v>
      </c>
      <c r="Q1415" t="s">
        <v>4375</v>
      </c>
      <c r="R1415">
        <v>0</v>
      </c>
    </row>
    <row r="1416" spans="4:18">
      <c r="D1416">
        <v>2116101</v>
      </c>
      <c r="E1416" t="s">
        <v>4376</v>
      </c>
      <c r="F1416">
        <v>0</v>
      </c>
      <c r="P1416">
        <v>2116101</v>
      </c>
      <c r="Q1416" t="s">
        <v>4376</v>
      </c>
      <c r="R1416">
        <v>0</v>
      </c>
    </row>
    <row r="1417" spans="4:18">
      <c r="D1417">
        <v>2116102</v>
      </c>
      <c r="E1417" t="s">
        <v>4377</v>
      </c>
      <c r="F1417">
        <v>0</v>
      </c>
      <c r="P1417">
        <v>2116102</v>
      </c>
      <c r="Q1417" t="s">
        <v>4377</v>
      </c>
      <c r="R1417">
        <v>0</v>
      </c>
    </row>
    <row r="1418" spans="4:18">
      <c r="D1418">
        <v>2116103</v>
      </c>
      <c r="E1418" t="s">
        <v>4378</v>
      </c>
      <c r="F1418">
        <v>0</v>
      </c>
      <c r="P1418">
        <v>2116103</v>
      </c>
      <c r="Q1418" t="s">
        <v>4378</v>
      </c>
      <c r="R1418">
        <v>0</v>
      </c>
    </row>
    <row r="1419" spans="4:18">
      <c r="D1419">
        <v>2116104</v>
      </c>
      <c r="E1419" t="s">
        <v>4379</v>
      </c>
      <c r="F1419">
        <v>0</v>
      </c>
      <c r="P1419">
        <v>2116104</v>
      </c>
      <c r="Q1419" t="s">
        <v>4379</v>
      </c>
      <c r="R1419">
        <v>0</v>
      </c>
    </row>
    <row r="1420" spans="4:18">
      <c r="D1420">
        <v>212</v>
      </c>
      <c r="E1420" t="s">
        <v>2312</v>
      </c>
      <c r="F1420">
        <v>1658461</v>
      </c>
      <c r="P1420">
        <v>212</v>
      </c>
      <c r="Q1420" t="s">
        <v>2312</v>
      </c>
      <c r="R1420">
        <v>1658461</v>
      </c>
    </row>
    <row r="1421" spans="4:18">
      <c r="D1421">
        <v>21208</v>
      </c>
      <c r="E1421" t="s">
        <v>4380</v>
      </c>
      <c r="F1421">
        <v>1572372</v>
      </c>
      <c r="P1421">
        <v>21208</v>
      </c>
      <c r="Q1421" t="s">
        <v>4380</v>
      </c>
      <c r="R1421">
        <v>1572372</v>
      </c>
    </row>
    <row r="1422" spans="4:18">
      <c r="D1422">
        <v>2120801</v>
      </c>
      <c r="E1422" t="s">
        <v>4381</v>
      </c>
      <c r="F1422">
        <v>1072258</v>
      </c>
      <c r="P1422">
        <v>2120801</v>
      </c>
      <c r="Q1422" t="s">
        <v>4381</v>
      </c>
      <c r="R1422">
        <v>1072258</v>
      </c>
    </row>
    <row r="1423" spans="4:18">
      <c r="D1423">
        <v>2120802</v>
      </c>
      <c r="E1423" t="s">
        <v>4382</v>
      </c>
      <c r="F1423">
        <v>151147</v>
      </c>
      <c r="P1423">
        <v>2120802</v>
      </c>
      <c r="Q1423" t="s">
        <v>4382</v>
      </c>
      <c r="R1423">
        <v>151147</v>
      </c>
    </row>
    <row r="1424" spans="4:18">
      <c r="D1424">
        <v>2120803</v>
      </c>
      <c r="E1424" t="s">
        <v>4383</v>
      </c>
      <c r="F1424">
        <v>179704</v>
      </c>
      <c r="P1424">
        <v>2120803</v>
      </c>
      <c r="Q1424" t="s">
        <v>4383</v>
      </c>
      <c r="R1424">
        <v>179704</v>
      </c>
    </row>
    <row r="1425" spans="4:18">
      <c r="D1425">
        <v>2120804</v>
      </c>
      <c r="E1425" t="s">
        <v>4384</v>
      </c>
      <c r="F1425">
        <v>45050</v>
      </c>
      <c r="P1425">
        <v>2120804</v>
      </c>
      <c r="Q1425" t="s">
        <v>4384</v>
      </c>
      <c r="R1425">
        <v>45050</v>
      </c>
    </row>
    <row r="1426" spans="4:18">
      <c r="D1426">
        <v>2120805</v>
      </c>
      <c r="E1426" t="s">
        <v>4385</v>
      </c>
      <c r="F1426">
        <v>1766</v>
      </c>
      <c r="P1426">
        <v>2120805</v>
      </c>
      <c r="Q1426" t="s">
        <v>4385</v>
      </c>
      <c r="R1426">
        <v>1766</v>
      </c>
    </row>
    <row r="1427" spans="4:18">
      <c r="D1427">
        <v>2120806</v>
      </c>
      <c r="E1427" t="s">
        <v>4386</v>
      </c>
      <c r="F1427">
        <v>3587</v>
      </c>
      <c r="P1427">
        <v>2120806</v>
      </c>
      <c r="Q1427" t="s">
        <v>4386</v>
      </c>
      <c r="R1427">
        <v>3587</v>
      </c>
    </row>
    <row r="1428" spans="4:18">
      <c r="D1428">
        <v>2120807</v>
      </c>
      <c r="E1428" t="s">
        <v>4387</v>
      </c>
      <c r="F1428">
        <v>3292</v>
      </c>
      <c r="P1428">
        <v>2120807</v>
      </c>
      <c r="Q1428" t="s">
        <v>4387</v>
      </c>
      <c r="R1428">
        <v>3292</v>
      </c>
    </row>
    <row r="1429" spans="4:18">
      <c r="D1429">
        <v>2120809</v>
      </c>
      <c r="E1429" t="s">
        <v>4388</v>
      </c>
      <c r="F1429">
        <v>0</v>
      </c>
      <c r="P1429">
        <v>2120809</v>
      </c>
      <c r="Q1429" t="s">
        <v>4388</v>
      </c>
      <c r="R1429">
        <v>0</v>
      </c>
    </row>
    <row r="1430" spans="4:18">
      <c r="D1430">
        <v>2120810</v>
      </c>
      <c r="E1430" t="s">
        <v>4389</v>
      </c>
      <c r="F1430">
        <v>8157</v>
      </c>
      <c r="P1430">
        <v>2120810</v>
      </c>
      <c r="Q1430" t="s">
        <v>4389</v>
      </c>
      <c r="R1430">
        <v>8157</v>
      </c>
    </row>
    <row r="1431" spans="4:18">
      <c r="D1431">
        <v>2120811</v>
      </c>
      <c r="E1431" t="s">
        <v>4390</v>
      </c>
      <c r="F1431">
        <v>1256</v>
      </c>
      <c r="P1431">
        <v>2120811</v>
      </c>
      <c r="Q1431" t="s">
        <v>4390</v>
      </c>
      <c r="R1431">
        <v>1256</v>
      </c>
    </row>
    <row r="1432" spans="4:18">
      <c r="D1432">
        <v>2120813</v>
      </c>
      <c r="E1432" t="s">
        <v>2638</v>
      </c>
      <c r="F1432">
        <v>16</v>
      </c>
      <c r="P1432">
        <v>2120813</v>
      </c>
      <c r="Q1432" t="s">
        <v>2638</v>
      </c>
      <c r="R1432">
        <v>16</v>
      </c>
    </row>
    <row r="1433" spans="4:18">
      <c r="D1433">
        <v>2120899</v>
      </c>
      <c r="E1433" t="s">
        <v>4391</v>
      </c>
      <c r="F1433">
        <v>106139</v>
      </c>
      <c r="P1433">
        <v>2120899</v>
      </c>
      <c r="Q1433" t="s">
        <v>4391</v>
      </c>
      <c r="R1433">
        <v>106139</v>
      </c>
    </row>
    <row r="1434" spans="4:18">
      <c r="D1434">
        <v>21210</v>
      </c>
      <c r="E1434" t="s">
        <v>4392</v>
      </c>
      <c r="F1434">
        <v>39968</v>
      </c>
      <c r="P1434">
        <v>21210</v>
      </c>
      <c r="Q1434" t="s">
        <v>4392</v>
      </c>
      <c r="R1434">
        <v>39968</v>
      </c>
    </row>
    <row r="1435" spans="4:18">
      <c r="D1435">
        <v>2121001</v>
      </c>
      <c r="E1435" t="s">
        <v>4381</v>
      </c>
      <c r="F1435">
        <v>7360</v>
      </c>
      <c r="P1435">
        <v>2121001</v>
      </c>
      <c r="Q1435" t="s">
        <v>4381</v>
      </c>
      <c r="R1435">
        <v>7360</v>
      </c>
    </row>
    <row r="1436" spans="4:18">
      <c r="D1436">
        <v>2121002</v>
      </c>
      <c r="E1436" t="s">
        <v>4382</v>
      </c>
      <c r="F1436">
        <v>31631</v>
      </c>
      <c r="P1436">
        <v>2121002</v>
      </c>
      <c r="Q1436" t="s">
        <v>4382</v>
      </c>
      <c r="R1436">
        <v>31631</v>
      </c>
    </row>
    <row r="1437" spans="4:18">
      <c r="D1437">
        <v>2121099</v>
      </c>
      <c r="E1437" t="s">
        <v>4393</v>
      </c>
      <c r="F1437">
        <v>977</v>
      </c>
      <c r="P1437">
        <v>2121099</v>
      </c>
      <c r="Q1437" t="s">
        <v>4393</v>
      </c>
      <c r="R1437">
        <v>977</v>
      </c>
    </row>
    <row r="1438" spans="4:18">
      <c r="D1438">
        <v>21211</v>
      </c>
      <c r="E1438" t="s">
        <v>4394</v>
      </c>
      <c r="F1438">
        <v>3238</v>
      </c>
      <c r="P1438">
        <v>21211</v>
      </c>
      <c r="Q1438" t="s">
        <v>4394</v>
      </c>
      <c r="R1438">
        <v>3238</v>
      </c>
    </row>
    <row r="1439" spans="4:18">
      <c r="D1439">
        <v>21213</v>
      </c>
      <c r="E1439" t="s">
        <v>4395</v>
      </c>
      <c r="F1439">
        <v>13009</v>
      </c>
      <c r="P1439">
        <v>21213</v>
      </c>
      <c r="Q1439" t="s">
        <v>4395</v>
      </c>
      <c r="R1439">
        <v>13009</v>
      </c>
    </row>
    <row r="1440" spans="4:18">
      <c r="D1440">
        <v>2121301</v>
      </c>
      <c r="E1440" t="s">
        <v>4396</v>
      </c>
      <c r="F1440">
        <v>4222</v>
      </c>
      <c r="P1440">
        <v>2121301</v>
      </c>
      <c r="Q1440" t="s">
        <v>4396</v>
      </c>
      <c r="R1440">
        <v>4222</v>
      </c>
    </row>
    <row r="1441" spans="4:18">
      <c r="D1441">
        <v>2121302</v>
      </c>
      <c r="E1441" t="s">
        <v>4397</v>
      </c>
      <c r="F1441">
        <v>1087</v>
      </c>
      <c r="P1441">
        <v>2121302</v>
      </c>
      <c r="Q1441" t="s">
        <v>4397</v>
      </c>
      <c r="R1441">
        <v>1087</v>
      </c>
    </row>
    <row r="1442" spans="4:18">
      <c r="D1442">
        <v>2121303</v>
      </c>
      <c r="E1442" t="s">
        <v>4398</v>
      </c>
      <c r="F1442">
        <v>0</v>
      </c>
      <c r="P1442">
        <v>2121303</v>
      </c>
      <c r="Q1442" t="s">
        <v>4398</v>
      </c>
      <c r="R1442">
        <v>0</v>
      </c>
    </row>
    <row r="1443" spans="4:18">
      <c r="D1443">
        <v>2121304</v>
      </c>
      <c r="E1443" t="s">
        <v>4399</v>
      </c>
      <c r="F1443">
        <v>0</v>
      </c>
      <c r="P1443">
        <v>2121304</v>
      </c>
      <c r="Q1443" t="s">
        <v>4399</v>
      </c>
      <c r="R1443">
        <v>0</v>
      </c>
    </row>
    <row r="1444" spans="4:18">
      <c r="D1444">
        <v>2121399</v>
      </c>
      <c r="E1444" t="s">
        <v>4400</v>
      </c>
      <c r="F1444">
        <v>7700</v>
      </c>
      <c r="P1444">
        <v>2121399</v>
      </c>
      <c r="Q1444" t="s">
        <v>4400</v>
      </c>
      <c r="R1444">
        <v>7700</v>
      </c>
    </row>
    <row r="1445" spans="4:18">
      <c r="D1445">
        <v>21214</v>
      </c>
      <c r="E1445" t="s">
        <v>4401</v>
      </c>
      <c r="F1445">
        <v>29874</v>
      </c>
      <c r="P1445">
        <v>21214</v>
      </c>
      <c r="Q1445" t="s">
        <v>4401</v>
      </c>
      <c r="R1445">
        <v>29874</v>
      </c>
    </row>
    <row r="1446" spans="4:18">
      <c r="D1446">
        <v>2121401</v>
      </c>
      <c r="E1446" t="s">
        <v>4402</v>
      </c>
      <c r="F1446">
        <v>2797</v>
      </c>
      <c r="P1446">
        <v>2121401</v>
      </c>
      <c r="Q1446" t="s">
        <v>4402</v>
      </c>
      <c r="R1446">
        <v>2797</v>
      </c>
    </row>
    <row r="1447" spans="4:18">
      <c r="D1447">
        <v>2121402</v>
      </c>
      <c r="E1447" t="s">
        <v>4403</v>
      </c>
      <c r="F1447">
        <v>114</v>
      </c>
      <c r="P1447">
        <v>2121402</v>
      </c>
      <c r="Q1447" t="s">
        <v>4403</v>
      </c>
      <c r="R1447">
        <v>114</v>
      </c>
    </row>
    <row r="1448" spans="4:18">
      <c r="D1448">
        <v>2121499</v>
      </c>
      <c r="E1448" t="s">
        <v>4404</v>
      </c>
      <c r="F1448">
        <v>26963</v>
      </c>
      <c r="P1448">
        <v>2121499</v>
      </c>
      <c r="Q1448" t="s">
        <v>4404</v>
      </c>
      <c r="R1448">
        <v>26963</v>
      </c>
    </row>
    <row r="1449" spans="4:18">
      <c r="D1449">
        <v>213</v>
      </c>
      <c r="E1449" t="s">
        <v>2313</v>
      </c>
      <c r="F1449">
        <v>4248</v>
      </c>
      <c r="P1449">
        <v>213</v>
      </c>
      <c r="Q1449" t="s">
        <v>2313</v>
      </c>
      <c r="R1449">
        <v>4248</v>
      </c>
    </row>
    <row r="1450" spans="4:18">
      <c r="D1450">
        <v>21366</v>
      </c>
      <c r="E1450" t="s">
        <v>4405</v>
      </c>
      <c r="F1450">
        <v>575</v>
      </c>
      <c r="P1450">
        <v>21366</v>
      </c>
      <c r="Q1450" t="s">
        <v>4405</v>
      </c>
      <c r="R1450">
        <v>575</v>
      </c>
    </row>
    <row r="1451" spans="4:18">
      <c r="D1451">
        <v>2136601</v>
      </c>
      <c r="E1451" t="s">
        <v>4366</v>
      </c>
      <c r="F1451">
        <v>575</v>
      </c>
      <c r="P1451">
        <v>2136601</v>
      </c>
      <c r="Q1451" t="s">
        <v>4366</v>
      </c>
      <c r="R1451">
        <v>575</v>
      </c>
    </row>
    <row r="1452" spans="4:18">
      <c r="D1452">
        <v>2136602</v>
      </c>
      <c r="E1452" t="s">
        <v>4406</v>
      </c>
      <c r="F1452">
        <v>0</v>
      </c>
      <c r="P1452">
        <v>2136602</v>
      </c>
      <c r="Q1452" t="s">
        <v>4406</v>
      </c>
      <c r="R1452">
        <v>0</v>
      </c>
    </row>
    <row r="1453" spans="4:18">
      <c r="D1453">
        <v>2136603</v>
      </c>
      <c r="E1453" t="s">
        <v>4407</v>
      </c>
      <c r="F1453">
        <v>0</v>
      </c>
      <c r="P1453">
        <v>2136603</v>
      </c>
      <c r="Q1453" t="s">
        <v>4407</v>
      </c>
      <c r="R1453">
        <v>0</v>
      </c>
    </row>
    <row r="1454" spans="4:18">
      <c r="D1454">
        <v>2136699</v>
      </c>
      <c r="E1454" t="s">
        <v>4408</v>
      </c>
      <c r="F1454">
        <v>0</v>
      </c>
      <c r="P1454">
        <v>2136699</v>
      </c>
      <c r="Q1454" t="s">
        <v>4408</v>
      </c>
      <c r="R1454">
        <v>0</v>
      </c>
    </row>
    <row r="1455" spans="4:18">
      <c r="D1455">
        <v>21367</v>
      </c>
      <c r="E1455" t="s">
        <v>4409</v>
      </c>
      <c r="F1455">
        <v>0</v>
      </c>
      <c r="P1455">
        <v>21367</v>
      </c>
      <c r="Q1455" t="s">
        <v>4409</v>
      </c>
      <c r="R1455">
        <v>0</v>
      </c>
    </row>
    <row r="1456" spans="4:18">
      <c r="D1456">
        <v>2136701</v>
      </c>
      <c r="E1456" t="s">
        <v>4366</v>
      </c>
      <c r="F1456">
        <v>0</v>
      </c>
      <c r="P1456">
        <v>2136701</v>
      </c>
      <c r="Q1456" t="s">
        <v>4366</v>
      </c>
      <c r="R1456">
        <v>0</v>
      </c>
    </row>
    <row r="1457" spans="4:18">
      <c r="D1457">
        <v>2136702</v>
      </c>
      <c r="E1457" t="s">
        <v>4406</v>
      </c>
      <c r="F1457">
        <v>0</v>
      </c>
      <c r="P1457">
        <v>2136702</v>
      </c>
      <c r="Q1457" t="s">
        <v>4406</v>
      </c>
      <c r="R1457">
        <v>0</v>
      </c>
    </row>
    <row r="1458" spans="4:18">
      <c r="D1458">
        <v>2136703</v>
      </c>
      <c r="E1458" t="s">
        <v>4410</v>
      </c>
      <c r="F1458">
        <v>0</v>
      </c>
      <c r="P1458">
        <v>2136703</v>
      </c>
      <c r="Q1458" t="s">
        <v>4410</v>
      </c>
      <c r="R1458">
        <v>0</v>
      </c>
    </row>
    <row r="1459" spans="4:18">
      <c r="D1459">
        <v>2136799</v>
      </c>
      <c r="E1459" t="s">
        <v>4411</v>
      </c>
      <c r="F1459">
        <v>0</v>
      </c>
      <c r="P1459">
        <v>2136799</v>
      </c>
      <c r="Q1459" t="s">
        <v>4411</v>
      </c>
      <c r="R1459">
        <v>0</v>
      </c>
    </row>
    <row r="1460" spans="4:18">
      <c r="D1460">
        <v>21369</v>
      </c>
      <c r="E1460" t="s">
        <v>4412</v>
      </c>
      <c r="F1460">
        <v>3673</v>
      </c>
      <c r="P1460">
        <v>21369</v>
      </c>
      <c r="Q1460" t="s">
        <v>4412</v>
      </c>
      <c r="R1460">
        <v>3673</v>
      </c>
    </row>
    <row r="1461" spans="4:18">
      <c r="D1461">
        <v>2136901</v>
      </c>
      <c r="E1461" t="s">
        <v>4147</v>
      </c>
      <c r="F1461">
        <v>0</v>
      </c>
      <c r="P1461">
        <v>2136901</v>
      </c>
      <c r="Q1461" t="s">
        <v>4147</v>
      </c>
      <c r="R1461">
        <v>0</v>
      </c>
    </row>
    <row r="1462" spans="4:18">
      <c r="D1462">
        <v>2136902</v>
      </c>
      <c r="E1462" t="s">
        <v>4413</v>
      </c>
      <c r="F1462">
        <v>0</v>
      </c>
      <c r="P1462">
        <v>2136902</v>
      </c>
      <c r="Q1462" t="s">
        <v>4413</v>
      </c>
      <c r="R1462">
        <v>0</v>
      </c>
    </row>
    <row r="1463" spans="4:18">
      <c r="D1463">
        <v>2136903</v>
      </c>
      <c r="E1463" t="s">
        <v>4414</v>
      </c>
      <c r="F1463">
        <v>3673</v>
      </c>
      <c r="P1463">
        <v>2136903</v>
      </c>
      <c r="Q1463" t="s">
        <v>4414</v>
      </c>
      <c r="R1463">
        <v>3673</v>
      </c>
    </row>
    <row r="1464" spans="4:18">
      <c r="D1464">
        <v>2136999</v>
      </c>
      <c r="E1464" t="s">
        <v>4415</v>
      </c>
      <c r="F1464">
        <v>0</v>
      </c>
      <c r="P1464">
        <v>2136999</v>
      </c>
      <c r="Q1464" t="s">
        <v>4415</v>
      </c>
      <c r="R1464">
        <v>0</v>
      </c>
    </row>
    <row r="1465" spans="4:18">
      <c r="D1465">
        <v>214</v>
      </c>
      <c r="E1465" t="s">
        <v>2314</v>
      </c>
      <c r="F1465">
        <v>15</v>
      </c>
      <c r="P1465">
        <v>214</v>
      </c>
      <c r="Q1465" t="s">
        <v>2314</v>
      </c>
      <c r="R1465">
        <v>15</v>
      </c>
    </row>
    <row r="1466" spans="4:18">
      <c r="D1466">
        <v>21460</v>
      </c>
      <c r="E1466" t="s">
        <v>4416</v>
      </c>
      <c r="F1466">
        <v>0</v>
      </c>
      <c r="P1466">
        <v>21460</v>
      </c>
      <c r="Q1466" t="s">
        <v>4416</v>
      </c>
      <c r="R1466">
        <v>0</v>
      </c>
    </row>
    <row r="1467" spans="4:18">
      <c r="D1467">
        <v>2146001</v>
      </c>
      <c r="E1467" t="s">
        <v>2607</v>
      </c>
      <c r="F1467">
        <v>0</v>
      </c>
      <c r="P1467">
        <v>2146001</v>
      </c>
      <c r="Q1467" t="s">
        <v>2607</v>
      </c>
      <c r="R1467">
        <v>0</v>
      </c>
    </row>
    <row r="1468" spans="4:18">
      <c r="D1468">
        <v>2146002</v>
      </c>
      <c r="E1468" t="s">
        <v>4170</v>
      </c>
      <c r="F1468">
        <v>0</v>
      </c>
      <c r="P1468">
        <v>2146002</v>
      </c>
      <c r="Q1468" t="s">
        <v>4170</v>
      </c>
      <c r="R1468">
        <v>0</v>
      </c>
    </row>
    <row r="1469" spans="4:18">
      <c r="D1469">
        <v>2146003</v>
      </c>
      <c r="E1469" t="s">
        <v>4417</v>
      </c>
      <c r="F1469">
        <v>0</v>
      </c>
      <c r="P1469">
        <v>2146003</v>
      </c>
      <c r="Q1469" t="s">
        <v>4417</v>
      </c>
      <c r="R1469">
        <v>0</v>
      </c>
    </row>
    <row r="1470" spans="4:18">
      <c r="D1470">
        <v>2146099</v>
      </c>
      <c r="E1470" t="s">
        <v>4418</v>
      </c>
      <c r="F1470">
        <v>0</v>
      </c>
      <c r="P1470">
        <v>2146099</v>
      </c>
      <c r="Q1470" t="s">
        <v>4418</v>
      </c>
      <c r="R1470">
        <v>0</v>
      </c>
    </row>
    <row r="1471" spans="4:18">
      <c r="D1471">
        <v>21462</v>
      </c>
      <c r="E1471" t="s">
        <v>4419</v>
      </c>
      <c r="F1471">
        <v>0</v>
      </c>
      <c r="P1471">
        <v>21462</v>
      </c>
      <c r="Q1471" t="s">
        <v>4419</v>
      </c>
      <c r="R1471">
        <v>0</v>
      </c>
    </row>
    <row r="1472" spans="4:18">
      <c r="D1472">
        <v>2146201</v>
      </c>
      <c r="E1472" t="s">
        <v>4417</v>
      </c>
      <c r="F1472">
        <v>0</v>
      </c>
      <c r="P1472">
        <v>2146201</v>
      </c>
      <c r="Q1472" t="s">
        <v>4417</v>
      </c>
      <c r="R1472">
        <v>0</v>
      </c>
    </row>
    <row r="1473" spans="4:18">
      <c r="D1473">
        <v>2146202</v>
      </c>
      <c r="E1473" t="s">
        <v>4420</v>
      </c>
      <c r="F1473">
        <v>0</v>
      </c>
      <c r="P1473">
        <v>2146202</v>
      </c>
      <c r="Q1473" t="s">
        <v>4420</v>
      </c>
      <c r="R1473">
        <v>0</v>
      </c>
    </row>
    <row r="1474" spans="4:18">
      <c r="D1474">
        <v>2146203</v>
      </c>
      <c r="E1474" t="s">
        <v>4421</v>
      </c>
      <c r="F1474">
        <v>0</v>
      </c>
      <c r="P1474">
        <v>2146203</v>
      </c>
      <c r="Q1474" t="s">
        <v>4421</v>
      </c>
      <c r="R1474">
        <v>0</v>
      </c>
    </row>
    <row r="1475" spans="4:18">
      <c r="D1475">
        <v>2146299</v>
      </c>
      <c r="E1475" t="s">
        <v>4422</v>
      </c>
      <c r="F1475">
        <v>0</v>
      </c>
      <c r="P1475">
        <v>2146299</v>
      </c>
      <c r="Q1475" t="s">
        <v>4422</v>
      </c>
      <c r="R1475">
        <v>0</v>
      </c>
    </row>
    <row r="1476" spans="4:18">
      <c r="D1476">
        <v>21463</v>
      </c>
      <c r="E1476" t="s">
        <v>4423</v>
      </c>
      <c r="F1476">
        <v>15</v>
      </c>
      <c r="P1476">
        <v>21463</v>
      </c>
      <c r="Q1476" t="s">
        <v>4423</v>
      </c>
      <c r="R1476">
        <v>15</v>
      </c>
    </row>
    <row r="1477" spans="4:18">
      <c r="D1477">
        <v>2146301</v>
      </c>
      <c r="E1477" t="s">
        <v>4173</v>
      </c>
      <c r="F1477">
        <v>0</v>
      </c>
      <c r="P1477">
        <v>2146301</v>
      </c>
      <c r="Q1477" t="s">
        <v>4173</v>
      </c>
      <c r="R1477">
        <v>0</v>
      </c>
    </row>
    <row r="1478" spans="4:18">
      <c r="D1478">
        <v>2146302</v>
      </c>
      <c r="E1478" t="s">
        <v>4424</v>
      </c>
      <c r="F1478">
        <v>0</v>
      </c>
      <c r="P1478">
        <v>2146302</v>
      </c>
      <c r="Q1478" t="s">
        <v>4424</v>
      </c>
      <c r="R1478">
        <v>0</v>
      </c>
    </row>
    <row r="1479" spans="4:18">
      <c r="D1479">
        <v>2146303</v>
      </c>
      <c r="E1479" t="s">
        <v>4425</v>
      </c>
      <c r="F1479">
        <v>0</v>
      </c>
      <c r="P1479">
        <v>2146303</v>
      </c>
      <c r="Q1479" t="s">
        <v>4425</v>
      </c>
      <c r="R1479">
        <v>0</v>
      </c>
    </row>
    <row r="1480" spans="4:18">
      <c r="D1480">
        <v>2146399</v>
      </c>
      <c r="E1480" t="s">
        <v>4426</v>
      </c>
      <c r="F1480">
        <v>15</v>
      </c>
      <c r="P1480">
        <v>2146399</v>
      </c>
      <c r="Q1480" t="s">
        <v>4426</v>
      </c>
      <c r="R1480">
        <v>15</v>
      </c>
    </row>
    <row r="1481" spans="4:18">
      <c r="D1481">
        <v>21464</v>
      </c>
      <c r="E1481" t="s">
        <v>4427</v>
      </c>
      <c r="F1481">
        <v>0</v>
      </c>
      <c r="P1481">
        <v>21464</v>
      </c>
      <c r="Q1481" t="s">
        <v>4427</v>
      </c>
      <c r="R1481">
        <v>0</v>
      </c>
    </row>
    <row r="1482" spans="4:18">
      <c r="D1482">
        <v>2146401</v>
      </c>
      <c r="E1482" t="s">
        <v>4428</v>
      </c>
      <c r="F1482">
        <v>0</v>
      </c>
      <c r="P1482">
        <v>2146401</v>
      </c>
      <c r="Q1482" t="s">
        <v>4428</v>
      </c>
      <c r="R1482">
        <v>0</v>
      </c>
    </row>
    <row r="1483" spans="4:18">
      <c r="D1483">
        <v>2146402</v>
      </c>
      <c r="E1483" t="s">
        <v>4429</v>
      </c>
      <c r="F1483">
        <v>0</v>
      </c>
      <c r="P1483">
        <v>2146402</v>
      </c>
      <c r="Q1483" t="s">
        <v>4429</v>
      </c>
      <c r="R1483">
        <v>0</v>
      </c>
    </row>
    <row r="1484" spans="4:18">
      <c r="D1484">
        <v>2146403</v>
      </c>
      <c r="E1484" t="s">
        <v>4430</v>
      </c>
      <c r="F1484">
        <v>0</v>
      </c>
      <c r="P1484">
        <v>2146403</v>
      </c>
      <c r="Q1484" t="s">
        <v>4430</v>
      </c>
      <c r="R1484">
        <v>0</v>
      </c>
    </row>
    <row r="1485" spans="4:18">
      <c r="D1485">
        <v>2146404</v>
      </c>
      <c r="E1485" t="s">
        <v>4431</v>
      </c>
      <c r="F1485">
        <v>0</v>
      </c>
      <c r="P1485">
        <v>2146404</v>
      </c>
      <c r="Q1485" t="s">
        <v>4431</v>
      </c>
      <c r="R1485">
        <v>0</v>
      </c>
    </row>
    <row r="1486" spans="4:18">
      <c r="D1486">
        <v>2146405</v>
      </c>
      <c r="E1486" t="s">
        <v>4432</v>
      </c>
      <c r="F1486">
        <v>0</v>
      </c>
      <c r="P1486">
        <v>2146405</v>
      </c>
      <c r="Q1486" t="s">
        <v>4432</v>
      </c>
      <c r="R1486">
        <v>0</v>
      </c>
    </row>
    <row r="1487" spans="4:18">
      <c r="D1487">
        <v>2146406</v>
      </c>
      <c r="E1487" t="s">
        <v>4433</v>
      </c>
      <c r="F1487">
        <v>0</v>
      </c>
      <c r="P1487">
        <v>2146406</v>
      </c>
      <c r="Q1487" t="s">
        <v>4433</v>
      </c>
      <c r="R1487">
        <v>0</v>
      </c>
    </row>
    <row r="1488" spans="4:18">
      <c r="D1488">
        <v>2146407</v>
      </c>
      <c r="E1488" t="s">
        <v>4434</v>
      </c>
      <c r="F1488">
        <v>0</v>
      </c>
      <c r="P1488">
        <v>2146407</v>
      </c>
      <c r="Q1488" t="s">
        <v>4434</v>
      </c>
      <c r="R1488">
        <v>0</v>
      </c>
    </row>
    <row r="1489" spans="4:18">
      <c r="D1489">
        <v>2146499</v>
      </c>
      <c r="E1489" t="s">
        <v>4435</v>
      </c>
      <c r="F1489">
        <v>0</v>
      </c>
      <c r="P1489">
        <v>2146499</v>
      </c>
      <c r="Q1489" t="s">
        <v>4435</v>
      </c>
      <c r="R1489">
        <v>0</v>
      </c>
    </row>
    <row r="1490" spans="4:18">
      <c r="D1490">
        <v>21468</v>
      </c>
      <c r="E1490" t="s">
        <v>4436</v>
      </c>
      <c r="F1490">
        <v>0</v>
      </c>
      <c r="P1490">
        <v>21468</v>
      </c>
      <c r="Q1490" t="s">
        <v>4436</v>
      </c>
      <c r="R1490">
        <v>0</v>
      </c>
    </row>
    <row r="1491" spans="4:18">
      <c r="D1491">
        <v>2146801</v>
      </c>
      <c r="E1491" t="s">
        <v>4437</v>
      </c>
      <c r="F1491">
        <v>0</v>
      </c>
      <c r="P1491">
        <v>2146801</v>
      </c>
      <c r="Q1491" t="s">
        <v>4437</v>
      </c>
      <c r="R1491">
        <v>0</v>
      </c>
    </row>
    <row r="1492" spans="4:18">
      <c r="D1492">
        <v>2146802</v>
      </c>
      <c r="E1492" t="s">
        <v>4438</v>
      </c>
      <c r="F1492">
        <v>0</v>
      </c>
      <c r="P1492">
        <v>2146802</v>
      </c>
      <c r="Q1492" t="s">
        <v>4438</v>
      </c>
      <c r="R1492">
        <v>0</v>
      </c>
    </row>
    <row r="1493" spans="4:18">
      <c r="D1493">
        <v>2146803</v>
      </c>
      <c r="E1493" t="s">
        <v>4439</v>
      </c>
      <c r="F1493">
        <v>0</v>
      </c>
      <c r="P1493">
        <v>2146803</v>
      </c>
      <c r="Q1493" t="s">
        <v>4439</v>
      </c>
      <c r="R1493">
        <v>0</v>
      </c>
    </row>
    <row r="1494" spans="4:18">
      <c r="D1494">
        <v>2146804</v>
      </c>
      <c r="E1494" t="s">
        <v>4440</v>
      </c>
      <c r="F1494">
        <v>0</v>
      </c>
      <c r="P1494">
        <v>2146804</v>
      </c>
      <c r="Q1494" t="s">
        <v>4440</v>
      </c>
      <c r="R1494">
        <v>0</v>
      </c>
    </row>
    <row r="1495" spans="4:18">
      <c r="D1495">
        <v>2146805</v>
      </c>
      <c r="E1495" t="s">
        <v>4441</v>
      </c>
      <c r="F1495">
        <v>0</v>
      </c>
      <c r="P1495">
        <v>2146805</v>
      </c>
      <c r="Q1495" t="s">
        <v>4441</v>
      </c>
      <c r="R1495">
        <v>0</v>
      </c>
    </row>
    <row r="1496" spans="4:18">
      <c r="D1496">
        <v>2146899</v>
      </c>
      <c r="E1496" t="s">
        <v>4442</v>
      </c>
      <c r="F1496">
        <v>0</v>
      </c>
      <c r="P1496">
        <v>2146899</v>
      </c>
      <c r="Q1496" t="s">
        <v>4442</v>
      </c>
      <c r="R1496">
        <v>0</v>
      </c>
    </row>
    <row r="1497" spans="4:18">
      <c r="D1497">
        <v>21469</v>
      </c>
      <c r="E1497" t="s">
        <v>4443</v>
      </c>
      <c r="F1497">
        <v>0</v>
      </c>
      <c r="P1497">
        <v>21469</v>
      </c>
      <c r="Q1497" t="s">
        <v>4443</v>
      </c>
      <c r="R1497">
        <v>0</v>
      </c>
    </row>
    <row r="1498" spans="4:18">
      <c r="D1498">
        <v>2146901</v>
      </c>
      <c r="E1498" t="s">
        <v>4444</v>
      </c>
      <c r="F1498">
        <v>0</v>
      </c>
      <c r="P1498">
        <v>2146901</v>
      </c>
      <c r="Q1498" t="s">
        <v>4444</v>
      </c>
      <c r="R1498">
        <v>0</v>
      </c>
    </row>
    <row r="1499" spans="4:18">
      <c r="D1499">
        <v>2146902</v>
      </c>
      <c r="E1499" t="s">
        <v>4189</v>
      </c>
      <c r="F1499">
        <v>0</v>
      </c>
      <c r="P1499">
        <v>2146902</v>
      </c>
      <c r="Q1499" t="s">
        <v>4189</v>
      </c>
      <c r="R1499">
        <v>0</v>
      </c>
    </row>
    <row r="1500" spans="4:18">
      <c r="D1500">
        <v>2146903</v>
      </c>
      <c r="E1500" t="s">
        <v>4445</v>
      </c>
      <c r="F1500">
        <v>0</v>
      </c>
      <c r="P1500">
        <v>2146903</v>
      </c>
      <c r="Q1500" t="s">
        <v>4445</v>
      </c>
      <c r="R1500">
        <v>0</v>
      </c>
    </row>
    <row r="1501" spans="4:18">
      <c r="D1501">
        <v>2146904</v>
      </c>
      <c r="E1501" t="s">
        <v>4446</v>
      </c>
      <c r="F1501">
        <v>0</v>
      </c>
      <c r="P1501">
        <v>2146904</v>
      </c>
      <c r="Q1501" t="s">
        <v>4446</v>
      </c>
      <c r="R1501">
        <v>0</v>
      </c>
    </row>
    <row r="1502" spans="4:18">
      <c r="D1502">
        <v>2146906</v>
      </c>
      <c r="E1502" t="s">
        <v>4447</v>
      </c>
      <c r="F1502">
        <v>0</v>
      </c>
      <c r="P1502">
        <v>2146906</v>
      </c>
      <c r="Q1502" t="s">
        <v>4447</v>
      </c>
      <c r="R1502">
        <v>0</v>
      </c>
    </row>
    <row r="1503" spans="4:18">
      <c r="D1503">
        <v>2146907</v>
      </c>
      <c r="E1503" t="s">
        <v>4448</v>
      </c>
      <c r="F1503">
        <v>0</v>
      </c>
      <c r="P1503">
        <v>2146907</v>
      </c>
      <c r="Q1503" t="s">
        <v>4448</v>
      </c>
      <c r="R1503">
        <v>0</v>
      </c>
    </row>
    <row r="1504" spans="4:18">
      <c r="D1504">
        <v>2146908</v>
      </c>
      <c r="E1504" t="s">
        <v>4449</v>
      </c>
      <c r="F1504">
        <v>0</v>
      </c>
      <c r="P1504">
        <v>2146908</v>
      </c>
      <c r="Q1504" t="s">
        <v>4449</v>
      </c>
      <c r="R1504">
        <v>0</v>
      </c>
    </row>
    <row r="1505" spans="4:18">
      <c r="D1505">
        <v>2146999</v>
      </c>
      <c r="E1505" t="s">
        <v>4450</v>
      </c>
      <c r="F1505">
        <v>0</v>
      </c>
      <c r="P1505">
        <v>2146999</v>
      </c>
      <c r="Q1505" t="s">
        <v>4450</v>
      </c>
      <c r="R1505">
        <v>0</v>
      </c>
    </row>
    <row r="1506" spans="4:18">
      <c r="D1506">
        <v>215</v>
      </c>
      <c r="E1506" t="s">
        <v>2315</v>
      </c>
      <c r="F1506">
        <v>0</v>
      </c>
      <c r="P1506">
        <v>215</v>
      </c>
      <c r="Q1506" t="s">
        <v>2315</v>
      </c>
      <c r="R1506">
        <v>0</v>
      </c>
    </row>
    <row r="1507" spans="4:18">
      <c r="D1507">
        <v>21562</v>
      </c>
      <c r="E1507" t="s">
        <v>4451</v>
      </c>
      <c r="F1507">
        <v>0</v>
      </c>
      <c r="P1507">
        <v>21562</v>
      </c>
      <c r="Q1507" t="s">
        <v>4451</v>
      </c>
      <c r="R1507">
        <v>0</v>
      </c>
    </row>
    <row r="1508" spans="4:18">
      <c r="D1508">
        <v>2156201</v>
      </c>
      <c r="E1508" t="s">
        <v>4452</v>
      </c>
      <c r="F1508">
        <v>0</v>
      </c>
      <c r="P1508">
        <v>2156201</v>
      </c>
      <c r="Q1508" t="s">
        <v>4452</v>
      </c>
      <c r="R1508">
        <v>0</v>
      </c>
    </row>
    <row r="1509" spans="4:18">
      <c r="D1509">
        <v>2156202</v>
      </c>
      <c r="E1509" t="s">
        <v>4453</v>
      </c>
      <c r="F1509">
        <v>0</v>
      </c>
      <c r="P1509">
        <v>2156202</v>
      </c>
      <c r="Q1509" t="s">
        <v>4453</v>
      </c>
      <c r="R1509">
        <v>0</v>
      </c>
    </row>
    <row r="1510" spans="4:18">
      <c r="D1510">
        <v>2156299</v>
      </c>
      <c r="E1510" t="s">
        <v>4454</v>
      </c>
      <c r="F1510">
        <v>0</v>
      </c>
      <c r="P1510">
        <v>2156299</v>
      </c>
      <c r="Q1510" t="s">
        <v>4454</v>
      </c>
      <c r="R1510">
        <v>0</v>
      </c>
    </row>
    <row r="1511" spans="4:18">
      <c r="D1511">
        <v>216</v>
      </c>
      <c r="E1511" t="s">
        <v>2316</v>
      </c>
      <c r="F1511">
        <v>489</v>
      </c>
      <c r="P1511">
        <v>216</v>
      </c>
      <c r="Q1511" t="s">
        <v>2316</v>
      </c>
      <c r="R1511">
        <v>489</v>
      </c>
    </row>
    <row r="1512" spans="4:18">
      <c r="D1512">
        <v>21660</v>
      </c>
      <c r="E1512" t="s">
        <v>4455</v>
      </c>
      <c r="F1512">
        <v>489</v>
      </c>
      <c r="P1512">
        <v>21660</v>
      </c>
      <c r="Q1512" t="s">
        <v>4455</v>
      </c>
      <c r="R1512">
        <v>489</v>
      </c>
    </row>
    <row r="1513" spans="4:18">
      <c r="D1513">
        <v>2166001</v>
      </c>
      <c r="E1513" t="s">
        <v>4456</v>
      </c>
      <c r="F1513">
        <v>0</v>
      </c>
      <c r="P1513">
        <v>2166001</v>
      </c>
      <c r="Q1513" t="s">
        <v>4456</v>
      </c>
      <c r="R1513">
        <v>0</v>
      </c>
    </row>
    <row r="1514" spans="4:18">
      <c r="D1514">
        <v>2166002</v>
      </c>
      <c r="E1514" t="s">
        <v>4457</v>
      </c>
      <c r="F1514">
        <v>0</v>
      </c>
      <c r="P1514">
        <v>2166002</v>
      </c>
      <c r="Q1514" t="s">
        <v>4457</v>
      </c>
      <c r="R1514">
        <v>0</v>
      </c>
    </row>
    <row r="1515" spans="4:18">
      <c r="D1515">
        <v>2166003</v>
      </c>
      <c r="E1515" t="s">
        <v>4458</v>
      </c>
      <c r="F1515">
        <v>43</v>
      </c>
      <c r="P1515">
        <v>2166003</v>
      </c>
      <c r="Q1515" t="s">
        <v>4458</v>
      </c>
      <c r="R1515">
        <v>43</v>
      </c>
    </row>
    <row r="1516" spans="4:18">
      <c r="D1516">
        <v>2166004</v>
      </c>
      <c r="E1516" t="s">
        <v>4459</v>
      </c>
      <c r="F1516">
        <v>429</v>
      </c>
      <c r="P1516">
        <v>2166004</v>
      </c>
      <c r="Q1516" t="s">
        <v>4459</v>
      </c>
      <c r="R1516">
        <v>429</v>
      </c>
    </row>
    <row r="1517" spans="4:18">
      <c r="D1517">
        <v>2166099</v>
      </c>
      <c r="E1517" t="s">
        <v>4460</v>
      </c>
      <c r="F1517">
        <v>17</v>
      </c>
      <c r="P1517">
        <v>2166099</v>
      </c>
      <c r="Q1517" t="s">
        <v>4460</v>
      </c>
      <c r="R1517">
        <v>17</v>
      </c>
    </row>
    <row r="1518" spans="4:18">
      <c r="D1518">
        <v>217</v>
      </c>
      <c r="E1518" t="s">
        <v>2317</v>
      </c>
      <c r="F1518">
        <v>0</v>
      </c>
      <c r="P1518">
        <v>217</v>
      </c>
      <c r="Q1518" t="s">
        <v>2317</v>
      </c>
      <c r="R1518">
        <v>0</v>
      </c>
    </row>
    <row r="1519" spans="4:18">
      <c r="D1519">
        <v>2170402</v>
      </c>
      <c r="E1519" t="s">
        <v>4461</v>
      </c>
      <c r="F1519">
        <v>0</v>
      </c>
      <c r="P1519">
        <v>2170402</v>
      </c>
      <c r="Q1519" t="s">
        <v>4461</v>
      </c>
      <c r="R1519">
        <v>0</v>
      </c>
    </row>
    <row r="1520" spans="4:18">
      <c r="D1520">
        <v>2170403</v>
      </c>
      <c r="E1520" t="s">
        <v>4462</v>
      </c>
      <c r="F1520">
        <v>0</v>
      </c>
      <c r="P1520">
        <v>2170403</v>
      </c>
      <c r="Q1520" t="s">
        <v>4462</v>
      </c>
      <c r="R1520">
        <v>0</v>
      </c>
    </row>
    <row r="1521" spans="4:18">
      <c r="D1521">
        <v>229</v>
      </c>
      <c r="E1521" t="s">
        <v>578</v>
      </c>
      <c r="F1521">
        <v>46589</v>
      </c>
      <c r="P1521">
        <v>229</v>
      </c>
      <c r="Q1521" t="s">
        <v>578</v>
      </c>
      <c r="R1521">
        <v>46620</v>
      </c>
    </row>
    <row r="1522" spans="4:18">
      <c r="D1522">
        <v>22904</v>
      </c>
      <c r="E1522" t="s">
        <v>4463</v>
      </c>
      <c r="F1522">
        <v>30654</v>
      </c>
      <c r="P1522">
        <v>22904</v>
      </c>
      <c r="Q1522" t="s">
        <v>4463</v>
      </c>
      <c r="R1522">
        <v>30654</v>
      </c>
    </row>
    <row r="1523" spans="4:18">
      <c r="D1523">
        <v>22908</v>
      </c>
      <c r="E1523" t="s">
        <v>4464</v>
      </c>
      <c r="F1523">
        <v>993</v>
      </c>
      <c r="P1523">
        <v>22908</v>
      </c>
      <c r="Q1523" t="s">
        <v>4464</v>
      </c>
      <c r="R1523">
        <v>993</v>
      </c>
    </row>
    <row r="1524" spans="4:18">
      <c r="D1524">
        <v>2290802</v>
      </c>
      <c r="E1524" t="s">
        <v>4465</v>
      </c>
      <c r="F1524">
        <v>0</v>
      </c>
      <c r="P1524">
        <v>2290802</v>
      </c>
      <c r="Q1524" t="s">
        <v>4465</v>
      </c>
      <c r="R1524">
        <v>0</v>
      </c>
    </row>
    <row r="1525" spans="4:18">
      <c r="D1525">
        <v>2290803</v>
      </c>
      <c r="E1525" t="s">
        <v>4466</v>
      </c>
      <c r="F1525">
        <v>0</v>
      </c>
      <c r="P1525">
        <v>2290803</v>
      </c>
      <c r="Q1525" t="s">
        <v>4466</v>
      </c>
      <c r="R1525">
        <v>0</v>
      </c>
    </row>
    <row r="1526" spans="4:18">
      <c r="D1526">
        <v>2290804</v>
      </c>
      <c r="E1526" t="s">
        <v>4467</v>
      </c>
      <c r="F1526">
        <v>993</v>
      </c>
      <c r="P1526">
        <v>2290804</v>
      </c>
      <c r="Q1526" t="s">
        <v>4467</v>
      </c>
      <c r="R1526">
        <v>993</v>
      </c>
    </row>
    <row r="1527" spans="4:18">
      <c r="D1527">
        <v>2290805</v>
      </c>
      <c r="E1527" t="s">
        <v>4468</v>
      </c>
      <c r="F1527">
        <v>0</v>
      </c>
      <c r="P1527">
        <v>2290805</v>
      </c>
      <c r="Q1527" t="s">
        <v>4468</v>
      </c>
      <c r="R1527">
        <v>0</v>
      </c>
    </row>
    <row r="1528" spans="4:18">
      <c r="D1528">
        <v>2290806</v>
      </c>
      <c r="E1528" t="s">
        <v>4469</v>
      </c>
      <c r="F1528">
        <v>0</v>
      </c>
      <c r="P1528">
        <v>2290806</v>
      </c>
      <c r="Q1528" t="s">
        <v>4469</v>
      </c>
      <c r="R1528">
        <v>0</v>
      </c>
    </row>
    <row r="1529" spans="4:18">
      <c r="D1529">
        <v>2290807</v>
      </c>
      <c r="E1529" t="s">
        <v>4470</v>
      </c>
      <c r="F1529">
        <v>0</v>
      </c>
      <c r="P1529">
        <v>2290807</v>
      </c>
      <c r="Q1529" t="s">
        <v>4470</v>
      </c>
      <c r="R1529">
        <v>0</v>
      </c>
    </row>
    <row r="1530" spans="4:18">
      <c r="D1530">
        <v>2290808</v>
      </c>
      <c r="E1530" t="s">
        <v>4471</v>
      </c>
      <c r="F1530">
        <v>0</v>
      </c>
      <c r="P1530">
        <v>2290808</v>
      </c>
      <c r="Q1530" t="s">
        <v>4471</v>
      </c>
      <c r="R1530">
        <v>0</v>
      </c>
    </row>
    <row r="1531" spans="4:18">
      <c r="D1531">
        <v>2290899</v>
      </c>
      <c r="E1531" t="s">
        <v>4472</v>
      </c>
      <c r="F1531">
        <v>0</v>
      </c>
      <c r="P1531">
        <v>2290899</v>
      </c>
      <c r="Q1531" t="s">
        <v>4472</v>
      </c>
      <c r="R1531">
        <v>0</v>
      </c>
    </row>
    <row r="1532" spans="4:18">
      <c r="D1532">
        <v>22960</v>
      </c>
      <c r="E1532" t="s">
        <v>4473</v>
      </c>
      <c r="F1532">
        <v>14942</v>
      </c>
      <c r="P1532">
        <v>22960</v>
      </c>
      <c r="Q1532" t="s">
        <v>4473</v>
      </c>
      <c r="R1532">
        <v>14973</v>
      </c>
    </row>
    <row r="1533" spans="4:18">
      <c r="D1533">
        <v>2296001</v>
      </c>
      <c r="E1533" t="s">
        <v>4474</v>
      </c>
      <c r="F1533">
        <v>0</v>
      </c>
      <c r="P1533">
        <v>2296001</v>
      </c>
      <c r="Q1533" t="s">
        <v>4474</v>
      </c>
      <c r="R1533">
        <v>0</v>
      </c>
    </row>
    <row r="1534" spans="4:18">
      <c r="D1534">
        <v>2296002</v>
      </c>
      <c r="E1534" t="s">
        <v>4475</v>
      </c>
      <c r="F1534">
        <v>6358</v>
      </c>
      <c r="P1534">
        <v>2296002</v>
      </c>
      <c r="Q1534" t="s">
        <v>4475</v>
      </c>
      <c r="R1534">
        <v>6358</v>
      </c>
    </row>
    <row r="1535" spans="4:18">
      <c r="D1535">
        <v>2296003</v>
      </c>
      <c r="E1535" t="s">
        <v>4476</v>
      </c>
      <c r="F1535">
        <v>2162</v>
      </c>
      <c r="P1535">
        <v>2296003</v>
      </c>
      <c r="Q1535" t="s">
        <v>4476</v>
      </c>
      <c r="R1535">
        <v>2193</v>
      </c>
    </row>
    <row r="1536" spans="4:18">
      <c r="D1536">
        <v>2296004</v>
      </c>
      <c r="E1536" t="s">
        <v>4477</v>
      </c>
      <c r="F1536">
        <v>193</v>
      </c>
      <c r="P1536">
        <v>2296004</v>
      </c>
      <c r="Q1536" t="s">
        <v>4477</v>
      </c>
      <c r="R1536">
        <v>193</v>
      </c>
    </row>
    <row r="1537" spans="4:18">
      <c r="D1537">
        <v>2296005</v>
      </c>
      <c r="E1537" t="s">
        <v>4478</v>
      </c>
      <c r="F1537">
        <v>0</v>
      </c>
      <c r="P1537">
        <v>2296005</v>
      </c>
      <c r="Q1537" t="s">
        <v>4478</v>
      </c>
      <c r="R1537">
        <v>0</v>
      </c>
    </row>
    <row r="1538" spans="4:18">
      <c r="D1538">
        <v>2296006</v>
      </c>
      <c r="E1538" t="s">
        <v>4479</v>
      </c>
      <c r="F1538">
        <v>1192</v>
      </c>
      <c r="P1538">
        <v>2296006</v>
      </c>
      <c r="Q1538" t="s">
        <v>4479</v>
      </c>
      <c r="R1538">
        <v>1192</v>
      </c>
    </row>
    <row r="1539" spans="4:18">
      <c r="D1539">
        <v>2296010</v>
      </c>
      <c r="E1539" t="s">
        <v>4480</v>
      </c>
      <c r="F1539">
        <v>0</v>
      </c>
      <c r="P1539">
        <v>2296010</v>
      </c>
      <c r="Q1539" t="s">
        <v>4480</v>
      </c>
      <c r="R1539">
        <v>0</v>
      </c>
    </row>
    <row r="1540" spans="4:18">
      <c r="D1540">
        <v>2296011</v>
      </c>
      <c r="E1540" t="s">
        <v>4481</v>
      </c>
      <c r="F1540">
        <v>4553</v>
      </c>
      <c r="P1540">
        <v>2296011</v>
      </c>
      <c r="Q1540" t="s">
        <v>4481</v>
      </c>
      <c r="R1540">
        <v>4553</v>
      </c>
    </row>
    <row r="1541" spans="4:18">
      <c r="D1541">
        <v>2296012</v>
      </c>
      <c r="E1541" t="s">
        <v>4482</v>
      </c>
      <c r="F1541">
        <v>0</v>
      </c>
      <c r="P1541">
        <v>2296012</v>
      </c>
      <c r="Q1541" t="s">
        <v>4482</v>
      </c>
      <c r="R1541">
        <v>0</v>
      </c>
    </row>
    <row r="1542" spans="4:18">
      <c r="D1542">
        <v>2296013</v>
      </c>
      <c r="E1542" t="s">
        <v>4483</v>
      </c>
      <c r="F1542">
        <v>484</v>
      </c>
      <c r="P1542">
        <v>2296013</v>
      </c>
      <c r="Q1542" t="s">
        <v>4483</v>
      </c>
      <c r="R1542">
        <v>484</v>
      </c>
    </row>
    <row r="1543" spans="4:18">
      <c r="D1543">
        <v>2296099</v>
      </c>
      <c r="E1543" t="s">
        <v>4484</v>
      </c>
      <c r="F1543">
        <v>0</v>
      </c>
      <c r="P1543">
        <v>2296099</v>
      </c>
      <c r="Q1543" t="s">
        <v>4484</v>
      </c>
      <c r="R1543">
        <v>0</v>
      </c>
    </row>
    <row r="1544" spans="4:18">
      <c r="D1544">
        <v>232</v>
      </c>
      <c r="E1544" t="s">
        <v>2323</v>
      </c>
      <c r="F1544">
        <v>105299</v>
      </c>
      <c r="P1544">
        <v>232</v>
      </c>
      <c r="Q1544" t="s">
        <v>2323</v>
      </c>
      <c r="R1544">
        <v>105299</v>
      </c>
    </row>
    <row r="1545" spans="4:18">
      <c r="D1545">
        <v>23204</v>
      </c>
      <c r="E1545" t="s">
        <v>4485</v>
      </c>
      <c r="F1545">
        <v>105299</v>
      </c>
      <c r="P1545">
        <v>23204</v>
      </c>
      <c r="Q1545" t="s">
        <v>4485</v>
      </c>
      <c r="R1545">
        <v>105299</v>
      </c>
    </row>
    <row r="1546" spans="4:18">
      <c r="D1546">
        <v>2320401</v>
      </c>
      <c r="E1546" t="s">
        <v>4486</v>
      </c>
      <c r="F1546">
        <v>0</v>
      </c>
      <c r="P1546">
        <v>2320401</v>
      </c>
      <c r="Q1546" t="s">
        <v>4486</v>
      </c>
      <c r="R1546">
        <v>0</v>
      </c>
    </row>
    <row r="1547" spans="4:18">
      <c r="D1547">
        <v>2320402</v>
      </c>
      <c r="E1547" t="s">
        <v>4487</v>
      </c>
      <c r="F1547">
        <v>0</v>
      </c>
      <c r="P1547">
        <v>2320402</v>
      </c>
      <c r="Q1547" t="s">
        <v>4487</v>
      </c>
      <c r="R1547">
        <v>0</v>
      </c>
    </row>
    <row r="1548" spans="4:18">
      <c r="D1548">
        <v>2320405</v>
      </c>
      <c r="E1548" t="s">
        <v>4488</v>
      </c>
      <c r="F1548">
        <v>0</v>
      </c>
      <c r="P1548">
        <v>2320405</v>
      </c>
      <c r="Q1548" t="s">
        <v>4488</v>
      </c>
      <c r="R1548">
        <v>0</v>
      </c>
    </row>
    <row r="1549" spans="4:18">
      <c r="D1549">
        <v>2320406</v>
      </c>
      <c r="E1549" t="s">
        <v>4489</v>
      </c>
      <c r="F1549">
        <v>0</v>
      </c>
      <c r="P1549">
        <v>2320406</v>
      </c>
      <c r="Q1549" t="s">
        <v>4489</v>
      </c>
      <c r="R1549">
        <v>0</v>
      </c>
    </row>
    <row r="1550" spans="4:18">
      <c r="D1550">
        <v>2320411</v>
      </c>
      <c r="E1550" t="s">
        <v>4490</v>
      </c>
      <c r="F1550">
        <v>105238</v>
      </c>
      <c r="P1550">
        <v>2320411</v>
      </c>
      <c r="Q1550" t="s">
        <v>4490</v>
      </c>
      <c r="R1550">
        <v>105238</v>
      </c>
    </row>
    <row r="1551" spans="4:18">
      <c r="D1551">
        <v>2320412</v>
      </c>
      <c r="E1551" t="s">
        <v>4491</v>
      </c>
      <c r="F1551">
        <v>0</v>
      </c>
      <c r="P1551">
        <v>2320412</v>
      </c>
      <c r="Q1551" t="s">
        <v>4491</v>
      </c>
      <c r="R1551">
        <v>0</v>
      </c>
    </row>
    <row r="1552" spans="4:18">
      <c r="D1552">
        <v>2320413</v>
      </c>
      <c r="E1552" t="s">
        <v>4492</v>
      </c>
      <c r="F1552">
        <v>0</v>
      </c>
      <c r="P1552">
        <v>2320413</v>
      </c>
      <c r="Q1552" t="s">
        <v>4492</v>
      </c>
      <c r="R1552">
        <v>0</v>
      </c>
    </row>
    <row r="1553" spans="4:18">
      <c r="D1553">
        <v>2320414</v>
      </c>
      <c r="E1553" t="s">
        <v>4493</v>
      </c>
      <c r="F1553">
        <v>0</v>
      </c>
      <c r="P1553">
        <v>2320414</v>
      </c>
      <c r="Q1553" t="s">
        <v>4493</v>
      </c>
      <c r="R1553">
        <v>0</v>
      </c>
    </row>
    <row r="1554" spans="4:18">
      <c r="D1554">
        <v>2320415</v>
      </c>
      <c r="E1554" t="s">
        <v>4494</v>
      </c>
      <c r="F1554">
        <v>0</v>
      </c>
      <c r="P1554">
        <v>2320415</v>
      </c>
      <c r="Q1554" t="s">
        <v>4494</v>
      </c>
      <c r="R1554">
        <v>0</v>
      </c>
    </row>
    <row r="1555" spans="4:18">
      <c r="D1555">
        <v>2320416</v>
      </c>
      <c r="E1555" t="s">
        <v>4495</v>
      </c>
      <c r="F1555">
        <v>0</v>
      </c>
      <c r="P1555">
        <v>2320416</v>
      </c>
      <c r="Q1555" t="s">
        <v>4495</v>
      </c>
      <c r="R1555">
        <v>0</v>
      </c>
    </row>
    <row r="1556" spans="4:18">
      <c r="D1556">
        <v>2320417</v>
      </c>
      <c r="E1556" t="s">
        <v>4496</v>
      </c>
      <c r="F1556">
        <v>0</v>
      </c>
      <c r="P1556">
        <v>2320417</v>
      </c>
      <c r="Q1556" t="s">
        <v>4496</v>
      </c>
      <c r="R1556">
        <v>0</v>
      </c>
    </row>
    <row r="1557" spans="4:18">
      <c r="D1557">
        <v>2320418</v>
      </c>
      <c r="E1557" t="s">
        <v>4497</v>
      </c>
      <c r="F1557">
        <v>0</v>
      </c>
      <c r="P1557">
        <v>2320418</v>
      </c>
      <c r="Q1557" t="s">
        <v>4497</v>
      </c>
      <c r="R1557">
        <v>0</v>
      </c>
    </row>
    <row r="1558" spans="4:18">
      <c r="D1558">
        <v>2320419</v>
      </c>
      <c r="E1558" t="s">
        <v>4498</v>
      </c>
      <c r="F1558">
        <v>0</v>
      </c>
      <c r="P1558">
        <v>2320419</v>
      </c>
      <c r="Q1558" t="s">
        <v>4498</v>
      </c>
      <c r="R1558">
        <v>0</v>
      </c>
    </row>
    <row r="1559" spans="4:18">
      <c r="D1559">
        <v>2320420</v>
      </c>
      <c r="E1559" t="s">
        <v>4499</v>
      </c>
      <c r="F1559">
        <v>0</v>
      </c>
      <c r="P1559">
        <v>2320420</v>
      </c>
      <c r="Q1559" t="s">
        <v>4499</v>
      </c>
      <c r="R1559">
        <v>0</v>
      </c>
    </row>
    <row r="1560" spans="4:18">
      <c r="D1560">
        <v>2320431</v>
      </c>
      <c r="E1560" t="s">
        <v>4500</v>
      </c>
      <c r="F1560">
        <v>0</v>
      </c>
      <c r="P1560">
        <v>2320431</v>
      </c>
      <c r="Q1560" t="s">
        <v>4500</v>
      </c>
      <c r="R1560">
        <v>0</v>
      </c>
    </row>
    <row r="1561" spans="4:18">
      <c r="D1561">
        <v>2320432</v>
      </c>
      <c r="E1561" t="s">
        <v>4501</v>
      </c>
      <c r="F1561">
        <v>0</v>
      </c>
      <c r="P1561">
        <v>2320432</v>
      </c>
      <c r="Q1561" t="s">
        <v>4501</v>
      </c>
      <c r="R1561">
        <v>0</v>
      </c>
    </row>
    <row r="1562" spans="4:18">
      <c r="D1562">
        <v>2320498</v>
      </c>
      <c r="E1562" t="s">
        <v>4502</v>
      </c>
      <c r="F1562">
        <v>0</v>
      </c>
      <c r="P1562">
        <v>2320498</v>
      </c>
      <c r="Q1562" t="s">
        <v>4502</v>
      </c>
      <c r="R1562">
        <v>0</v>
      </c>
    </row>
    <row r="1563" spans="4:18">
      <c r="D1563">
        <v>2320499</v>
      </c>
      <c r="E1563" t="s">
        <v>4503</v>
      </c>
      <c r="F1563">
        <v>61</v>
      </c>
      <c r="P1563">
        <v>2320499</v>
      </c>
      <c r="Q1563" t="s">
        <v>4503</v>
      </c>
      <c r="R1563">
        <v>61</v>
      </c>
    </row>
    <row r="1564" spans="4:18">
      <c r="D1564">
        <v>233</v>
      </c>
      <c r="E1564" t="s">
        <v>2324</v>
      </c>
      <c r="F1564">
        <v>689</v>
      </c>
      <c r="P1564">
        <v>233</v>
      </c>
      <c r="Q1564" t="s">
        <v>2324</v>
      </c>
      <c r="R1564">
        <v>689</v>
      </c>
    </row>
    <row r="1565" spans="4:18">
      <c r="D1565">
        <v>23304</v>
      </c>
      <c r="E1565" t="s">
        <v>4504</v>
      </c>
      <c r="F1565">
        <v>689</v>
      </c>
      <c r="P1565">
        <v>23304</v>
      </c>
      <c r="Q1565" t="s">
        <v>4504</v>
      </c>
      <c r="R1565">
        <v>689</v>
      </c>
    </row>
    <row r="1566" spans="4:18">
      <c r="D1566">
        <v>2330401</v>
      </c>
      <c r="E1566" t="s">
        <v>4505</v>
      </c>
      <c r="F1566">
        <v>0</v>
      </c>
      <c r="P1566">
        <v>2330401</v>
      </c>
      <c r="Q1566" t="s">
        <v>4505</v>
      </c>
      <c r="R1566">
        <v>0</v>
      </c>
    </row>
    <row r="1567" spans="4:18">
      <c r="D1567">
        <v>2330402</v>
      </c>
      <c r="E1567" t="s">
        <v>4506</v>
      </c>
      <c r="F1567">
        <v>0</v>
      </c>
      <c r="P1567">
        <v>2330402</v>
      </c>
      <c r="Q1567" t="s">
        <v>4506</v>
      </c>
      <c r="R1567">
        <v>0</v>
      </c>
    </row>
    <row r="1568" spans="4:18">
      <c r="D1568">
        <v>2330405</v>
      </c>
      <c r="E1568" t="s">
        <v>4507</v>
      </c>
      <c r="F1568">
        <v>0</v>
      </c>
      <c r="P1568">
        <v>2330405</v>
      </c>
      <c r="Q1568" t="s">
        <v>4507</v>
      </c>
      <c r="R1568">
        <v>0</v>
      </c>
    </row>
    <row r="1569" spans="4:18">
      <c r="D1569">
        <v>2330406</v>
      </c>
      <c r="E1569" t="s">
        <v>4508</v>
      </c>
      <c r="F1569">
        <v>0</v>
      </c>
      <c r="P1569">
        <v>2330406</v>
      </c>
      <c r="Q1569" t="s">
        <v>4508</v>
      </c>
      <c r="R1569">
        <v>0</v>
      </c>
    </row>
    <row r="1570" spans="4:18">
      <c r="D1570">
        <v>2330411</v>
      </c>
      <c r="E1570" t="s">
        <v>4509</v>
      </c>
      <c r="F1570">
        <v>396</v>
      </c>
      <c r="P1570">
        <v>2330411</v>
      </c>
      <c r="Q1570" t="s">
        <v>4509</v>
      </c>
      <c r="R1570">
        <v>396</v>
      </c>
    </row>
    <row r="1571" spans="4:18">
      <c r="D1571">
        <v>2330412</v>
      </c>
      <c r="E1571" t="s">
        <v>4510</v>
      </c>
      <c r="F1571">
        <v>0</v>
      </c>
      <c r="P1571">
        <v>2330412</v>
      </c>
      <c r="Q1571" t="s">
        <v>4510</v>
      </c>
      <c r="R1571">
        <v>0</v>
      </c>
    </row>
    <row r="1572" spans="4:18">
      <c r="D1572">
        <v>2330413</v>
      </c>
      <c r="E1572" t="s">
        <v>4511</v>
      </c>
      <c r="F1572">
        <v>0</v>
      </c>
      <c r="P1572">
        <v>2330413</v>
      </c>
      <c r="Q1572" t="s">
        <v>4511</v>
      </c>
      <c r="R1572">
        <v>0</v>
      </c>
    </row>
    <row r="1573" spans="4:18">
      <c r="D1573">
        <v>2330414</v>
      </c>
      <c r="E1573" t="s">
        <v>4512</v>
      </c>
      <c r="F1573">
        <v>0</v>
      </c>
      <c r="P1573">
        <v>2330414</v>
      </c>
      <c r="Q1573" t="s">
        <v>4512</v>
      </c>
      <c r="R1573">
        <v>0</v>
      </c>
    </row>
    <row r="1574" spans="4:18">
      <c r="D1574">
        <v>2330415</v>
      </c>
      <c r="E1574" t="s">
        <v>4513</v>
      </c>
      <c r="F1574">
        <v>0</v>
      </c>
      <c r="P1574">
        <v>2330415</v>
      </c>
      <c r="Q1574" t="s">
        <v>4513</v>
      </c>
      <c r="R1574">
        <v>0</v>
      </c>
    </row>
    <row r="1575" spans="4:18">
      <c r="D1575">
        <v>2330416</v>
      </c>
      <c r="E1575" t="s">
        <v>4514</v>
      </c>
      <c r="F1575">
        <v>0</v>
      </c>
      <c r="P1575">
        <v>2330416</v>
      </c>
      <c r="Q1575" t="s">
        <v>4514</v>
      </c>
      <c r="R1575">
        <v>0</v>
      </c>
    </row>
    <row r="1576" spans="4:18">
      <c r="D1576">
        <v>2330417</v>
      </c>
      <c r="E1576" t="s">
        <v>4515</v>
      </c>
      <c r="F1576">
        <v>0</v>
      </c>
      <c r="P1576">
        <v>2330417</v>
      </c>
      <c r="Q1576" t="s">
        <v>4515</v>
      </c>
      <c r="R1576">
        <v>0</v>
      </c>
    </row>
    <row r="1577" spans="4:18">
      <c r="D1577">
        <v>2330418</v>
      </c>
      <c r="E1577" t="s">
        <v>4516</v>
      </c>
      <c r="F1577">
        <v>0</v>
      </c>
      <c r="P1577">
        <v>2330418</v>
      </c>
      <c r="Q1577" t="s">
        <v>4516</v>
      </c>
      <c r="R1577">
        <v>0</v>
      </c>
    </row>
    <row r="1578" spans="4:18">
      <c r="D1578">
        <v>2330419</v>
      </c>
      <c r="E1578" t="s">
        <v>4517</v>
      </c>
      <c r="F1578">
        <v>0</v>
      </c>
      <c r="P1578">
        <v>2330419</v>
      </c>
      <c r="Q1578" t="s">
        <v>4517</v>
      </c>
      <c r="R1578">
        <v>0</v>
      </c>
    </row>
    <row r="1579" spans="4:18">
      <c r="D1579">
        <v>2330420</v>
      </c>
      <c r="E1579" t="s">
        <v>4518</v>
      </c>
      <c r="F1579">
        <v>0</v>
      </c>
      <c r="P1579">
        <v>2330420</v>
      </c>
      <c r="Q1579" t="s">
        <v>4518</v>
      </c>
      <c r="R1579">
        <v>0</v>
      </c>
    </row>
    <row r="1580" spans="4:18">
      <c r="D1580">
        <v>2330431</v>
      </c>
      <c r="E1580" t="s">
        <v>4519</v>
      </c>
      <c r="F1580">
        <v>248</v>
      </c>
      <c r="P1580">
        <v>2330431</v>
      </c>
      <c r="Q1580" t="s">
        <v>4519</v>
      </c>
      <c r="R1580">
        <v>248</v>
      </c>
    </row>
    <row r="1581" spans="4:18">
      <c r="D1581">
        <v>2330432</v>
      </c>
      <c r="E1581" t="s">
        <v>4520</v>
      </c>
      <c r="F1581">
        <v>0</v>
      </c>
      <c r="P1581">
        <v>2330432</v>
      </c>
      <c r="Q1581" t="s">
        <v>4520</v>
      </c>
      <c r="R1581">
        <v>0</v>
      </c>
    </row>
    <row r="1582" spans="4:18">
      <c r="D1582">
        <v>2330498</v>
      </c>
      <c r="E1582" t="s">
        <v>4521</v>
      </c>
      <c r="F1582">
        <v>45</v>
      </c>
      <c r="P1582">
        <v>2330498</v>
      </c>
      <c r="Q1582" t="s">
        <v>4521</v>
      </c>
      <c r="R1582">
        <v>45</v>
      </c>
    </row>
    <row r="1583" spans="4:18">
      <c r="D1583">
        <v>2330499</v>
      </c>
      <c r="E1583" t="s">
        <v>4522</v>
      </c>
      <c r="F1583">
        <v>0</v>
      </c>
      <c r="P1583">
        <v>2330499</v>
      </c>
      <c r="Q1583" t="s">
        <v>4522</v>
      </c>
      <c r="R1583">
        <v>0</v>
      </c>
    </row>
    <row r="1585" spans="5:18">
      <c r="E1585" t="s">
        <v>4523</v>
      </c>
      <c r="F1585">
        <v>7875</v>
      </c>
      <c r="Q1585" t="s">
        <v>4523</v>
      </c>
      <c r="R1585">
        <v>7875</v>
      </c>
    </row>
    <row r="1586" spans="4:18">
      <c r="D1586">
        <v>208</v>
      </c>
      <c r="E1586" t="s">
        <v>2309</v>
      </c>
      <c r="F1586">
        <v>0</v>
      </c>
      <c r="P1586">
        <v>208</v>
      </c>
      <c r="Q1586" t="s">
        <v>2309</v>
      </c>
      <c r="R1586">
        <v>0</v>
      </c>
    </row>
    <row r="1587" spans="4:18">
      <c r="D1587">
        <v>20804</v>
      </c>
      <c r="E1587" t="s">
        <v>4524</v>
      </c>
      <c r="F1587">
        <v>0</v>
      </c>
      <c r="P1587">
        <v>20804</v>
      </c>
      <c r="Q1587" t="s">
        <v>4524</v>
      </c>
      <c r="R1587">
        <v>0</v>
      </c>
    </row>
    <row r="1588" spans="4:18">
      <c r="D1588">
        <v>2080451</v>
      </c>
      <c r="E1588" t="s">
        <v>4525</v>
      </c>
      <c r="F1588">
        <v>0</v>
      </c>
      <c r="P1588">
        <v>2080451</v>
      </c>
      <c r="Q1588" t="s">
        <v>4525</v>
      </c>
      <c r="R1588">
        <v>0</v>
      </c>
    </row>
    <row r="1589" spans="4:18">
      <c r="D1589">
        <v>223</v>
      </c>
      <c r="E1589" t="s">
        <v>4526</v>
      </c>
      <c r="F1589">
        <v>7875</v>
      </c>
      <c r="P1589">
        <v>223</v>
      </c>
      <c r="Q1589" t="s">
        <v>4526</v>
      </c>
      <c r="R1589">
        <v>7875</v>
      </c>
    </row>
    <row r="1590" spans="4:18">
      <c r="D1590">
        <v>22301</v>
      </c>
      <c r="E1590" t="s">
        <v>4527</v>
      </c>
      <c r="F1590">
        <v>3256</v>
      </c>
      <c r="P1590">
        <v>22301</v>
      </c>
      <c r="Q1590" t="s">
        <v>4527</v>
      </c>
      <c r="R1590">
        <v>3256</v>
      </c>
    </row>
    <row r="1591" spans="4:18">
      <c r="D1591">
        <v>2230101</v>
      </c>
      <c r="E1591" t="s">
        <v>4528</v>
      </c>
      <c r="F1591">
        <v>0</v>
      </c>
      <c r="P1591">
        <v>2230101</v>
      </c>
      <c r="Q1591" t="s">
        <v>4528</v>
      </c>
      <c r="R1591">
        <v>0</v>
      </c>
    </row>
    <row r="1592" spans="4:18">
      <c r="D1592">
        <v>2230102</v>
      </c>
      <c r="E1592" t="s">
        <v>4529</v>
      </c>
      <c r="F1592">
        <v>3256</v>
      </c>
      <c r="P1592">
        <v>2230102</v>
      </c>
      <c r="Q1592" t="s">
        <v>4529</v>
      </c>
      <c r="R1592">
        <v>3256</v>
      </c>
    </row>
    <row r="1593" spans="4:18">
      <c r="D1593">
        <v>2230103</v>
      </c>
      <c r="E1593" t="s">
        <v>4530</v>
      </c>
      <c r="F1593">
        <v>0</v>
      </c>
      <c r="P1593">
        <v>2230103</v>
      </c>
      <c r="Q1593" t="s">
        <v>4530</v>
      </c>
      <c r="R1593">
        <v>0</v>
      </c>
    </row>
    <row r="1594" spans="4:18">
      <c r="D1594">
        <v>2230104</v>
      </c>
      <c r="E1594" t="s">
        <v>4531</v>
      </c>
      <c r="F1594">
        <v>0</v>
      </c>
      <c r="P1594">
        <v>2230104</v>
      </c>
      <c r="Q1594" t="s">
        <v>4531</v>
      </c>
      <c r="R1594">
        <v>0</v>
      </c>
    </row>
    <row r="1595" spans="4:18">
      <c r="D1595">
        <v>2230105</v>
      </c>
      <c r="E1595" t="s">
        <v>4532</v>
      </c>
      <c r="F1595">
        <v>0</v>
      </c>
      <c r="P1595">
        <v>2230105</v>
      </c>
      <c r="Q1595" t="s">
        <v>4532</v>
      </c>
      <c r="R1595">
        <v>0</v>
      </c>
    </row>
    <row r="1596" spans="4:18">
      <c r="D1596">
        <v>2230106</v>
      </c>
      <c r="E1596" t="s">
        <v>4533</v>
      </c>
      <c r="F1596">
        <v>0</v>
      </c>
      <c r="P1596">
        <v>2230106</v>
      </c>
      <c r="Q1596" t="s">
        <v>4533</v>
      </c>
      <c r="R1596">
        <v>0</v>
      </c>
    </row>
    <row r="1597" spans="4:18">
      <c r="D1597">
        <v>2230107</v>
      </c>
      <c r="E1597" t="s">
        <v>4534</v>
      </c>
      <c r="F1597">
        <v>0</v>
      </c>
      <c r="P1597">
        <v>2230107</v>
      </c>
      <c r="Q1597" t="s">
        <v>4534</v>
      </c>
      <c r="R1597">
        <v>0</v>
      </c>
    </row>
    <row r="1598" spans="4:18">
      <c r="D1598">
        <v>2230108</v>
      </c>
      <c r="E1598" t="s">
        <v>4535</v>
      </c>
      <c r="F1598">
        <v>0</v>
      </c>
      <c r="P1598">
        <v>2230108</v>
      </c>
      <c r="Q1598" t="s">
        <v>4535</v>
      </c>
      <c r="R1598">
        <v>0</v>
      </c>
    </row>
    <row r="1599" spans="4:18">
      <c r="D1599">
        <v>2230199</v>
      </c>
      <c r="E1599" t="s">
        <v>4536</v>
      </c>
      <c r="F1599">
        <v>0</v>
      </c>
      <c r="P1599">
        <v>2230199</v>
      </c>
      <c r="Q1599" t="s">
        <v>4536</v>
      </c>
      <c r="R1599">
        <v>0</v>
      </c>
    </row>
    <row r="1600" spans="4:18">
      <c r="D1600">
        <v>22302</v>
      </c>
      <c r="E1600" t="s">
        <v>4537</v>
      </c>
      <c r="F1600">
        <v>2497</v>
      </c>
      <c r="P1600">
        <v>22302</v>
      </c>
      <c r="Q1600" t="s">
        <v>4537</v>
      </c>
      <c r="R1600">
        <v>2497</v>
      </c>
    </row>
    <row r="1601" spans="4:18">
      <c r="D1601">
        <v>2230201</v>
      </c>
      <c r="E1601" t="s">
        <v>4538</v>
      </c>
      <c r="F1601">
        <v>0</v>
      </c>
      <c r="P1601">
        <v>2230201</v>
      </c>
      <c r="Q1601" t="s">
        <v>4538</v>
      </c>
      <c r="R1601">
        <v>0</v>
      </c>
    </row>
    <row r="1602" spans="4:18">
      <c r="D1602">
        <v>2230202</v>
      </c>
      <c r="E1602" t="s">
        <v>4539</v>
      </c>
      <c r="F1602">
        <v>0</v>
      </c>
      <c r="P1602">
        <v>2230202</v>
      </c>
      <c r="Q1602" t="s">
        <v>4539</v>
      </c>
      <c r="R1602">
        <v>0</v>
      </c>
    </row>
    <row r="1603" spans="4:18">
      <c r="D1603">
        <v>2230203</v>
      </c>
      <c r="E1603" t="s">
        <v>4540</v>
      </c>
      <c r="F1603">
        <v>0</v>
      </c>
      <c r="P1603">
        <v>2230203</v>
      </c>
      <c r="Q1603" t="s">
        <v>4540</v>
      </c>
      <c r="R1603">
        <v>0</v>
      </c>
    </row>
    <row r="1604" spans="4:18">
      <c r="D1604">
        <v>2230204</v>
      </c>
      <c r="E1604" t="s">
        <v>4541</v>
      </c>
      <c r="F1604">
        <v>0</v>
      </c>
      <c r="P1604">
        <v>2230204</v>
      </c>
      <c r="Q1604" t="s">
        <v>4541</v>
      </c>
      <c r="R1604">
        <v>0</v>
      </c>
    </row>
    <row r="1605" spans="4:18">
      <c r="D1605">
        <v>2230205</v>
      </c>
      <c r="E1605" t="s">
        <v>4542</v>
      </c>
      <c r="F1605">
        <v>0</v>
      </c>
      <c r="P1605">
        <v>2230205</v>
      </c>
      <c r="Q1605" t="s">
        <v>4542</v>
      </c>
      <c r="R1605">
        <v>0</v>
      </c>
    </row>
    <row r="1606" spans="4:18">
      <c r="D1606">
        <v>2230206</v>
      </c>
      <c r="E1606" t="s">
        <v>4543</v>
      </c>
      <c r="F1606">
        <v>0</v>
      </c>
      <c r="P1606">
        <v>2230206</v>
      </c>
      <c r="Q1606" t="s">
        <v>4543</v>
      </c>
      <c r="R1606">
        <v>0</v>
      </c>
    </row>
    <row r="1607" spans="4:18">
      <c r="D1607">
        <v>2230207</v>
      </c>
      <c r="E1607" t="s">
        <v>4544</v>
      </c>
      <c r="F1607">
        <v>0</v>
      </c>
      <c r="P1607">
        <v>2230207</v>
      </c>
      <c r="Q1607" t="s">
        <v>4544</v>
      </c>
      <c r="R1607">
        <v>0</v>
      </c>
    </row>
    <row r="1608" spans="4:18">
      <c r="D1608">
        <v>2230299</v>
      </c>
      <c r="E1608" t="s">
        <v>4545</v>
      </c>
      <c r="F1608">
        <v>2497</v>
      </c>
      <c r="P1608">
        <v>2230299</v>
      </c>
      <c r="Q1608" t="s">
        <v>4545</v>
      </c>
      <c r="R1608">
        <v>2497</v>
      </c>
    </row>
    <row r="1609" spans="4:18">
      <c r="D1609">
        <v>22303</v>
      </c>
      <c r="E1609" t="s">
        <v>4546</v>
      </c>
      <c r="F1609">
        <v>0</v>
      </c>
      <c r="P1609">
        <v>22303</v>
      </c>
      <c r="Q1609" t="s">
        <v>4546</v>
      </c>
      <c r="R1609">
        <v>0</v>
      </c>
    </row>
    <row r="1610" spans="4:18">
      <c r="D1610">
        <v>2230301</v>
      </c>
      <c r="E1610" t="s">
        <v>4547</v>
      </c>
      <c r="F1610">
        <v>0</v>
      </c>
      <c r="P1610">
        <v>2230301</v>
      </c>
      <c r="Q1610" t="s">
        <v>4547</v>
      </c>
      <c r="R1610">
        <v>0</v>
      </c>
    </row>
    <row r="1611" spans="4:18">
      <c r="D1611">
        <v>22304</v>
      </c>
      <c r="E1611" t="s">
        <v>4548</v>
      </c>
      <c r="F1611">
        <v>0</v>
      </c>
      <c r="P1611">
        <v>22304</v>
      </c>
      <c r="Q1611" t="s">
        <v>4548</v>
      </c>
      <c r="R1611">
        <v>0</v>
      </c>
    </row>
    <row r="1612" spans="4:18">
      <c r="D1612">
        <v>2230401</v>
      </c>
      <c r="E1612" t="s">
        <v>4549</v>
      </c>
      <c r="F1612">
        <v>0</v>
      </c>
      <c r="P1612">
        <v>2230401</v>
      </c>
      <c r="Q1612" t="s">
        <v>4549</v>
      </c>
      <c r="R1612">
        <v>0</v>
      </c>
    </row>
    <row r="1613" spans="4:18">
      <c r="D1613">
        <v>2230402</v>
      </c>
      <c r="E1613" t="s">
        <v>4550</v>
      </c>
      <c r="F1613">
        <v>0</v>
      </c>
      <c r="P1613">
        <v>2230402</v>
      </c>
      <c r="Q1613" t="s">
        <v>4550</v>
      </c>
      <c r="R1613">
        <v>0</v>
      </c>
    </row>
    <row r="1614" spans="4:18">
      <c r="D1614">
        <v>2230499</v>
      </c>
      <c r="E1614" t="s">
        <v>4551</v>
      </c>
      <c r="F1614">
        <v>0</v>
      </c>
      <c r="P1614">
        <v>2230499</v>
      </c>
      <c r="Q1614" t="s">
        <v>4551</v>
      </c>
      <c r="R1614">
        <v>0</v>
      </c>
    </row>
    <row r="1615" spans="4:18">
      <c r="D1615">
        <v>22399</v>
      </c>
      <c r="E1615" t="s">
        <v>4552</v>
      </c>
      <c r="F1615">
        <v>2122</v>
      </c>
      <c r="P1615">
        <v>22399</v>
      </c>
      <c r="Q1615" t="s">
        <v>4552</v>
      </c>
      <c r="R1615">
        <v>2122</v>
      </c>
    </row>
    <row r="1616" spans="4:18">
      <c r="D1616">
        <v>2239901</v>
      </c>
      <c r="E1616" t="s">
        <v>4553</v>
      </c>
      <c r="F1616">
        <v>2122</v>
      </c>
      <c r="P1616">
        <v>2239901</v>
      </c>
      <c r="Q1616" t="s">
        <v>4553</v>
      </c>
      <c r="R1616">
        <v>2122</v>
      </c>
    </row>
    <row r="1618" spans="4:18">
      <c r="D1618">
        <v>231</v>
      </c>
      <c r="E1618" t="s">
        <v>4554</v>
      </c>
      <c r="F1618">
        <v>646040</v>
      </c>
      <c r="P1618">
        <v>231</v>
      </c>
      <c r="Q1618" t="s">
        <v>4554</v>
      </c>
      <c r="R1618">
        <v>646040</v>
      </c>
    </row>
    <row r="1619" spans="4:18">
      <c r="D1619">
        <v>23101</v>
      </c>
      <c r="E1619" t="s">
        <v>4555</v>
      </c>
      <c r="F1619">
        <v>0</v>
      </c>
      <c r="P1619">
        <v>23101</v>
      </c>
      <c r="Q1619" t="s">
        <v>4555</v>
      </c>
      <c r="R1619">
        <v>0</v>
      </c>
    </row>
    <row r="1620" spans="4:18">
      <c r="D1620">
        <v>23102</v>
      </c>
      <c r="E1620" t="s">
        <v>4556</v>
      </c>
      <c r="F1620">
        <v>0</v>
      </c>
      <c r="P1620">
        <v>23102</v>
      </c>
      <c r="Q1620" t="s">
        <v>4556</v>
      </c>
      <c r="R1620">
        <v>0</v>
      </c>
    </row>
    <row r="1621" spans="4:18">
      <c r="D1621">
        <v>23103</v>
      </c>
      <c r="E1621" t="s">
        <v>4557</v>
      </c>
      <c r="F1621">
        <v>235256</v>
      </c>
      <c r="P1621">
        <v>23103</v>
      </c>
      <c r="Q1621" t="s">
        <v>4557</v>
      </c>
      <c r="R1621">
        <v>235256</v>
      </c>
    </row>
    <row r="1622" spans="4:18">
      <c r="D1622">
        <v>2310301</v>
      </c>
      <c r="E1622" t="s">
        <v>4558</v>
      </c>
      <c r="F1622">
        <v>159943</v>
      </c>
      <c r="P1622">
        <v>2310301</v>
      </c>
      <c r="Q1622" t="s">
        <v>4558</v>
      </c>
      <c r="R1622">
        <v>159943</v>
      </c>
    </row>
    <row r="1623" spans="4:18">
      <c r="D1623">
        <v>2310302</v>
      </c>
      <c r="E1623" t="s">
        <v>4559</v>
      </c>
      <c r="F1623">
        <v>0</v>
      </c>
      <c r="P1623">
        <v>2310302</v>
      </c>
      <c r="Q1623" t="s">
        <v>4559</v>
      </c>
      <c r="R1623">
        <v>0</v>
      </c>
    </row>
    <row r="1624" spans="4:18">
      <c r="D1624">
        <v>2310303</v>
      </c>
      <c r="E1624" t="s">
        <v>4560</v>
      </c>
      <c r="F1624">
        <v>0</v>
      </c>
      <c r="P1624">
        <v>2310303</v>
      </c>
      <c r="Q1624" t="s">
        <v>4560</v>
      </c>
      <c r="R1624">
        <v>0</v>
      </c>
    </row>
    <row r="1625" spans="4:18">
      <c r="D1625">
        <v>2310399</v>
      </c>
      <c r="E1625" t="s">
        <v>4561</v>
      </c>
      <c r="F1625">
        <v>75313</v>
      </c>
      <c r="P1625">
        <v>2310399</v>
      </c>
      <c r="Q1625" t="s">
        <v>4561</v>
      </c>
      <c r="R1625">
        <v>75313</v>
      </c>
    </row>
    <row r="1626" spans="4:18">
      <c r="D1626">
        <v>23104</v>
      </c>
      <c r="E1626" t="s">
        <v>4562</v>
      </c>
      <c r="F1626">
        <v>410784</v>
      </c>
      <c r="P1626">
        <v>23104</v>
      </c>
      <c r="Q1626" t="s">
        <v>4562</v>
      </c>
      <c r="R1626">
        <v>410784</v>
      </c>
    </row>
    <row r="1627" spans="4:18">
      <c r="D1627">
        <v>2310401</v>
      </c>
      <c r="E1627" t="s">
        <v>4563</v>
      </c>
      <c r="F1627">
        <v>0</v>
      </c>
      <c r="P1627">
        <v>2310401</v>
      </c>
      <c r="Q1627" t="s">
        <v>4563</v>
      </c>
      <c r="R1627">
        <v>0</v>
      </c>
    </row>
    <row r="1628" spans="4:18">
      <c r="D1628">
        <v>2310402</v>
      </c>
      <c r="E1628" t="s">
        <v>4564</v>
      </c>
      <c r="F1628">
        <v>0</v>
      </c>
      <c r="P1628">
        <v>2310402</v>
      </c>
      <c r="Q1628" t="s">
        <v>4564</v>
      </c>
      <c r="R1628">
        <v>0</v>
      </c>
    </row>
    <row r="1629" spans="4:18">
      <c r="D1629">
        <v>2310405</v>
      </c>
      <c r="E1629" t="s">
        <v>4565</v>
      </c>
      <c r="F1629">
        <v>0</v>
      </c>
      <c r="P1629">
        <v>2310405</v>
      </c>
      <c r="Q1629" t="s">
        <v>4565</v>
      </c>
      <c r="R1629">
        <v>0</v>
      </c>
    </row>
    <row r="1630" spans="4:18">
      <c r="D1630">
        <v>2310406</v>
      </c>
      <c r="E1630" t="s">
        <v>4566</v>
      </c>
      <c r="F1630">
        <v>0</v>
      </c>
      <c r="P1630">
        <v>2310406</v>
      </c>
      <c r="Q1630" t="s">
        <v>4566</v>
      </c>
      <c r="R1630">
        <v>0</v>
      </c>
    </row>
    <row r="1631" spans="4:18">
      <c r="D1631">
        <v>2310411</v>
      </c>
      <c r="E1631" t="s">
        <v>4567</v>
      </c>
      <c r="F1631">
        <v>410784</v>
      </c>
      <c r="P1631">
        <v>2310411</v>
      </c>
      <c r="Q1631" t="s">
        <v>4567</v>
      </c>
      <c r="R1631">
        <v>410784</v>
      </c>
    </row>
    <row r="1632" spans="4:18">
      <c r="D1632">
        <v>2310412</v>
      </c>
      <c r="E1632" t="s">
        <v>4568</v>
      </c>
      <c r="F1632">
        <v>0</v>
      </c>
      <c r="P1632">
        <v>2310412</v>
      </c>
      <c r="Q1632" t="s">
        <v>4568</v>
      </c>
      <c r="R1632">
        <v>0</v>
      </c>
    </row>
    <row r="1633" spans="4:18">
      <c r="D1633">
        <v>2310413</v>
      </c>
      <c r="E1633" t="s">
        <v>4569</v>
      </c>
      <c r="F1633">
        <v>0</v>
      </c>
      <c r="P1633">
        <v>2310413</v>
      </c>
      <c r="Q1633" t="s">
        <v>4569</v>
      </c>
      <c r="R1633">
        <v>0</v>
      </c>
    </row>
    <row r="1634" spans="4:18">
      <c r="D1634">
        <v>2310414</v>
      </c>
      <c r="E1634" t="s">
        <v>4570</v>
      </c>
      <c r="F1634">
        <v>0</v>
      </c>
      <c r="P1634">
        <v>2310414</v>
      </c>
      <c r="Q1634" t="s">
        <v>4570</v>
      </c>
      <c r="R1634">
        <v>0</v>
      </c>
    </row>
    <row r="1635" spans="4:18">
      <c r="D1635">
        <v>2310415</v>
      </c>
      <c r="E1635" t="s">
        <v>4571</v>
      </c>
      <c r="F1635">
        <v>0</v>
      </c>
      <c r="P1635">
        <v>2310415</v>
      </c>
      <c r="Q1635" t="s">
        <v>4571</v>
      </c>
      <c r="R1635">
        <v>0</v>
      </c>
    </row>
    <row r="1636" spans="4:18">
      <c r="D1636">
        <v>2310416</v>
      </c>
      <c r="E1636" t="s">
        <v>4572</v>
      </c>
      <c r="F1636">
        <v>0</v>
      </c>
      <c r="P1636">
        <v>2310416</v>
      </c>
      <c r="Q1636" t="s">
        <v>4572</v>
      </c>
      <c r="R1636">
        <v>0</v>
      </c>
    </row>
    <row r="1637" spans="4:18">
      <c r="D1637">
        <v>2310417</v>
      </c>
      <c r="E1637" t="s">
        <v>4573</v>
      </c>
      <c r="F1637">
        <v>0</v>
      </c>
      <c r="P1637">
        <v>2310417</v>
      </c>
      <c r="Q1637" t="s">
        <v>4573</v>
      </c>
      <c r="R1637">
        <v>0</v>
      </c>
    </row>
    <row r="1638" spans="4:18">
      <c r="D1638">
        <v>2310418</v>
      </c>
      <c r="E1638" t="s">
        <v>4574</v>
      </c>
      <c r="F1638">
        <v>0</v>
      </c>
      <c r="P1638">
        <v>2310418</v>
      </c>
      <c r="Q1638" t="s">
        <v>4574</v>
      </c>
      <c r="R1638">
        <v>0</v>
      </c>
    </row>
    <row r="1639" spans="4:18">
      <c r="D1639">
        <v>2310419</v>
      </c>
      <c r="E1639" t="s">
        <v>4575</v>
      </c>
      <c r="F1639">
        <v>0</v>
      </c>
      <c r="P1639">
        <v>2310419</v>
      </c>
      <c r="Q1639" t="s">
        <v>4575</v>
      </c>
      <c r="R1639">
        <v>0</v>
      </c>
    </row>
    <row r="1640" spans="4:18">
      <c r="D1640">
        <v>2310420</v>
      </c>
      <c r="E1640" t="s">
        <v>4576</v>
      </c>
      <c r="F1640">
        <v>0</v>
      </c>
      <c r="P1640">
        <v>2310420</v>
      </c>
      <c r="Q1640" t="s">
        <v>4576</v>
      </c>
      <c r="R1640">
        <v>0</v>
      </c>
    </row>
    <row r="1641" spans="4:18">
      <c r="D1641">
        <v>2310431</v>
      </c>
      <c r="E1641" t="s">
        <v>4577</v>
      </c>
      <c r="F1641">
        <v>0</v>
      </c>
      <c r="P1641">
        <v>2310431</v>
      </c>
      <c r="Q1641" t="s">
        <v>4577</v>
      </c>
      <c r="R1641">
        <v>0</v>
      </c>
    </row>
    <row r="1642" spans="4:18">
      <c r="D1642">
        <v>2310432</v>
      </c>
      <c r="E1642" t="s">
        <v>4578</v>
      </c>
      <c r="F1642">
        <v>0</v>
      </c>
      <c r="P1642">
        <v>2310432</v>
      </c>
      <c r="Q1642" t="s">
        <v>4578</v>
      </c>
      <c r="R1642">
        <v>0</v>
      </c>
    </row>
    <row r="1643" spans="4:18">
      <c r="D1643">
        <v>2310498</v>
      </c>
      <c r="E1643" t="s">
        <v>4579</v>
      </c>
      <c r="F1643">
        <v>0</v>
      </c>
      <c r="P1643">
        <v>2310498</v>
      </c>
      <c r="Q1643" t="s">
        <v>4579</v>
      </c>
      <c r="R1643">
        <v>0</v>
      </c>
    </row>
    <row r="1644" spans="4:18">
      <c r="D1644">
        <v>2310499</v>
      </c>
      <c r="E1644" t="s">
        <v>4580</v>
      </c>
      <c r="F1644">
        <v>0</v>
      </c>
      <c r="P1644">
        <v>2310499</v>
      </c>
      <c r="Q1644" t="s">
        <v>4580</v>
      </c>
      <c r="R1644">
        <v>0</v>
      </c>
    </row>
    <row r="1646" spans="1:13">
      <c r="A1646" t="s">
        <v>4581</v>
      </c>
      <c r="M1646" t="s">
        <v>4581</v>
      </c>
    </row>
    <row r="1647" spans="2:18">
      <c r="B1647" t="s">
        <v>679</v>
      </c>
      <c r="C1647" t="s">
        <v>4582</v>
      </c>
      <c r="E1647" t="s">
        <v>679</v>
      </c>
      <c r="F1647" t="s">
        <v>4582</v>
      </c>
      <c r="N1647" t="s">
        <v>679</v>
      </c>
      <c r="O1647" t="s">
        <v>4582</v>
      </c>
      <c r="Q1647" t="s">
        <v>679</v>
      </c>
      <c r="R1647" t="s">
        <v>4582</v>
      </c>
    </row>
    <row r="1648" spans="2:18">
      <c r="B1648" t="s">
        <v>4583</v>
      </c>
      <c r="C1648">
        <v>2061364</v>
      </c>
      <c r="E1648" t="s">
        <v>4584</v>
      </c>
      <c r="F1648">
        <v>3296103</v>
      </c>
      <c r="N1648" t="s">
        <v>4583</v>
      </c>
      <c r="O1648">
        <v>2061364</v>
      </c>
      <c r="Q1648" t="s">
        <v>4584</v>
      </c>
      <c r="R1648">
        <v>3296103</v>
      </c>
    </row>
    <row r="1649" spans="2:18">
      <c r="B1649" t="s">
        <v>4585</v>
      </c>
      <c r="C1649">
        <v>1552040</v>
      </c>
      <c r="E1649" t="s">
        <v>848</v>
      </c>
      <c r="F1649">
        <v>3508226</v>
      </c>
      <c r="N1649" t="s">
        <v>4585</v>
      </c>
      <c r="O1649">
        <v>1552040</v>
      </c>
      <c r="Q1649" t="s">
        <v>848</v>
      </c>
      <c r="R1649">
        <v>3510386</v>
      </c>
    </row>
    <row r="1650" spans="2:18">
      <c r="B1650" t="s">
        <v>4586</v>
      </c>
      <c r="C1650">
        <v>691732</v>
      </c>
      <c r="E1650" t="s">
        <v>4587</v>
      </c>
      <c r="F1650">
        <v>0</v>
      </c>
      <c r="N1650" t="s">
        <v>4586</v>
      </c>
      <c r="O1650">
        <v>691732</v>
      </c>
      <c r="Q1650" t="s">
        <v>4587</v>
      </c>
      <c r="R1650">
        <v>0</v>
      </c>
    </row>
    <row r="1651" spans="2:18">
      <c r="B1651" t="s">
        <v>4588</v>
      </c>
      <c r="C1651">
        <v>432397</v>
      </c>
      <c r="E1651" t="s">
        <v>4589</v>
      </c>
      <c r="F1651">
        <v>0</v>
      </c>
      <c r="N1651" t="s">
        <v>4588</v>
      </c>
      <c r="O1651">
        <v>432397</v>
      </c>
      <c r="Q1651" t="s">
        <v>4589</v>
      </c>
      <c r="R1651">
        <v>0</v>
      </c>
    </row>
    <row r="1652" spans="2:18">
      <c r="B1652" t="s">
        <v>4590</v>
      </c>
      <c r="C1652">
        <v>259335</v>
      </c>
      <c r="E1652" t="s">
        <v>4591</v>
      </c>
      <c r="F1652">
        <v>0</v>
      </c>
      <c r="N1652" t="s">
        <v>4590</v>
      </c>
      <c r="O1652">
        <v>259335</v>
      </c>
      <c r="Q1652" t="s">
        <v>4591</v>
      </c>
      <c r="R1652">
        <v>0</v>
      </c>
    </row>
    <row r="1653" spans="2:18">
      <c r="B1653" t="s">
        <v>4592</v>
      </c>
      <c r="C1653">
        <v>860308</v>
      </c>
      <c r="E1653" t="s">
        <v>4593</v>
      </c>
      <c r="F1653">
        <v>0</v>
      </c>
      <c r="N1653" t="s">
        <v>4592</v>
      </c>
      <c r="O1653">
        <v>860308</v>
      </c>
      <c r="Q1653" t="s">
        <v>4593</v>
      </c>
      <c r="R1653">
        <v>0</v>
      </c>
    </row>
    <row r="1654" spans="2:18">
      <c r="B1654" t="s">
        <v>4594</v>
      </c>
      <c r="C1654">
        <v>559</v>
      </c>
      <c r="E1654" t="s">
        <v>4595</v>
      </c>
      <c r="F1654">
        <v>0</v>
      </c>
      <c r="N1654" t="s">
        <v>4594</v>
      </c>
      <c r="O1654">
        <v>559</v>
      </c>
      <c r="Q1654" t="s">
        <v>4595</v>
      </c>
      <c r="R1654">
        <v>0</v>
      </c>
    </row>
    <row r="1655" spans="2:18">
      <c r="B1655" t="s">
        <v>4596</v>
      </c>
      <c r="C1655">
        <v>508752</v>
      </c>
      <c r="E1655" t="s">
        <v>4597</v>
      </c>
      <c r="F1655">
        <v>4362244</v>
      </c>
      <c r="N1655" t="s">
        <v>4596</v>
      </c>
      <c r="O1655">
        <v>508752</v>
      </c>
      <c r="Q1655" t="s">
        <v>4597</v>
      </c>
      <c r="R1655">
        <v>4362244</v>
      </c>
    </row>
    <row r="1656" spans="2:18">
      <c r="B1656" t="s">
        <v>4598</v>
      </c>
      <c r="C1656">
        <v>385655</v>
      </c>
      <c r="E1656" t="s">
        <v>4591</v>
      </c>
      <c r="F1656">
        <v>502064</v>
      </c>
      <c r="N1656" t="s">
        <v>4598</v>
      </c>
      <c r="O1656">
        <v>385655</v>
      </c>
      <c r="Q1656" t="s">
        <v>4591</v>
      </c>
      <c r="R1656">
        <v>502064</v>
      </c>
    </row>
    <row r="1657" spans="2:18">
      <c r="B1657" t="s">
        <v>4599</v>
      </c>
      <c r="C1657">
        <v>123097</v>
      </c>
      <c r="E1657" t="s">
        <v>4593</v>
      </c>
      <c r="F1657">
        <v>2562486</v>
      </c>
      <c r="N1657" t="s">
        <v>4599</v>
      </c>
      <c r="O1657">
        <v>123097</v>
      </c>
      <c r="Q1657" t="s">
        <v>4593</v>
      </c>
      <c r="R1657">
        <v>2562486</v>
      </c>
    </row>
    <row r="1658" spans="2:18">
      <c r="B1658" t="s">
        <v>4600</v>
      </c>
      <c r="C1658">
        <v>9</v>
      </c>
      <c r="E1658" t="s">
        <v>4595</v>
      </c>
      <c r="F1658">
        <v>1297694</v>
      </c>
      <c r="N1658" t="s">
        <v>4600</v>
      </c>
      <c r="O1658">
        <v>9</v>
      </c>
      <c r="Q1658" t="s">
        <v>4595</v>
      </c>
      <c r="R1658">
        <v>1297694</v>
      </c>
    </row>
    <row r="1659" spans="2:18">
      <c r="B1659" t="s">
        <v>4601</v>
      </c>
      <c r="C1659">
        <v>4</v>
      </c>
      <c r="E1659" t="s">
        <v>4602</v>
      </c>
      <c r="F1659">
        <v>0</v>
      </c>
      <c r="N1659" t="s">
        <v>4601</v>
      </c>
      <c r="O1659">
        <v>4</v>
      </c>
      <c r="Q1659" t="s">
        <v>4602</v>
      </c>
      <c r="R1659">
        <v>0</v>
      </c>
    </row>
    <row r="1660" spans="2:18">
      <c r="B1660" t="s">
        <v>4603</v>
      </c>
      <c r="C1660">
        <v>363072</v>
      </c>
      <c r="E1660" t="s">
        <v>4604</v>
      </c>
      <c r="F1660">
        <v>283012</v>
      </c>
      <c r="N1660" t="s">
        <v>4603</v>
      </c>
      <c r="O1660">
        <v>363072</v>
      </c>
      <c r="Q1660" t="s">
        <v>4604</v>
      </c>
      <c r="R1660">
        <v>283012</v>
      </c>
    </row>
    <row r="1661" spans="2:18">
      <c r="B1661" t="s">
        <v>4605</v>
      </c>
      <c r="C1661">
        <v>266185</v>
      </c>
      <c r="E1661" t="s">
        <v>4606</v>
      </c>
      <c r="F1661">
        <v>0</v>
      </c>
      <c r="N1661" t="s">
        <v>4605</v>
      </c>
      <c r="O1661">
        <v>266185</v>
      </c>
      <c r="Q1661" t="s">
        <v>4606</v>
      </c>
      <c r="R1661">
        <v>0</v>
      </c>
    </row>
    <row r="1662" spans="2:18">
      <c r="B1662" t="s">
        <v>4607</v>
      </c>
      <c r="C1662">
        <v>138366</v>
      </c>
      <c r="E1662" t="s">
        <v>4608</v>
      </c>
      <c r="F1662">
        <v>4038218</v>
      </c>
      <c r="N1662" t="s">
        <v>4607</v>
      </c>
      <c r="O1662">
        <v>138366</v>
      </c>
      <c r="Q1662" t="s">
        <v>4608</v>
      </c>
      <c r="R1662">
        <v>4038218</v>
      </c>
    </row>
    <row r="1663" spans="2:17">
      <c r="B1663" t="s">
        <v>4609</v>
      </c>
      <c r="C1663">
        <v>127819</v>
      </c>
      <c r="E1663" t="s">
        <v>4610</v>
      </c>
      <c r="N1663" t="s">
        <v>4609</v>
      </c>
      <c r="O1663">
        <v>127819</v>
      </c>
      <c r="Q1663" t="s">
        <v>4610</v>
      </c>
    </row>
    <row r="1664" spans="2:15">
      <c r="B1664" t="s">
        <v>4611</v>
      </c>
      <c r="C1664">
        <v>226</v>
      </c>
      <c r="N1664" t="s">
        <v>4611</v>
      </c>
      <c r="O1664">
        <v>226</v>
      </c>
    </row>
    <row r="1665" spans="2:15">
      <c r="B1665" t="s">
        <v>4612</v>
      </c>
      <c r="C1665">
        <v>64069</v>
      </c>
      <c r="N1665" t="s">
        <v>4612</v>
      </c>
      <c r="O1665">
        <v>64069</v>
      </c>
    </row>
    <row r="1666" spans="2:15">
      <c r="B1666" t="s">
        <v>4613</v>
      </c>
      <c r="C1666">
        <v>30775</v>
      </c>
      <c r="N1666" t="s">
        <v>4613</v>
      </c>
      <c r="O1666">
        <v>30775</v>
      </c>
    </row>
    <row r="1667" spans="2:15">
      <c r="B1667" t="s">
        <v>4614</v>
      </c>
      <c r="C1667">
        <v>1817</v>
      </c>
      <c r="N1667" t="s">
        <v>4614</v>
      </c>
      <c r="O1667">
        <v>1817</v>
      </c>
    </row>
    <row r="1668" spans="2:15">
      <c r="B1668" t="s">
        <v>4615</v>
      </c>
      <c r="C1668">
        <v>0</v>
      </c>
      <c r="N1668" t="s">
        <v>4615</v>
      </c>
      <c r="O1668">
        <v>0</v>
      </c>
    </row>
    <row r="1669" spans="2:15">
      <c r="B1669" t="s">
        <v>4616</v>
      </c>
      <c r="C1669">
        <v>0</v>
      </c>
      <c r="N1669" t="s">
        <v>4616</v>
      </c>
      <c r="O1669">
        <v>0</v>
      </c>
    </row>
    <row r="1670" spans="2:15">
      <c r="B1670" t="s">
        <v>4617</v>
      </c>
      <c r="C1670">
        <v>4362244</v>
      </c>
      <c r="N1670" t="s">
        <v>4617</v>
      </c>
      <c r="O1670">
        <v>4362244</v>
      </c>
    </row>
    <row r="1674" spans="1:6">
      <c r="A1674" t="s">
        <v>4618</v>
      </c>
      <c r="B1674" t="s">
        <v>854</v>
      </c>
      <c r="C1674" t="s">
        <v>4618</v>
      </c>
      <c r="F1674" t="s">
        <v>855</v>
      </c>
    </row>
    <row r="1675" spans="1:7">
      <c r="A1675" t="s">
        <v>4619</v>
      </c>
      <c r="B1675">
        <f>C1670</f>
        <v>4362244</v>
      </c>
      <c r="C1675">
        <v>4038218</v>
      </c>
      <c r="D1675">
        <f>(C1670/C1675-1)*100</f>
        <v>8.02398483687607</v>
      </c>
      <c r="F1675">
        <f>B1675*1.065</f>
        <v>4645789.86</v>
      </c>
      <c r="G1675">
        <f>F1675/B1675-1</f>
        <v>0.0649999999999999</v>
      </c>
    </row>
    <row r="1676" spans="1:7">
      <c r="A1676" t="s">
        <v>4620</v>
      </c>
      <c r="B1676">
        <f>C1648</f>
        <v>2061364</v>
      </c>
      <c r="C1676">
        <v>1894556</v>
      </c>
      <c r="D1676">
        <f>(C1648/C1676-1)*100</f>
        <v>8.8045959053203</v>
      </c>
      <c r="F1676">
        <v>2201000</v>
      </c>
      <c r="G1676">
        <f t="shared" ref="G1676:G1678" si="45">F1676/B1676-1</f>
        <v>0.0677396131881609</v>
      </c>
    </row>
    <row r="1677" spans="1:7">
      <c r="A1677" t="s">
        <v>4621</v>
      </c>
      <c r="B1677">
        <f>C1660</f>
        <v>363072</v>
      </c>
      <c r="C1677">
        <v>345719</v>
      </c>
      <c r="D1677">
        <f>(C1660/C1677-1)*100</f>
        <v>5.01939436363057</v>
      </c>
      <c r="F1677">
        <f>F1675-F1676-F1678</f>
        <v>373897.859999999</v>
      </c>
      <c r="G1677">
        <f t="shared" si="45"/>
        <v>0.0298173915917488</v>
      </c>
    </row>
    <row r="1678" spans="1:7">
      <c r="A1678" t="s">
        <v>4622</v>
      </c>
      <c r="B1678">
        <f>C5</f>
        <v>1937808</v>
      </c>
      <c r="C1678">
        <v>1797943</v>
      </c>
      <c r="D1678">
        <f>(C5/C1678-1)*100</f>
        <v>7.77916763768374</v>
      </c>
      <c r="F1678">
        <v>2070892</v>
      </c>
      <c r="G1678">
        <f t="shared" si="45"/>
        <v>0.0686775986062602</v>
      </c>
    </row>
  </sheetData>
  <mergeCells count="10">
    <mergeCell ref="A1:F1"/>
    <mergeCell ref="M1:R1"/>
    <mergeCell ref="A417:C417"/>
    <mergeCell ref="M417:O417"/>
    <mergeCell ref="A1646:F1646"/>
    <mergeCell ref="M1646:R1646"/>
    <mergeCell ref="E1663:E1670"/>
    <mergeCell ref="F1663:F1670"/>
    <mergeCell ref="Q1663:Q1670"/>
    <mergeCell ref="R1663:R1670"/>
  </mergeCells>
  <pageMargins left="0.699305555555556" right="0.699305555555556"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70"/>
  <sheetViews>
    <sheetView workbookViewId="0">
      <selection activeCell="E2" sqref="E2:R19"/>
    </sheetView>
  </sheetViews>
  <sheetFormatPr defaultColWidth="8.75" defaultRowHeight="14.4"/>
  <cols>
    <col min="2" max="2" width="28.5" customWidth="1"/>
    <col min="5" max="5" width="46" customWidth="1"/>
    <col min="15" max="15" width="25.6296296296296" customWidth="1"/>
  </cols>
  <sheetData>
    <row r="1" spans="1:11">
      <c r="A1" t="s">
        <v>4623</v>
      </c>
      <c r="K1" t="s">
        <v>4623</v>
      </c>
    </row>
    <row r="3" spans="6:16">
      <c r="F3" t="s">
        <v>39</v>
      </c>
      <c r="P3" t="s">
        <v>39</v>
      </c>
    </row>
    <row r="4" spans="1:16">
      <c r="A4" t="s">
        <v>152</v>
      </c>
      <c r="B4" t="s">
        <v>2300</v>
      </c>
      <c r="C4" t="s">
        <v>49</v>
      </c>
      <c r="D4" t="s">
        <v>152</v>
      </c>
      <c r="E4" t="s">
        <v>2300</v>
      </c>
      <c r="F4" t="s">
        <v>49</v>
      </c>
      <c r="K4" t="s">
        <v>152</v>
      </c>
      <c r="L4" t="s">
        <v>2300</v>
      </c>
      <c r="M4" t="s">
        <v>49</v>
      </c>
      <c r="N4" t="s">
        <v>152</v>
      </c>
      <c r="O4" t="s">
        <v>2300</v>
      </c>
      <c r="P4" t="s">
        <v>49</v>
      </c>
    </row>
    <row r="5" spans="2:16">
      <c r="B5" t="s">
        <v>51</v>
      </c>
      <c r="C5">
        <v>1194783</v>
      </c>
      <c r="E5" t="s">
        <v>153</v>
      </c>
      <c r="F5">
        <v>1708665</v>
      </c>
      <c r="G5">
        <f>P5</f>
        <v>1708665</v>
      </c>
      <c r="H5">
        <f>F5-G5</f>
        <v>0</v>
      </c>
      <c r="L5" t="s">
        <v>51</v>
      </c>
      <c r="M5">
        <v>1194783</v>
      </c>
      <c r="O5" t="s">
        <v>153</v>
      </c>
      <c r="P5">
        <v>1708665</v>
      </c>
    </row>
    <row r="6" spans="1:16">
      <c r="A6">
        <v>101</v>
      </c>
      <c r="B6" t="s">
        <v>3425</v>
      </c>
      <c r="C6">
        <v>784403</v>
      </c>
      <c r="D6">
        <v>201</v>
      </c>
      <c r="E6" t="s">
        <v>2302</v>
      </c>
      <c r="F6">
        <v>102956</v>
      </c>
      <c r="G6">
        <f t="shared" ref="G6:G69" si="0">P6</f>
        <v>102956</v>
      </c>
      <c r="H6">
        <f t="shared" ref="H6:H69" si="1">F6-G6</f>
        <v>0</v>
      </c>
      <c r="K6">
        <v>101</v>
      </c>
      <c r="L6" t="s">
        <v>3425</v>
      </c>
      <c r="M6">
        <v>784403</v>
      </c>
      <c r="N6">
        <v>201</v>
      </c>
      <c r="O6" t="s">
        <v>2302</v>
      </c>
      <c r="P6">
        <v>102956</v>
      </c>
    </row>
    <row r="7" spans="1:16">
      <c r="A7">
        <v>10101</v>
      </c>
      <c r="B7" t="s">
        <v>3426</v>
      </c>
      <c r="C7">
        <v>210069</v>
      </c>
      <c r="D7">
        <v>20101</v>
      </c>
      <c r="E7" t="s">
        <v>2325</v>
      </c>
      <c r="F7">
        <v>2768</v>
      </c>
      <c r="G7">
        <f t="shared" si="0"/>
        <v>2768</v>
      </c>
      <c r="H7">
        <f t="shared" si="1"/>
        <v>0</v>
      </c>
      <c r="L7" t="s">
        <v>3426</v>
      </c>
      <c r="M7">
        <v>210069</v>
      </c>
      <c r="N7">
        <v>20101</v>
      </c>
      <c r="O7" t="s">
        <v>2325</v>
      </c>
      <c r="P7">
        <v>2768</v>
      </c>
    </row>
    <row r="8" spans="1:16">
      <c r="A8">
        <v>1010101</v>
      </c>
      <c r="B8" t="s">
        <v>3427</v>
      </c>
      <c r="C8">
        <v>162123</v>
      </c>
      <c r="D8">
        <v>2010101</v>
      </c>
      <c r="E8" t="s">
        <v>2460</v>
      </c>
      <c r="F8">
        <v>1484</v>
      </c>
      <c r="G8">
        <f t="shared" si="0"/>
        <v>1484</v>
      </c>
      <c r="H8">
        <f t="shared" si="1"/>
        <v>0</v>
      </c>
      <c r="K8">
        <v>1010101</v>
      </c>
      <c r="L8" t="s">
        <v>3427</v>
      </c>
      <c r="M8">
        <v>162123</v>
      </c>
      <c r="N8">
        <v>2010101</v>
      </c>
      <c r="O8" t="s">
        <v>2460</v>
      </c>
      <c r="P8">
        <v>1484</v>
      </c>
    </row>
    <row r="9" spans="1:16">
      <c r="A9">
        <v>101010101</v>
      </c>
      <c r="B9" t="s">
        <v>3428</v>
      </c>
      <c r="C9">
        <v>33312</v>
      </c>
      <c r="D9">
        <v>2010102</v>
      </c>
      <c r="E9" t="s">
        <v>2461</v>
      </c>
      <c r="F9">
        <v>910</v>
      </c>
      <c r="G9">
        <f t="shared" si="0"/>
        <v>910</v>
      </c>
      <c r="H9">
        <f t="shared" si="1"/>
        <v>0</v>
      </c>
      <c r="K9">
        <v>101010101</v>
      </c>
      <c r="L9" t="s">
        <v>3428</v>
      </c>
      <c r="M9">
        <v>33312</v>
      </c>
      <c r="N9">
        <v>2010102</v>
      </c>
      <c r="O9" t="s">
        <v>2461</v>
      </c>
      <c r="P9">
        <v>910</v>
      </c>
    </row>
    <row r="10" spans="1:16">
      <c r="A10">
        <v>101010102</v>
      </c>
      <c r="B10" t="s">
        <v>3429</v>
      </c>
      <c r="C10">
        <v>1213</v>
      </c>
      <c r="D10">
        <v>2010103</v>
      </c>
      <c r="E10" t="s">
        <v>2462</v>
      </c>
      <c r="F10">
        <v>203</v>
      </c>
      <c r="G10">
        <f t="shared" si="0"/>
        <v>203</v>
      </c>
      <c r="H10">
        <f t="shared" si="1"/>
        <v>0</v>
      </c>
      <c r="K10">
        <v>101010102</v>
      </c>
      <c r="L10" t="s">
        <v>3429</v>
      </c>
      <c r="M10">
        <v>1213</v>
      </c>
      <c r="N10">
        <v>2010103</v>
      </c>
      <c r="O10" t="s">
        <v>2462</v>
      </c>
      <c r="P10">
        <v>203</v>
      </c>
    </row>
    <row r="11" spans="1:16">
      <c r="A11">
        <v>101010103</v>
      </c>
      <c r="B11" t="s">
        <v>3430</v>
      </c>
      <c r="C11">
        <v>90144</v>
      </c>
      <c r="D11">
        <v>2010104</v>
      </c>
      <c r="E11" t="s">
        <v>861</v>
      </c>
      <c r="F11">
        <v>116</v>
      </c>
      <c r="G11">
        <f t="shared" si="0"/>
        <v>116</v>
      </c>
      <c r="H11">
        <f t="shared" si="1"/>
        <v>0</v>
      </c>
      <c r="K11">
        <v>101010103</v>
      </c>
      <c r="L11" t="s">
        <v>3430</v>
      </c>
      <c r="M11">
        <v>90144</v>
      </c>
      <c r="N11">
        <v>2010104</v>
      </c>
      <c r="O11" t="s">
        <v>861</v>
      </c>
      <c r="P11">
        <v>116</v>
      </c>
    </row>
    <row r="12" spans="1:16">
      <c r="A12">
        <v>101010104</v>
      </c>
      <c r="B12" t="s">
        <v>3431</v>
      </c>
      <c r="C12">
        <v>0</v>
      </c>
      <c r="D12">
        <v>2010105</v>
      </c>
      <c r="E12" t="s">
        <v>862</v>
      </c>
      <c r="F12">
        <v>0</v>
      </c>
      <c r="G12">
        <f t="shared" si="0"/>
        <v>0</v>
      </c>
      <c r="H12">
        <f t="shared" si="1"/>
        <v>0</v>
      </c>
      <c r="K12">
        <v>101010104</v>
      </c>
      <c r="L12" t="s">
        <v>3431</v>
      </c>
      <c r="M12">
        <v>0</v>
      </c>
      <c r="N12">
        <v>2010105</v>
      </c>
      <c r="O12" t="s">
        <v>862</v>
      </c>
      <c r="P12">
        <v>0</v>
      </c>
    </row>
    <row r="13" spans="1:16">
      <c r="A13">
        <v>101010105</v>
      </c>
      <c r="B13" t="s">
        <v>3432</v>
      </c>
      <c r="C13">
        <v>19391</v>
      </c>
      <c r="D13">
        <v>2010106</v>
      </c>
      <c r="E13" t="s">
        <v>863</v>
      </c>
      <c r="F13">
        <v>0</v>
      </c>
      <c r="G13">
        <f t="shared" si="0"/>
        <v>0</v>
      </c>
      <c r="H13">
        <f t="shared" si="1"/>
        <v>0</v>
      </c>
      <c r="K13">
        <v>101010105</v>
      </c>
      <c r="L13" t="s">
        <v>3432</v>
      </c>
      <c r="M13">
        <v>19391</v>
      </c>
      <c r="N13">
        <v>2010106</v>
      </c>
      <c r="O13" t="s">
        <v>863</v>
      </c>
      <c r="P13">
        <v>0</v>
      </c>
    </row>
    <row r="14" spans="1:16">
      <c r="A14">
        <v>101010106</v>
      </c>
      <c r="B14" t="s">
        <v>3433</v>
      </c>
      <c r="C14">
        <v>14471</v>
      </c>
      <c r="D14">
        <v>2010107</v>
      </c>
      <c r="E14" t="s">
        <v>864</v>
      </c>
      <c r="F14">
        <v>0</v>
      </c>
      <c r="G14">
        <f t="shared" si="0"/>
        <v>0</v>
      </c>
      <c r="H14">
        <f t="shared" si="1"/>
        <v>0</v>
      </c>
      <c r="K14">
        <v>101010106</v>
      </c>
      <c r="L14" t="s">
        <v>3433</v>
      </c>
      <c r="M14">
        <v>14471</v>
      </c>
      <c r="N14">
        <v>2010107</v>
      </c>
      <c r="O14" t="s">
        <v>864</v>
      </c>
      <c r="P14">
        <v>0</v>
      </c>
    </row>
    <row r="15" spans="1:16">
      <c r="A15">
        <v>101010119</v>
      </c>
      <c r="B15" t="s">
        <v>3434</v>
      </c>
      <c r="C15">
        <v>1756</v>
      </c>
      <c r="D15">
        <v>2010108</v>
      </c>
      <c r="E15" t="s">
        <v>865</v>
      </c>
      <c r="F15">
        <v>0</v>
      </c>
      <c r="G15">
        <f t="shared" si="0"/>
        <v>0</v>
      </c>
      <c r="H15">
        <f t="shared" si="1"/>
        <v>0</v>
      </c>
      <c r="K15">
        <v>101010119</v>
      </c>
      <c r="L15" t="s">
        <v>3434</v>
      </c>
      <c r="M15">
        <v>1756</v>
      </c>
      <c r="N15">
        <v>2010108</v>
      </c>
      <c r="O15" t="s">
        <v>865</v>
      </c>
      <c r="P15">
        <v>0</v>
      </c>
    </row>
    <row r="16" spans="1:16">
      <c r="A16">
        <v>101010120</v>
      </c>
      <c r="B16" t="s">
        <v>3435</v>
      </c>
      <c r="C16">
        <v>159</v>
      </c>
      <c r="D16">
        <v>2010109</v>
      </c>
      <c r="E16" t="s">
        <v>866</v>
      </c>
      <c r="F16">
        <v>0</v>
      </c>
      <c r="G16">
        <f t="shared" si="0"/>
        <v>0</v>
      </c>
      <c r="H16">
        <f t="shared" si="1"/>
        <v>0</v>
      </c>
      <c r="K16">
        <v>101010120</v>
      </c>
      <c r="L16" t="s">
        <v>3435</v>
      </c>
      <c r="M16">
        <v>159</v>
      </c>
      <c r="N16">
        <v>2010109</v>
      </c>
      <c r="O16" t="s">
        <v>866</v>
      </c>
      <c r="P16">
        <v>0</v>
      </c>
    </row>
    <row r="17" spans="1:16">
      <c r="A17">
        <v>101010121</v>
      </c>
      <c r="B17" t="s">
        <v>3436</v>
      </c>
      <c r="C17">
        <v>-745</v>
      </c>
      <c r="D17">
        <v>2010150</v>
      </c>
      <c r="E17" t="s">
        <v>2465</v>
      </c>
      <c r="F17">
        <v>0</v>
      </c>
      <c r="G17">
        <f t="shared" si="0"/>
        <v>0</v>
      </c>
      <c r="H17">
        <f t="shared" si="1"/>
        <v>0</v>
      </c>
      <c r="K17">
        <v>101010121</v>
      </c>
      <c r="L17" t="s">
        <v>3436</v>
      </c>
      <c r="M17">
        <v>-745</v>
      </c>
      <c r="N17">
        <v>2010150</v>
      </c>
      <c r="O17" t="s">
        <v>2465</v>
      </c>
      <c r="P17">
        <v>0</v>
      </c>
    </row>
    <row r="18" spans="2:16">
      <c r="B18" t="s">
        <v>3437</v>
      </c>
      <c r="C18">
        <v>-2252</v>
      </c>
      <c r="D18">
        <v>2010199</v>
      </c>
      <c r="E18" t="s">
        <v>2463</v>
      </c>
      <c r="F18">
        <v>55</v>
      </c>
      <c r="G18">
        <f t="shared" si="0"/>
        <v>55</v>
      </c>
      <c r="H18">
        <f t="shared" si="1"/>
        <v>0</v>
      </c>
      <c r="L18" t="s">
        <v>3437</v>
      </c>
      <c r="M18">
        <v>-2252</v>
      </c>
      <c r="N18">
        <v>2010199</v>
      </c>
      <c r="O18" t="s">
        <v>2463</v>
      </c>
      <c r="P18">
        <v>55</v>
      </c>
    </row>
    <row r="19" spans="1:16">
      <c r="A19">
        <v>101010151</v>
      </c>
      <c r="B19" t="s">
        <v>3438</v>
      </c>
      <c r="C19">
        <v>4674</v>
      </c>
      <c r="D19">
        <v>20102</v>
      </c>
      <c r="E19" t="s">
        <v>2326</v>
      </c>
      <c r="F19">
        <v>2175</v>
      </c>
      <c r="G19">
        <f t="shared" si="0"/>
        <v>2175</v>
      </c>
      <c r="H19">
        <f t="shared" si="1"/>
        <v>0</v>
      </c>
      <c r="K19">
        <v>101010151</v>
      </c>
      <c r="L19" t="s">
        <v>3438</v>
      </c>
      <c r="M19">
        <v>4674</v>
      </c>
      <c r="N19">
        <v>20102</v>
      </c>
      <c r="O19" t="s">
        <v>2326</v>
      </c>
      <c r="P19">
        <v>2175</v>
      </c>
    </row>
    <row r="20" spans="1:16">
      <c r="A20">
        <v>101010152</v>
      </c>
      <c r="B20" t="s">
        <v>3439</v>
      </c>
      <c r="C20">
        <v>0</v>
      </c>
      <c r="D20">
        <v>2010201</v>
      </c>
      <c r="E20" t="s">
        <v>2460</v>
      </c>
      <c r="F20">
        <v>1248</v>
      </c>
      <c r="G20">
        <f t="shared" si="0"/>
        <v>1248</v>
      </c>
      <c r="H20">
        <f t="shared" si="1"/>
        <v>0</v>
      </c>
      <c r="K20">
        <v>101010152</v>
      </c>
      <c r="L20" t="s">
        <v>3439</v>
      </c>
      <c r="M20">
        <v>0</v>
      </c>
      <c r="N20">
        <v>2010201</v>
      </c>
      <c r="O20" t="s">
        <v>2460</v>
      </c>
      <c r="P20">
        <v>1248</v>
      </c>
    </row>
    <row r="21" spans="1:16">
      <c r="A21">
        <v>101010153</v>
      </c>
      <c r="B21" t="s">
        <v>3440</v>
      </c>
      <c r="C21">
        <v>0</v>
      </c>
      <c r="D21">
        <v>2010202</v>
      </c>
      <c r="E21" t="s">
        <v>2461</v>
      </c>
      <c r="F21">
        <v>463</v>
      </c>
      <c r="G21">
        <f t="shared" si="0"/>
        <v>463</v>
      </c>
      <c r="H21">
        <f t="shared" si="1"/>
        <v>0</v>
      </c>
      <c r="K21">
        <v>101010153</v>
      </c>
      <c r="L21" t="s">
        <v>3440</v>
      </c>
      <c r="M21">
        <v>0</v>
      </c>
      <c r="N21">
        <v>2010202</v>
      </c>
      <c r="O21" t="s">
        <v>2461</v>
      </c>
      <c r="P21">
        <v>463</v>
      </c>
    </row>
    <row r="22" spans="1:16">
      <c r="A22">
        <v>1010104</v>
      </c>
      <c r="B22" t="s">
        <v>3441</v>
      </c>
      <c r="C22">
        <v>47946</v>
      </c>
      <c r="D22">
        <v>2010203</v>
      </c>
      <c r="E22" t="s">
        <v>2462</v>
      </c>
      <c r="F22">
        <v>209</v>
      </c>
      <c r="G22">
        <f t="shared" si="0"/>
        <v>209</v>
      </c>
      <c r="H22">
        <f t="shared" si="1"/>
        <v>0</v>
      </c>
      <c r="K22">
        <v>1010104</v>
      </c>
      <c r="L22" t="s">
        <v>3441</v>
      </c>
      <c r="M22">
        <v>47946</v>
      </c>
      <c r="N22">
        <v>2010203</v>
      </c>
      <c r="O22" t="s">
        <v>2462</v>
      </c>
      <c r="P22">
        <v>209</v>
      </c>
    </row>
    <row r="23" spans="1:16">
      <c r="A23">
        <v>101010401</v>
      </c>
      <c r="B23" t="s">
        <v>3442</v>
      </c>
      <c r="C23">
        <v>47911</v>
      </c>
      <c r="D23">
        <v>2010204</v>
      </c>
      <c r="E23" t="s">
        <v>875</v>
      </c>
      <c r="F23">
        <v>90</v>
      </c>
      <c r="G23">
        <f t="shared" si="0"/>
        <v>90</v>
      </c>
      <c r="H23">
        <f t="shared" si="1"/>
        <v>0</v>
      </c>
      <c r="K23">
        <v>101010401</v>
      </c>
      <c r="L23" t="s">
        <v>3442</v>
      </c>
      <c r="M23">
        <v>47911</v>
      </c>
      <c r="N23">
        <v>2010204</v>
      </c>
      <c r="O23" t="s">
        <v>875</v>
      </c>
      <c r="P23">
        <v>90</v>
      </c>
    </row>
    <row r="24" spans="1:16">
      <c r="A24">
        <v>101010402</v>
      </c>
      <c r="B24" t="s">
        <v>3443</v>
      </c>
      <c r="C24">
        <v>0</v>
      </c>
      <c r="D24">
        <v>2010205</v>
      </c>
      <c r="E24" t="s">
        <v>876</v>
      </c>
      <c r="F24">
        <v>90</v>
      </c>
      <c r="G24">
        <f t="shared" si="0"/>
        <v>90</v>
      </c>
      <c r="H24">
        <f t="shared" si="1"/>
        <v>0</v>
      </c>
      <c r="K24">
        <v>101010402</v>
      </c>
      <c r="L24" t="s">
        <v>3443</v>
      </c>
      <c r="M24">
        <v>0</v>
      </c>
      <c r="N24">
        <v>2010205</v>
      </c>
      <c r="O24" t="s">
        <v>876</v>
      </c>
      <c r="P24">
        <v>90</v>
      </c>
    </row>
    <row r="25" spans="1:16">
      <c r="A25">
        <v>101010403</v>
      </c>
      <c r="B25" t="s">
        <v>3444</v>
      </c>
      <c r="C25">
        <v>0</v>
      </c>
      <c r="D25">
        <v>2010206</v>
      </c>
      <c r="E25" t="s">
        <v>2464</v>
      </c>
      <c r="F25">
        <v>75</v>
      </c>
      <c r="G25">
        <f t="shared" si="0"/>
        <v>75</v>
      </c>
      <c r="H25">
        <f t="shared" si="1"/>
        <v>0</v>
      </c>
      <c r="K25">
        <v>101010403</v>
      </c>
      <c r="L25" t="s">
        <v>3444</v>
      </c>
      <c r="M25">
        <v>0</v>
      </c>
      <c r="N25">
        <v>2010206</v>
      </c>
      <c r="O25" t="s">
        <v>2464</v>
      </c>
      <c r="P25">
        <v>75</v>
      </c>
    </row>
    <row r="26" spans="1:16">
      <c r="A26">
        <v>101010420</v>
      </c>
      <c r="B26" t="s">
        <v>3445</v>
      </c>
      <c r="C26">
        <v>35</v>
      </c>
      <c r="D26">
        <v>2010250</v>
      </c>
      <c r="E26" t="s">
        <v>2465</v>
      </c>
      <c r="F26">
        <v>0</v>
      </c>
      <c r="G26">
        <f t="shared" si="0"/>
        <v>0</v>
      </c>
      <c r="H26">
        <f t="shared" si="1"/>
        <v>0</v>
      </c>
      <c r="K26">
        <v>101010420</v>
      </c>
      <c r="L26" t="s">
        <v>3445</v>
      </c>
      <c r="M26">
        <v>35</v>
      </c>
      <c r="N26">
        <v>2010250</v>
      </c>
      <c r="O26" t="s">
        <v>2465</v>
      </c>
      <c r="P26">
        <v>0</v>
      </c>
    </row>
    <row r="27" spans="1:16">
      <c r="A27">
        <v>101010429</v>
      </c>
      <c r="B27" t="s">
        <v>3446</v>
      </c>
      <c r="C27">
        <v>0</v>
      </c>
      <c r="D27">
        <v>2010299</v>
      </c>
      <c r="E27" t="s">
        <v>2466</v>
      </c>
      <c r="F27">
        <v>0</v>
      </c>
      <c r="G27">
        <f t="shared" si="0"/>
        <v>0</v>
      </c>
      <c r="H27">
        <f t="shared" si="1"/>
        <v>0</v>
      </c>
      <c r="K27">
        <v>101010429</v>
      </c>
      <c r="L27" t="s">
        <v>3446</v>
      </c>
      <c r="M27">
        <v>0</v>
      </c>
      <c r="N27">
        <v>2010299</v>
      </c>
      <c r="O27" t="s">
        <v>2466</v>
      </c>
      <c r="P27">
        <v>0</v>
      </c>
    </row>
    <row r="28" spans="1:16">
      <c r="A28">
        <v>101010461</v>
      </c>
      <c r="B28" t="s">
        <v>3447</v>
      </c>
      <c r="C28">
        <v>0</v>
      </c>
      <c r="D28">
        <v>20103</v>
      </c>
      <c r="E28" t="s">
        <v>2327</v>
      </c>
      <c r="F28">
        <v>16393</v>
      </c>
      <c r="G28">
        <f t="shared" si="0"/>
        <v>16393</v>
      </c>
      <c r="H28">
        <f t="shared" si="1"/>
        <v>0</v>
      </c>
      <c r="K28">
        <v>101010461</v>
      </c>
      <c r="L28" t="s">
        <v>3447</v>
      </c>
      <c r="M28">
        <v>0</v>
      </c>
      <c r="N28">
        <v>20103</v>
      </c>
      <c r="O28" t="s">
        <v>2327</v>
      </c>
      <c r="P28">
        <v>16393</v>
      </c>
    </row>
    <row r="29" spans="1:16">
      <c r="A29">
        <v>1010201</v>
      </c>
      <c r="B29" t="s">
        <v>3448</v>
      </c>
      <c r="C29">
        <v>0</v>
      </c>
      <c r="D29">
        <v>2010301</v>
      </c>
      <c r="E29" t="s">
        <v>2460</v>
      </c>
      <c r="F29">
        <v>4871</v>
      </c>
      <c r="G29">
        <f t="shared" si="0"/>
        <v>4871</v>
      </c>
      <c r="H29">
        <f t="shared" si="1"/>
        <v>0</v>
      </c>
      <c r="K29">
        <v>1010201</v>
      </c>
      <c r="L29" t="s">
        <v>3448</v>
      </c>
      <c r="M29">
        <v>0</v>
      </c>
      <c r="N29">
        <v>2010301</v>
      </c>
      <c r="O29" t="s">
        <v>2460</v>
      </c>
      <c r="P29">
        <v>4871</v>
      </c>
    </row>
    <row r="30" spans="1:16">
      <c r="A30">
        <v>101020107</v>
      </c>
      <c r="B30" t="s">
        <v>3449</v>
      </c>
      <c r="C30">
        <v>0</v>
      </c>
      <c r="D30">
        <v>2010302</v>
      </c>
      <c r="E30" t="s">
        <v>2461</v>
      </c>
      <c r="F30">
        <v>3673</v>
      </c>
      <c r="G30">
        <f t="shared" si="0"/>
        <v>3673</v>
      </c>
      <c r="H30">
        <f t="shared" si="1"/>
        <v>0</v>
      </c>
      <c r="K30">
        <v>101020107</v>
      </c>
      <c r="L30" t="s">
        <v>3449</v>
      </c>
      <c r="M30">
        <v>0</v>
      </c>
      <c r="N30">
        <v>2010302</v>
      </c>
      <c r="O30" t="s">
        <v>2461</v>
      </c>
      <c r="P30">
        <v>3673</v>
      </c>
    </row>
    <row r="31" spans="1:16">
      <c r="A31">
        <v>101020121</v>
      </c>
      <c r="B31" t="s">
        <v>3450</v>
      </c>
      <c r="C31">
        <v>0</v>
      </c>
      <c r="D31">
        <v>2010303</v>
      </c>
      <c r="E31" t="s">
        <v>2462</v>
      </c>
      <c r="F31">
        <v>3592</v>
      </c>
      <c r="G31">
        <f t="shared" si="0"/>
        <v>3592</v>
      </c>
      <c r="H31">
        <f t="shared" si="1"/>
        <v>0</v>
      </c>
      <c r="K31">
        <v>101020121</v>
      </c>
      <c r="L31" t="s">
        <v>3450</v>
      </c>
      <c r="M31">
        <v>0</v>
      </c>
      <c r="N31">
        <v>2010303</v>
      </c>
      <c r="O31" t="s">
        <v>2462</v>
      </c>
      <c r="P31">
        <v>3592</v>
      </c>
    </row>
    <row r="32" spans="2:16">
      <c r="B32" t="s">
        <v>3451</v>
      </c>
      <c r="C32">
        <v>0</v>
      </c>
      <c r="D32">
        <v>2010304</v>
      </c>
      <c r="E32" t="s">
        <v>2467</v>
      </c>
      <c r="F32">
        <v>0</v>
      </c>
      <c r="G32">
        <f t="shared" si="0"/>
        <v>0</v>
      </c>
      <c r="H32">
        <f t="shared" si="1"/>
        <v>0</v>
      </c>
      <c r="L32" t="s">
        <v>3451</v>
      </c>
      <c r="M32">
        <v>0</v>
      </c>
      <c r="N32">
        <v>2010304</v>
      </c>
      <c r="O32" t="s">
        <v>2467</v>
      </c>
      <c r="P32">
        <v>0</v>
      </c>
    </row>
    <row r="33" spans="1:16">
      <c r="A33">
        <v>1010102</v>
      </c>
      <c r="B33" t="s">
        <v>3452</v>
      </c>
      <c r="C33">
        <v>0</v>
      </c>
      <c r="D33">
        <v>2010305</v>
      </c>
      <c r="E33" t="s">
        <v>941</v>
      </c>
      <c r="F33">
        <v>67</v>
      </c>
      <c r="G33">
        <f t="shared" si="0"/>
        <v>67</v>
      </c>
      <c r="H33">
        <f t="shared" si="1"/>
        <v>0</v>
      </c>
      <c r="K33">
        <v>1010102</v>
      </c>
      <c r="L33" t="s">
        <v>3452</v>
      </c>
      <c r="M33">
        <v>0</v>
      </c>
      <c r="N33">
        <v>2010305</v>
      </c>
      <c r="O33" t="s">
        <v>941</v>
      </c>
      <c r="P33">
        <v>67</v>
      </c>
    </row>
    <row r="34" spans="1:16">
      <c r="A34">
        <v>1010202</v>
      </c>
      <c r="B34" t="s">
        <v>3453</v>
      </c>
      <c r="C34">
        <v>0</v>
      </c>
      <c r="D34">
        <v>2010306</v>
      </c>
      <c r="E34" t="s">
        <v>942</v>
      </c>
      <c r="F34">
        <v>3034</v>
      </c>
      <c r="G34">
        <f t="shared" si="0"/>
        <v>3034</v>
      </c>
      <c r="H34">
        <f t="shared" si="1"/>
        <v>0</v>
      </c>
      <c r="K34">
        <v>1010202</v>
      </c>
      <c r="L34" t="s">
        <v>3453</v>
      </c>
      <c r="M34">
        <v>0</v>
      </c>
      <c r="N34">
        <v>2010306</v>
      </c>
      <c r="O34" t="s">
        <v>942</v>
      </c>
      <c r="P34">
        <v>3034</v>
      </c>
    </row>
    <row r="35" spans="1:16">
      <c r="A35">
        <v>101020202</v>
      </c>
      <c r="B35" t="s">
        <v>3454</v>
      </c>
      <c r="C35">
        <v>0</v>
      </c>
      <c r="D35">
        <v>2010307</v>
      </c>
      <c r="E35" t="s">
        <v>1368</v>
      </c>
      <c r="F35">
        <v>112</v>
      </c>
      <c r="G35">
        <f t="shared" si="0"/>
        <v>112</v>
      </c>
      <c r="H35">
        <f t="shared" si="1"/>
        <v>0</v>
      </c>
      <c r="K35">
        <v>101020202</v>
      </c>
      <c r="L35" t="s">
        <v>3454</v>
      </c>
      <c r="M35">
        <v>0</v>
      </c>
      <c r="N35">
        <v>2010307</v>
      </c>
      <c r="O35" t="s">
        <v>1368</v>
      </c>
      <c r="P35">
        <v>112</v>
      </c>
    </row>
    <row r="36" spans="1:16">
      <c r="A36">
        <v>101020221</v>
      </c>
      <c r="B36" t="s">
        <v>3455</v>
      </c>
      <c r="C36">
        <v>0</v>
      </c>
      <c r="D36">
        <v>2010308</v>
      </c>
      <c r="E36" t="s">
        <v>948</v>
      </c>
      <c r="F36">
        <v>90</v>
      </c>
      <c r="G36">
        <f t="shared" si="0"/>
        <v>90</v>
      </c>
      <c r="H36">
        <f t="shared" si="1"/>
        <v>0</v>
      </c>
      <c r="K36">
        <v>101020221</v>
      </c>
      <c r="L36" t="s">
        <v>3455</v>
      </c>
      <c r="M36">
        <v>0</v>
      </c>
      <c r="N36">
        <v>2010308</v>
      </c>
      <c r="O36" t="s">
        <v>948</v>
      </c>
      <c r="P36">
        <v>90</v>
      </c>
    </row>
    <row r="37" spans="2:16">
      <c r="B37" t="s">
        <v>3456</v>
      </c>
      <c r="C37">
        <v>0</v>
      </c>
      <c r="D37">
        <v>2010309</v>
      </c>
      <c r="E37" t="s">
        <v>2468</v>
      </c>
      <c r="F37">
        <v>0</v>
      </c>
      <c r="G37">
        <f t="shared" si="0"/>
        <v>0</v>
      </c>
      <c r="H37">
        <f t="shared" si="1"/>
        <v>0</v>
      </c>
      <c r="L37" t="s">
        <v>3456</v>
      </c>
      <c r="M37">
        <v>0</v>
      </c>
      <c r="N37">
        <v>2010309</v>
      </c>
      <c r="O37" t="s">
        <v>2468</v>
      </c>
      <c r="P37">
        <v>0</v>
      </c>
    </row>
    <row r="38" spans="2:16">
      <c r="B38" t="s">
        <v>3457</v>
      </c>
      <c r="C38">
        <v>0</v>
      </c>
      <c r="D38">
        <v>2010350</v>
      </c>
      <c r="E38" t="s">
        <v>2465</v>
      </c>
      <c r="F38">
        <v>821</v>
      </c>
      <c r="G38">
        <f t="shared" si="0"/>
        <v>821</v>
      </c>
      <c r="H38">
        <f t="shared" si="1"/>
        <v>0</v>
      </c>
      <c r="L38" t="s">
        <v>3457</v>
      </c>
      <c r="M38">
        <v>0</v>
      </c>
      <c r="N38">
        <v>2010350</v>
      </c>
      <c r="O38" t="s">
        <v>2465</v>
      </c>
      <c r="P38">
        <v>821</v>
      </c>
    </row>
    <row r="39" spans="1:16">
      <c r="A39">
        <v>1010103</v>
      </c>
      <c r="B39" t="s">
        <v>3458</v>
      </c>
      <c r="C39">
        <v>0</v>
      </c>
      <c r="D39">
        <v>2010399</v>
      </c>
      <c r="E39" t="s">
        <v>2469</v>
      </c>
      <c r="F39">
        <v>133</v>
      </c>
      <c r="G39">
        <f t="shared" si="0"/>
        <v>133</v>
      </c>
      <c r="H39">
        <f t="shared" si="1"/>
        <v>0</v>
      </c>
      <c r="K39">
        <v>1010103</v>
      </c>
      <c r="L39" t="s">
        <v>3458</v>
      </c>
      <c r="M39">
        <v>0</v>
      </c>
      <c r="N39">
        <v>2010399</v>
      </c>
      <c r="O39" t="s">
        <v>2469</v>
      </c>
      <c r="P39">
        <v>133</v>
      </c>
    </row>
    <row r="40" spans="1:16">
      <c r="A40">
        <v>101010301</v>
      </c>
      <c r="B40" t="s">
        <v>3459</v>
      </c>
      <c r="C40">
        <v>0</v>
      </c>
      <c r="D40">
        <v>20104</v>
      </c>
      <c r="E40" t="s">
        <v>2328</v>
      </c>
      <c r="F40">
        <v>4211</v>
      </c>
      <c r="G40">
        <f t="shared" si="0"/>
        <v>4211</v>
      </c>
      <c r="H40">
        <f t="shared" si="1"/>
        <v>0</v>
      </c>
      <c r="K40">
        <v>101010301</v>
      </c>
      <c r="L40" t="s">
        <v>3459</v>
      </c>
      <c r="M40">
        <v>0</v>
      </c>
      <c r="N40">
        <v>20104</v>
      </c>
      <c r="O40" t="s">
        <v>2328</v>
      </c>
      <c r="P40">
        <v>4211</v>
      </c>
    </row>
    <row r="41" spans="1:16">
      <c r="A41">
        <v>101010302</v>
      </c>
      <c r="B41" t="s">
        <v>3460</v>
      </c>
      <c r="C41">
        <v>0</v>
      </c>
      <c r="D41">
        <v>2010401</v>
      </c>
      <c r="E41" t="s">
        <v>2460</v>
      </c>
      <c r="F41">
        <v>2195</v>
      </c>
      <c r="G41">
        <f t="shared" si="0"/>
        <v>2195</v>
      </c>
      <c r="H41">
        <f t="shared" si="1"/>
        <v>0</v>
      </c>
      <c r="K41">
        <v>101010302</v>
      </c>
      <c r="L41" t="s">
        <v>3460</v>
      </c>
      <c r="M41">
        <v>0</v>
      </c>
      <c r="N41">
        <v>2010401</v>
      </c>
      <c r="O41" t="s">
        <v>2460</v>
      </c>
      <c r="P41">
        <v>2195</v>
      </c>
    </row>
    <row r="42" spans="1:16">
      <c r="A42">
        <v>1010105</v>
      </c>
      <c r="B42" t="s">
        <v>3461</v>
      </c>
      <c r="C42">
        <v>0</v>
      </c>
      <c r="D42">
        <v>2010402</v>
      </c>
      <c r="E42" t="s">
        <v>2461</v>
      </c>
      <c r="F42">
        <v>166</v>
      </c>
      <c r="G42">
        <f t="shared" si="0"/>
        <v>166</v>
      </c>
      <c r="H42">
        <f t="shared" si="1"/>
        <v>0</v>
      </c>
      <c r="K42">
        <v>1010105</v>
      </c>
      <c r="L42" t="s">
        <v>3461</v>
      </c>
      <c r="M42">
        <v>0</v>
      </c>
      <c r="N42">
        <v>2010402</v>
      </c>
      <c r="O42" t="s">
        <v>2461</v>
      </c>
      <c r="P42">
        <v>166</v>
      </c>
    </row>
    <row r="43" spans="1:16">
      <c r="A43">
        <v>1010203</v>
      </c>
      <c r="B43" t="s">
        <v>3462</v>
      </c>
      <c r="C43">
        <v>0</v>
      </c>
      <c r="D43">
        <v>2010403</v>
      </c>
      <c r="E43" t="s">
        <v>2462</v>
      </c>
      <c r="F43">
        <v>0</v>
      </c>
      <c r="G43">
        <f t="shared" si="0"/>
        <v>0</v>
      </c>
      <c r="H43">
        <f t="shared" si="1"/>
        <v>0</v>
      </c>
      <c r="K43">
        <v>1010203</v>
      </c>
      <c r="L43" t="s">
        <v>3462</v>
      </c>
      <c r="M43">
        <v>0</v>
      </c>
      <c r="N43">
        <v>2010403</v>
      </c>
      <c r="O43" t="s">
        <v>2462</v>
      </c>
      <c r="P43">
        <v>0</v>
      </c>
    </row>
    <row r="44" spans="1:16">
      <c r="A44">
        <v>10103</v>
      </c>
      <c r="B44" t="s">
        <v>3463</v>
      </c>
      <c r="C44">
        <v>14</v>
      </c>
      <c r="D44">
        <v>2010404</v>
      </c>
      <c r="E44" t="s">
        <v>2470</v>
      </c>
      <c r="F44">
        <v>47</v>
      </c>
      <c r="G44">
        <f t="shared" si="0"/>
        <v>47</v>
      </c>
      <c r="H44">
        <f t="shared" si="1"/>
        <v>0</v>
      </c>
      <c r="K44">
        <v>10103</v>
      </c>
      <c r="L44" t="s">
        <v>3463</v>
      </c>
      <c r="M44">
        <v>14</v>
      </c>
      <c r="N44">
        <v>2010404</v>
      </c>
      <c r="O44" t="s">
        <v>2470</v>
      </c>
      <c r="P44">
        <v>47</v>
      </c>
    </row>
    <row r="45" spans="1:16">
      <c r="A45">
        <v>1010302</v>
      </c>
      <c r="B45" t="s">
        <v>3464</v>
      </c>
      <c r="C45">
        <v>0</v>
      </c>
      <c r="D45">
        <v>2010405</v>
      </c>
      <c r="E45" t="s">
        <v>2471</v>
      </c>
      <c r="F45">
        <v>0</v>
      </c>
      <c r="G45">
        <f t="shared" si="0"/>
        <v>0</v>
      </c>
      <c r="H45">
        <f t="shared" si="1"/>
        <v>0</v>
      </c>
      <c r="K45">
        <v>1010302</v>
      </c>
      <c r="L45" t="s">
        <v>3464</v>
      </c>
      <c r="M45">
        <v>0</v>
      </c>
      <c r="N45">
        <v>2010405</v>
      </c>
      <c r="O45" t="s">
        <v>2471</v>
      </c>
      <c r="P45">
        <v>0</v>
      </c>
    </row>
    <row r="46" spans="1:16">
      <c r="A46">
        <v>1010303</v>
      </c>
      <c r="B46" t="s">
        <v>3465</v>
      </c>
      <c r="C46">
        <v>0</v>
      </c>
      <c r="D46">
        <v>2010406</v>
      </c>
      <c r="E46" t="s">
        <v>2472</v>
      </c>
      <c r="F46">
        <v>0</v>
      </c>
      <c r="G46">
        <f t="shared" si="0"/>
        <v>0</v>
      </c>
      <c r="H46">
        <f t="shared" si="1"/>
        <v>0</v>
      </c>
      <c r="K46">
        <v>1010303</v>
      </c>
      <c r="L46" t="s">
        <v>3465</v>
      </c>
      <c r="M46">
        <v>0</v>
      </c>
      <c r="N46">
        <v>2010406</v>
      </c>
      <c r="O46" t="s">
        <v>2472</v>
      </c>
      <c r="P46">
        <v>0</v>
      </c>
    </row>
    <row r="47" spans="1:16">
      <c r="A47">
        <v>1010304</v>
      </c>
      <c r="B47" t="s">
        <v>3466</v>
      </c>
      <c r="C47">
        <v>-11</v>
      </c>
      <c r="D47">
        <v>2010407</v>
      </c>
      <c r="E47" t="s">
        <v>2473</v>
      </c>
      <c r="F47">
        <v>0</v>
      </c>
      <c r="G47">
        <f t="shared" si="0"/>
        <v>0</v>
      </c>
      <c r="H47">
        <f t="shared" si="1"/>
        <v>0</v>
      </c>
      <c r="K47">
        <v>1010304</v>
      </c>
      <c r="L47" t="s">
        <v>3466</v>
      </c>
      <c r="M47">
        <v>-11</v>
      </c>
      <c r="N47">
        <v>2010407</v>
      </c>
      <c r="O47" t="s">
        <v>2473</v>
      </c>
      <c r="P47">
        <v>0</v>
      </c>
    </row>
    <row r="48" spans="1:16">
      <c r="A48">
        <v>1010320</v>
      </c>
      <c r="B48" t="s">
        <v>3467</v>
      </c>
      <c r="C48">
        <v>25</v>
      </c>
      <c r="D48">
        <v>2010408</v>
      </c>
      <c r="E48" t="s">
        <v>973</v>
      </c>
      <c r="F48">
        <v>339</v>
      </c>
      <c r="G48">
        <f t="shared" si="0"/>
        <v>339</v>
      </c>
      <c r="H48">
        <f t="shared" si="1"/>
        <v>0</v>
      </c>
      <c r="K48">
        <v>1010320</v>
      </c>
      <c r="L48" t="s">
        <v>3467</v>
      </c>
      <c r="M48">
        <v>25</v>
      </c>
      <c r="N48">
        <v>2010408</v>
      </c>
      <c r="O48" t="s">
        <v>973</v>
      </c>
      <c r="P48">
        <v>339</v>
      </c>
    </row>
    <row r="49" spans="1:16">
      <c r="A49">
        <v>1010329</v>
      </c>
      <c r="B49" t="s">
        <v>3468</v>
      </c>
      <c r="C49">
        <v>0</v>
      </c>
      <c r="D49">
        <v>2010409</v>
      </c>
      <c r="E49" t="s">
        <v>2474</v>
      </c>
      <c r="F49">
        <v>0</v>
      </c>
      <c r="G49">
        <f t="shared" si="0"/>
        <v>0</v>
      </c>
      <c r="H49">
        <f t="shared" si="1"/>
        <v>0</v>
      </c>
      <c r="K49">
        <v>1010329</v>
      </c>
      <c r="L49" t="s">
        <v>3468</v>
      </c>
      <c r="M49">
        <v>0</v>
      </c>
      <c r="N49">
        <v>2010409</v>
      </c>
      <c r="O49" t="s">
        <v>2474</v>
      </c>
      <c r="P49">
        <v>0</v>
      </c>
    </row>
    <row r="50" spans="1:16">
      <c r="A50">
        <v>10104</v>
      </c>
      <c r="B50" t="s">
        <v>54</v>
      </c>
      <c r="C50">
        <v>113548</v>
      </c>
      <c r="D50">
        <v>2010450</v>
      </c>
      <c r="E50" t="s">
        <v>2465</v>
      </c>
      <c r="F50">
        <v>0</v>
      </c>
      <c r="G50">
        <f t="shared" si="0"/>
        <v>0</v>
      </c>
      <c r="H50">
        <f t="shared" si="1"/>
        <v>0</v>
      </c>
      <c r="K50">
        <v>10104</v>
      </c>
      <c r="L50" t="s">
        <v>54</v>
      </c>
      <c r="M50">
        <v>113548</v>
      </c>
      <c r="N50">
        <v>2010450</v>
      </c>
      <c r="O50" t="s">
        <v>2465</v>
      </c>
      <c r="P50">
        <v>0</v>
      </c>
    </row>
    <row r="51" spans="2:16">
      <c r="B51" t="s">
        <v>3469</v>
      </c>
      <c r="C51">
        <v>8856</v>
      </c>
      <c r="D51">
        <v>2010499</v>
      </c>
      <c r="E51" t="s">
        <v>975</v>
      </c>
      <c r="F51">
        <v>1464</v>
      </c>
      <c r="G51">
        <f t="shared" si="0"/>
        <v>1464</v>
      </c>
      <c r="H51">
        <f t="shared" si="1"/>
        <v>0</v>
      </c>
      <c r="L51" t="s">
        <v>3469</v>
      </c>
      <c r="M51">
        <v>8856</v>
      </c>
      <c r="N51">
        <v>2010499</v>
      </c>
      <c r="O51" t="s">
        <v>975</v>
      </c>
      <c r="P51">
        <v>1464</v>
      </c>
    </row>
    <row r="52" spans="1:16">
      <c r="A52">
        <v>1010417</v>
      </c>
      <c r="B52" t="s">
        <v>3470</v>
      </c>
      <c r="C52">
        <v>203</v>
      </c>
      <c r="D52">
        <v>20105</v>
      </c>
      <c r="E52" t="s">
        <v>2329</v>
      </c>
      <c r="F52">
        <v>1631</v>
      </c>
      <c r="G52">
        <f t="shared" si="0"/>
        <v>1631</v>
      </c>
      <c r="H52">
        <f t="shared" si="1"/>
        <v>0</v>
      </c>
      <c r="K52">
        <v>1010417</v>
      </c>
      <c r="L52" t="s">
        <v>3470</v>
      </c>
      <c r="M52">
        <v>203</v>
      </c>
      <c r="N52">
        <v>20105</v>
      </c>
      <c r="O52" t="s">
        <v>2329</v>
      </c>
      <c r="P52">
        <v>1631</v>
      </c>
    </row>
    <row r="53" spans="1:16">
      <c r="A53">
        <v>101041702</v>
      </c>
      <c r="B53" t="s">
        <v>3471</v>
      </c>
      <c r="C53">
        <v>0</v>
      </c>
      <c r="D53">
        <v>2010501</v>
      </c>
      <c r="E53" t="s">
        <v>2460</v>
      </c>
      <c r="F53">
        <v>730</v>
      </c>
      <c r="G53">
        <f t="shared" si="0"/>
        <v>730</v>
      </c>
      <c r="H53">
        <f t="shared" si="1"/>
        <v>0</v>
      </c>
      <c r="K53">
        <v>101041702</v>
      </c>
      <c r="L53" t="s">
        <v>3471</v>
      </c>
      <c r="M53">
        <v>0</v>
      </c>
      <c r="N53">
        <v>2010501</v>
      </c>
      <c r="O53" t="s">
        <v>2460</v>
      </c>
      <c r="P53">
        <v>730</v>
      </c>
    </row>
    <row r="54" spans="1:16">
      <c r="A54">
        <v>1010418</v>
      </c>
      <c r="B54" t="s">
        <v>3472</v>
      </c>
      <c r="C54">
        <v>0</v>
      </c>
      <c r="D54">
        <v>2010502</v>
      </c>
      <c r="E54" t="s">
        <v>2461</v>
      </c>
      <c r="F54">
        <v>0</v>
      </c>
      <c r="G54">
        <f t="shared" si="0"/>
        <v>0</v>
      </c>
      <c r="H54">
        <f t="shared" si="1"/>
        <v>0</v>
      </c>
      <c r="K54">
        <v>1010418</v>
      </c>
      <c r="L54" t="s">
        <v>3472</v>
      </c>
      <c r="M54">
        <v>0</v>
      </c>
      <c r="N54">
        <v>2010502</v>
      </c>
      <c r="O54" t="s">
        <v>2461</v>
      </c>
      <c r="P54">
        <v>0</v>
      </c>
    </row>
    <row r="55" spans="1:16">
      <c r="A55">
        <v>1010419</v>
      </c>
      <c r="B55" t="s">
        <v>3473</v>
      </c>
      <c r="C55">
        <v>0</v>
      </c>
      <c r="D55">
        <v>2010503</v>
      </c>
      <c r="E55" t="s">
        <v>2462</v>
      </c>
      <c r="F55">
        <v>0</v>
      </c>
      <c r="G55">
        <f t="shared" si="0"/>
        <v>0</v>
      </c>
      <c r="H55">
        <f t="shared" si="1"/>
        <v>0</v>
      </c>
      <c r="K55">
        <v>1010419</v>
      </c>
      <c r="L55" t="s">
        <v>3473</v>
      </c>
      <c r="M55">
        <v>0</v>
      </c>
      <c r="N55">
        <v>2010503</v>
      </c>
      <c r="O55" t="s">
        <v>2462</v>
      </c>
      <c r="P55">
        <v>0</v>
      </c>
    </row>
    <row r="56" spans="1:16">
      <c r="A56">
        <v>1010420</v>
      </c>
      <c r="B56" t="s">
        <v>3474</v>
      </c>
      <c r="C56">
        <v>0</v>
      </c>
      <c r="D56">
        <v>2010504</v>
      </c>
      <c r="E56" t="s">
        <v>2475</v>
      </c>
      <c r="F56">
        <v>0</v>
      </c>
      <c r="G56">
        <f t="shared" si="0"/>
        <v>0</v>
      </c>
      <c r="H56">
        <f t="shared" si="1"/>
        <v>0</v>
      </c>
      <c r="K56">
        <v>1010420</v>
      </c>
      <c r="L56" t="s">
        <v>3474</v>
      </c>
      <c r="M56">
        <v>0</v>
      </c>
      <c r="N56">
        <v>2010504</v>
      </c>
      <c r="O56" t="s">
        <v>2475</v>
      </c>
      <c r="P56">
        <v>0</v>
      </c>
    </row>
    <row r="57" spans="1:16">
      <c r="A57">
        <v>1010421</v>
      </c>
      <c r="B57" t="s">
        <v>3475</v>
      </c>
      <c r="C57">
        <v>0</v>
      </c>
      <c r="D57">
        <v>2010505</v>
      </c>
      <c r="E57" t="s">
        <v>984</v>
      </c>
      <c r="F57">
        <v>166</v>
      </c>
      <c r="G57">
        <f t="shared" si="0"/>
        <v>166</v>
      </c>
      <c r="H57">
        <f t="shared" si="1"/>
        <v>0</v>
      </c>
      <c r="K57">
        <v>1010421</v>
      </c>
      <c r="L57" t="s">
        <v>3475</v>
      </c>
      <c r="M57">
        <v>0</v>
      </c>
      <c r="N57">
        <v>2010505</v>
      </c>
      <c r="O57" t="s">
        <v>984</v>
      </c>
      <c r="P57">
        <v>166</v>
      </c>
    </row>
    <row r="58" spans="1:16">
      <c r="A58">
        <v>1010422</v>
      </c>
      <c r="B58" t="s">
        <v>3476</v>
      </c>
      <c r="C58">
        <v>0</v>
      </c>
      <c r="D58">
        <v>2010506</v>
      </c>
      <c r="E58" t="s">
        <v>2476</v>
      </c>
      <c r="F58">
        <v>0</v>
      </c>
      <c r="G58">
        <f t="shared" si="0"/>
        <v>0</v>
      </c>
      <c r="H58">
        <f t="shared" si="1"/>
        <v>0</v>
      </c>
      <c r="K58">
        <v>1010422</v>
      </c>
      <c r="L58" t="s">
        <v>3476</v>
      </c>
      <c r="M58">
        <v>0</v>
      </c>
      <c r="N58">
        <v>2010506</v>
      </c>
      <c r="O58" t="s">
        <v>2476</v>
      </c>
      <c r="P58">
        <v>0</v>
      </c>
    </row>
    <row r="59" spans="1:16">
      <c r="A59">
        <v>1010423</v>
      </c>
      <c r="B59" t="s">
        <v>3477</v>
      </c>
      <c r="C59">
        <v>0</v>
      </c>
      <c r="D59">
        <v>2010507</v>
      </c>
      <c r="E59" t="s">
        <v>985</v>
      </c>
      <c r="F59">
        <v>105</v>
      </c>
      <c r="G59">
        <f t="shared" si="0"/>
        <v>105</v>
      </c>
      <c r="H59">
        <f t="shared" si="1"/>
        <v>0</v>
      </c>
      <c r="K59">
        <v>1010423</v>
      </c>
      <c r="L59" t="s">
        <v>3477</v>
      </c>
      <c r="M59">
        <v>0</v>
      </c>
      <c r="N59">
        <v>2010507</v>
      </c>
      <c r="O59" t="s">
        <v>985</v>
      </c>
      <c r="P59">
        <v>105</v>
      </c>
    </row>
    <row r="60" spans="1:16">
      <c r="A60">
        <v>1010424</v>
      </c>
      <c r="B60" t="s">
        <v>3478</v>
      </c>
      <c r="C60">
        <v>0</v>
      </c>
      <c r="D60">
        <v>2010508</v>
      </c>
      <c r="E60" t="s">
        <v>988</v>
      </c>
      <c r="F60">
        <v>41</v>
      </c>
      <c r="G60">
        <f t="shared" si="0"/>
        <v>41</v>
      </c>
      <c r="H60">
        <f t="shared" si="1"/>
        <v>0</v>
      </c>
      <c r="K60">
        <v>1010424</v>
      </c>
      <c r="L60" t="s">
        <v>3478</v>
      </c>
      <c r="M60">
        <v>0</v>
      </c>
      <c r="N60">
        <v>2010508</v>
      </c>
      <c r="O60" t="s">
        <v>988</v>
      </c>
      <c r="P60">
        <v>41</v>
      </c>
    </row>
    <row r="61" spans="1:16">
      <c r="A61">
        <v>1010425</v>
      </c>
      <c r="B61" t="s">
        <v>3479</v>
      </c>
      <c r="C61">
        <v>0</v>
      </c>
      <c r="D61">
        <v>2010550</v>
      </c>
      <c r="E61" t="s">
        <v>2465</v>
      </c>
      <c r="F61">
        <v>63</v>
      </c>
      <c r="G61">
        <f t="shared" si="0"/>
        <v>63</v>
      </c>
      <c r="H61">
        <f t="shared" si="1"/>
        <v>0</v>
      </c>
      <c r="K61">
        <v>1010425</v>
      </c>
      <c r="L61" t="s">
        <v>3479</v>
      </c>
      <c r="M61">
        <v>0</v>
      </c>
      <c r="N61">
        <v>2010550</v>
      </c>
      <c r="O61" t="s">
        <v>2465</v>
      </c>
      <c r="P61">
        <v>63</v>
      </c>
    </row>
    <row r="62" spans="1:16">
      <c r="A62">
        <v>1010426</v>
      </c>
      <c r="B62" t="s">
        <v>3480</v>
      </c>
      <c r="C62">
        <v>0</v>
      </c>
      <c r="D62">
        <v>2010599</v>
      </c>
      <c r="E62" t="s">
        <v>2477</v>
      </c>
      <c r="F62">
        <v>526</v>
      </c>
      <c r="G62">
        <f t="shared" si="0"/>
        <v>526</v>
      </c>
      <c r="H62">
        <f t="shared" si="1"/>
        <v>0</v>
      </c>
      <c r="K62">
        <v>1010426</v>
      </c>
      <c r="L62" t="s">
        <v>3480</v>
      </c>
      <c r="M62">
        <v>0</v>
      </c>
      <c r="N62">
        <v>2010599</v>
      </c>
      <c r="O62" t="s">
        <v>2477</v>
      </c>
      <c r="P62">
        <v>526</v>
      </c>
    </row>
    <row r="63" spans="1:16">
      <c r="A63">
        <v>1010427</v>
      </c>
      <c r="B63" t="s">
        <v>3481</v>
      </c>
      <c r="C63">
        <v>0</v>
      </c>
      <c r="D63">
        <v>20106</v>
      </c>
      <c r="E63" t="s">
        <v>2330</v>
      </c>
      <c r="F63">
        <v>5151</v>
      </c>
      <c r="G63">
        <f t="shared" si="0"/>
        <v>5151</v>
      </c>
      <c r="H63">
        <f t="shared" si="1"/>
        <v>0</v>
      </c>
      <c r="K63">
        <v>1010427</v>
      </c>
      <c r="L63" t="s">
        <v>3481</v>
      </c>
      <c r="M63">
        <v>0</v>
      </c>
      <c r="N63">
        <v>20106</v>
      </c>
      <c r="O63" t="s">
        <v>2330</v>
      </c>
      <c r="P63">
        <v>5151</v>
      </c>
    </row>
    <row r="64" spans="1:16">
      <c r="A64">
        <v>1010428</v>
      </c>
      <c r="B64" t="s">
        <v>3482</v>
      </c>
      <c r="C64">
        <v>0</v>
      </c>
      <c r="D64">
        <v>2010601</v>
      </c>
      <c r="E64" t="s">
        <v>2460</v>
      </c>
      <c r="F64">
        <v>2570</v>
      </c>
      <c r="G64">
        <f t="shared" si="0"/>
        <v>2570</v>
      </c>
      <c r="H64">
        <f t="shared" si="1"/>
        <v>0</v>
      </c>
      <c r="K64">
        <v>1010428</v>
      </c>
      <c r="L64" t="s">
        <v>3482</v>
      </c>
      <c r="M64">
        <v>0</v>
      </c>
      <c r="N64">
        <v>2010601</v>
      </c>
      <c r="O64" t="s">
        <v>2460</v>
      </c>
      <c r="P64">
        <v>2570</v>
      </c>
    </row>
    <row r="65" spans="1:16">
      <c r="A65">
        <v>1010429</v>
      </c>
      <c r="B65" t="s">
        <v>3483</v>
      </c>
      <c r="C65">
        <v>0</v>
      </c>
      <c r="D65">
        <v>2010602</v>
      </c>
      <c r="E65" t="s">
        <v>2461</v>
      </c>
      <c r="F65">
        <v>784</v>
      </c>
      <c r="G65">
        <f t="shared" si="0"/>
        <v>784</v>
      </c>
      <c r="H65">
        <f t="shared" si="1"/>
        <v>0</v>
      </c>
      <c r="K65">
        <v>1010429</v>
      </c>
      <c r="L65" t="s">
        <v>3483</v>
      </c>
      <c r="M65">
        <v>0</v>
      </c>
      <c r="N65">
        <v>2010602</v>
      </c>
      <c r="O65" t="s">
        <v>2461</v>
      </c>
      <c r="P65">
        <v>784</v>
      </c>
    </row>
    <row r="66" spans="1:16">
      <c r="A66">
        <v>1010430</v>
      </c>
      <c r="B66" t="s">
        <v>3484</v>
      </c>
      <c r="C66">
        <v>0</v>
      </c>
      <c r="D66">
        <v>2010603</v>
      </c>
      <c r="E66" t="s">
        <v>2462</v>
      </c>
      <c r="F66">
        <v>0</v>
      </c>
      <c r="G66">
        <f t="shared" si="0"/>
        <v>0</v>
      </c>
      <c r="H66">
        <f t="shared" si="1"/>
        <v>0</v>
      </c>
      <c r="K66">
        <v>1010430</v>
      </c>
      <c r="L66" t="s">
        <v>3484</v>
      </c>
      <c r="M66">
        <v>0</v>
      </c>
      <c r="N66">
        <v>2010603</v>
      </c>
      <c r="O66" t="s">
        <v>2462</v>
      </c>
      <c r="P66">
        <v>0</v>
      </c>
    </row>
    <row r="67" spans="1:16">
      <c r="A67">
        <v>1010431</v>
      </c>
      <c r="B67" t="s">
        <v>3485</v>
      </c>
      <c r="C67">
        <v>971</v>
      </c>
      <c r="D67">
        <v>2010604</v>
      </c>
      <c r="E67" t="s">
        <v>2478</v>
      </c>
      <c r="F67">
        <v>0</v>
      </c>
      <c r="G67">
        <f t="shared" si="0"/>
        <v>0</v>
      </c>
      <c r="H67">
        <f t="shared" si="1"/>
        <v>0</v>
      </c>
      <c r="K67">
        <v>1010431</v>
      </c>
      <c r="L67" t="s">
        <v>3485</v>
      </c>
      <c r="M67">
        <v>971</v>
      </c>
      <c r="N67">
        <v>2010604</v>
      </c>
      <c r="O67" t="s">
        <v>2478</v>
      </c>
      <c r="P67">
        <v>0</v>
      </c>
    </row>
    <row r="68" spans="1:16">
      <c r="A68">
        <v>1010432</v>
      </c>
      <c r="B68" t="s">
        <v>3486</v>
      </c>
      <c r="C68">
        <v>1034</v>
      </c>
      <c r="D68">
        <v>2010605</v>
      </c>
      <c r="E68" t="s">
        <v>1007</v>
      </c>
      <c r="F68">
        <v>908</v>
      </c>
      <c r="G68">
        <f t="shared" si="0"/>
        <v>908</v>
      </c>
      <c r="H68">
        <f t="shared" si="1"/>
        <v>0</v>
      </c>
      <c r="K68">
        <v>1010432</v>
      </c>
      <c r="L68" t="s">
        <v>3486</v>
      </c>
      <c r="M68">
        <v>1034</v>
      </c>
      <c r="N68">
        <v>2010605</v>
      </c>
      <c r="O68" t="s">
        <v>1007</v>
      </c>
      <c r="P68">
        <v>908</v>
      </c>
    </row>
    <row r="69" spans="1:16">
      <c r="A69">
        <v>1010433</v>
      </c>
      <c r="B69" t="s">
        <v>3487</v>
      </c>
      <c r="C69">
        <v>72848</v>
      </c>
      <c r="D69">
        <v>2010606</v>
      </c>
      <c r="E69" t="s">
        <v>2479</v>
      </c>
      <c r="F69">
        <v>0</v>
      </c>
      <c r="G69">
        <f t="shared" si="0"/>
        <v>0</v>
      </c>
      <c r="H69">
        <f t="shared" si="1"/>
        <v>0</v>
      </c>
      <c r="K69">
        <v>1010433</v>
      </c>
      <c r="L69" t="s">
        <v>3487</v>
      </c>
      <c r="M69">
        <v>72848</v>
      </c>
      <c r="N69">
        <v>2010606</v>
      </c>
      <c r="O69" t="s">
        <v>2479</v>
      </c>
      <c r="P69">
        <v>0</v>
      </c>
    </row>
    <row r="70" spans="1:16">
      <c r="A70">
        <v>1010434</v>
      </c>
      <c r="B70" t="s">
        <v>3488</v>
      </c>
      <c r="C70">
        <v>0</v>
      </c>
      <c r="D70">
        <v>2010607</v>
      </c>
      <c r="E70" t="s">
        <v>2480</v>
      </c>
      <c r="F70">
        <v>0</v>
      </c>
      <c r="G70">
        <f t="shared" ref="G70:G133" si="2">P70</f>
        <v>0</v>
      </c>
      <c r="H70">
        <f t="shared" ref="H70:H133" si="3">F70-G70</f>
        <v>0</v>
      </c>
      <c r="K70">
        <v>1010434</v>
      </c>
      <c r="L70" t="s">
        <v>3488</v>
      </c>
      <c r="M70">
        <v>0</v>
      </c>
      <c r="N70">
        <v>2010607</v>
      </c>
      <c r="O70" t="s">
        <v>2480</v>
      </c>
      <c r="P70">
        <v>0</v>
      </c>
    </row>
    <row r="71" spans="1:16">
      <c r="A71">
        <v>1010435</v>
      </c>
      <c r="B71" t="s">
        <v>3489</v>
      </c>
      <c r="C71">
        <v>17666</v>
      </c>
      <c r="D71">
        <v>2010608</v>
      </c>
      <c r="E71" t="s">
        <v>2481</v>
      </c>
      <c r="F71">
        <v>0</v>
      </c>
      <c r="G71">
        <f t="shared" si="2"/>
        <v>0</v>
      </c>
      <c r="H71">
        <f t="shared" si="3"/>
        <v>0</v>
      </c>
      <c r="K71">
        <v>1010435</v>
      </c>
      <c r="L71" t="s">
        <v>3489</v>
      </c>
      <c r="M71">
        <v>17666</v>
      </c>
      <c r="N71">
        <v>2010608</v>
      </c>
      <c r="O71" t="s">
        <v>2481</v>
      </c>
      <c r="P71">
        <v>0</v>
      </c>
    </row>
    <row r="72" spans="1:16">
      <c r="A72">
        <v>1010436</v>
      </c>
      <c r="B72" t="s">
        <v>3490</v>
      </c>
      <c r="C72">
        <v>4349</v>
      </c>
      <c r="D72">
        <v>2010650</v>
      </c>
      <c r="E72" t="s">
        <v>2465</v>
      </c>
      <c r="F72">
        <v>665</v>
      </c>
      <c r="G72">
        <f t="shared" si="2"/>
        <v>665</v>
      </c>
      <c r="H72">
        <f t="shared" si="3"/>
        <v>0</v>
      </c>
      <c r="K72">
        <v>1010436</v>
      </c>
      <c r="L72" t="s">
        <v>3490</v>
      </c>
      <c r="M72">
        <v>4349</v>
      </c>
      <c r="N72">
        <v>2010650</v>
      </c>
      <c r="O72" t="s">
        <v>2465</v>
      </c>
      <c r="P72">
        <v>665</v>
      </c>
    </row>
    <row r="73" spans="1:16">
      <c r="A73">
        <v>1010439</v>
      </c>
      <c r="B73" t="s">
        <v>3491</v>
      </c>
      <c r="C73">
        <v>2741</v>
      </c>
      <c r="D73">
        <v>2010699</v>
      </c>
      <c r="E73" t="s">
        <v>1013</v>
      </c>
      <c r="F73">
        <v>224</v>
      </c>
      <c r="G73">
        <f t="shared" si="2"/>
        <v>224</v>
      </c>
      <c r="H73">
        <f t="shared" si="3"/>
        <v>0</v>
      </c>
      <c r="K73">
        <v>1010439</v>
      </c>
      <c r="L73" t="s">
        <v>3491</v>
      </c>
      <c r="M73">
        <v>2741</v>
      </c>
      <c r="N73">
        <v>2010699</v>
      </c>
      <c r="O73" t="s">
        <v>1013</v>
      </c>
      <c r="P73">
        <v>224</v>
      </c>
    </row>
    <row r="74" spans="1:16">
      <c r="A74">
        <v>1010440</v>
      </c>
      <c r="B74" t="s">
        <v>3492</v>
      </c>
      <c r="C74">
        <v>7704</v>
      </c>
      <c r="D74">
        <v>20107</v>
      </c>
      <c r="E74" t="s">
        <v>2331</v>
      </c>
      <c r="F74">
        <v>7531</v>
      </c>
      <c r="G74">
        <f t="shared" si="2"/>
        <v>7531</v>
      </c>
      <c r="H74">
        <f t="shared" si="3"/>
        <v>0</v>
      </c>
      <c r="K74">
        <v>1010440</v>
      </c>
      <c r="L74" t="s">
        <v>3492</v>
      </c>
      <c r="M74">
        <v>7704</v>
      </c>
      <c r="N74">
        <v>20107</v>
      </c>
      <c r="O74" t="s">
        <v>2331</v>
      </c>
      <c r="P74">
        <v>7531</v>
      </c>
    </row>
    <row r="75" spans="1:16">
      <c r="A75">
        <v>1010441</v>
      </c>
      <c r="B75" t="s">
        <v>3493</v>
      </c>
      <c r="C75">
        <v>81</v>
      </c>
      <c r="D75">
        <v>2010701</v>
      </c>
      <c r="E75" t="s">
        <v>2460</v>
      </c>
      <c r="F75">
        <v>0</v>
      </c>
      <c r="G75">
        <f t="shared" si="2"/>
        <v>0</v>
      </c>
      <c r="H75">
        <f t="shared" si="3"/>
        <v>0</v>
      </c>
      <c r="K75">
        <v>1010441</v>
      </c>
      <c r="L75" t="s">
        <v>3493</v>
      </c>
      <c r="M75">
        <v>81</v>
      </c>
      <c r="N75">
        <v>2010701</v>
      </c>
      <c r="O75" t="s">
        <v>2460</v>
      </c>
      <c r="P75">
        <v>0</v>
      </c>
    </row>
    <row r="76" spans="1:16">
      <c r="A76">
        <v>1010442</v>
      </c>
      <c r="B76" t="s">
        <v>3494</v>
      </c>
      <c r="C76">
        <v>-645</v>
      </c>
      <c r="D76">
        <v>2010702</v>
      </c>
      <c r="E76" t="s">
        <v>2461</v>
      </c>
      <c r="F76">
        <v>0</v>
      </c>
      <c r="G76">
        <f t="shared" si="2"/>
        <v>0</v>
      </c>
      <c r="H76">
        <f t="shared" si="3"/>
        <v>0</v>
      </c>
      <c r="K76">
        <v>1010442</v>
      </c>
      <c r="L76" t="s">
        <v>3494</v>
      </c>
      <c r="M76">
        <v>-645</v>
      </c>
      <c r="N76">
        <v>2010702</v>
      </c>
      <c r="O76" t="s">
        <v>2461</v>
      </c>
      <c r="P76">
        <v>0</v>
      </c>
    </row>
    <row r="77" spans="1:16">
      <c r="A77">
        <v>1010443</v>
      </c>
      <c r="B77" t="s">
        <v>3495</v>
      </c>
      <c r="C77">
        <v>0</v>
      </c>
      <c r="D77">
        <v>2010703</v>
      </c>
      <c r="E77" t="s">
        <v>2462</v>
      </c>
      <c r="F77">
        <v>0</v>
      </c>
      <c r="G77">
        <f t="shared" si="2"/>
        <v>0</v>
      </c>
      <c r="H77">
        <f t="shared" si="3"/>
        <v>0</v>
      </c>
      <c r="K77">
        <v>1010443</v>
      </c>
      <c r="L77" t="s">
        <v>3495</v>
      </c>
      <c r="M77">
        <v>0</v>
      </c>
      <c r="N77">
        <v>2010703</v>
      </c>
      <c r="O77" t="s">
        <v>2462</v>
      </c>
      <c r="P77">
        <v>0</v>
      </c>
    </row>
    <row r="78" spans="1:16">
      <c r="A78">
        <v>1010444</v>
      </c>
      <c r="B78" t="s">
        <v>3496</v>
      </c>
      <c r="C78">
        <v>-1800</v>
      </c>
      <c r="D78">
        <v>2010704</v>
      </c>
      <c r="E78" t="s">
        <v>3497</v>
      </c>
      <c r="F78">
        <v>0</v>
      </c>
      <c r="G78">
        <f t="shared" si="2"/>
        <v>0</v>
      </c>
      <c r="H78">
        <f t="shared" si="3"/>
        <v>0</v>
      </c>
      <c r="K78">
        <v>1010444</v>
      </c>
      <c r="L78" t="s">
        <v>3496</v>
      </c>
      <c r="M78">
        <v>-1800</v>
      </c>
      <c r="N78">
        <v>2010704</v>
      </c>
      <c r="O78" t="s">
        <v>3497</v>
      </c>
      <c r="P78">
        <v>0</v>
      </c>
    </row>
    <row r="79" spans="1:16">
      <c r="A79">
        <v>1010445</v>
      </c>
      <c r="B79" t="s">
        <v>3498</v>
      </c>
      <c r="C79">
        <v>200</v>
      </c>
      <c r="D79">
        <v>2010705</v>
      </c>
      <c r="E79" t="s">
        <v>3499</v>
      </c>
      <c r="F79">
        <v>0</v>
      </c>
      <c r="G79">
        <f t="shared" si="2"/>
        <v>0</v>
      </c>
      <c r="H79">
        <f t="shared" si="3"/>
        <v>0</v>
      </c>
      <c r="K79">
        <v>1010445</v>
      </c>
      <c r="L79" t="s">
        <v>3498</v>
      </c>
      <c r="M79">
        <v>200</v>
      </c>
      <c r="N79">
        <v>2010705</v>
      </c>
      <c r="O79" t="s">
        <v>3499</v>
      </c>
      <c r="P79">
        <v>0</v>
      </c>
    </row>
    <row r="80" spans="1:16">
      <c r="A80">
        <v>1010446</v>
      </c>
      <c r="B80" t="s">
        <v>3500</v>
      </c>
      <c r="C80">
        <v>19</v>
      </c>
      <c r="D80">
        <v>2010706</v>
      </c>
      <c r="E80" t="s">
        <v>3501</v>
      </c>
      <c r="F80">
        <v>0</v>
      </c>
      <c r="G80">
        <f t="shared" si="2"/>
        <v>0</v>
      </c>
      <c r="H80">
        <f t="shared" si="3"/>
        <v>0</v>
      </c>
      <c r="K80">
        <v>1010446</v>
      </c>
      <c r="L80" t="s">
        <v>3500</v>
      </c>
      <c r="M80">
        <v>19</v>
      </c>
      <c r="N80">
        <v>2010706</v>
      </c>
      <c r="O80" t="s">
        <v>3501</v>
      </c>
      <c r="P80">
        <v>0</v>
      </c>
    </row>
    <row r="81" spans="1:16">
      <c r="A81">
        <v>1010447</v>
      </c>
      <c r="B81" t="s">
        <v>3502</v>
      </c>
      <c r="C81">
        <v>0</v>
      </c>
      <c r="D81">
        <v>2010707</v>
      </c>
      <c r="E81" t="s">
        <v>3503</v>
      </c>
      <c r="F81">
        <v>0</v>
      </c>
      <c r="G81">
        <f t="shared" si="2"/>
        <v>0</v>
      </c>
      <c r="H81">
        <f t="shared" si="3"/>
        <v>0</v>
      </c>
      <c r="K81">
        <v>1010447</v>
      </c>
      <c r="L81" t="s">
        <v>3502</v>
      </c>
      <c r="M81">
        <v>0</v>
      </c>
      <c r="N81">
        <v>2010707</v>
      </c>
      <c r="O81" t="s">
        <v>3503</v>
      </c>
      <c r="P81">
        <v>0</v>
      </c>
    </row>
    <row r="82" spans="1:16">
      <c r="A82">
        <v>1010448</v>
      </c>
      <c r="B82" t="s">
        <v>3504</v>
      </c>
      <c r="C82">
        <v>35</v>
      </c>
      <c r="D82">
        <v>2010708</v>
      </c>
      <c r="E82" t="s">
        <v>3505</v>
      </c>
      <c r="F82">
        <v>0</v>
      </c>
      <c r="G82">
        <f t="shared" si="2"/>
        <v>0</v>
      </c>
      <c r="H82">
        <f t="shared" si="3"/>
        <v>0</v>
      </c>
      <c r="K82">
        <v>1010448</v>
      </c>
      <c r="L82" t="s">
        <v>3504</v>
      </c>
      <c r="M82">
        <v>35</v>
      </c>
      <c r="N82">
        <v>2010708</v>
      </c>
      <c r="O82" t="s">
        <v>3505</v>
      </c>
      <c r="P82">
        <v>0</v>
      </c>
    </row>
    <row r="83" spans="1:16">
      <c r="A83">
        <v>1010449</v>
      </c>
      <c r="B83" t="s">
        <v>3506</v>
      </c>
      <c r="C83">
        <v>-856</v>
      </c>
      <c r="D83">
        <v>2010709</v>
      </c>
      <c r="E83" t="s">
        <v>2480</v>
      </c>
      <c r="F83">
        <v>800</v>
      </c>
      <c r="G83">
        <f t="shared" si="2"/>
        <v>800</v>
      </c>
      <c r="H83">
        <f t="shared" si="3"/>
        <v>0</v>
      </c>
      <c r="K83">
        <v>1010449</v>
      </c>
      <c r="L83" t="s">
        <v>3506</v>
      </c>
      <c r="M83">
        <v>-856</v>
      </c>
      <c r="N83">
        <v>2010709</v>
      </c>
      <c r="O83" t="s">
        <v>2480</v>
      </c>
      <c r="P83">
        <v>800</v>
      </c>
    </row>
    <row r="84" spans="1:16">
      <c r="A84">
        <v>1010450</v>
      </c>
      <c r="B84" t="s">
        <v>3507</v>
      </c>
      <c r="C84">
        <v>142</v>
      </c>
      <c r="D84">
        <v>2010750</v>
      </c>
      <c r="E84" t="s">
        <v>2465</v>
      </c>
      <c r="F84">
        <v>0</v>
      </c>
      <c r="G84">
        <f t="shared" si="2"/>
        <v>0</v>
      </c>
      <c r="H84">
        <f t="shared" si="3"/>
        <v>0</v>
      </c>
      <c r="K84">
        <v>1010450</v>
      </c>
      <c r="L84" t="s">
        <v>3507</v>
      </c>
      <c r="M84">
        <v>142</v>
      </c>
      <c r="N84">
        <v>2010750</v>
      </c>
      <c r="O84" t="s">
        <v>2465</v>
      </c>
      <c r="P84">
        <v>0</v>
      </c>
    </row>
    <row r="85" spans="1:16">
      <c r="A85">
        <v>10105</v>
      </c>
      <c r="B85" t="s">
        <v>3508</v>
      </c>
      <c r="C85">
        <v>0</v>
      </c>
      <c r="D85">
        <v>2010799</v>
      </c>
      <c r="E85" t="s">
        <v>1018</v>
      </c>
      <c r="F85">
        <v>6731</v>
      </c>
      <c r="G85">
        <f t="shared" si="2"/>
        <v>6731</v>
      </c>
      <c r="H85">
        <f t="shared" si="3"/>
        <v>0</v>
      </c>
      <c r="K85">
        <v>10105</v>
      </c>
      <c r="L85" t="s">
        <v>3508</v>
      </c>
      <c r="M85">
        <v>0</v>
      </c>
      <c r="N85">
        <v>2010799</v>
      </c>
      <c r="O85" t="s">
        <v>1018</v>
      </c>
      <c r="P85">
        <v>6731</v>
      </c>
    </row>
    <row r="86" spans="2:16">
      <c r="B86" t="s">
        <v>3509</v>
      </c>
      <c r="C86">
        <v>0</v>
      </c>
      <c r="D86">
        <v>20108</v>
      </c>
      <c r="E86" t="s">
        <v>2332</v>
      </c>
      <c r="F86">
        <v>1717</v>
      </c>
      <c r="G86">
        <f t="shared" si="2"/>
        <v>1717</v>
      </c>
      <c r="H86">
        <f t="shared" si="3"/>
        <v>0</v>
      </c>
      <c r="L86" t="s">
        <v>3509</v>
      </c>
      <c r="M86">
        <v>0</v>
      </c>
      <c r="N86">
        <v>20108</v>
      </c>
      <c r="O86" t="s">
        <v>2332</v>
      </c>
      <c r="P86">
        <v>1717</v>
      </c>
    </row>
    <row r="87" spans="1:16">
      <c r="A87">
        <v>1010517</v>
      </c>
      <c r="B87" t="s">
        <v>3510</v>
      </c>
      <c r="C87">
        <v>0</v>
      </c>
      <c r="D87">
        <v>2010801</v>
      </c>
      <c r="E87" t="s">
        <v>2460</v>
      </c>
      <c r="F87">
        <v>953</v>
      </c>
      <c r="G87">
        <f t="shared" si="2"/>
        <v>953</v>
      </c>
      <c r="H87">
        <f t="shared" si="3"/>
        <v>0</v>
      </c>
      <c r="K87">
        <v>1010517</v>
      </c>
      <c r="L87" t="s">
        <v>3510</v>
      </c>
      <c r="M87">
        <v>0</v>
      </c>
      <c r="N87">
        <v>2010801</v>
      </c>
      <c r="O87" t="s">
        <v>2460</v>
      </c>
      <c r="P87">
        <v>953</v>
      </c>
    </row>
    <row r="88" spans="1:16">
      <c r="A88">
        <v>1010518</v>
      </c>
      <c r="B88" t="s">
        <v>3511</v>
      </c>
      <c r="C88">
        <v>0</v>
      </c>
      <c r="D88">
        <v>2010802</v>
      </c>
      <c r="E88" t="s">
        <v>2461</v>
      </c>
      <c r="F88">
        <v>0</v>
      </c>
      <c r="G88">
        <f t="shared" si="2"/>
        <v>0</v>
      </c>
      <c r="H88">
        <f t="shared" si="3"/>
        <v>0</v>
      </c>
      <c r="K88">
        <v>1010518</v>
      </c>
      <c r="L88" t="s">
        <v>3511</v>
      </c>
      <c r="M88">
        <v>0</v>
      </c>
      <c r="N88">
        <v>2010802</v>
      </c>
      <c r="O88" t="s">
        <v>2461</v>
      </c>
      <c r="P88">
        <v>0</v>
      </c>
    </row>
    <row r="89" spans="1:16">
      <c r="A89">
        <v>1010519</v>
      </c>
      <c r="B89" t="s">
        <v>3512</v>
      </c>
      <c r="C89">
        <v>0</v>
      </c>
      <c r="D89">
        <v>2010803</v>
      </c>
      <c r="E89" t="s">
        <v>2462</v>
      </c>
      <c r="F89">
        <v>0</v>
      </c>
      <c r="G89">
        <f t="shared" si="2"/>
        <v>0</v>
      </c>
      <c r="H89">
        <f t="shared" si="3"/>
        <v>0</v>
      </c>
      <c r="K89">
        <v>1010519</v>
      </c>
      <c r="L89" t="s">
        <v>3512</v>
      </c>
      <c r="M89">
        <v>0</v>
      </c>
      <c r="N89">
        <v>2010803</v>
      </c>
      <c r="O89" t="s">
        <v>2462</v>
      </c>
      <c r="P89">
        <v>0</v>
      </c>
    </row>
    <row r="90" spans="1:16">
      <c r="A90">
        <v>1010520</v>
      </c>
      <c r="B90" t="s">
        <v>3513</v>
      </c>
      <c r="C90">
        <v>0</v>
      </c>
      <c r="D90">
        <v>2010804</v>
      </c>
      <c r="E90" t="s">
        <v>1025</v>
      </c>
      <c r="F90">
        <v>760</v>
      </c>
      <c r="G90">
        <f t="shared" si="2"/>
        <v>760</v>
      </c>
      <c r="H90">
        <f t="shared" si="3"/>
        <v>0</v>
      </c>
      <c r="K90">
        <v>1010520</v>
      </c>
      <c r="L90" t="s">
        <v>3513</v>
      </c>
      <c r="M90">
        <v>0</v>
      </c>
      <c r="N90">
        <v>2010804</v>
      </c>
      <c r="O90" t="s">
        <v>1025</v>
      </c>
      <c r="P90">
        <v>760</v>
      </c>
    </row>
    <row r="91" spans="1:16">
      <c r="A91">
        <v>1010521</v>
      </c>
      <c r="B91" t="s">
        <v>3514</v>
      </c>
      <c r="C91">
        <v>0</v>
      </c>
      <c r="D91">
        <v>2010805</v>
      </c>
      <c r="E91" t="s">
        <v>1026</v>
      </c>
      <c r="F91">
        <v>0</v>
      </c>
      <c r="G91">
        <f t="shared" si="2"/>
        <v>0</v>
      </c>
      <c r="H91">
        <f t="shared" si="3"/>
        <v>0</v>
      </c>
      <c r="K91">
        <v>1010521</v>
      </c>
      <c r="L91" t="s">
        <v>3514</v>
      </c>
      <c r="M91">
        <v>0</v>
      </c>
      <c r="N91">
        <v>2010805</v>
      </c>
      <c r="O91" t="s">
        <v>1026</v>
      </c>
      <c r="P91">
        <v>0</v>
      </c>
    </row>
    <row r="92" spans="1:16">
      <c r="A92">
        <v>1010522</v>
      </c>
      <c r="B92" t="s">
        <v>3515</v>
      </c>
      <c r="C92">
        <v>0</v>
      </c>
      <c r="D92">
        <v>2010806</v>
      </c>
      <c r="E92" t="s">
        <v>2480</v>
      </c>
      <c r="F92">
        <v>0</v>
      </c>
      <c r="G92">
        <f t="shared" si="2"/>
        <v>0</v>
      </c>
      <c r="H92">
        <f t="shared" si="3"/>
        <v>0</v>
      </c>
      <c r="K92">
        <v>1010522</v>
      </c>
      <c r="L92" t="s">
        <v>3515</v>
      </c>
      <c r="M92">
        <v>0</v>
      </c>
      <c r="N92">
        <v>2010806</v>
      </c>
      <c r="O92" t="s">
        <v>2480</v>
      </c>
      <c r="P92">
        <v>0</v>
      </c>
    </row>
    <row r="93" spans="1:16">
      <c r="A93">
        <v>1010523</v>
      </c>
      <c r="B93" t="s">
        <v>3516</v>
      </c>
      <c r="C93">
        <v>0</v>
      </c>
      <c r="D93">
        <v>2010850</v>
      </c>
      <c r="E93" t="s">
        <v>2465</v>
      </c>
      <c r="F93">
        <v>1</v>
      </c>
      <c r="G93">
        <f t="shared" si="2"/>
        <v>1</v>
      </c>
      <c r="H93">
        <f t="shared" si="3"/>
        <v>0</v>
      </c>
      <c r="K93">
        <v>1010523</v>
      </c>
      <c r="L93" t="s">
        <v>3516</v>
      </c>
      <c r="M93">
        <v>0</v>
      </c>
      <c r="N93">
        <v>2010850</v>
      </c>
      <c r="O93" t="s">
        <v>2465</v>
      </c>
      <c r="P93">
        <v>1</v>
      </c>
    </row>
    <row r="94" spans="1:16">
      <c r="A94">
        <v>1010524</v>
      </c>
      <c r="B94" t="s">
        <v>3517</v>
      </c>
      <c r="C94">
        <v>0</v>
      </c>
      <c r="D94">
        <v>2010899</v>
      </c>
      <c r="E94" t="s">
        <v>1028</v>
      </c>
      <c r="F94">
        <v>3</v>
      </c>
      <c r="G94">
        <f t="shared" si="2"/>
        <v>3</v>
      </c>
      <c r="H94">
        <f t="shared" si="3"/>
        <v>0</v>
      </c>
      <c r="K94">
        <v>1010524</v>
      </c>
      <c r="L94" t="s">
        <v>3517</v>
      </c>
      <c r="M94">
        <v>0</v>
      </c>
      <c r="N94">
        <v>2010899</v>
      </c>
      <c r="O94" t="s">
        <v>1028</v>
      </c>
      <c r="P94">
        <v>3</v>
      </c>
    </row>
    <row r="95" spans="1:16">
      <c r="A95">
        <v>1010525</v>
      </c>
      <c r="B95" t="s">
        <v>3518</v>
      </c>
      <c r="C95">
        <v>0</v>
      </c>
      <c r="D95">
        <v>20109</v>
      </c>
      <c r="E95" t="s">
        <v>3519</v>
      </c>
      <c r="F95">
        <v>0</v>
      </c>
      <c r="G95">
        <f t="shared" si="2"/>
        <v>0</v>
      </c>
      <c r="H95">
        <f t="shared" si="3"/>
        <v>0</v>
      </c>
      <c r="K95">
        <v>1010525</v>
      </c>
      <c r="L95" t="s">
        <v>3518</v>
      </c>
      <c r="M95">
        <v>0</v>
      </c>
      <c r="N95">
        <v>20109</v>
      </c>
      <c r="O95" t="s">
        <v>3519</v>
      </c>
      <c r="P95">
        <v>0</v>
      </c>
    </row>
    <row r="96" spans="1:16">
      <c r="A96">
        <v>1010526</v>
      </c>
      <c r="B96" t="s">
        <v>3520</v>
      </c>
      <c r="C96">
        <v>0</v>
      </c>
      <c r="D96">
        <v>2010901</v>
      </c>
      <c r="E96" t="s">
        <v>2460</v>
      </c>
      <c r="F96">
        <v>0</v>
      </c>
      <c r="G96">
        <f t="shared" si="2"/>
        <v>0</v>
      </c>
      <c r="H96">
        <f t="shared" si="3"/>
        <v>0</v>
      </c>
      <c r="K96">
        <v>1010526</v>
      </c>
      <c r="L96" t="s">
        <v>3520</v>
      </c>
      <c r="M96">
        <v>0</v>
      </c>
      <c r="N96">
        <v>2010901</v>
      </c>
      <c r="O96" t="s">
        <v>2460</v>
      </c>
      <c r="P96">
        <v>0</v>
      </c>
    </row>
    <row r="97" spans="1:16">
      <c r="A97">
        <v>1010527</v>
      </c>
      <c r="B97" t="s">
        <v>3521</v>
      </c>
      <c r="C97">
        <v>0</v>
      </c>
      <c r="D97">
        <v>2010902</v>
      </c>
      <c r="E97" t="s">
        <v>2461</v>
      </c>
      <c r="F97">
        <v>0</v>
      </c>
      <c r="G97">
        <f t="shared" si="2"/>
        <v>0</v>
      </c>
      <c r="H97">
        <f t="shared" si="3"/>
        <v>0</v>
      </c>
      <c r="K97">
        <v>1010527</v>
      </c>
      <c r="L97" t="s">
        <v>3521</v>
      </c>
      <c r="M97">
        <v>0</v>
      </c>
      <c r="N97">
        <v>2010902</v>
      </c>
      <c r="O97" t="s">
        <v>2461</v>
      </c>
      <c r="P97">
        <v>0</v>
      </c>
    </row>
    <row r="98" spans="1:16">
      <c r="A98">
        <v>1010528</v>
      </c>
      <c r="B98" t="s">
        <v>3522</v>
      </c>
      <c r="C98">
        <v>0</v>
      </c>
      <c r="D98">
        <v>2010903</v>
      </c>
      <c r="E98" t="s">
        <v>2462</v>
      </c>
      <c r="F98">
        <v>0</v>
      </c>
      <c r="G98">
        <f t="shared" si="2"/>
        <v>0</v>
      </c>
      <c r="H98">
        <f t="shared" si="3"/>
        <v>0</v>
      </c>
      <c r="K98">
        <v>1010528</v>
      </c>
      <c r="L98" t="s">
        <v>3522</v>
      </c>
      <c r="M98">
        <v>0</v>
      </c>
      <c r="N98">
        <v>2010903</v>
      </c>
      <c r="O98" t="s">
        <v>2462</v>
      </c>
      <c r="P98">
        <v>0</v>
      </c>
    </row>
    <row r="99" spans="1:16">
      <c r="A99">
        <v>1010529</v>
      </c>
      <c r="B99" t="s">
        <v>3523</v>
      </c>
      <c r="C99">
        <v>0</v>
      </c>
      <c r="D99">
        <v>2010904</v>
      </c>
      <c r="E99" t="s">
        <v>3524</v>
      </c>
      <c r="F99">
        <v>0</v>
      </c>
      <c r="G99">
        <f t="shared" si="2"/>
        <v>0</v>
      </c>
      <c r="H99">
        <f t="shared" si="3"/>
        <v>0</v>
      </c>
      <c r="K99">
        <v>1010529</v>
      </c>
      <c r="L99" t="s">
        <v>3523</v>
      </c>
      <c r="M99">
        <v>0</v>
      </c>
      <c r="N99">
        <v>2010904</v>
      </c>
      <c r="O99" t="s">
        <v>3524</v>
      </c>
      <c r="P99">
        <v>0</v>
      </c>
    </row>
    <row r="100" spans="1:16">
      <c r="A100">
        <v>1010530</v>
      </c>
      <c r="B100" t="s">
        <v>3525</v>
      </c>
      <c r="C100">
        <v>0</v>
      </c>
      <c r="D100">
        <v>2010905</v>
      </c>
      <c r="E100" t="s">
        <v>3526</v>
      </c>
      <c r="F100">
        <v>0</v>
      </c>
      <c r="G100">
        <f t="shared" si="2"/>
        <v>0</v>
      </c>
      <c r="H100">
        <f t="shared" si="3"/>
        <v>0</v>
      </c>
      <c r="K100">
        <v>1010530</v>
      </c>
      <c r="L100" t="s">
        <v>3525</v>
      </c>
      <c r="M100">
        <v>0</v>
      </c>
      <c r="N100">
        <v>2010905</v>
      </c>
      <c r="O100" t="s">
        <v>3526</v>
      </c>
      <c r="P100">
        <v>0</v>
      </c>
    </row>
    <row r="101" spans="1:16">
      <c r="A101">
        <v>1010531</v>
      </c>
      <c r="B101" t="s">
        <v>3527</v>
      </c>
      <c r="C101">
        <v>0</v>
      </c>
      <c r="D101">
        <v>2010907</v>
      </c>
      <c r="E101" t="s">
        <v>3528</v>
      </c>
      <c r="F101">
        <v>0</v>
      </c>
      <c r="G101">
        <f t="shared" si="2"/>
        <v>0</v>
      </c>
      <c r="H101">
        <f t="shared" si="3"/>
        <v>0</v>
      </c>
      <c r="K101">
        <v>1010531</v>
      </c>
      <c r="L101" t="s">
        <v>3527</v>
      </c>
      <c r="M101">
        <v>0</v>
      </c>
      <c r="N101">
        <v>2010907</v>
      </c>
      <c r="O101" t="s">
        <v>3528</v>
      </c>
      <c r="P101">
        <v>0</v>
      </c>
    </row>
    <row r="102" spans="1:16">
      <c r="A102">
        <v>1010532</v>
      </c>
      <c r="B102" t="s">
        <v>3529</v>
      </c>
      <c r="C102">
        <v>0</v>
      </c>
      <c r="D102">
        <v>2010908</v>
      </c>
      <c r="E102" t="s">
        <v>2480</v>
      </c>
      <c r="F102">
        <v>0</v>
      </c>
      <c r="G102">
        <f t="shared" si="2"/>
        <v>0</v>
      </c>
      <c r="H102">
        <f t="shared" si="3"/>
        <v>0</v>
      </c>
      <c r="K102">
        <v>1010532</v>
      </c>
      <c r="L102" t="s">
        <v>3529</v>
      </c>
      <c r="M102">
        <v>0</v>
      </c>
      <c r="N102">
        <v>2010908</v>
      </c>
      <c r="O102" t="s">
        <v>2480</v>
      </c>
      <c r="P102">
        <v>0</v>
      </c>
    </row>
    <row r="103" spans="1:16">
      <c r="A103">
        <v>1010533</v>
      </c>
      <c r="B103" t="s">
        <v>3530</v>
      </c>
      <c r="C103">
        <v>0</v>
      </c>
      <c r="D103">
        <v>2010950</v>
      </c>
      <c r="E103" t="s">
        <v>2465</v>
      </c>
      <c r="F103">
        <v>0</v>
      </c>
      <c r="G103">
        <f t="shared" si="2"/>
        <v>0</v>
      </c>
      <c r="H103">
        <f t="shared" si="3"/>
        <v>0</v>
      </c>
      <c r="K103">
        <v>1010533</v>
      </c>
      <c r="L103" t="s">
        <v>3530</v>
      </c>
      <c r="M103">
        <v>0</v>
      </c>
      <c r="N103">
        <v>2010950</v>
      </c>
      <c r="O103" t="s">
        <v>2465</v>
      </c>
      <c r="P103">
        <v>0</v>
      </c>
    </row>
    <row r="104" spans="1:16">
      <c r="A104">
        <v>1010534</v>
      </c>
      <c r="B104" t="s">
        <v>3531</v>
      </c>
      <c r="C104">
        <v>0</v>
      </c>
      <c r="D104">
        <v>2010999</v>
      </c>
      <c r="E104" t="s">
        <v>3532</v>
      </c>
      <c r="F104">
        <v>0</v>
      </c>
      <c r="G104">
        <f t="shared" si="2"/>
        <v>0</v>
      </c>
      <c r="H104">
        <f t="shared" si="3"/>
        <v>0</v>
      </c>
      <c r="K104">
        <v>1010534</v>
      </c>
      <c r="L104" t="s">
        <v>3531</v>
      </c>
      <c r="M104">
        <v>0</v>
      </c>
      <c r="N104">
        <v>2010999</v>
      </c>
      <c r="O104" t="s">
        <v>3532</v>
      </c>
      <c r="P104">
        <v>0</v>
      </c>
    </row>
    <row r="105" spans="1:16">
      <c r="A105">
        <v>1010535</v>
      </c>
      <c r="B105" t="s">
        <v>3533</v>
      </c>
      <c r="C105">
        <v>0</v>
      </c>
      <c r="D105">
        <v>20110</v>
      </c>
      <c r="E105" t="s">
        <v>2333</v>
      </c>
      <c r="F105">
        <v>7177</v>
      </c>
      <c r="G105">
        <f t="shared" si="2"/>
        <v>7177</v>
      </c>
      <c r="H105">
        <f t="shared" si="3"/>
        <v>0</v>
      </c>
      <c r="K105">
        <v>1010535</v>
      </c>
      <c r="L105" t="s">
        <v>3533</v>
      </c>
      <c r="M105">
        <v>0</v>
      </c>
      <c r="N105">
        <v>20110</v>
      </c>
      <c r="O105" t="s">
        <v>2333</v>
      </c>
      <c r="P105">
        <v>7177</v>
      </c>
    </row>
    <row r="106" spans="1:16">
      <c r="A106">
        <v>1010536</v>
      </c>
      <c r="B106" t="s">
        <v>3534</v>
      </c>
      <c r="C106">
        <v>0</v>
      </c>
      <c r="D106">
        <v>2011001</v>
      </c>
      <c r="E106" t="s">
        <v>2460</v>
      </c>
      <c r="F106">
        <v>617</v>
      </c>
      <c r="G106">
        <f t="shared" si="2"/>
        <v>617</v>
      </c>
      <c r="H106">
        <f t="shared" si="3"/>
        <v>0</v>
      </c>
      <c r="K106">
        <v>1010536</v>
      </c>
      <c r="L106" t="s">
        <v>3534</v>
      </c>
      <c r="M106">
        <v>0</v>
      </c>
      <c r="N106">
        <v>2011001</v>
      </c>
      <c r="O106" t="s">
        <v>2460</v>
      </c>
      <c r="P106">
        <v>617</v>
      </c>
    </row>
    <row r="107" spans="1:16">
      <c r="A107">
        <v>1010599</v>
      </c>
      <c r="B107" t="s">
        <v>3535</v>
      </c>
      <c r="C107">
        <v>0</v>
      </c>
      <c r="D107">
        <v>2011002</v>
      </c>
      <c r="E107" t="s">
        <v>2461</v>
      </c>
      <c r="F107">
        <v>4154</v>
      </c>
      <c r="G107">
        <f t="shared" si="2"/>
        <v>4154</v>
      </c>
      <c r="H107">
        <f t="shared" si="3"/>
        <v>0</v>
      </c>
      <c r="K107">
        <v>1010599</v>
      </c>
      <c r="L107" t="s">
        <v>3535</v>
      </c>
      <c r="M107">
        <v>0</v>
      </c>
      <c r="N107">
        <v>2011002</v>
      </c>
      <c r="O107" t="s">
        <v>2461</v>
      </c>
      <c r="P107">
        <v>4154</v>
      </c>
    </row>
    <row r="108" spans="1:16">
      <c r="A108">
        <v>10106</v>
      </c>
      <c r="B108" t="s">
        <v>55</v>
      </c>
      <c r="C108">
        <v>27499</v>
      </c>
      <c r="D108">
        <v>2011003</v>
      </c>
      <c r="E108" t="s">
        <v>2462</v>
      </c>
      <c r="F108">
        <v>0</v>
      </c>
      <c r="G108">
        <f t="shared" si="2"/>
        <v>0</v>
      </c>
      <c r="H108">
        <f t="shared" si="3"/>
        <v>0</v>
      </c>
      <c r="K108" t="s">
        <v>3536</v>
      </c>
      <c r="L108" t="s">
        <v>55</v>
      </c>
      <c r="M108">
        <v>27499</v>
      </c>
      <c r="N108">
        <v>2011003</v>
      </c>
      <c r="O108" t="s">
        <v>2462</v>
      </c>
      <c r="P108">
        <v>0</v>
      </c>
    </row>
    <row r="109" spans="1:16">
      <c r="A109">
        <v>101060101</v>
      </c>
      <c r="B109" t="s">
        <v>3537</v>
      </c>
      <c r="C109">
        <v>0</v>
      </c>
      <c r="D109">
        <v>2011004</v>
      </c>
      <c r="E109" t="s">
        <v>3538</v>
      </c>
      <c r="F109">
        <v>0</v>
      </c>
      <c r="G109">
        <f t="shared" si="2"/>
        <v>0</v>
      </c>
      <c r="H109">
        <f t="shared" si="3"/>
        <v>0</v>
      </c>
      <c r="K109">
        <v>101060101</v>
      </c>
      <c r="L109" t="s">
        <v>3537</v>
      </c>
      <c r="M109">
        <v>0</v>
      </c>
      <c r="N109">
        <v>2011004</v>
      </c>
      <c r="O109" t="s">
        <v>3538</v>
      </c>
      <c r="P109">
        <v>0</v>
      </c>
    </row>
    <row r="110" spans="1:16">
      <c r="A110">
        <v>10107</v>
      </c>
      <c r="B110" t="s">
        <v>56</v>
      </c>
      <c r="C110">
        <v>0</v>
      </c>
      <c r="D110">
        <v>2011005</v>
      </c>
      <c r="E110" t="s">
        <v>3539</v>
      </c>
      <c r="F110">
        <v>0</v>
      </c>
      <c r="G110">
        <f t="shared" si="2"/>
        <v>0</v>
      </c>
      <c r="H110">
        <f t="shared" si="3"/>
        <v>0</v>
      </c>
      <c r="K110">
        <v>10107</v>
      </c>
      <c r="L110" t="s">
        <v>56</v>
      </c>
      <c r="M110">
        <v>0</v>
      </c>
      <c r="N110">
        <v>2011005</v>
      </c>
      <c r="O110" t="s">
        <v>3539</v>
      </c>
      <c r="P110">
        <v>0</v>
      </c>
    </row>
    <row r="111" spans="1:16">
      <c r="A111">
        <v>1010701</v>
      </c>
      <c r="B111" t="s">
        <v>3540</v>
      </c>
      <c r="C111">
        <v>0</v>
      </c>
      <c r="D111">
        <v>2011006</v>
      </c>
      <c r="E111" t="s">
        <v>1993</v>
      </c>
      <c r="F111">
        <v>1603</v>
      </c>
      <c r="G111">
        <f t="shared" si="2"/>
        <v>1603</v>
      </c>
      <c r="H111">
        <f t="shared" si="3"/>
        <v>0</v>
      </c>
      <c r="K111">
        <v>1010701</v>
      </c>
      <c r="L111" t="s">
        <v>3540</v>
      </c>
      <c r="M111">
        <v>0</v>
      </c>
      <c r="N111">
        <v>2011006</v>
      </c>
      <c r="O111" t="s">
        <v>1993</v>
      </c>
      <c r="P111">
        <v>1603</v>
      </c>
    </row>
    <row r="112" spans="1:16">
      <c r="A112">
        <v>1010702</v>
      </c>
      <c r="B112" t="s">
        <v>3541</v>
      </c>
      <c r="C112">
        <v>0</v>
      </c>
      <c r="D112">
        <v>2011007</v>
      </c>
      <c r="E112" t="s">
        <v>3542</v>
      </c>
      <c r="F112">
        <v>0</v>
      </c>
      <c r="G112">
        <f t="shared" si="2"/>
        <v>0</v>
      </c>
      <c r="H112">
        <f t="shared" si="3"/>
        <v>0</v>
      </c>
      <c r="K112">
        <v>1010702</v>
      </c>
      <c r="L112" t="s">
        <v>3541</v>
      </c>
      <c r="M112">
        <v>0</v>
      </c>
      <c r="N112">
        <v>2011007</v>
      </c>
      <c r="O112" t="s">
        <v>3542</v>
      </c>
      <c r="P112">
        <v>0</v>
      </c>
    </row>
    <row r="113" spans="1:16">
      <c r="A113">
        <v>1010719</v>
      </c>
      <c r="B113" t="s">
        <v>3543</v>
      </c>
      <c r="C113">
        <v>0</v>
      </c>
      <c r="D113">
        <v>2011008</v>
      </c>
      <c r="E113" t="s">
        <v>3544</v>
      </c>
      <c r="F113">
        <v>0</v>
      </c>
      <c r="G113">
        <f t="shared" si="2"/>
        <v>0</v>
      </c>
      <c r="H113">
        <f t="shared" si="3"/>
        <v>0</v>
      </c>
      <c r="K113">
        <v>1010719</v>
      </c>
      <c r="L113" t="s">
        <v>3543</v>
      </c>
      <c r="M113">
        <v>0</v>
      </c>
      <c r="N113">
        <v>2011008</v>
      </c>
      <c r="O113" t="s">
        <v>3544</v>
      </c>
      <c r="P113">
        <v>0</v>
      </c>
    </row>
    <row r="114" spans="1:16">
      <c r="A114">
        <v>1010720</v>
      </c>
      <c r="B114" t="s">
        <v>3545</v>
      </c>
      <c r="C114">
        <v>0</v>
      </c>
      <c r="D114">
        <v>2011009</v>
      </c>
      <c r="E114" t="s">
        <v>3546</v>
      </c>
      <c r="F114">
        <v>0</v>
      </c>
      <c r="G114">
        <f t="shared" si="2"/>
        <v>0</v>
      </c>
      <c r="H114">
        <f t="shared" si="3"/>
        <v>0</v>
      </c>
      <c r="K114">
        <v>1010720</v>
      </c>
      <c r="L114" t="s">
        <v>3545</v>
      </c>
      <c r="M114">
        <v>0</v>
      </c>
      <c r="N114">
        <v>2011009</v>
      </c>
      <c r="O114" t="s">
        <v>3546</v>
      </c>
      <c r="P114">
        <v>0</v>
      </c>
    </row>
    <row r="115" spans="1:16">
      <c r="A115">
        <v>10109</v>
      </c>
      <c r="B115" t="s">
        <v>57</v>
      </c>
      <c r="C115">
        <v>98257</v>
      </c>
      <c r="D115">
        <v>2011010</v>
      </c>
      <c r="E115" t="s">
        <v>3547</v>
      </c>
      <c r="F115">
        <v>0</v>
      </c>
      <c r="G115">
        <f t="shared" si="2"/>
        <v>0</v>
      </c>
      <c r="H115">
        <f t="shared" si="3"/>
        <v>0</v>
      </c>
      <c r="K115">
        <v>10109</v>
      </c>
      <c r="L115" t="s">
        <v>57</v>
      </c>
      <c r="M115">
        <v>98257</v>
      </c>
      <c r="N115">
        <v>2011010</v>
      </c>
      <c r="O115" t="s">
        <v>3547</v>
      </c>
      <c r="P115">
        <v>0</v>
      </c>
    </row>
    <row r="116" spans="1:16">
      <c r="A116">
        <v>1010918</v>
      </c>
      <c r="B116" t="s">
        <v>3548</v>
      </c>
      <c r="C116">
        <v>0</v>
      </c>
      <c r="D116">
        <v>2011011</v>
      </c>
      <c r="E116" t="s">
        <v>3549</v>
      </c>
      <c r="F116">
        <v>0</v>
      </c>
      <c r="G116">
        <f t="shared" si="2"/>
        <v>0</v>
      </c>
      <c r="H116">
        <f t="shared" si="3"/>
        <v>0</v>
      </c>
      <c r="K116">
        <v>1010918</v>
      </c>
      <c r="L116" t="s">
        <v>3548</v>
      </c>
      <c r="M116">
        <v>0</v>
      </c>
      <c r="N116">
        <v>2011011</v>
      </c>
      <c r="O116" t="s">
        <v>3549</v>
      </c>
      <c r="P116">
        <v>0</v>
      </c>
    </row>
    <row r="117" spans="1:16">
      <c r="A117">
        <v>1010921</v>
      </c>
      <c r="B117" t="s">
        <v>3550</v>
      </c>
      <c r="C117">
        <v>-9</v>
      </c>
      <c r="D117">
        <v>2011012</v>
      </c>
      <c r="E117" t="s">
        <v>3551</v>
      </c>
      <c r="F117">
        <v>0</v>
      </c>
      <c r="G117">
        <f t="shared" si="2"/>
        <v>0</v>
      </c>
      <c r="H117">
        <f t="shared" si="3"/>
        <v>0</v>
      </c>
      <c r="K117">
        <v>1010921</v>
      </c>
      <c r="L117" t="s">
        <v>3550</v>
      </c>
      <c r="M117">
        <v>-9</v>
      </c>
      <c r="N117">
        <v>2011012</v>
      </c>
      <c r="O117" t="s">
        <v>3551</v>
      </c>
      <c r="P117">
        <v>0</v>
      </c>
    </row>
    <row r="118" spans="1:16">
      <c r="A118">
        <v>1010922</v>
      </c>
      <c r="B118" t="s">
        <v>3552</v>
      </c>
      <c r="C118">
        <v>0</v>
      </c>
      <c r="D118">
        <v>2011050</v>
      </c>
      <c r="E118" t="s">
        <v>2465</v>
      </c>
      <c r="F118">
        <v>28</v>
      </c>
      <c r="G118">
        <f t="shared" si="2"/>
        <v>28</v>
      </c>
      <c r="H118">
        <f t="shared" si="3"/>
        <v>0</v>
      </c>
      <c r="K118">
        <v>1010922</v>
      </c>
      <c r="L118" t="s">
        <v>3552</v>
      </c>
      <c r="M118">
        <v>0</v>
      </c>
      <c r="N118">
        <v>2011050</v>
      </c>
      <c r="O118" t="s">
        <v>2465</v>
      </c>
      <c r="P118">
        <v>28</v>
      </c>
    </row>
    <row r="119" spans="1:16">
      <c r="A119">
        <v>10110</v>
      </c>
      <c r="B119" t="s">
        <v>58</v>
      </c>
      <c r="C119">
        <v>7059</v>
      </c>
      <c r="D119">
        <v>2011099</v>
      </c>
      <c r="E119" t="s">
        <v>1046</v>
      </c>
      <c r="F119">
        <v>775</v>
      </c>
      <c r="G119">
        <f t="shared" si="2"/>
        <v>775</v>
      </c>
      <c r="H119">
        <f t="shared" si="3"/>
        <v>0</v>
      </c>
      <c r="K119">
        <v>10110</v>
      </c>
      <c r="L119" t="s">
        <v>58</v>
      </c>
      <c r="M119">
        <v>7059</v>
      </c>
      <c r="N119">
        <v>2011099</v>
      </c>
      <c r="O119" t="s">
        <v>1046</v>
      </c>
      <c r="P119">
        <v>775</v>
      </c>
    </row>
    <row r="120" spans="1:16">
      <c r="A120">
        <v>10111</v>
      </c>
      <c r="B120" t="s">
        <v>59</v>
      </c>
      <c r="C120">
        <v>4248</v>
      </c>
      <c r="D120">
        <v>20111</v>
      </c>
      <c r="E120" t="s">
        <v>2334</v>
      </c>
      <c r="F120">
        <v>2515</v>
      </c>
      <c r="G120">
        <f t="shared" si="2"/>
        <v>2515</v>
      </c>
      <c r="H120">
        <f t="shared" si="3"/>
        <v>0</v>
      </c>
      <c r="K120">
        <v>10111</v>
      </c>
      <c r="L120" t="s">
        <v>59</v>
      </c>
      <c r="M120">
        <v>4248</v>
      </c>
      <c r="N120">
        <v>20111</v>
      </c>
      <c r="O120" t="s">
        <v>2334</v>
      </c>
      <c r="P120">
        <v>2515</v>
      </c>
    </row>
    <row r="121" spans="1:16">
      <c r="A121">
        <v>1011101</v>
      </c>
      <c r="B121" t="s">
        <v>3553</v>
      </c>
      <c r="C121">
        <v>0</v>
      </c>
      <c r="D121">
        <v>2011101</v>
      </c>
      <c r="E121" t="s">
        <v>2460</v>
      </c>
      <c r="F121">
        <v>1203</v>
      </c>
      <c r="G121">
        <f t="shared" si="2"/>
        <v>1203</v>
      </c>
      <c r="H121">
        <f t="shared" si="3"/>
        <v>0</v>
      </c>
      <c r="K121">
        <v>1011101</v>
      </c>
      <c r="L121" t="s">
        <v>3553</v>
      </c>
      <c r="M121">
        <v>0</v>
      </c>
      <c r="N121">
        <v>2011101</v>
      </c>
      <c r="O121" t="s">
        <v>2460</v>
      </c>
      <c r="P121">
        <v>1203</v>
      </c>
    </row>
    <row r="122" spans="1:16">
      <c r="A122">
        <v>10112</v>
      </c>
      <c r="B122" t="s">
        <v>60</v>
      </c>
      <c r="C122">
        <v>26474</v>
      </c>
      <c r="D122">
        <v>2011102</v>
      </c>
      <c r="E122" t="s">
        <v>2461</v>
      </c>
      <c r="F122">
        <v>563</v>
      </c>
      <c r="G122">
        <f t="shared" si="2"/>
        <v>563</v>
      </c>
      <c r="H122">
        <f t="shared" si="3"/>
        <v>0</v>
      </c>
      <c r="K122">
        <v>10112</v>
      </c>
      <c r="L122" t="s">
        <v>60</v>
      </c>
      <c r="M122">
        <v>26474</v>
      </c>
      <c r="N122">
        <v>2011102</v>
      </c>
      <c r="O122" t="s">
        <v>2461</v>
      </c>
      <c r="P122">
        <v>563</v>
      </c>
    </row>
    <row r="123" spans="1:16">
      <c r="A123">
        <v>10113</v>
      </c>
      <c r="B123" t="s">
        <v>61</v>
      </c>
      <c r="C123">
        <v>74119</v>
      </c>
      <c r="D123">
        <v>2011103</v>
      </c>
      <c r="E123" t="s">
        <v>2462</v>
      </c>
      <c r="F123">
        <v>0</v>
      </c>
      <c r="G123">
        <f t="shared" si="2"/>
        <v>0</v>
      </c>
      <c r="H123">
        <f t="shared" si="3"/>
        <v>0</v>
      </c>
      <c r="K123">
        <v>10113</v>
      </c>
      <c r="L123" t="s">
        <v>61</v>
      </c>
      <c r="M123">
        <v>74119</v>
      </c>
      <c r="N123">
        <v>2011103</v>
      </c>
      <c r="O123" t="s">
        <v>2462</v>
      </c>
      <c r="P123">
        <v>0</v>
      </c>
    </row>
    <row r="124" spans="1:16">
      <c r="A124">
        <v>10114</v>
      </c>
      <c r="B124" t="s">
        <v>62</v>
      </c>
      <c r="C124">
        <v>4</v>
      </c>
      <c r="D124">
        <v>2011104</v>
      </c>
      <c r="E124" t="s">
        <v>2482</v>
      </c>
      <c r="F124">
        <v>0</v>
      </c>
      <c r="G124">
        <f t="shared" si="2"/>
        <v>0</v>
      </c>
      <c r="H124">
        <f t="shared" si="3"/>
        <v>0</v>
      </c>
      <c r="K124">
        <v>10114</v>
      </c>
      <c r="L124" t="s">
        <v>62</v>
      </c>
      <c r="M124">
        <v>4</v>
      </c>
      <c r="N124">
        <v>2011104</v>
      </c>
      <c r="O124" t="s">
        <v>2482</v>
      </c>
      <c r="P124">
        <v>0</v>
      </c>
    </row>
    <row r="125" spans="1:16">
      <c r="A125">
        <v>10115</v>
      </c>
      <c r="B125" t="s">
        <v>3554</v>
      </c>
      <c r="C125">
        <v>0</v>
      </c>
      <c r="D125">
        <v>2011105</v>
      </c>
      <c r="E125" t="s">
        <v>2483</v>
      </c>
      <c r="F125">
        <v>0</v>
      </c>
      <c r="G125">
        <f t="shared" si="2"/>
        <v>0</v>
      </c>
      <c r="H125">
        <f t="shared" si="3"/>
        <v>0</v>
      </c>
      <c r="K125">
        <v>10115</v>
      </c>
      <c r="L125" t="s">
        <v>3554</v>
      </c>
      <c r="M125">
        <v>0</v>
      </c>
      <c r="N125">
        <v>2011105</v>
      </c>
      <c r="O125" t="s">
        <v>2483</v>
      </c>
      <c r="P125">
        <v>0</v>
      </c>
    </row>
    <row r="126" spans="1:16">
      <c r="A126">
        <v>10116</v>
      </c>
      <c r="B126" t="s">
        <v>3555</v>
      </c>
      <c r="C126">
        <v>0</v>
      </c>
      <c r="D126">
        <v>2011106</v>
      </c>
      <c r="E126" t="s">
        <v>2484</v>
      </c>
      <c r="F126">
        <v>0</v>
      </c>
      <c r="G126">
        <f t="shared" si="2"/>
        <v>0</v>
      </c>
      <c r="H126">
        <f t="shared" si="3"/>
        <v>0</v>
      </c>
      <c r="K126">
        <v>10116</v>
      </c>
      <c r="L126" t="s">
        <v>3555</v>
      </c>
      <c r="M126">
        <v>0</v>
      </c>
      <c r="N126">
        <v>2011106</v>
      </c>
      <c r="O126" t="s">
        <v>2484</v>
      </c>
      <c r="P126">
        <v>0</v>
      </c>
    </row>
    <row r="127" spans="1:16">
      <c r="A127">
        <v>10117</v>
      </c>
      <c r="B127" t="s">
        <v>3556</v>
      </c>
      <c r="C127">
        <v>0</v>
      </c>
      <c r="D127">
        <v>2011150</v>
      </c>
      <c r="E127" t="s">
        <v>2465</v>
      </c>
      <c r="F127">
        <v>175</v>
      </c>
      <c r="G127">
        <f t="shared" si="2"/>
        <v>175</v>
      </c>
      <c r="H127">
        <f t="shared" si="3"/>
        <v>0</v>
      </c>
      <c r="K127">
        <v>10117</v>
      </c>
      <c r="L127" t="s">
        <v>3556</v>
      </c>
      <c r="M127">
        <v>0</v>
      </c>
      <c r="N127">
        <v>2011150</v>
      </c>
      <c r="O127" t="s">
        <v>2465</v>
      </c>
      <c r="P127">
        <v>175</v>
      </c>
    </row>
    <row r="128" spans="1:16">
      <c r="A128">
        <v>10118</v>
      </c>
      <c r="B128" t="s">
        <v>63</v>
      </c>
      <c r="C128">
        <v>17169</v>
      </c>
      <c r="D128">
        <v>2011199</v>
      </c>
      <c r="E128" t="s">
        <v>1060</v>
      </c>
      <c r="F128">
        <v>574</v>
      </c>
      <c r="G128">
        <f t="shared" si="2"/>
        <v>574</v>
      </c>
      <c r="H128">
        <f t="shared" si="3"/>
        <v>0</v>
      </c>
      <c r="K128">
        <v>10118</v>
      </c>
      <c r="L128" t="s">
        <v>63</v>
      </c>
      <c r="M128">
        <v>17169</v>
      </c>
      <c r="N128">
        <v>2011199</v>
      </c>
      <c r="O128" t="s">
        <v>1060</v>
      </c>
      <c r="P128">
        <v>574</v>
      </c>
    </row>
    <row r="129" spans="1:16">
      <c r="A129">
        <v>10119</v>
      </c>
      <c r="B129" t="s">
        <v>64</v>
      </c>
      <c r="C129">
        <v>202231</v>
      </c>
      <c r="D129">
        <v>20113</v>
      </c>
      <c r="E129" t="s">
        <v>2335</v>
      </c>
      <c r="F129">
        <v>3367</v>
      </c>
      <c r="G129">
        <f t="shared" si="2"/>
        <v>3367</v>
      </c>
      <c r="H129">
        <f t="shared" si="3"/>
        <v>0</v>
      </c>
      <c r="K129">
        <v>10119</v>
      </c>
      <c r="L129" t="s">
        <v>64</v>
      </c>
      <c r="M129">
        <v>202231</v>
      </c>
      <c r="N129">
        <v>20113</v>
      </c>
      <c r="O129" t="s">
        <v>2335</v>
      </c>
      <c r="P129">
        <v>3367</v>
      </c>
    </row>
    <row r="130" spans="1:16">
      <c r="A130">
        <v>10120</v>
      </c>
      <c r="B130" t="s">
        <v>3557</v>
      </c>
      <c r="C130">
        <v>0</v>
      </c>
      <c r="D130">
        <v>2011301</v>
      </c>
      <c r="E130" t="s">
        <v>2460</v>
      </c>
      <c r="F130">
        <v>1426</v>
      </c>
      <c r="G130">
        <f t="shared" si="2"/>
        <v>1426</v>
      </c>
      <c r="H130">
        <f t="shared" si="3"/>
        <v>0</v>
      </c>
      <c r="K130">
        <v>10120</v>
      </c>
      <c r="L130" t="s">
        <v>3557</v>
      </c>
      <c r="M130">
        <v>0</v>
      </c>
      <c r="N130">
        <v>2011301</v>
      </c>
      <c r="O130" t="s">
        <v>2460</v>
      </c>
      <c r="P130">
        <v>1426</v>
      </c>
    </row>
    <row r="131" spans="1:16">
      <c r="A131">
        <v>10121</v>
      </c>
      <c r="B131" t="s">
        <v>65</v>
      </c>
      <c r="C131">
        <v>3712</v>
      </c>
      <c r="D131">
        <v>2011302</v>
      </c>
      <c r="E131" t="s">
        <v>2461</v>
      </c>
      <c r="F131">
        <v>397</v>
      </c>
      <c r="G131">
        <f t="shared" si="2"/>
        <v>397</v>
      </c>
      <c r="H131">
        <f t="shared" si="3"/>
        <v>0</v>
      </c>
      <c r="K131">
        <v>10121</v>
      </c>
      <c r="L131" t="s">
        <v>65</v>
      </c>
      <c r="M131">
        <v>3712</v>
      </c>
      <c r="N131">
        <v>2011302</v>
      </c>
      <c r="O131" t="s">
        <v>2461</v>
      </c>
      <c r="P131">
        <v>397</v>
      </c>
    </row>
    <row r="132" spans="1:16">
      <c r="A132">
        <v>10199</v>
      </c>
      <c r="B132" t="s">
        <v>66</v>
      </c>
      <c r="C132">
        <v>0</v>
      </c>
      <c r="D132">
        <v>2011303</v>
      </c>
      <c r="E132" t="s">
        <v>2462</v>
      </c>
      <c r="F132">
        <v>0</v>
      </c>
      <c r="G132">
        <f t="shared" si="2"/>
        <v>0</v>
      </c>
      <c r="H132">
        <f t="shared" si="3"/>
        <v>0</v>
      </c>
      <c r="K132">
        <v>10199</v>
      </c>
      <c r="L132" t="s">
        <v>66</v>
      </c>
      <c r="M132">
        <v>0</v>
      </c>
      <c r="N132">
        <v>2011303</v>
      </c>
      <c r="O132" t="s">
        <v>2462</v>
      </c>
      <c r="P132">
        <v>0</v>
      </c>
    </row>
    <row r="133" spans="1:16">
      <c r="A133">
        <v>103</v>
      </c>
      <c r="B133" t="s">
        <v>3558</v>
      </c>
      <c r="C133">
        <v>410380</v>
      </c>
      <c r="D133">
        <v>2011304</v>
      </c>
      <c r="E133" t="s">
        <v>3559</v>
      </c>
      <c r="F133">
        <v>0</v>
      </c>
      <c r="G133">
        <f t="shared" si="2"/>
        <v>0</v>
      </c>
      <c r="H133">
        <f t="shared" si="3"/>
        <v>0</v>
      </c>
      <c r="K133">
        <v>103</v>
      </c>
      <c r="L133" t="s">
        <v>3558</v>
      </c>
      <c r="M133">
        <v>410380</v>
      </c>
      <c r="N133">
        <v>2011304</v>
      </c>
      <c r="O133" t="s">
        <v>3559</v>
      </c>
      <c r="P133">
        <v>0</v>
      </c>
    </row>
    <row r="134" spans="1:16">
      <c r="A134">
        <v>10302</v>
      </c>
      <c r="B134" t="s">
        <v>68</v>
      </c>
      <c r="C134">
        <v>125424</v>
      </c>
      <c r="D134">
        <v>2011305</v>
      </c>
      <c r="E134" t="s">
        <v>3560</v>
      </c>
      <c r="F134">
        <v>0</v>
      </c>
      <c r="G134">
        <f t="shared" ref="G134:G197" si="4">P134</f>
        <v>0</v>
      </c>
      <c r="H134">
        <f t="shared" ref="H134:H197" si="5">F134-G134</f>
        <v>0</v>
      </c>
      <c r="K134">
        <v>10302</v>
      </c>
      <c r="L134" t="s">
        <v>68</v>
      </c>
      <c r="M134">
        <v>125424</v>
      </c>
      <c r="N134">
        <v>2011305</v>
      </c>
      <c r="O134" t="s">
        <v>3560</v>
      </c>
      <c r="P134">
        <v>0</v>
      </c>
    </row>
    <row r="135" spans="1:16">
      <c r="A135">
        <v>1030203</v>
      </c>
      <c r="B135" t="s">
        <v>3561</v>
      </c>
      <c r="C135">
        <v>42194</v>
      </c>
      <c r="D135">
        <v>2011306</v>
      </c>
      <c r="E135" t="s">
        <v>3562</v>
      </c>
      <c r="F135">
        <v>0</v>
      </c>
      <c r="G135">
        <f t="shared" si="4"/>
        <v>0</v>
      </c>
      <c r="H135">
        <f t="shared" si="5"/>
        <v>0</v>
      </c>
      <c r="K135">
        <v>1030203</v>
      </c>
      <c r="L135" t="s">
        <v>3561</v>
      </c>
      <c r="M135">
        <v>42194</v>
      </c>
      <c r="N135">
        <v>2011306</v>
      </c>
      <c r="O135" t="s">
        <v>3562</v>
      </c>
      <c r="P135">
        <v>0</v>
      </c>
    </row>
    <row r="136" spans="1:16">
      <c r="A136">
        <v>103020301</v>
      </c>
      <c r="B136" t="s">
        <v>3563</v>
      </c>
      <c r="C136">
        <v>42198</v>
      </c>
      <c r="D136">
        <v>2011307</v>
      </c>
      <c r="E136" t="s">
        <v>3564</v>
      </c>
      <c r="F136">
        <v>0</v>
      </c>
      <c r="G136">
        <f t="shared" si="4"/>
        <v>0</v>
      </c>
      <c r="H136">
        <f t="shared" si="5"/>
        <v>0</v>
      </c>
      <c r="K136">
        <v>103020301</v>
      </c>
      <c r="L136" t="s">
        <v>3563</v>
      </c>
      <c r="M136">
        <v>42198</v>
      </c>
      <c r="N136">
        <v>2011307</v>
      </c>
      <c r="O136" t="s">
        <v>3564</v>
      </c>
      <c r="P136">
        <v>0</v>
      </c>
    </row>
    <row r="137" spans="1:16">
      <c r="A137">
        <v>103020302</v>
      </c>
      <c r="B137" t="s">
        <v>3565</v>
      </c>
      <c r="C137">
        <v>-4</v>
      </c>
      <c r="D137">
        <v>2011308</v>
      </c>
      <c r="E137" t="s">
        <v>1076</v>
      </c>
      <c r="F137">
        <v>602</v>
      </c>
      <c r="G137">
        <f t="shared" si="4"/>
        <v>602</v>
      </c>
      <c r="H137">
        <f t="shared" si="5"/>
        <v>0</v>
      </c>
      <c r="K137">
        <v>103020302</v>
      </c>
      <c r="L137" t="s">
        <v>3565</v>
      </c>
      <c r="M137">
        <v>-4</v>
      </c>
      <c r="N137">
        <v>2011308</v>
      </c>
      <c r="O137" t="s">
        <v>1076</v>
      </c>
      <c r="P137">
        <v>602</v>
      </c>
    </row>
    <row r="138" spans="1:16">
      <c r="A138">
        <v>103020303</v>
      </c>
      <c r="B138" t="s">
        <v>3566</v>
      </c>
      <c r="C138">
        <v>0</v>
      </c>
      <c r="D138">
        <v>2011350</v>
      </c>
      <c r="E138" t="s">
        <v>2465</v>
      </c>
      <c r="F138">
        <v>311</v>
      </c>
      <c r="G138">
        <f t="shared" si="4"/>
        <v>311</v>
      </c>
      <c r="H138">
        <f t="shared" si="5"/>
        <v>0</v>
      </c>
      <c r="K138">
        <v>103020303</v>
      </c>
      <c r="L138" t="s">
        <v>3566</v>
      </c>
      <c r="M138">
        <v>0</v>
      </c>
      <c r="N138">
        <v>2011350</v>
      </c>
      <c r="O138" t="s">
        <v>2465</v>
      </c>
      <c r="P138">
        <v>311</v>
      </c>
    </row>
    <row r="139" spans="1:16">
      <c r="A139">
        <v>103020304</v>
      </c>
      <c r="B139" t="s">
        <v>3567</v>
      </c>
      <c r="C139">
        <v>0</v>
      </c>
      <c r="D139">
        <v>2011399</v>
      </c>
      <c r="E139" t="s">
        <v>1086</v>
      </c>
      <c r="F139">
        <v>631</v>
      </c>
      <c r="G139">
        <f t="shared" si="4"/>
        <v>631</v>
      </c>
      <c r="H139">
        <f t="shared" si="5"/>
        <v>0</v>
      </c>
      <c r="K139">
        <v>103020304</v>
      </c>
      <c r="L139" t="s">
        <v>3567</v>
      </c>
      <c r="M139">
        <v>0</v>
      </c>
      <c r="N139">
        <v>2011399</v>
      </c>
      <c r="O139" t="s">
        <v>1086</v>
      </c>
      <c r="P139">
        <v>631</v>
      </c>
    </row>
    <row r="140" spans="1:16">
      <c r="A140">
        <v>103020305</v>
      </c>
      <c r="B140" t="s">
        <v>3568</v>
      </c>
      <c r="C140">
        <v>0</v>
      </c>
      <c r="D140">
        <v>20114</v>
      </c>
      <c r="E140" t="s">
        <v>3569</v>
      </c>
      <c r="F140">
        <v>0</v>
      </c>
      <c r="G140">
        <f t="shared" si="4"/>
        <v>0</v>
      </c>
      <c r="H140">
        <f t="shared" si="5"/>
        <v>0</v>
      </c>
      <c r="K140">
        <v>103020305</v>
      </c>
      <c r="L140" t="s">
        <v>3568</v>
      </c>
      <c r="M140">
        <v>0</v>
      </c>
      <c r="N140">
        <v>20114</v>
      </c>
      <c r="O140" t="s">
        <v>3569</v>
      </c>
      <c r="P140">
        <v>0</v>
      </c>
    </row>
    <row r="141" spans="1:16">
      <c r="A141">
        <v>103020399</v>
      </c>
      <c r="B141" t="s">
        <v>3570</v>
      </c>
      <c r="C141">
        <v>0</v>
      </c>
      <c r="D141">
        <v>2011401</v>
      </c>
      <c r="E141" t="s">
        <v>2460</v>
      </c>
      <c r="F141">
        <v>0</v>
      </c>
      <c r="G141">
        <f t="shared" si="4"/>
        <v>0</v>
      </c>
      <c r="H141">
        <f t="shared" si="5"/>
        <v>0</v>
      </c>
      <c r="K141">
        <v>103020399</v>
      </c>
      <c r="L141" t="s">
        <v>3570</v>
      </c>
      <c r="M141">
        <v>0</v>
      </c>
      <c r="N141">
        <v>2011401</v>
      </c>
      <c r="O141" t="s">
        <v>2460</v>
      </c>
      <c r="P141">
        <v>0</v>
      </c>
    </row>
    <row r="142" spans="1:16">
      <c r="A142">
        <v>1030205</v>
      </c>
      <c r="B142" t="s">
        <v>3571</v>
      </c>
      <c r="C142">
        <v>0</v>
      </c>
      <c r="D142">
        <v>2011402</v>
      </c>
      <c r="E142" t="s">
        <v>2461</v>
      </c>
      <c r="F142">
        <v>0</v>
      </c>
      <c r="G142">
        <f t="shared" si="4"/>
        <v>0</v>
      </c>
      <c r="H142">
        <f t="shared" si="5"/>
        <v>0</v>
      </c>
      <c r="K142">
        <v>1030205</v>
      </c>
      <c r="L142" t="s">
        <v>3571</v>
      </c>
      <c r="M142">
        <v>0</v>
      </c>
      <c r="N142">
        <v>2011402</v>
      </c>
      <c r="O142" t="s">
        <v>2461</v>
      </c>
      <c r="P142">
        <v>0</v>
      </c>
    </row>
    <row r="143" spans="1:16">
      <c r="A143">
        <v>1030210</v>
      </c>
      <c r="B143" t="s">
        <v>3572</v>
      </c>
      <c r="C143">
        <v>0</v>
      </c>
      <c r="D143">
        <v>2011403</v>
      </c>
      <c r="E143" t="s">
        <v>2462</v>
      </c>
      <c r="F143">
        <v>0</v>
      </c>
      <c r="G143">
        <f t="shared" si="4"/>
        <v>0</v>
      </c>
      <c r="H143">
        <f t="shared" si="5"/>
        <v>0</v>
      </c>
      <c r="K143">
        <v>1030210</v>
      </c>
      <c r="L143" t="s">
        <v>3572</v>
      </c>
      <c r="M143">
        <v>0</v>
      </c>
      <c r="N143">
        <v>2011403</v>
      </c>
      <c r="O143" t="s">
        <v>2462</v>
      </c>
      <c r="P143">
        <v>0</v>
      </c>
    </row>
    <row r="144" spans="1:16">
      <c r="A144">
        <v>1030212</v>
      </c>
      <c r="B144" t="s">
        <v>3573</v>
      </c>
      <c r="C144">
        <v>0</v>
      </c>
      <c r="D144">
        <v>2011404</v>
      </c>
      <c r="E144" t="s">
        <v>3574</v>
      </c>
      <c r="F144">
        <v>0</v>
      </c>
      <c r="G144">
        <f t="shared" si="4"/>
        <v>0</v>
      </c>
      <c r="H144">
        <f t="shared" si="5"/>
        <v>0</v>
      </c>
      <c r="K144">
        <v>1030212</v>
      </c>
      <c r="L144" t="s">
        <v>3573</v>
      </c>
      <c r="M144">
        <v>0</v>
      </c>
      <c r="N144">
        <v>2011404</v>
      </c>
      <c r="O144" t="s">
        <v>3574</v>
      </c>
      <c r="P144">
        <v>0</v>
      </c>
    </row>
    <row r="145" spans="1:16">
      <c r="A145">
        <v>1030216</v>
      </c>
      <c r="B145" t="s">
        <v>3575</v>
      </c>
      <c r="C145">
        <v>40450</v>
      </c>
      <c r="D145">
        <v>2011405</v>
      </c>
      <c r="E145" t="s">
        <v>3576</v>
      </c>
      <c r="F145">
        <v>0</v>
      </c>
      <c r="G145">
        <f t="shared" si="4"/>
        <v>0</v>
      </c>
      <c r="H145">
        <f t="shared" si="5"/>
        <v>0</v>
      </c>
      <c r="K145">
        <v>1030216</v>
      </c>
      <c r="L145" t="s">
        <v>3575</v>
      </c>
      <c r="M145">
        <v>40450</v>
      </c>
      <c r="N145">
        <v>2011405</v>
      </c>
      <c r="O145" t="s">
        <v>3576</v>
      </c>
      <c r="P145">
        <v>0</v>
      </c>
    </row>
    <row r="146" spans="1:16">
      <c r="A146">
        <v>1030217</v>
      </c>
      <c r="B146" t="s">
        <v>3577</v>
      </c>
      <c r="C146">
        <v>0</v>
      </c>
      <c r="D146">
        <v>2011406</v>
      </c>
      <c r="E146" t="s">
        <v>3578</v>
      </c>
      <c r="F146">
        <v>0</v>
      </c>
      <c r="G146">
        <f t="shared" si="4"/>
        <v>0</v>
      </c>
      <c r="H146">
        <f t="shared" si="5"/>
        <v>0</v>
      </c>
      <c r="K146">
        <v>1030217</v>
      </c>
      <c r="L146" t="s">
        <v>3577</v>
      </c>
      <c r="M146">
        <v>0</v>
      </c>
      <c r="N146">
        <v>2011406</v>
      </c>
      <c r="O146" t="s">
        <v>3578</v>
      </c>
      <c r="P146">
        <v>0</v>
      </c>
    </row>
    <row r="147" spans="1:16">
      <c r="A147">
        <v>1030218</v>
      </c>
      <c r="B147" t="s">
        <v>3579</v>
      </c>
      <c r="C147">
        <v>17314</v>
      </c>
      <c r="D147">
        <v>2011407</v>
      </c>
      <c r="E147" t="s">
        <v>3580</v>
      </c>
      <c r="F147">
        <v>0</v>
      </c>
      <c r="G147">
        <f t="shared" si="4"/>
        <v>0</v>
      </c>
      <c r="H147">
        <f t="shared" si="5"/>
        <v>0</v>
      </c>
      <c r="K147">
        <v>1030218</v>
      </c>
      <c r="L147" t="s">
        <v>3579</v>
      </c>
      <c r="M147">
        <v>17314</v>
      </c>
      <c r="N147">
        <v>2011407</v>
      </c>
      <c r="O147" t="s">
        <v>3580</v>
      </c>
      <c r="P147">
        <v>0</v>
      </c>
    </row>
    <row r="148" spans="1:16">
      <c r="A148">
        <v>1030219</v>
      </c>
      <c r="B148" t="s">
        <v>3581</v>
      </c>
      <c r="C148">
        <v>11200</v>
      </c>
      <c r="D148">
        <v>2011408</v>
      </c>
      <c r="E148" t="s">
        <v>3582</v>
      </c>
      <c r="F148">
        <v>0</v>
      </c>
      <c r="G148">
        <f t="shared" si="4"/>
        <v>0</v>
      </c>
      <c r="H148">
        <f t="shared" si="5"/>
        <v>0</v>
      </c>
      <c r="K148">
        <v>1030219</v>
      </c>
      <c r="L148" t="s">
        <v>3581</v>
      </c>
      <c r="M148">
        <v>11200</v>
      </c>
      <c r="N148">
        <v>2011408</v>
      </c>
      <c r="O148" t="s">
        <v>3582</v>
      </c>
      <c r="P148">
        <v>0</v>
      </c>
    </row>
    <row r="149" spans="1:16">
      <c r="A149">
        <v>1030220</v>
      </c>
      <c r="B149" t="s">
        <v>3583</v>
      </c>
      <c r="C149">
        <v>7000</v>
      </c>
      <c r="D149">
        <v>2011409</v>
      </c>
      <c r="E149" t="s">
        <v>3584</v>
      </c>
      <c r="F149">
        <v>0</v>
      </c>
      <c r="G149">
        <f t="shared" si="4"/>
        <v>0</v>
      </c>
      <c r="H149">
        <f t="shared" si="5"/>
        <v>0</v>
      </c>
      <c r="K149">
        <v>1030220</v>
      </c>
      <c r="L149" t="s">
        <v>3583</v>
      </c>
      <c r="M149">
        <v>7000</v>
      </c>
      <c r="N149">
        <v>2011409</v>
      </c>
      <c r="O149" t="s">
        <v>3584</v>
      </c>
      <c r="P149">
        <v>0</v>
      </c>
    </row>
    <row r="150" spans="1:16">
      <c r="A150">
        <v>1030221</v>
      </c>
      <c r="B150" t="s">
        <v>3585</v>
      </c>
      <c r="C150">
        <v>0</v>
      </c>
      <c r="D150">
        <v>2011450</v>
      </c>
      <c r="E150" t="s">
        <v>2465</v>
      </c>
      <c r="F150">
        <v>0</v>
      </c>
      <c r="G150">
        <f t="shared" si="4"/>
        <v>0</v>
      </c>
      <c r="H150">
        <f t="shared" si="5"/>
        <v>0</v>
      </c>
      <c r="K150">
        <v>1030221</v>
      </c>
      <c r="L150" t="s">
        <v>3585</v>
      </c>
      <c r="M150">
        <v>0</v>
      </c>
      <c r="N150">
        <v>2011450</v>
      </c>
      <c r="O150" t="s">
        <v>2465</v>
      </c>
      <c r="P150">
        <v>0</v>
      </c>
    </row>
    <row r="151" spans="1:16">
      <c r="A151">
        <v>1030222</v>
      </c>
      <c r="B151" t="s">
        <v>3586</v>
      </c>
      <c r="C151">
        <v>766</v>
      </c>
      <c r="D151">
        <v>2011499</v>
      </c>
      <c r="E151" t="s">
        <v>3587</v>
      </c>
      <c r="F151">
        <v>0</v>
      </c>
      <c r="G151">
        <f t="shared" si="4"/>
        <v>0</v>
      </c>
      <c r="H151">
        <f t="shared" si="5"/>
        <v>0</v>
      </c>
      <c r="K151">
        <v>1030222</v>
      </c>
      <c r="L151" t="s">
        <v>3586</v>
      </c>
      <c r="M151">
        <v>766</v>
      </c>
      <c r="N151">
        <v>2011499</v>
      </c>
      <c r="O151" t="s">
        <v>3587</v>
      </c>
      <c r="P151">
        <v>0</v>
      </c>
    </row>
    <row r="152" spans="1:16">
      <c r="A152">
        <v>1030223</v>
      </c>
      <c r="B152" t="s">
        <v>3588</v>
      </c>
      <c r="C152">
        <v>6500</v>
      </c>
      <c r="D152">
        <v>20115</v>
      </c>
      <c r="E152" t="s">
        <v>2336</v>
      </c>
      <c r="F152">
        <v>6827</v>
      </c>
      <c r="G152">
        <f t="shared" si="4"/>
        <v>6827</v>
      </c>
      <c r="H152">
        <f t="shared" si="5"/>
        <v>0</v>
      </c>
      <c r="K152">
        <v>1030223</v>
      </c>
      <c r="L152" t="s">
        <v>3588</v>
      </c>
      <c r="M152">
        <v>6500</v>
      </c>
      <c r="N152">
        <v>20115</v>
      </c>
      <c r="O152" t="s">
        <v>2336</v>
      </c>
      <c r="P152">
        <v>6827</v>
      </c>
    </row>
    <row r="153" spans="1:16">
      <c r="A153">
        <v>1030224</v>
      </c>
      <c r="B153" t="s">
        <v>3589</v>
      </c>
      <c r="C153">
        <v>0</v>
      </c>
      <c r="D153">
        <v>2011501</v>
      </c>
      <c r="E153" t="s">
        <v>2460</v>
      </c>
      <c r="F153">
        <v>5419</v>
      </c>
      <c r="G153">
        <f t="shared" si="4"/>
        <v>5419</v>
      </c>
      <c r="H153">
        <f t="shared" si="5"/>
        <v>0</v>
      </c>
      <c r="K153">
        <v>1030224</v>
      </c>
      <c r="L153" t="s">
        <v>3589</v>
      </c>
      <c r="M153">
        <v>0</v>
      </c>
      <c r="N153">
        <v>2011501</v>
      </c>
      <c r="O153" t="s">
        <v>2460</v>
      </c>
      <c r="P153">
        <v>5419</v>
      </c>
    </row>
    <row r="154" spans="1:16">
      <c r="A154">
        <v>1030299</v>
      </c>
      <c r="B154" t="s">
        <v>3590</v>
      </c>
      <c r="C154">
        <v>0</v>
      </c>
      <c r="D154">
        <v>2011502</v>
      </c>
      <c r="E154" t="s">
        <v>2461</v>
      </c>
      <c r="F154">
        <v>792</v>
      </c>
      <c r="G154">
        <f t="shared" si="4"/>
        <v>792</v>
      </c>
      <c r="H154">
        <f t="shared" si="5"/>
        <v>0</v>
      </c>
      <c r="K154">
        <v>1030299</v>
      </c>
      <c r="L154" t="s">
        <v>3590</v>
      </c>
      <c r="M154">
        <v>0</v>
      </c>
      <c r="N154">
        <v>2011502</v>
      </c>
      <c r="O154" t="s">
        <v>2461</v>
      </c>
      <c r="P154">
        <v>792</v>
      </c>
    </row>
    <row r="155" spans="1:16">
      <c r="A155">
        <v>103029901</v>
      </c>
      <c r="B155" t="s">
        <v>3591</v>
      </c>
      <c r="C155">
        <v>0</v>
      </c>
      <c r="D155">
        <v>2011503</v>
      </c>
      <c r="E155" t="s">
        <v>2462</v>
      </c>
      <c r="F155">
        <v>0</v>
      </c>
      <c r="G155">
        <f t="shared" si="4"/>
        <v>0</v>
      </c>
      <c r="H155">
        <f t="shared" si="5"/>
        <v>0</v>
      </c>
      <c r="K155">
        <v>103029901</v>
      </c>
      <c r="L155" t="s">
        <v>3591</v>
      </c>
      <c r="M155">
        <v>0</v>
      </c>
      <c r="N155">
        <v>2011503</v>
      </c>
      <c r="O155" t="s">
        <v>2462</v>
      </c>
      <c r="P155">
        <v>0</v>
      </c>
    </row>
    <row r="156" spans="1:16">
      <c r="A156">
        <v>103029999</v>
      </c>
      <c r="B156" t="s">
        <v>3592</v>
      </c>
      <c r="C156">
        <v>0</v>
      </c>
      <c r="D156">
        <v>2011504</v>
      </c>
      <c r="E156" t="s">
        <v>2485</v>
      </c>
      <c r="F156">
        <v>289</v>
      </c>
      <c r="G156">
        <f t="shared" si="4"/>
        <v>289</v>
      </c>
      <c r="H156">
        <f t="shared" si="5"/>
        <v>0</v>
      </c>
      <c r="K156">
        <v>103029999</v>
      </c>
      <c r="L156" t="s">
        <v>3592</v>
      </c>
      <c r="M156">
        <v>0</v>
      </c>
      <c r="N156">
        <v>2011504</v>
      </c>
      <c r="O156" t="s">
        <v>2485</v>
      </c>
      <c r="P156">
        <v>289</v>
      </c>
    </row>
    <row r="157" spans="1:16">
      <c r="A157">
        <v>10304</v>
      </c>
      <c r="B157" t="s">
        <v>69</v>
      </c>
      <c r="C157">
        <v>35769</v>
      </c>
      <c r="D157">
        <v>2011505</v>
      </c>
      <c r="E157" t="s">
        <v>2486</v>
      </c>
      <c r="F157">
        <v>180</v>
      </c>
      <c r="G157">
        <f t="shared" si="4"/>
        <v>180</v>
      </c>
      <c r="H157">
        <f t="shared" si="5"/>
        <v>0</v>
      </c>
      <c r="K157">
        <v>10304</v>
      </c>
      <c r="L157" t="s">
        <v>69</v>
      </c>
      <c r="M157">
        <v>35769</v>
      </c>
      <c r="N157">
        <v>2011505</v>
      </c>
      <c r="O157" t="s">
        <v>2486</v>
      </c>
      <c r="P157">
        <v>180</v>
      </c>
    </row>
    <row r="158" spans="1:16">
      <c r="A158">
        <v>1030401</v>
      </c>
      <c r="B158" t="s">
        <v>3593</v>
      </c>
      <c r="C158">
        <v>8048</v>
      </c>
      <c r="D158">
        <v>2011506</v>
      </c>
      <c r="E158" t="s">
        <v>1273</v>
      </c>
      <c r="F158">
        <v>35</v>
      </c>
      <c r="G158">
        <f t="shared" si="4"/>
        <v>35</v>
      </c>
      <c r="H158">
        <f t="shared" si="5"/>
        <v>0</v>
      </c>
      <c r="K158">
        <v>1030401</v>
      </c>
      <c r="L158" t="s">
        <v>3593</v>
      </c>
      <c r="M158">
        <v>8048</v>
      </c>
      <c r="N158">
        <v>2011506</v>
      </c>
      <c r="O158" t="s">
        <v>1273</v>
      </c>
      <c r="P158">
        <v>35</v>
      </c>
    </row>
    <row r="159" spans="1:16">
      <c r="A159">
        <v>1030402</v>
      </c>
      <c r="B159" t="s">
        <v>3594</v>
      </c>
      <c r="C159">
        <v>4600</v>
      </c>
      <c r="D159">
        <v>2011507</v>
      </c>
      <c r="E159" t="s">
        <v>2480</v>
      </c>
      <c r="F159">
        <v>68</v>
      </c>
      <c r="G159">
        <f t="shared" si="4"/>
        <v>68</v>
      </c>
      <c r="H159">
        <f t="shared" si="5"/>
        <v>0</v>
      </c>
      <c r="K159">
        <v>1030402</v>
      </c>
      <c r="L159" t="s">
        <v>3594</v>
      </c>
      <c r="M159">
        <v>4600</v>
      </c>
      <c r="N159">
        <v>2011507</v>
      </c>
      <c r="O159" t="s">
        <v>2480</v>
      </c>
      <c r="P159">
        <v>68</v>
      </c>
    </row>
    <row r="160" spans="1:16">
      <c r="A160">
        <v>1030403</v>
      </c>
      <c r="B160" t="s">
        <v>3595</v>
      </c>
      <c r="C160">
        <v>332</v>
      </c>
      <c r="D160">
        <v>2011550</v>
      </c>
      <c r="E160" t="s">
        <v>2465</v>
      </c>
      <c r="F160">
        <v>30</v>
      </c>
      <c r="G160">
        <f t="shared" si="4"/>
        <v>30</v>
      </c>
      <c r="H160">
        <f t="shared" si="5"/>
        <v>0</v>
      </c>
      <c r="K160">
        <v>1030403</v>
      </c>
      <c r="L160" t="s">
        <v>3595</v>
      </c>
      <c r="M160">
        <v>332</v>
      </c>
      <c r="N160">
        <v>2011550</v>
      </c>
      <c r="O160" t="s">
        <v>2465</v>
      </c>
      <c r="P160">
        <v>30</v>
      </c>
    </row>
    <row r="161" spans="1:16">
      <c r="A161">
        <v>1030405</v>
      </c>
      <c r="B161" t="s">
        <v>3596</v>
      </c>
      <c r="C161">
        <v>0</v>
      </c>
      <c r="D161">
        <v>2011599</v>
      </c>
      <c r="E161" t="s">
        <v>2487</v>
      </c>
      <c r="F161">
        <v>14</v>
      </c>
      <c r="G161">
        <f t="shared" si="4"/>
        <v>14</v>
      </c>
      <c r="H161">
        <f t="shared" si="5"/>
        <v>0</v>
      </c>
      <c r="K161">
        <v>1030405</v>
      </c>
      <c r="L161" t="s">
        <v>3596</v>
      </c>
      <c r="M161">
        <v>0</v>
      </c>
      <c r="N161">
        <v>2011599</v>
      </c>
      <c r="O161" t="s">
        <v>2487</v>
      </c>
      <c r="P161">
        <v>14</v>
      </c>
    </row>
    <row r="162" spans="1:16">
      <c r="A162">
        <v>1030408</v>
      </c>
      <c r="B162" t="s">
        <v>3597</v>
      </c>
      <c r="C162">
        <v>0</v>
      </c>
      <c r="D162">
        <v>20117</v>
      </c>
      <c r="E162" t="s">
        <v>2337</v>
      </c>
      <c r="F162">
        <v>3964</v>
      </c>
      <c r="G162">
        <f t="shared" si="4"/>
        <v>3964</v>
      </c>
      <c r="H162">
        <f t="shared" si="5"/>
        <v>0</v>
      </c>
      <c r="K162">
        <v>1030408</v>
      </c>
      <c r="L162" t="s">
        <v>3597</v>
      </c>
      <c r="M162">
        <v>0</v>
      </c>
      <c r="N162">
        <v>20117</v>
      </c>
      <c r="O162" t="s">
        <v>2337</v>
      </c>
      <c r="P162">
        <v>3964</v>
      </c>
    </row>
    <row r="163" spans="1:16">
      <c r="A163">
        <v>1030411</v>
      </c>
      <c r="B163" t="s">
        <v>3598</v>
      </c>
      <c r="C163">
        <v>0</v>
      </c>
      <c r="D163">
        <v>2011701</v>
      </c>
      <c r="E163" t="s">
        <v>2460</v>
      </c>
      <c r="F163">
        <v>721</v>
      </c>
      <c r="G163">
        <f t="shared" si="4"/>
        <v>721</v>
      </c>
      <c r="H163">
        <f t="shared" si="5"/>
        <v>0</v>
      </c>
      <c r="K163">
        <v>1030411</v>
      </c>
      <c r="L163" t="s">
        <v>3598</v>
      </c>
      <c r="M163">
        <v>0</v>
      </c>
      <c r="N163">
        <v>2011701</v>
      </c>
      <c r="O163" t="s">
        <v>2460</v>
      </c>
      <c r="P163">
        <v>721</v>
      </c>
    </row>
    <row r="164" spans="1:16">
      <c r="A164">
        <v>1030416</v>
      </c>
      <c r="B164" t="s">
        <v>3599</v>
      </c>
      <c r="C164">
        <v>0</v>
      </c>
      <c r="D164">
        <v>2011702</v>
      </c>
      <c r="E164" t="s">
        <v>2461</v>
      </c>
      <c r="F164">
        <v>186</v>
      </c>
      <c r="G164">
        <f t="shared" si="4"/>
        <v>186</v>
      </c>
      <c r="H164">
        <f t="shared" si="5"/>
        <v>0</v>
      </c>
      <c r="K164">
        <v>1030416</v>
      </c>
      <c r="L164" t="s">
        <v>3599</v>
      </c>
      <c r="M164">
        <v>0</v>
      </c>
      <c r="N164">
        <v>2011702</v>
      </c>
      <c r="O164" t="s">
        <v>2461</v>
      </c>
      <c r="P164">
        <v>186</v>
      </c>
    </row>
    <row r="165" spans="1:16">
      <c r="A165">
        <v>1030424</v>
      </c>
      <c r="B165" t="s">
        <v>3600</v>
      </c>
      <c r="C165">
        <v>4580</v>
      </c>
      <c r="D165">
        <v>2011703</v>
      </c>
      <c r="E165" t="s">
        <v>2462</v>
      </c>
      <c r="F165">
        <v>0</v>
      </c>
      <c r="G165">
        <f t="shared" si="4"/>
        <v>0</v>
      </c>
      <c r="H165">
        <f t="shared" si="5"/>
        <v>0</v>
      </c>
      <c r="K165">
        <v>1030424</v>
      </c>
      <c r="L165" t="s">
        <v>3600</v>
      </c>
      <c r="M165">
        <v>4580</v>
      </c>
      <c r="N165">
        <v>2011703</v>
      </c>
      <c r="O165" t="s">
        <v>2462</v>
      </c>
      <c r="P165">
        <v>0</v>
      </c>
    </row>
    <row r="166" spans="1:16">
      <c r="A166">
        <v>1030427</v>
      </c>
      <c r="B166" t="s">
        <v>3601</v>
      </c>
      <c r="C166">
        <v>94</v>
      </c>
      <c r="D166">
        <v>2011704</v>
      </c>
      <c r="E166" t="s">
        <v>3602</v>
      </c>
      <c r="F166">
        <v>0</v>
      </c>
      <c r="G166">
        <f t="shared" si="4"/>
        <v>0</v>
      </c>
      <c r="H166">
        <f t="shared" si="5"/>
        <v>0</v>
      </c>
      <c r="K166">
        <v>1030427</v>
      </c>
      <c r="L166" t="s">
        <v>3601</v>
      </c>
      <c r="M166">
        <v>94</v>
      </c>
      <c r="N166">
        <v>2011704</v>
      </c>
      <c r="O166" t="s">
        <v>3602</v>
      </c>
      <c r="P166">
        <v>0</v>
      </c>
    </row>
    <row r="167" spans="1:16">
      <c r="A167">
        <v>1030432</v>
      </c>
      <c r="B167" t="s">
        <v>3603</v>
      </c>
      <c r="C167">
        <v>4818</v>
      </c>
      <c r="D167">
        <v>2011705</v>
      </c>
      <c r="E167" t="s">
        <v>3604</v>
      </c>
      <c r="F167">
        <v>0</v>
      </c>
      <c r="G167">
        <f t="shared" si="4"/>
        <v>0</v>
      </c>
      <c r="H167">
        <f t="shared" si="5"/>
        <v>0</v>
      </c>
      <c r="K167">
        <v>1030432</v>
      </c>
      <c r="L167" t="s">
        <v>3603</v>
      </c>
      <c r="M167">
        <v>4818</v>
      </c>
      <c r="N167">
        <v>2011705</v>
      </c>
      <c r="O167" t="s">
        <v>3604</v>
      </c>
      <c r="P167">
        <v>0</v>
      </c>
    </row>
    <row r="168" spans="1:16">
      <c r="A168">
        <v>1030433</v>
      </c>
      <c r="B168" t="s">
        <v>3605</v>
      </c>
      <c r="C168">
        <v>509</v>
      </c>
      <c r="D168">
        <v>2011706</v>
      </c>
      <c r="E168" t="s">
        <v>2488</v>
      </c>
      <c r="F168">
        <v>441</v>
      </c>
      <c r="G168">
        <f t="shared" si="4"/>
        <v>441</v>
      </c>
      <c r="H168">
        <f t="shared" si="5"/>
        <v>0</v>
      </c>
      <c r="K168">
        <v>1030433</v>
      </c>
      <c r="L168" t="s">
        <v>3605</v>
      </c>
      <c r="M168">
        <v>509</v>
      </c>
      <c r="N168">
        <v>2011706</v>
      </c>
      <c r="O168" t="s">
        <v>2488</v>
      </c>
      <c r="P168">
        <v>441</v>
      </c>
    </row>
    <row r="169" spans="1:16">
      <c r="A169">
        <v>1030435</v>
      </c>
      <c r="B169" t="s">
        <v>3606</v>
      </c>
      <c r="C169">
        <v>652</v>
      </c>
      <c r="D169">
        <v>2011707</v>
      </c>
      <c r="E169" t="s">
        <v>2489</v>
      </c>
      <c r="F169">
        <v>352</v>
      </c>
      <c r="G169">
        <f t="shared" si="4"/>
        <v>352</v>
      </c>
      <c r="H169">
        <f t="shared" si="5"/>
        <v>0</v>
      </c>
      <c r="K169">
        <v>1030435</v>
      </c>
      <c r="L169" t="s">
        <v>3606</v>
      </c>
      <c r="M169">
        <v>652</v>
      </c>
      <c r="N169">
        <v>2011707</v>
      </c>
      <c r="O169" t="s">
        <v>2489</v>
      </c>
      <c r="P169">
        <v>352</v>
      </c>
    </row>
    <row r="170" spans="1:16">
      <c r="A170">
        <v>103043508</v>
      </c>
      <c r="B170" t="s">
        <v>3607</v>
      </c>
      <c r="C170">
        <v>652</v>
      </c>
      <c r="D170">
        <v>2011708</v>
      </c>
      <c r="E170" t="s">
        <v>3608</v>
      </c>
      <c r="F170">
        <v>0</v>
      </c>
      <c r="G170">
        <f t="shared" si="4"/>
        <v>0</v>
      </c>
      <c r="H170">
        <f t="shared" si="5"/>
        <v>0</v>
      </c>
      <c r="K170">
        <v>103043508</v>
      </c>
      <c r="L170" t="s">
        <v>3607</v>
      </c>
      <c r="M170">
        <v>652</v>
      </c>
      <c r="N170">
        <v>2011708</v>
      </c>
      <c r="O170" t="s">
        <v>3608</v>
      </c>
      <c r="P170">
        <v>0</v>
      </c>
    </row>
    <row r="171" spans="1:16">
      <c r="A171">
        <v>1030442</v>
      </c>
      <c r="B171" t="s">
        <v>3609</v>
      </c>
      <c r="C171">
        <v>0</v>
      </c>
      <c r="D171">
        <v>2011709</v>
      </c>
      <c r="E171" t="s">
        <v>2490</v>
      </c>
      <c r="F171">
        <v>37</v>
      </c>
      <c r="G171">
        <f t="shared" si="4"/>
        <v>37</v>
      </c>
      <c r="H171">
        <f t="shared" si="5"/>
        <v>0</v>
      </c>
      <c r="K171">
        <v>1030442</v>
      </c>
      <c r="L171" t="s">
        <v>3609</v>
      </c>
      <c r="M171">
        <v>0</v>
      </c>
      <c r="N171">
        <v>2011709</v>
      </c>
      <c r="O171" t="s">
        <v>2490</v>
      </c>
      <c r="P171">
        <v>37</v>
      </c>
    </row>
    <row r="172" spans="1:16">
      <c r="A172">
        <v>103044220</v>
      </c>
      <c r="B172" t="s">
        <v>3610</v>
      </c>
      <c r="C172">
        <v>0</v>
      </c>
      <c r="D172">
        <v>2011710</v>
      </c>
      <c r="E172" t="s">
        <v>2480</v>
      </c>
      <c r="F172">
        <v>40</v>
      </c>
      <c r="G172">
        <f t="shared" si="4"/>
        <v>40</v>
      </c>
      <c r="H172">
        <f t="shared" si="5"/>
        <v>0</v>
      </c>
      <c r="K172">
        <v>103044220</v>
      </c>
      <c r="L172" t="s">
        <v>3610</v>
      </c>
      <c r="M172">
        <v>0</v>
      </c>
      <c r="N172">
        <v>2011710</v>
      </c>
      <c r="O172" t="s">
        <v>2480</v>
      </c>
      <c r="P172">
        <v>40</v>
      </c>
    </row>
    <row r="173" spans="1:16">
      <c r="A173">
        <v>1030443</v>
      </c>
      <c r="B173" t="s">
        <v>3611</v>
      </c>
      <c r="C173">
        <v>0</v>
      </c>
      <c r="D173">
        <v>2011750</v>
      </c>
      <c r="E173" t="s">
        <v>2465</v>
      </c>
      <c r="F173">
        <v>1617</v>
      </c>
      <c r="G173">
        <f t="shared" si="4"/>
        <v>1617</v>
      </c>
      <c r="H173">
        <f t="shared" si="5"/>
        <v>0</v>
      </c>
      <c r="K173">
        <v>1030443</v>
      </c>
      <c r="L173" t="s">
        <v>3611</v>
      </c>
      <c r="M173">
        <v>0</v>
      </c>
      <c r="N173">
        <v>2011750</v>
      </c>
      <c r="O173" t="s">
        <v>2465</v>
      </c>
      <c r="P173">
        <v>1617</v>
      </c>
    </row>
    <row r="174" spans="1:16">
      <c r="A174">
        <v>103044308</v>
      </c>
      <c r="B174" t="s">
        <v>3612</v>
      </c>
      <c r="C174">
        <v>0</v>
      </c>
      <c r="D174">
        <v>2011799</v>
      </c>
      <c r="E174" t="s">
        <v>2491</v>
      </c>
      <c r="F174">
        <v>570</v>
      </c>
      <c r="G174">
        <f t="shared" si="4"/>
        <v>570</v>
      </c>
      <c r="H174">
        <f t="shared" si="5"/>
        <v>0</v>
      </c>
      <c r="K174">
        <v>103044308</v>
      </c>
      <c r="L174" t="s">
        <v>3612</v>
      </c>
      <c r="M174">
        <v>0</v>
      </c>
      <c r="N174">
        <v>2011799</v>
      </c>
      <c r="O174" t="s">
        <v>2491</v>
      </c>
      <c r="P174">
        <v>570</v>
      </c>
    </row>
    <row r="175" spans="1:16">
      <c r="A175">
        <v>1030444</v>
      </c>
      <c r="B175" t="s">
        <v>3613</v>
      </c>
      <c r="C175">
        <v>19</v>
      </c>
      <c r="D175">
        <v>20123</v>
      </c>
      <c r="E175" t="s">
        <v>2338</v>
      </c>
      <c r="F175">
        <v>695</v>
      </c>
      <c r="G175">
        <f t="shared" si="4"/>
        <v>695</v>
      </c>
      <c r="H175">
        <f t="shared" si="5"/>
        <v>0</v>
      </c>
      <c r="K175">
        <v>1030444</v>
      </c>
      <c r="L175" t="s">
        <v>3613</v>
      </c>
      <c r="M175">
        <v>19</v>
      </c>
      <c r="N175">
        <v>20123</v>
      </c>
      <c r="O175" t="s">
        <v>2338</v>
      </c>
      <c r="P175">
        <v>695</v>
      </c>
    </row>
    <row r="176" spans="1:16">
      <c r="A176">
        <v>103044436</v>
      </c>
      <c r="B176" t="s">
        <v>3614</v>
      </c>
      <c r="C176">
        <v>0</v>
      </c>
      <c r="D176">
        <v>2012301</v>
      </c>
      <c r="E176" t="s">
        <v>2460</v>
      </c>
      <c r="F176">
        <v>346</v>
      </c>
      <c r="G176">
        <f t="shared" si="4"/>
        <v>346</v>
      </c>
      <c r="H176">
        <f t="shared" si="5"/>
        <v>0</v>
      </c>
      <c r="K176">
        <v>103044436</v>
      </c>
      <c r="L176" t="s">
        <v>3614</v>
      </c>
      <c r="M176">
        <v>0</v>
      </c>
      <c r="N176">
        <v>2012301</v>
      </c>
      <c r="O176" t="s">
        <v>2460</v>
      </c>
      <c r="P176">
        <v>346</v>
      </c>
    </row>
    <row r="177" spans="1:16">
      <c r="A177">
        <v>1030446</v>
      </c>
      <c r="B177" t="s">
        <v>3615</v>
      </c>
      <c r="C177">
        <v>33</v>
      </c>
      <c r="D177">
        <v>2012302</v>
      </c>
      <c r="E177" t="s">
        <v>2461</v>
      </c>
      <c r="F177">
        <v>3</v>
      </c>
      <c r="G177">
        <f t="shared" si="4"/>
        <v>3</v>
      </c>
      <c r="H177">
        <f t="shared" si="5"/>
        <v>0</v>
      </c>
      <c r="K177">
        <v>1030446</v>
      </c>
      <c r="L177" t="s">
        <v>3615</v>
      </c>
      <c r="M177">
        <v>33</v>
      </c>
      <c r="N177">
        <v>2012302</v>
      </c>
      <c r="O177" t="s">
        <v>2461</v>
      </c>
      <c r="P177">
        <v>3</v>
      </c>
    </row>
    <row r="178" spans="1:16">
      <c r="A178">
        <v>103044609</v>
      </c>
      <c r="B178" t="s">
        <v>3616</v>
      </c>
      <c r="C178">
        <v>33</v>
      </c>
      <c r="D178">
        <v>2012303</v>
      </c>
      <c r="E178" t="s">
        <v>2462</v>
      </c>
      <c r="F178">
        <v>0</v>
      </c>
      <c r="G178">
        <f t="shared" si="4"/>
        <v>0</v>
      </c>
      <c r="H178">
        <f t="shared" si="5"/>
        <v>0</v>
      </c>
      <c r="K178">
        <v>103044609</v>
      </c>
      <c r="L178" t="s">
        <v>3616</v>
      </c>
      <c r="M178">
        <v>33</v>
      </c>
      <c r="N178">
        <v>2012303</v>
      </c>
      <c r="O178" t="s">
        <v>2462</v>
      </c>
      <c r="P178">
        <v>0</v>
      </c>
    </row>
    <row r="179" spans="1:16">
      <c r="A179">
        <v>1030447</v>
      </c>
      <c r="B179" t="s">
        <v>3617</v>
      </c>
      <c r="C179">
        <v>5511</v>
      </c>
      <c r="D179">
        <v>2012304</v>
      </c>
      <c r="E179" t="s">
        <v>1106</v>
      </c>
      <c r="F179">
        <v>168</v>
      </c>
      <c r="G179">
        <f t="shared" si="4"/>
        <v>168</v>
      </c>
      <c r="H179">
        <f t="shared" si="5"/>
        <v>0</v>
      </c>
      <c r="K179">
        <v>1030447</v>
      </c>
      <c r="L179" t="s">
        <v>3617</v>
      </c>
      <c r="M179">
        <v>5511</v>
      </c>
      <c r="N179">
        <v>2012304</v>
      </c>
      <c r="O179" t="s">
        <v>1106</v>
      </c>
      <c r="P179">
        <v>168</v>
      </c>
    </row>
    <row r="180" spans="1:16">
      <c r="A180">
        <v>1030449</v>
      </c>
      <c r="B180" t="s">
        <v>3618</v>
      </c>
      <c r="C180">
        <v>3239</v>
      </c>
      <c r="D180">
        <v>2012350</v>
      </c>
      <c r="E180" t="s">
        <v>2465</v>
      </c>
      <c r="F180">
        <v>0</v>
      </c>
      <c r="G180">
        <f t="shared" si="4"/>
        <v>0</v>
      </c>
      <c r="H180">
        <f t="shared" si="5"/>
        <v>0</v>
      </c>
      <c r="K180">
        <v>1030449</v>
      </c>
      <c r="L180" t="s">
        <v>3618</v>
      </c>
      <c r="M180">
        <v>3239</v>
      </c>
      <c r="N180">
        <v>2012350</v>
      </c>
      <c r="O180" t="s">
        <v>2465</v>
      </c>
      <c r="P180">
        <v>0</v>
      </c>
    </row>
    <row r="181" spans="1:16">
      <c r="A181">
        <v>1030450</v>
      </c>
      <c r="B181" t="s">
        <v>3619</v>
      </c>
      <c r="C181">
        <v>896</v>
      </c>
      <c r="D181">
        <v>2012399</v>
      </c>
      <c r="E181" t="s">
        <v>1107</v>
      </c>
      <c r="F181">
        <v>178</v>
      </c>
      <c r="G181">
        <f t="shared" si="4"/>
        <v>178</v>
      </c>
      <c r="H181">
        <f t="shared" si="5"/>
        <v>0</v>
      </c>
      <c r="K181">
        <v>1030450</v>
      </c>
      <c r="L181" t="s">
        <v>3619</v>
      </c>
      <c r="M181">
        <v>896</v>
      </c>
      <c r="N181">
        <v>2012399</v>
      </c>
      <c r="O181" t="s">
        <v>1107</v>
      </c>
      <c r="P181">
        <v>178</v>
      </c>
    </row>
    <row r="182" spans="1:16">
      <c r="A182">
        <v>1030451</v>
      </c>
      <c r="B182" t="s">
        <v>3620</v>
      </c>
      <c r="C182">
        <v>0</v>
      </c>
      <c r="D182">
        <v>20124</v>
      </c>
      <c r="E182" t="s">
        <v>2339</v>
      </c>
      <c r="F182">
        <v>28</v>
      </c>
      <c r="G182">
        <f t="shared" si="4"/>
        <v>28</v>
      </c>
      <c r="H182">
        <f t="shared" si="5"/>
        <v>0</v>
      </c>
      <c r="K182">
        <v>1030451</v>
      </c>
      <c r="L182" t="s">
        <v>3620</v>
      </c>
      <c r="M182">
        <v>0</v>
      </c>
      <c r="N182">
        <v>20124</v>
      </c>
      <c r="O182" t="s">
        <v>2339</v>
      </c>
      <c r="P182">
        <v>28</v>
      </c>
    </row>
    <row r="183" spans="1:16">
      <c r="A183">
        <v>1030452</v>
      </c>
      <c r="B183" t="s">
        <v>3621</v>
      </c>
      <c r="C183">
        <v>0</v>
      </c>
      <c r="D183">
        <v>2012401</v>
      </c>
      <c r="E183" t="s">
        <v>2460</v>
      </c>
      <c r="F183">
        <v>0</v>
      </c>
      <c r="G183">
        <f t="shared" si="4"/>
        <v>0</v>
      </c>
      <c r="H183">
        <f t="shared" si="5"/>
        <v>0</v>
      </c>
      <c r="K183">
        <v>1030452</v>
      </c>
      <c r="L183" t="s">
        <v>3621</v>
      </c>
      <c r="M183">
        <v>0</v>
      </c>
      <c r="N183">
        <v>2012401</v>
      </c>
      <c r="O183" t="s">
        <v>2460</v>
      </c>
      <c r="P183">
        <v>0</v>
      </c>
    </row>
    <row r="184" spans="1:16">
      <c r="A184">
        <v>1030453</v>
      </c>
      <c r="B184" t="s">
        <v>3622</v>
      </c>
      <c r="C184">
        <v>0</v>
      </c>
      <c r="D184">
        <v>2012402</v>
      </c>
      <c r="E184" t="s">
        <v>2461</v>
      </c>
      <c r="F184">
        <v>0</v>
      </c>
      <c r="G184">
        <f t="shared" si="4"/>
        <v>0</v>
      </c>
      <c r="H184">
        <f t="shared" si="5"/>
        <v>0</v>
      </c>
      <c r="K184">
        <v>1030453</v>
      </c>
      <c r="L184" t="s">
        <v>3622</v>
      </c>
      <c r="M184">
        <v>0</v>
      </c>
      <c r="N184">
        <v>2012402</v>
      </c>
      <c r="O184" t="s">
        <v>2461</v>
      </c>
      <c r="P184">
        <v>0</v>
      </c>
    </row>
    <row r="185" spans="2:16">
      <c r="B185" t="s">
        <v>3623</v>
      </c>
      <c r="C185">
        <v>2438</v>
      </c>
      <c r="D185">
        <v>2012403</v>
      </c>
      <c r="E185" t="s">
        <v>2462</v>
      </c>
      <c r="F185">
        <v>0</v>
      </c>
      <c r="G185">
        <f t="shared" si="4"/>
        <v>0</v>
      </c>
      <c r="H185">
        <f t="shared" si="5"/>
        <v>0</v>
      </c>
      <c r="L185" t="s">
        <v>3623</v>
      </c>
      <c r="M185">
        <v>2438</v>
      </c>
      <c r="N185">
        <v>2012403</v>
      </c>
      <c r="O185" t="s">
        <v>2462</v>
      </c>
      <c r="P185">
        <v>0</v>
      </c>
    </row>
    <row r="186" spans="1:16">
      <c r="A186">
        <v>10305</v>
      </c>
      <c r="B186" t="s">
        <v>70</v>
      </c>
      <c r="C186">
        <v>22406</v>
      </c>
      <c r="D186">
        <v>2012404</v>
      </c>
      <c r="E186" t="s">
        <v>2492</v>
      </c>
      <c r="F186">
        <v>28</v>
      </c>
      <c r="G186">
        <f t="shared" si="4"/>
        <v>28</v>
      </c>
      <c r="H186">
        <f t="shared" si="5"/>
        <v>0</v>
      </c>
      <c r="K186">
        <v>10305</v>
      </c>
      <c r="L186" t="s">
        <v>70</v>
      </c>
      <c r="M186">
        <v>22406</v>
      </c>
      <c r="N186">
        <v>2012404</v>
      </c>
      <c r="O186" t="s">
        <v>2492</v>
      </c>
      <c r="P186">
        <v>28</v>
      </c>
    </row>
    <row r="187" spans="1:16">
      <c r="A187">
        <v>1030501</v>
      </c>
      <c r="B187" t="s">
        <v>3624</v>
      </c>
      <c r="C187">
        <v>22406</v>
      </c>
      <c r="D187">
        <v>2012450</v>
      </c>
      <c r="E187" t="s">
        <v>2465</v>
      </c>
      <c r="F187">
        <v>0</v>
      </c>
      <c r="G187">
        <f t="shared" si="4"/>
        <v>0</v>
      </c>
      <c r="H187">
        <f t="shared" si="5"/>
        <v>0</v>
      </c>
      <c r="K187">
        <v>1030501</v>
      </c>
      <c r="L187" t="s">
        <v>3624</v>
      </c>
      <c r="M187">
        <v>22406</v>
      </c>
      <c r="N187">
        <v>2012450</v>
      </c>
      <c r="O187" t="s">
        <v>2465</v>
      </c>
      <c r="P187">
        <v>0</v>
      </c>
    </row>
    <row r="188" spans="1:16">
      <c r="A188">
        <v>103050101</v>
      </c>
      <c r="B188" t="s">
        <v>3625</v>
      </c>
      <c r="C188">
        <v>14868</v>
      </c>
      <c r="D188">
        <v>2012499</v>
      </c>
      <c r="E188" t="s">
        <v>2493</v>
      </c>
      <c r="F188">
        <v>0</v>
      </c>
      <c r="G188">
        <f t="shared" si="4"/>
        <v>0</v>
      </c>
      <c r="H188">
        <f t="shared" si="5"/>
        <v>0</v>
      </c>
      <c r="K188">
        <v>103050101</v>
      </c>
      <c r="L188" t="s">
        <v>3625</v>
      </c>
      <c r="M188">
        <v>14868</v>
      </c>
      <c r="N188">
        <v>2012499</v>
      </c>
      <c r="O188" t="s">
        <v>2493</v>
      </c>
      <c r="P188">
        <v>0</v>
      </c>
    </row>
    <row r="189" spans="1:16">
      <c r="A189">
        <v>103050102</v>
      </c>
      <c r="B189" t="s">
        <v>3626</v>
      </c>
      <c r="C189">
        <v>457</v>
      </c>
      <c r="D189">
        <v>20125</v>
      </c>
      <c r="E189" t="s">
        <v>2340</v>
      </c>
      <c r="F189">
        <v>374</v>
      </c>
      <c r="G189">
        <f t="shared" si="4"/>
        <v>374</v>
      </c>
      <c r="H189">
        <f t="shared" si="5"/>
        <v>0</v>
      </c>
      <c r="K189">
        <v>103050102</v>
      </c>
      <c r="L189" t="s">
        <v>3626</v>
      </c>
      <c r="M189">
        <v>457</v>
      </c>
      <c r="N189">
        <v>20125</v>
      </c>
      <c r="O189" t="s">
        <v>2340</v>
      </c>
      <c r="P189">
        <v>374</v>
      </c>
    </row>
    <row r="190" spans="1:16">
      <c r="A190">
        <v>103050103</v>
      </c>
      <c r="B190" t="s">
        <v>3627</v>
      </c>
      <c r="C190">
        <v>362</v>
      </c>
      <c r="D190">
        <v>2012501</v>
      </c>
      <c r="E190" t="s">
        <v>2460</v>
      </c>
      <c r="F190">
        <v>155</v>
      </c>
      <c r="G190">
        <f t="shared" si="4"/>
        <v>155</v>
      </c>
      <c r="H190">
        <f t="shared" si="5"/>
        <v>0</v>
      </c>
      <c r="K190">
        <v>103050103</v>
      </c>
      <c r="L190" t="s">
        <v>3627</v>
      </c>
      <c r="M190">
        <v>362</v>
      </c>
      <c r="N190">
        <v>2012501</v>
      </c>
      <c r="O190" t="s">
        <v>2460</v>
      </c>
      <c r="P190">
        <v>155</v>
      </c>
    </row>
    <row r="191" spans="1:16">
      <c r="A191">
        <v>103050104</v>
      </c>
      <c r="B191" t="s">
        <v>3628</v>
      </c>
      <c r="C191">
        <v>695</v>
      </c>
      <c r="D191">
        <v>2012502</v>
      </c>
      <c r="E191" t="s">
        <v>2461</v>
      </c>
      <c r="F191">
        <v>0</v>
      </c>
      <c r="G191">
        <f t="shared" si="4"/>
        <v>0</v>
      </c>
      <c r="H191">
        <f t="shared" si="5"/>
        <v>0</v>
      </c>
      <c r="K191">
        <v>103050104</v>
      </c>
      <c r="L191" t="s">
        <v>3628</v>
      </c>
      <c r="M191">
        <v>695</v>
      </c>
      <c r="N191">
        <v>2012502</v>
      </c>
      <c r="O191" t="s">
        <v>2461</v>
      </c>
      <c r="P191">
        <v>0</v>
      </c>
    </row>
    <row r="192" spans="1:16">
      <c r="A192">
        <v>103050106</v>
      </c>
      <c r="B192" t="s">
        <v>3629</v>
      </c>
      <c r="C192">
        <v>133</v>
      </c>
      <c r="D192">
        <v>2012503</v>
      </c>
      <c r="E192" t="s">
        <v>2462</v>
      </c>
      <c r="F192">
        <v>0</v>
      </c>
      <c r="G192">
        <f t="shared" si="4"/>
        <v>0</v>
      </c>
      <c r="H192">
        <f t="shared" si="5"/>
        <v>0</v>
      </c>
      <c r="K192">
        <v>103050106</v>
      </c>
      <c r="L192" t="s">
        <v>3629</v>
      </c>
      <c r="M192">
        <v>133</v>
      </c>
      <c r="N192">
        <v>2012503</v>
      </c>
      <c r="O192" t="s">
        <v>2462</v>
      </c>
      <c r="P192">
        <v>0</v>
      </c>
    </row>
    <row r="193" spans="1:16">
      <c r="A193">
        <v>103050107</v>
      </c>
      <c r="B193" t="s">
        <v>3630</v>
      </c>
      <c r="C193">
        <v>1527</v>
      </c>
      <c r="D193">
        <v>2012504</v>
      </c>
      <c r="E193" t="s">
        <v>3631</v>
      </c>
      <c r="F193">
        <v>0</v>
      </c>
      <c r="G193">
        <f t="shared" si="4"/>
        <v>0</v>
      </c>
      <c r="H193">
        <f t="shared" si="5"/>
        <v>0</v>
      </c>
      <c r="K193">
        <v>103050107</v>
      </c>
      <c r="L193" t="s">
        <v>3630</v>
      </c>
      <c r="M193">
        <v>1527</v>
      </c>
      <c r="N193">
        <v>2012504</v>
      </c>
      <c r="O193" t="s">
        <v>3631</v>
      </c>
      <c r="P193">
        <v>0</v>
      </c>
    </row>
    <row r="194" spans="1:16">
      <c r="A194">
        <v>103050108</v>
      </c>
      <c r="B194" t="s">
        <v>3632</v>
      </c>
      <c r="C194">
        <v>1</v>
      </c>
      <c r="D194">
        <v>2012505</v>
      </c>
      <c r="E194" t="s">
        <v>1118</v>
      </c>
      <c r="F194">
        <v>105</v>
      </c>
      <c r="G194">
        <f t="shared" si="4"/>
        <v>105</v>
      </c>
      <c r="H194">
        <f t="shared" si="5"/>
        <v>0</v>
      </c>
      <c r="K194">
        <v>103050108</v>
      </c>
      <c r="L194" t="s">
        <v>3632</v>
      </c>
      <c r="M194">
        <v>1</v>
      </c>
      <c r="N194">
        <v>2012505</v>
      </c>
      <c r="O194" t="s">
        <v>1118</v>
      </c>
      <c r="P194">
        <v>105</v>
      </c>
    </row>
    <row r="195" spans="1:16">
      <c r="A195">
        <v>103050109</v>
      </c>
      <c r="B195" t="s">
        <v>3633</v>
      </c>
      <c r="C195">
        <v>740</v>
      </c>
      <c r="D195">
        <v>2012506</v>
      </c>
      <c r="E195" t="s">
        <v>2494</v>
      </c>
      <c r="F195">
        <v>114</v>
      </c>
      <c r="G195">
        <f t="shared" si="4"/>
        <v>114</v>
      </c>
      <c r="H195">
        <f t="shared" si="5"/>
        <v>0</v>
      </c>
      <c r="K195">
        <v>103050109</v>
      </c>
      <c r="L195" t="s">
        <v>3633</v>
      </c>
      <c r="M195">
        <v>740</v>
      </c>
      <c r="N195">
        <v>2012506</v>
      </c>
      <c r="O195" t="s">
        <v>2494</v>
      </c>
      <c r="P195">
        <v>114</v>
      </c>
    </row>
    <row r="196" spans="1:16">
      <c r="A196">
        <v>103050110</v>
      </c>
      <c r="B196" t="s">
        <v>3634</v>
      </c>
      <c r="C196">
        <v>119</v>
      </c>
      <c r="D196">
        <v>2012550</v>
      </c>
      <c r="E196" t="s">
        <v>2465</v>
      </c>
      <c r="F196">
        <v>0</v>
      </c>
      <c r="G196">
        <f t="shared" si="4"/>
        <v>0</v>
      </c>
      <c r="H196">
        <f t="shared" si="5"/>
        <v>0</v>
      </c>
      <c r="K196">
        <v>103050110</v>
      </c>
      <c r="L196" t="s">
        <v>3634</v>
      </c>
      <c r="M196">
        <v>119</v>
      </c>
      <c r="N196">
        <v>2012550</v>
      </c>
      <c r="O196" t="s">
        <v>2465</v>
      </c>
      <c r="P196">
        <v>0</v>
      </c>
    </row>
    <row r="197" spans="1:16">
      <c r="A197">
        <v>103050111</v>
      </c>
      <c r="B197" t="s">
        <v>3635</v>
      </c>
      <c r="C197">
        <v>0</v>
      </c>
      <c r="D197">
        <v>2012599</v>
      </c>
      <c r="E197" t="s">
        <v>3636</v>
      </c>
      <c r="F197">
        <v>0</v>
      </c>
      <c r="G197">
        <f t="shared" si="4"/>
        <v>0</v>
      </c>
      <c r="H197">
        <f t="shared" si="5"/>
        <v>0</v>
      </c>
      <c r="K197">
        <v>103050111</v>
      </c>
      <c r="L197" t="s">
        <v>3635</v>
      </c>
      <c r="M197">
        <v>0</v>
      </c>
      <c r="N197">
        <v>2012599</v>
      </c>
      <c r="O197" t="s">
        <v>3636</v>
      </c>
      <c r="P197">
        <v>0</v>
      </c>
    </row>
    <row r="198" spans="1:16">
      <c r="A198">
        <v>103050112</v>
      </c>
      <c r="B198" t="s">
        <v>3637</v>
      </c>
      <c r="C198">
        <v>0</v>
      </c>
      <c r="D198">
        <v>20126</v>
      </c>
      <c r="E198" t="s">
        <v>2341</v>
      </c>
      <c r="F198">
        <v>462</v>
      </c>
      <c r="G198">
        <f t="shared" ref="G198:G261" si="6">P198</f>
        <v>462</v>
      </c>
      <c r="H198">
        <f t="shared" ref="H198:H261" si="7">F198-G198</f>
        <v>0</v>
      </c>
      <c r="K198">
        <v>103050112</v>
      </c>
      <c r="L198" t="s">
        <v>3637</v>
      </c>
      <c r="M198">
        <v>0</v>
      </c>
      <c r="N198">
        <v>20126</v>
      </c>
      <c r="O198" t="s">
        <v>2341</v>
      </c>
      <c r="P198">
        <v>462</v>
      </c>
    </row>
    <row r="199" spans="1:16">
      <c r="A199">
        <v>103050113</v>
      </c>
      <c r="B199" t="s">
        <v>3638</v>
      </c>
      <c r="C199">
        <v>0</v>
      </c>
      <c r="D199">
        <v>2012601</v>
      </c>
      <c r="E199" t="s">
        <v>2460</v>
      </c>
      <c r="F199">
        <v>367</v>
      </c>
      <c r="G199">
        <f t="shared" si="6"/>
        <v>367</v>
      </c>
      <c r="H199">
        <f t="shared" si="7"/>
        <v>0</v>
      </c>
      <c r="K199">
        <v>103050113</v>
      </c>
      <c r="L199" t="s">
        <v>3638</v>
      </c>
      <c r="M199">
        <v>0</v>
      </c>
      <c r="N199">
        <v>2012601</v>
      </c>
      <c r="O199" t="s">
        <v>2460</v>
      </c>
      <c r="P199">
        <v>367</v>
      </c>
    </row>
    <row r="200" spans="1:16">
      <c r="A200">
        <v>103050114</v>
      </c>
      <c r="B200" t="s">
        <v>3639</v>
      </c>
      <c r="C200">
        <v>379</v>
      </c>
      <c r="D200">
        <v>2012602</v>
      </c>
      <c r="E200" t="s">
        <v>2461</v>
      </c>
      <c r="F200">
        <v>0</v>
      </c>
      <c r="G200">
        <f t="shared" si="6"/>
        <v>0</v>
      </c>
      <c r="H200">
        <f t="shared" si="7"/>
        <v>0</v>
      </c>
      <c r="K200">
        <v>103050114</v>
      </c>
      <c r="L200" t="s">
        <v>3639</v>
      </c>
      <c r="M200">
        <v>379</v>
      </c>
      <c r="N200">
        <v>2012602</v>
      </c>
      <c r="O200" t="s">
        <v>2461</v>
      </c>
      <c r="P200">
        <v>0</v>
      </c>
    </row>
    <row r="201" spans="1:16">
      <c r="A201">
        <v>103050115</v>
      </c>
      <c r="B201" t="s">
        <v>3640</v>
      </c>
      <c r="C201">
        <v>0</v>
      </c>
      <c r="D201">
        <v>2012603</v>
      </c>
      <c r="E201" t="s">
        <v>2462</v>
      </c>
      <c r="F201">
        <v>0</v>
      </c>
      <c r="G201">
        <f t="shared" si="6"/>
        <v>0</v>
      </c>
      <c r="H201">
        <f t="shared" si="7"/>
        <v>0</v>
      </c>
      <c r="K201">
        <v>103050115</v>
      </c>
      <c r="L201" t="s">
        <v>3640</v>
      </c>
      <c r="M201">
        <v>0</v>
      </c>
      <c r="N201">
        <v>2012603</v>
      </c>
      <c r="O201" t="s">
        <v>2462</v>
      </c>
      <c r="P201">
        <v>0</v>
      </c>
    </row>
    <row r="202" spans="1:16">
      <c r="A202">
        <v>103050116</v>
      </c>
      <c r="B202" t="s">
        <v>3641</v>
      </c>
      <c r="C202">
        <v>0</v>
      </c>
      <c r="D202">
        <v>2012604</v>
      </c>
      <c r="E202" t="s">
        <v>1125</v>
      </c>
      <c r="F202">
        <v>95</v>
      </c>
      <c r="G202">
        <f t="shared" si="6"/>
        <v>95</v>
      </c>
      <c r="H202">
        <f t="shared" si="7"/>
        <v>0</v>
      </c>
      <c r="K202">
        <v>103050116</v>
      </c>
      <c r="L202" t="s">
        <v>3641</v>
      </c>
      <c r="M202">
        <v>0</v>
      </c>
      <c r="N202">
        <v>2012604</v>
      </c>
      <c r="O202" t="s">
        <v>1125</v>
      </c>
      <c r="P202">
        <v>95</v>
      </c>
    </row>
    <row r="203" spans="1:16">
      <c r="A203">
        <v>103050122</v>
      </c>
      <c r="B203" t="s">
        <v>3642</v>
      </c>
      <c r="C203">
        <v>121</v>
      </c>
      <c r="D203">
        <v>2012699</v>
      </c>
      <c r="E203" t="s">
        <v>2495</v>
      </c>
      <c r="F203">
        <v>0</v>
      </c>
      <c r="G203">
        <f t="shared" si="6"/>
        <v>0</v>
      </c>
      <c r="H203">
        <f t="shared" si="7"/>
        <v>0</v>
      </c>
      <c r="K203">
        <v>103050122</v>
      </c>
      <c r="L203" t="s">
        <v>3642</v>
      </c>
      <c r="M203">
        <v>121</v>
      </c>
      <c r="N203">
        <v>2012699</v>
      </c>
      <c r="O203" t="s">
        <v>2495</v>
      </c>
      <c r="P203">
        <v>0</v>
      </c>
    </row>
    <row r="204" spans="2:16">
      <c r="B204" t="s">
        <v>3643</v>
      </c>
      <c r="C204">
        <v>3004</v>
      </c>
      <c r="D204">
        <v>20128</v>
      </c>
      <c r="E204" t="s">
        <v>2342</v>
      </c>
      <c r="F204">
        <v>1227</v>
      </c>
      <c r="G204">
        <f t="shared" si="6"/>
        <v>1227</v>
      </c>
      <c r="H204">
        <f t="shared" si="7"/>
        <v>0</v>
      </c>
      <c r="L204" t="s">
        <v>3643</v>
      </c>
      <c r="M204">
        <v>3004</v>
      </c>
      <c r="N204">
        <v>20128</v>
      </c>
      <c r="O204" t="s">
        <v>2342</v>
      </c>
      <c r="P204">
        <v>1227</v>
      </c>
    </row>
    <row r="205" spans="1:16">
      <c r="A205">
        <v>1030502</v>
      </c>
      <c r="B205" t="s">
        <v>3644</v>
      </c>
      <c r="C205">
        <v>0</v>
      </c>
      <c r="D205">
        <v>2012801</v>
      </c>
      <c r="E205" t="s">
        <v>2460</v>
      </c>
      <c r="F205">
        <v>913</v>
      </c>
      <c r="G205">
        <f t="shared" si="6"/>
        <v>913</v>
      </c>
      <c r="H205">
        <f t="shared" si="7"/>
        <v>0</v>
      </c>
      <c r="K205">
        <v>1030502</v>
      </c>
      <c r="L205" t="s">
        <v>3644</v>
      </c>
      <c r="M205">
        <v>0</v>
      </c>
      <c r="N205">
        <v>2012801</v>
      </c>
      <c r="O205" t="s">
        <v>2460</v>
      </c>
      <c r="P205">
        <v>913</v>
      </c>
    </row>
    <row r="206" spans="1:16">
      <c r="A206">
        <v>1030503</v>
      </c>
      <c r="B206" t="s">
        <v>3645</v>
      </c>
      <c r="C206">
        <v>0</v>
      </c>
      <c r="D206">
        <v>2012802</v>
      </c>
      <c r="E206" t="s">
        <v>2461</v>
      </c>
      <c r="F206">
        <v>0</v>
      </c>
      <c r="G206">
        <f t="shared" si="6"/>
        <v>0</v>
      </c>
      <c r="H206">
        <f t="shared" si="7"/>
        <v>0</v>
      </c>
      <c r="K206">
        <v>1030503</v>
      </c>
      <c r="L206" t="s">
        <v>3645</v>
      </c>
      <c r="M206">
        <v>0</v>
      </c>
      <c r="N206">
        <v>2012802</v>
      </c>
      <c r="O206" t="s">
        <v>2461</v>
      </c>
      <c r="P206">
        <v>0</v>
      </c>
    </row>
    <row r="207" spans="1:16">
      <c r="A207">
        <v>1030509</v>
      </c>
      <c r="B207" t="s">
        <v>3646</v>
      </c>
      <c r="C207">
        <v>0</v>
      </c>
      <c r="D207">
        <v>2012803</v>
      </c>
      <c r="E207" t="s">
        <v>2462</v>
      </c>
      <c r="F207">
        <v>0</v>
      </c>
      <c r="G207">
        <f t="shared" si="6"/>
        <v>0</v>
      </c>
      <c r="H207">
        <f t="shared" si="7"/>
        <v>0</v>
      </c>
      <c r="K207">
        <v>1030509</v>
      </c>
      <c r="L207" t="s">
        <v>3646</v>
      </c>
      <c r="M207">
        <v>0</v>
      </c>
      <c r="N207">
        <v>2012803</v>
      </c>
      <c r="O207" t="s">
        <v>2462</v>
      </c>
      <c r="P207">
        <v>0</v>
      </c>
    </row>
    <row r="208" spans="1:16">
      <c r="A208">
        <v>10306</v>
      </c>
      <c r="B208" t="s">
        <v>71</v>
      </c>
      <c r="C208">
        <v>0</v>
      </c>
      <c r="D208">
        <v>2012804</v>
      </c>
      <c r="E208" t="s">
        <v>2464</v>
      </c>
      <c r="F208">
        <v>314</v>
      </c>
      <c r="G208">
        <f t="shared" si="6"/>
        <v>314</v>
      </c>
      <c r="H208">
        <f t="shared" si="7"/>
        <v>0</v>
      </c>
      <c r="K208">
        <v>10306</v>
      </c>
      <c r="L208" t="s">
        <v>71</v>
      </c>
      <c r="M208">
        <v>0</v>
      </c>
      <c r="N208">
        <v>2012804</v>
      </c>
      <c r="O208" t="s">
        <v>2464</v>
      </c>
      <c r="P208">
        <v>314</v>
      </c>
    </row>
    <row r="209" spans="1:16">
      <c r="A209">
        <v>1030601</v>
      </c>
      <c r="B209" t="s">
        <v>3647</v>
      </c>
      <c r="C209">
        <v>0</v>
      </c>
      <c r="D209">
        <v>2012850</v>
      </c>
      <c r="E209" t="s">
        <v>2465</v>
      </c>
      <c r="F209">
        <v>0</v>
      </c>
      <c r="G209">
        <f t="shared" si="6"/>
        <v>0</v>
      </c>
      <c r="H209">
        <f t="shared" si="7"/>
        <v>0</v>
      </c>
      <c r="K209">
        <v>1030601</v>
      </c>
      <c r="L209" t="s">
        <v>3647</v>
      </c>
      <c r="M209">
        <v>0</v>
      </c>
      <c r="N209">
        <v>2012850</v>
      </c>
      <c r="O209" t="s">
        <v>2465</v>
      </c>
      <c r="P209">
        <v>0</v>
      </c>
    </row>
    <row r="210" spans="1:16">
      <c r="A210">
        <v>103060101</v>
      </c>
      <c r="B210" t="s">
        <v>3648</v>
      </c>
      <c r="C210">
        <v>0</v>
      </c>
      <c r="D210">
        <v>2012899</v>
      </c>
      <c r="E210" t="s">
        <v>1153</v>
      </c>
      <c r="F210">
        <v>0</v>
      </c>
      <c r="G210">
        <f t="shared" si="6"/>
        <v>0</v>
      </c>
      <c r="H210">
        <f t="shared" si="7"/>
        <v>0</v>
      </c>
      <c r="K210">
        <v>103060101</v>
      </c>
      <c r="L210" t="s">
        <v>3648</v>
      </c>
      <c r="M210">
        <v>0</v>
      </c>
      <c r="N210">
        <v>2012899</v>
      </c>
      <c r="O210" t="s">
        <v>1153</v>
      </c>
      <c r="P210">
        <v>0</v>
      </c>
    </row>
    <row r="211" spans="1:16">
      <c r="A211">
        <v>103060102</v>
      </c>
      <c r="B211" t="s">
        <v>3649</v>
      </c>
      <c r="C211">
        <v>0</v>
      </c>
      <c r="D211">
        <v>20129</v>
      </c>
      <c r="E211" t="s">
        <v>2343</v>
      </c>
      <c r="F211">
        <v>2514</v>
      </c>
      <c r="G211">
        <f t="shared" si="6"/>
        <v>2514</v>
      </c>
      <c r="H211">
        <f t="shared" si="7"/>
        <v>0</v>
      </c>
      <c r="K211">
        <v>103060102</v>
      </c>
      <c r="L211" t="s">
        <v>3649</v>
      </c>
      <c r="M211">
        <v>0</v>
      </c>
      <c r="N211">
        <v>20129</v>
      </c>
      <c r="O211" t="s">
        <v>2343</v>
      </c>
      <c r="P211">
        <v>2514</v>
      </c>
    </row>
    <row r="212" spans="1:16">
      <c r="A212">
        <v>103060199</v>
      </c>
      <c r="B212" t="s">
        <v>3650</v>
      </c>
      <c r="C212">
        <v>0</v>
      </c>
      <c r="D212">
        <v>2012901</v>
      </c>
      <c r="E212" t="s">
        <v>2460</v>
      </c>
      <c r="F212">
        <v>494</v>
      </c>
      <c r="G212">
        <f t="shared" si="6"/>
        <v>494</v>
      </c>
      <c r="H212">
        <f t="shared" si="7"/>
        <v>0</v>
      </c>
      <c r="K212">
        <v>103060199</v>
      </c>
      <c r="L212" t="s">
        <v>3650</v>
      </c>
      <c r="M212">
        <v>0</v>
      </c>
      <c r="N212">
        <v>2012901</v>
      </c>
      <c r="O212" t="s">
        <v>2460</v>
      </c>
      <c r="P212">
        <v>494</v>
      </c>
    </row>
    <row r="213" spans="1:16">
      <c r="A213">
        <v>1030602</v>
      </c>
      <c r="B213" t="s">
        <v>3651</v>
      </c>
      <c r="C213">
        <v>0</v>
      </c>
      <c r="D213">
        <v>2012902</v>
      </c>
      <c r="E213" t="s">
        <v>2461</v>
      </c>
      <c r="F213">
        <v>378</v>
      </c>
      <c r="G213">
        <f t="shared" si="6"/>
        <v>378</v>
      </c>
      <c r="H213">
        <f t="shared" si="7"/>
        <v>0</v>
      </c>
      <c r="K213">
        <v>1030602</v>
      </c>
      <c r="L213" t="s">
        <v>3651</v>
      </c>
      <c r="M213">
        <v>0</v>
      </c>
      <c r="N213">
        <v>2012902</v>
      </c>
      <c r="O213" t="s">
        <v>2461</v>
      </c>
      <c r="P213">
        <v>378</v>
      </c>
    </row>
    <row r="214" spans="1:16">
      <c r="A214">
        <v>103060201</v>
      </c>
      <c r="B214" t="s">
        <v>3652</v>
      </c>
      <c r="C214">
        <v>0</v>
      </c>
      <c r="D214">
        <v>2012903</v>
      </c>
      <c r="E214" t="s">
        <v>2462</v>
      </c>
      <c r="F214">
        <v>0</v>
      </c>
      <c r="G214">
        <f t="shared" si="6"/>
        <v>0</v>
      </c>
      <c r="H214">
        <f t="shared" si="7"/>
        <v>0</v>
      </c>
      <c r="K214">
        <v>103060201</v>
      </c>
      <c r="L214" t="s">
        <v>3652</v>
      </c>
      <c r="M214">
        <v>0</v>
      </c>
      <c r="N214">
        <v>2012903</v>
      </c>
      <c r="O214" t="s">
        <v>2462</v>
      </c>
      <c r="P214">
        <v>0</v>
      </c>
    </row>
    <row r="215" spans="1:16">
      <c r="A215">
        <v>103060299</v>
      </c>
      <c r="B215" t="s">
        <v>3653</v>
      </c>
      <c r="C215">
        <v>0</v>
      </c>
      <c r="D215">
        <v>2012904</v>
      </c>
      <c r="E215" t="s">
        <v>3654</v>
      </c>
      <c r="F215">
        <v>0</v>
      </c>
      <c r="G215">
        <f t="shared" si="6"/>
        <v>0</v>
      </c>
      <c r="H215">
        <f t="shared" si="7"/>
        <v>0</v>
      </c>
      <c r="K215">
        <v>103060299</v>
      </c>
      <c r="L215" t="s">
        <v>3653</v>
      </c>
      <c r="M215">
        <v>0</v>
      </c>
      <c r="N215">
        <v>2012904</v>
      </c>
      <c r="O215" t="s">
        <v>3654</v>
      </c>
      <c r="P215">
        <v>0</v>
      </c>
    </row>
    <row r="216" spans="1:16">
      <c r="A216">
        <v>1030603</v>
      </c>
      <c r="B216" t="s">
        <v>3655</v>
      </c>
      <c r="C216">
        <v>0</v>
      </c>
      <c r="D216">
        <v>2012905</v>
      </c>
      <c r="E216" t="s">
        <v>3656</v>
      </c>
      <c r="F216">
        <v>0</v>
      </c>
      <c r="G216">
        <f t="shared" si="6"/>
        <v>0</v>
      </c>
      <c r="H216">
        <f t="shared" si="7"/>
        <v>0</v>
      </c>
      <c r="K216">
        <v>1030603</v>
      </c>
      <c r="L216" t="s">
        <v>3655</v>
      </c>
      <c r="M216">
        <v>0</v>
      </c>
      <c r="N216">
        <v>2012905</v>
      </c>
      <c r="O216" t="s">
        <v>3656</v>
      </c>
      <c r="P216">
        <v>0</v>
      </c>
    </row>
    <row r="217" spans="1:16">
      <c r="A217">
        <v>103060399</v>
      </c>
      <c r="B217" t="s">
        <v>3657</v>
      </c>
      <c r="C217">
        <v>0</v>
      </c>
      <c r="D217">
        <v>2012950</v>
      </c>
      <c r="E217" t="s">
        <v>2465</v>
      </c>
      <c r="F217">
        <v>1185</v>
      </c>
      <c r="G217">
        <f t="shared" si="6"/>
        <v>1185</v>
      </c>
      <c r="H217">
        <f t="shared" si="7"/>
        <v>0</v>
      </c>
      <c r="K217">
        <v>103060399</v>
      </c>
      <c r="L217" t="s">
        <v>3657</v>
      </c>
      <c r="M217">
        <v>0</v>
      </c>
      <c r="N217">
        <v>2012950</v>
      </c>
      <c r="O217" t="s">
        <v>2465</v>
      </c>
      <c r="P217">
        <v>1185</v>
      </c>
    </row>
    <row r="218" spans="1:16">
      <c r="A218">
        <v>1030604</v>
      </c>
      <c r="B218" t="s">
        <v>3658</v>
      </c>
      <c r="C218">
        <v>0</v>
      </c>
      <c r="D218">
        <v>2012999</v>
      </c>
      <c r="E218" t="s">
        <v>1178</v>
      </c>
      <c r="F218">
        <v>457</v>
      </c>
      <c r="G218">
        <f t="shared" si="6"/>
        <v>457</v>
      </c>
      <c r="H218">
        <f t="shared" si="7"/>
        <v>0</v>
      </c>
      <c r="K218">
        <v>1030604</v>
      </c>
      <c r="L218" t="s">
        <v>3658</v>
      </c>
      <c r="M218">
        <v>0</v>
      </c>
      <c r="N218">
        <v>2012999</v>
      </c>
      <c r="O218" t="s">
        <v>1178</v>
      </c>
      <c r="P218">
        <v>457</v>
      </c>
    </row>
    <row r="219" spans="1:16">
      <c r="A219">
        <v>103060499</v>
      </c>
      <c r="B219" t="s">
        <v>3659</v>
      </c>
      <c r="C219">
        <v>0</v>
      </c>
      <c r="D219">
        <v>20131</v>
      </c>
      <c r="E219" t="s">
        <v>2344</v>
      </c>
      <c r="F219">
        <v>2557</v>
      </c>
      <c r="G219">
        <f t="shared" si="6"/>
        <v>2557</v>
      </c>
      <c r="H219">
        <f t="shared" si="7"/>
        <v>0</v>
      </c>
      <c r="K219">
        <v>103060499</v>
      </c>
      <c r="L219" t="s">
        <v>3659</v>
      </c>
      <c r="M219">
        <v>0</v>
      </c>
      <c r="N219">
        <v>20131</v>
      </c>
      <c r="O219" t="s">
        <v>2344</v>
      </c>
      <c r="P219">
        <v>2557</v>
      </c>
    </row>
    <row r="220" spans="1:16">
      <c r="A220">
        <v>1030605</v>
      </c>
      <c r="B220" t="s">
        <v>3660</v>
      </c>
      <c r="C220">
        <v>0</v>
      </c>
      <c r="D220">
        <v>2013101</v>
      </c>
      <c r="E220" t="s">
        <v>2460</v>
      </c>
      <c r="F220">
        <v>1680</v>
      </c>
      <c r="G220">
        <f t="shared" si="6"/>
        <v>1680</v>
      </c>
      <c r="H220">
        <f t="shared" si="7"/>
        <v>0</v>
      </c>
      <c r="K220">
        <v>1030605</v>
      </c>
      <c r="L220" t="s">
        <v>3660</v>
      </c>
      <c r="M220">
        <v>0</v>
      </c>
      <c r="N220">
        <v>2013101</v>
      </c>
      <c r="O220" t="s">
        <v>2460</v>
      </c>
      <c r="P220">
        <v>1680</v>
      </c>
    </row>
    <row r="221" spans="1:16">
      <c r="A221">
        <v>1030606</v>
      </c>
      <c r="B221" t="s">
        <v>3661</v>
      </c>
      <c r="C221">
        <v>0</v>
      </c>
      <c r="D221">
        <v>2013102</v>
      </c>
      <c r="E221" t="s">
        <v>2461</v>
      </c>
      <c r="F221">
        <v>62</v>
      </c>
      <c r="G221">
        <f t="shared" si="6"/>
        <v>62</v>
      </c>
      <c r="H221">
        <f t="shared" si="7"/>
        <v>0</v>
      </c>
      <c r="K221">
        <v>1030606</v>
      </c>
      <c r="L221" t="s">
        <v>3661</v>
      </c>
      <c r="M221">
        <v>0</v>
      </c>
      <c r="N221">
        <v>2013102</v>
      </c>
      <c r="O221" t="s">
        <v>2461</v>
      </c>
      <c r="P221">
        <v>62</v>
      </c>
    </row>
    <row r="222" spans="1:16">
      <c r="A222">
        <v>103060601</v>
      </c>
      <c r="B222" t="s">
        <v>3662</v>
      </c>
      <c r="C222">
        <v>0</v>
      </c>
      <c r="D222">
        <v>2013103</v>
      </c>
      <c r="E222" t="s">
        <v>2462</v>
      </c>
      <c r="F222">
        <v>0</v>
      </c>
      <c r="G222">
        <f t="shared" si="6"/>
        <v>0</v>
      </c>
      <c r="H222">
        <f t="shared" si="7"/>
        <v>0</v>
      </c>
      <c r="K222">
        <v>103060601</v>
      </c>
      <c r="L222" t="s">
        <v>3662</v>
      </c>
      <c r="M222">
        <v>0</v>
      </c>
      <c r="N222">
        <v>2013103</v>
      </c>
      <c r="O222" t="s">
        <v>2462</v>
      </c>
      <c r="P222">
        <v>0</v>
      </c>
    </row>
    <row r="223" spans="1:16">
      <c r="A223">
        <v>103060602</v>
      </c>
      <c r="B223" t="s">
        <v>3663</v>
      </c>
      <c r="C223">
        <v>0</v>
      </c>
      <c r="D223">
        <v>2013105</v>
      </c>
      <c r="E223" t="s">
        <v>2496</v>
      </c>
      <c r="F223">
        <v>761</v>
      </c>
      <c r="G223">
        <f t="shared" si="6"/>
        <v>761</v>
      </c>
      <c r="H223">
        <f t="shared" si="7"/>
        <v>0</v>
      </c>
      <c r="K223">
        <v>103060602</v>
      </c>
      <c r="L223" t="s">
        <v>3663</v>
      </c>
      <c r="M223">
        <v>0</v>
      </c>
      <c r="N223">
        <v>2013105</v>
      </c>
      <c r="O223" t="s">
        <v>2496</v>
      </c>
      <c r="P223">
        <v>761</v>
      </c>
    </row>
    <row r="224" spans="1:16">
      <c r="A224">
        <v>103060699</v>
      </c>
      <c r="B224" t="s">
        <v>3664</v>
      </c>
      <c r="C224">
        <v>0</v>
      </c>
      <c r="D224">
        <v>2013150</v>
      </c>
      <c r="E224" t="s">
        <v>2465</v>
      </c>
      <c r="F224">
        <v>0</v>
      </c>
      <c r="G224">
        <f t="shared" si="6"/>
        <v>0</v>
      </c>
      <c r="H224">
        <f t="shared" si="7"/>
        <v>0</v>
      </c>
      <c r="K224">
        <v>103060699</v>
      </c>
      <c r="L224" t="s">
        <v>3664</v>
      </c>
      <c r="M224">
        <v>0</v>
      </c>
      <c r="N224">
        <v>2013150</v>
      </c>
      <c r="O224" t="s">
        <v>2465</v>
      </c>
      <c r="P224">
        <v>0</v>
      </c>
    </row>
    <row r="225" spans="1:16">
      <c r="A225">
        <v>1030607</v>
      </c>
      <c r="B225" t="s">
        <v>3665</v>
      </c>
      <c r="C225">
        <v>0</v>
      </c>
      <c r="D225">
        <v>2013199</v>
      </c>
      <c r="E225" t="s">
        <v>2497</v>
      </c>
      <c r="F225">
        <v>54</v>
      </c>
      <c r="G225">
        <f t="shared" si="6"/>
        <v>54</v>
      </c>
      <c r="H225">
        <f t="shared" si="7"/>
        <v>0</v>
      </c>
      <c r="K225">
        <v>1030607</v>
      </c>
      <c r="L225" t="s">
        <v>3665</v>
      </c>
      <c r="M225">
        <v>0</v>
      </c>
      <c r="N225">
        <v>2013199</v>
      </c>
      <c r="O225" t="s">
        <v>2497</v>
      </c>
      <c r="P225">
        <v>54</v>
      </c>
    </row>
    <row r="226" spans="1:16">
      <c r="A226">
        <v>1030699</v>
      </c>
      <c r="B226" t="s">
        <v>3666</v>
      </c>
      <c r="C226">
        <v>0</v>
      </c>
      <c r="D226">
        <v>20132</v>
      </c>
      <c r="E226" t="s">
        <v>2345</v>
      </c>
      <c r="F226">
        <v>4152</v>
      </c>
      <c r="G226">
        <f t="shared" si="6"/>
        <v>4152</v>
      </c>
      <c r="H226">
        <f t="shared" si="7"/>
        <v>0</v>
      </c>
      <c r="K226">
        <v>1030699</v>
      </c>
      <c r="L226" t="s">
        <v>3666</v>
      </c>
      <c r="M226">
        <v>0</v>
      </c>
      <c r="N226">
        <v>20132</v>
      </c>
      <c r="O226" t="s">
        <v>2345</v>
      </c>
      <c r="P226">
        <v>4152</v>
      </c>
    </row>
    <row r="227" spans="1:16">
      <c r="A227">
        <v>10307</v>
      </c>
      <c r="B227" t="s">
        <v>72</v>
      </c>
      <c r="C227">
        <v>203357</v>
      </c>
      <c r="D227">
        <v>2013201</v>
      </c>
      <c r="E227" t="s">
        <v>2460</v>
      </c>
      <c r="F227">
        <v>915</v>
      </c>
      <c r="G227">
        <f t="shared" si="6"/>
        <v>915</v>
      </c>
      <c r="H227">
        <f t="shared" si="7"/>
        <v>0</v>
      </c>
      <c r="K227">
        <v>10307</v>
      </c>
      <c r="L227" t="s">
        <v>72</v>
      </c>
      <c r="M227">
        <v>203357</v>
      </c>
      <c r="N227">
        <v>2013201</v>
      </c>
      <c r="O227" t="s">
        <v>2460</v>
      </c>
      <c r="P227">
        <v>915</v>
      </c>
    </row>
    <row r="228" spans="1:16">
      <c r="A228">
        <v>1030701</v>
      </c>
      <c r="B228" t="s">
        <v>3667</v>
      </c>
      <c r="C228">
        <v>0</v>
      </c>
      <c r="D228">
        <v>2013202</v>
      </c>
      <c r="E228" t="s">
        <v>2461</v>
      </c>
      <c r="F228">
        <v>2910</v>
      </c>
      <c r="G228">
        <f t="shared" si="6"/>
        <v>2910</v>
      </c>
      <c r="H228">
        <f t="shared" si="7"/>
        <v>0</v>
      </c>
      <c r="K228">
        <v>1030701</v>
      </c>
      <c r="L228" t="s">
        <v>3667</v>
      </c>
      <c r="M228">
        <v>0</v>
      </c>
      <c r="N228">
        <v>2013202</v>
      </c>
      <c r="O228" t="s">
        <v>2461</v>
      </c>
      <c r="P228">
        <v>2910</v>
      </c>
    </row>
    <row r="229" spans="1:16">
      <c r="A229">
        <v>1030702</v>
      </c>
      <c r="B229" t="s">
        <v>3668</v>
      </c>
      <c r="C229">
        <v>0</v>
      </c>
      <c r="D229">
        <v>2013203</v>
      </c>
      <c r="E229" t="s">
        <v>2462</v>
      </c>
      <c r="F229">
        <v>0</v>
      </c>
      <c r="G229">
        <f t="shared" si="6"/>
        <v>0</v>
      </c>
      <c r="H229">
        <f t="shared" si="7"/>
        <v>0</v>
      </c>
      <c r="K229">
        <v>1030702</v>
      </c>
      <c r="L229" t="s">
        <v>3668</v>
      </c>
      <c r="M229">
        <v>0</v>
      </c>
      <c r="N229">
        <v>2013203</v>
      </c>
      <c r="O229" t="s">
        <v>2462</v>
      </c>
      <c r="P229">
        <v>0</v>
      </c>
    </row>
    <row r="230" spans="1:16">
      <c r="A230">
        <v>1030703</v>
      </c>
      <c r="B230" t="s">
        <v>3669</v>
      </c>
      <c r="C230">
        <v>0</v>
      </c>
      <c r="D230">
        <v>2013250</v>
      </c>
      <c r="E230" t="s">
        <v>2465</v>
      </c>
      <c r="F230">
        <v>45</v>
      </c>
      <c r="G230">
        <f t="shared" si="6"/>
        <v>45</v>
      </c>
      <c r="H230">
        <f t="shared" si="7"/>
        <v>0</v>
      </c>
      <c r="K230">
        <v>1030703</v>
      </c>
      <c r="L230" t="s">
        <v>3669</v>
      </c>
      <c r="M230">
        <v>0</v>
      </c>
      <c r="N230">
        <v>2013250</v>
      </c>
      <c r="O230" t="s">
        <v>2465</v>
      </c>
      <c r="P230">
        <v>45</v>
      </c>
    </row>
    <row r="231" spans="1:16">
      <c r="A231">
        <v>1030704</v>
      </c>
      <c r="B231" t="s">
        <v>3670</v>
      </c>
      <c r="C231">
        <v>0</v>
      </c>
      <c r="D231">
        <v>2013299</v>
      </c>
      <c r="E231" t="s">
        <v>1203</v>
      </c>
      <c r="F231">
        <v>282</v>
      </c>
      <c r="G231">
        <f t="shared" si="6"/>
        <v>282</v>
      </c>
      <c r="H231">
        <f t="shared" si="7"/>
        <v>0</v>
      </c>
      <c r="K231">
        <v>1030704</v>
      </c>
      <c r="L231" t="s">
        <v>3670</v>
      </c>
      <c r="M231">
        <v>0</v>
      </c>
      <c r="N231">
        <v>2013299</v>
      </c>
      <c r="O231" t="s">
        <v>1203</v>
      </c>
      <c r="P231">
        <v>282</v>
      </c>
    </row>
    <row r="232" spans="1:16">
      <c r="A232">
        <v>1030705</v>
      </c>
      <c r="B232" t="s">
        <v>3671</v>
      </c>
      <c r="C232">
        <v>21014</v>
      </c>
      <c r="D232">
        <v>20133</v>
      </c>
      <c r="E232" t="s">
        <v>2346</v>
      </c>
      <c r="F232">
        <v>3405</v>
      </c>
      <c r="G232">
        <f t="shared" si="6"/>
        <v>3405</v>
      </c>
      <c r="H232">
        <f t="shared" si="7"/>
        <v>0</v>
      </c>
      <c r="K232">
        <v>1030705</v>
      </c>
      <c r="L232" t="s">
        <v>3671</v>
      </c>
      <c r="M232">
        <v>21014</v>
      </c>
      <c r="N232">
        <v>20133</v>
      </c>
      <c r="O232" t="s">
        <v>2346</v>
      </c>
      <c r="P232">
        <v>3405</v>
      </c>
    </row>
    <row r="233" spans="1:16">
      <c r="A233">
        <v>103070501</v>
      </c>
      <c r="B233" t="s">
        <v>3672</v>
      </c>
      <c r="C233">
        <v>1641</v>
      </c>
      <c r="D233">
        <v>2013301</v>
      </c>
      <c r="E233" t="s">
        <v>2460</v>
      </c>
      <c r="F233">
        <v>913</v>
      </c>
      <c r="G233">
        <f t="shared" si="6"/>
        <v>913</v>
      </c>
      <c r="H233">
        <f t="shared" si="7"/>
        <v>0</v>
      </c>
      <c r="K233">
        <v>103070501</v>
      </c>
      <c r="L233" t="s">
        <v>3672</v>
      </c>
      <c r="M233">
        <v>1641</v>
      </c>
      <c r="N233">
        <v>2013301</v>
      </c>
      <c r="O233" t="s">
        <v>2460</v>
      </c>
      <c r="P233">
        <v>913</v>
      </c>
    </row>
    <row r="234" spans="1:16">
      <c r="A234">
        <v>103070503</v>
      </c>
      <c r="B234" t="s">
        <v>3673</v>
      </c>
      <c r="C234">
        <v>0</v>
      </c>
      <c r="D234">
        <v>2013302</v>
      </c>
      <c r="E234" t="s">
        <v>2461</v>
      </c>
      <c r="F234">
        <v>800</v>
      </c>
      <c r="G234">
        <f t="shared" si="6"/>
        <v>800</v>
      </c>
      <c r="H234">
        <f t="shared" si="7"/>
        <v>0</v>
      </c>
      <c r="K234">
        <v>103070503</v>
      </c>
      <c r="L234" t="s">
        <v>3673</v>
      </c>
      <c r="M234">
        <v>0</v>
      </c>
      <c r="N234">
        <v>2013302</v>
      </c>
      <c r="O234" t="s">
        <v>2461</v>
      </c>
      <c r="P234">
        <v>800</v>
      </c>
    </row>
    <row r="235" spans="1:16">
      <c r="A235">
        <v>103070599</v>
      </c>
      <c r="B235" t="s">
        <v>3674</v>
      </c>
      <c r="C235">
        <v>19373</v>
      </c>
      <c r="D235">
        <v>2013303</v>
      </c>
      <c r="E235" t="s">
        <v>2462</v>
      </c>
      <c r="F235">
        <v>0</v>
      </c>
      <c r="G235">
        <f t="shared" si="6"/>
        <v>0</v>
      </c>
      <c r="H235">
        <f t="shared" si="7"/>
        <v>0</v>
      </c>
      <c r="K235">
        <v>103070599</v>
      </c>
      <c r="L235" t="s">
        <v>3674</v>
      </c>
      <c r="M235">
        <v>19373</v>
      </c>
      <c r="N235">
        <v>2013303</v>
      </c>
      <c r="O235" t="s">
        <v>2462</v>
      </c>
      <c r="P235">
        <v>0</v>
      </c>
    </row>
    <row r="236" spans="1:16">
      <c r="A236">
        <v>1030706</v>
      </c>
      <c r="B236" t="s">
        <v>3675</v>
      </c>
      <c r="C236">
        <v>10080</v>
      </c>
      <c r="D236">
        <v>2013350</v>
      </c>
      <c r="E236" t="s">
        <v>2465</v>
      </c>
      <c r="F236">
        <v>215</v>
      </c>
      <c r="G236">
        <f t="shared" si="6"/>
        <v>215</v>
      </c>
      <c r="H236">
        <f t="shared" si="7"/>
        <v>0</v>
      </c>
      <c r="K236">
        <v>1030706</v>
      </c>
      <c r="L236" t="s">
        <v>3675</v>
      </c>
      <c r="M236">
        <v>10080</v>
      </c>
      <c r="N236">
        <v>2013350</v>
      </c>
      <c r="O236" t="s">
        <v>2465</v>
      </c>
      <c r="P236">
        <v>215</v>
      </c>
    </row>
    <row r="237" spans="1:16">
      <c r="A237">
        <v>1030707</v>
      </c>
      <c r="B237" t="s">
        <v>3676</v>
      </c>
      <c r="C237">
        <v>0</v>
      </c>
      <c r="D237">
        <v>2013399</v>
      </c>
      <c r="E237" t="s">
        <v>1221</v>
      </c>
      <c r="F237">
        <v>1477</v>
      </c>
      <c r="G237">
        <f t="shared" si="6"/>
        <v>1477</v>
      </c>
      <c r="H237">
        <f t="shared" si="7"/>
        <v>0</v>
      </c>
      <c r="K237">
        <v>1030707</v>
      </c>
      <c r="L237" t="s">
        <v>3676</v>
      </c>
      <c r="M237">
        <v>0</v>
      </c>
      <c r="N237">
        <v>2013399</v>
      </c>
      <c r="O237" t="s">
        <v>1221</v>
      </c>
      <c r="P237">
        <v>1477</v>
      </c>
    </row>
    <row r="238" spans="1:16">
      <c r="A238">
        <v>1030708</v>
      </c>
      <c r="B238" t="s">
        <v>3677</v>
      </c>
      <c r="C238">
        <v>0</v>
      </c>
      <c r="D238">
        <v>20134</v>
      </c>
      <c r="E238" t="s">
        <v>2347</v>
      </c>
      <c r="F238">
        <v>788</v>
      </c>
      <c r="G238">
        <f t="shared" si="6"/>
        <v>788</v>
      </c>
      <c r="H238">
        <f t="shared" si="7"/>
        <v>0</v>
      </c>
      <c r="K238">
        <v>1030708</v>
      </c>
      <c r="L238" t="s">
        <v>3677</v>
      </c>
      <c r="M238">
        <v>0</v>
      </c>
      <c r="N238">
        <v>20134</v>
      </c>
      <c r="O238" t="s">
        <v>2347</v>
      </c>
      <c r="P238">
        <v>788</v>
      </c>
    </row>
    <row r="239" spans="1:16">
      <c r="A239">
        <v>1030709</v>
      </c>
      <c r="B239" t="s">
        <v>3678</v>
      </c>
      <c r="C239">
        <v>0</v>
      </c>
      <c r="D239">
        <v>2013401</v>
      </c>
      <c r="E239" t="s">
        <v>2460</v>
      </c>
      <c r="F239">
        <v>419</v>
      </c>
      <c r="G239">
        <f t="shared" si="6"/>
        <v>419</v>
      </c>
      <c r="H239">
        <f t="shared" si="7"/>
        <v>0</v>
      </c>
      <c r="K239">
        <v>1030709</v>
      </c>
      <c r="L239" t="s">
        <v>3678</v>
      </c>
      <c r="M239">
        <v>0</v>
      </c>
      <c r="N239">
        <v>2013401</v>
      </c>
      <c r="O239" t="s">
        <v>2460</v>
      </c>
      <c r="P239">
        <v>419</v>
      </c>
    </row>
    <row r="240" spans="1:16">
      <c r="A240">
        <v>1030710</v>
      </c>
      <c r="B240" t="s">
        <v>3679</v>
      </c>
      <c r="C240">
        <v>0</v>
      </c>
      <c r="D240">
        <v>2013402</v>
      </c>
      <c r="E240" t="s">
        <v>2461</v>
      </c>
      <c r="F240">
        <v>301</v>
      </c>
      <c r="G240">
        <f t="shared" si="6"/>
        <v>301</v>
      </c>
      <c r="H240">
        <f t="shared" si="7"/>
        <v>0</v>
      </c>
      <c r="K240">
        <v>1030710</v>
      </c>
      <c r="L240" t="s">
        <v>3679</v>
      </c>
      <c r="M240">
        <v>0</v>
      </c>
      <c r="N240">
        <v>2013402</v>
      </c>
      <c r="O240" t="s">
        <v>2461</v>
      </c>
      <c r="P240">
        <v>301</v>
      </c>
    </row>
    <row r="241" spans="1:16">
      <c r="A241">
        <v>103071001</v>
      </c>
      <c r="B241" t="s">
        <v>3680</v>
      </c>
      <c r="C241">
        <v>0</v>
      </c>
      <c r="D241">
        <v>2013403</v>
      </c>
      <c r="E241" t="s">
        <v>2462</v>
      </c>
      <c r="F241">
        <v>0</v>
      </c>
      <c r="G241">
        <f t="shared" si="6"/>
        <v>0</v>
      </c>
      <c r="H241">
        <f t="shared" si="7"/>
        <v>0</v>
      </c>
      <c r="K241">
        <v>103071001</v>
      </c>
      <c r="L241" t="s">
        <v>3680</v>
      </c>
      <c r="M241">
        <v>0</v>
      </c>
      <c r="N241">
        <v>2013403</v>
      </c>
      <c r="O241" t="s">
        <v>2462</v>
      </c>
      <c r="P241">
        <v>0</v>
      </c>
    </row>
    <row r="242" spans="1:16">
      <c r="A242">
        <v>103071002</v>
      </c>
      <c r="B242" t="s">
        <v>3681</v>
      </c>
      <c r="C242">
        <v>0</v>
      </c>
      <c r="D242">
        <v>2013450</v>
      </c>
      <c r="E242" t="s">
        <v>2465</v>
      </c>
      <c r="F242">
        <v>40</v>
      </c>
      <c r="G242">
        <f t="shared" si="6"/>
        <v>40</v>
      </c>
      <c r="H242">
        <f t="shared" si="7"/>
        <v>0</v>
      </c>
      <c r="K242">
        <v>103071002</v>
      </c>
      <c r="L242" t="s">
        <v>3681</v>
      </c>
      <c r="M242">
        <v>0</v>
      </c>
      <c r="N242">
        <v>2013450</v>
      </c>
      <c r="O242" t="s">
        <v>2465</v>
      </c>
      <c r="P242">
        <v>40</v>
      </c>
    </row>
    <row r="243" spans="1:16">
      <c r="A243">
        <v>1030711</v>
      </c>
      <c r="B243" t="s">
        <v>3682</v>
      </c>
      <c r="C243">
        <v>0</v>
      </c>
      <c r="D243">
        <v>2013499</v>
      </c>
      <c r="E243" t="s">
        <v>1234</v>
      </c>
      <c r="F243">
        <v>28</v>
      </c>
      <c r="G243">
        <f t="shared" si="6"/>
        <v>28</v>
      </c>
      <c r="H243">
        <f t="shared" si="7"/>
        <v>0</v>
      </c>
      <c r="K243">
        <v>1030711</v>
      </c>
      <c r="L243" t="s">
        <v>3682</v>
      </c>
      <c r="M243">
        <v>0</v>
      </c>
      <c r="N243">
        <v>2013499</v>
      </c>
      <c r="O243" t="s">
        <v>1234</v>
      </c>
      <c r="P243">
        <v>28</v>
      </c>
    </row>
    <row r="244" spans="1:16">
      <c r="A244">
        <v>1030712</v>
      </c>
      <c r="B244" t="s">
        <v>3683</v>
      </c>
      <c r="C244">
        <v>0</v>
      </c>
      <c r="D244">
        <v>20135</v>
      </c>
      <c r="E244" t="s">
        <v>2348</v>
      </c>
      <c r="F244">
        <v>0</v>
      </c>
      <c r="G244">
        <f t="shared" si="6"/>
        <v>0</v>
      </c>
      <c r="H244">
        <f t="shared" si="7"/>
        <v>0</v>
      </c>
      <c r="K244">
        <v>1030712</v>
      </c>
      <c r="L244" t="s">
        <v>3683</v>
      </c>
      <c r="M244">
        <v>0</v>
      </c>
      <c r="N244">
        <v>20135</v>
      </c>
      <c r="O244" t="s">
        <v>2348</v>
      </c>
      <c r="P244">
        <v>0</v>
      </c>
    </row>
    <row r="245" spans="1:16">
      <c r="A245">
        <v>1030713</v>
      </c>
      <c r="B245" t="s">
        <v>3684</v>
      </c>
      <c r="C245">
        <v>0</v>
      </c>
      <c r="D245">
        <v>2013501</v>
      </c>
      <c r="E245" t="s">
        <v>2460</v>
      </c>
      <c r="F245">
        <v>0</v>
      </c>
      <c r="G245">
        <f t="shared" si="6"/>
        <v>0</v>
      </c>
      <c r="H245">
        <f t="shared" si="7"/>
        <v>0</v>
      </c>
      <c r="K245">
        <v>1030713</v>
      </c>
      <c r="L245" t="s">
        <v>3684</v>
      </c>
      <c r="M245">
        <v>0</v>
      </c>
      <c r="N245">
        <v>2013501</v>
      </c>
      <c r="O245" t="s">
        <v>2460</v>
      </c>
      <c r="P245">
        <v>0</v>
      </c>
    </row>
    <row r="246" spans="1:16">
      <c r="A246">
        <v>1030714</v>
      </c>
      <c r="B246" t="s">
        <v>3685</v>
      </c>
      <c r="C246">
        <v>2029</v>
      </c>
      <c r="D246">
        <v>2013502</v>
      </c>
      <c r="E246" t="s">
        <v>2461</v>
      </c>
      <c r="F246">
        <v>0</v>
      </c>
      <c r="G246">
        <f t="shared" si="6"/>
        <v>0</v>
      </c>
      <c r="H246">
        <f t="shared" si="7"/>
        <v>0</v>
      </c>
      <c r="K246">
        <v>1030714</v>
      </c>
      <c r="L246" t="s">
        <v>3685</v>
      </c>
      <c r="M246">
        <v>2029</v>
      </c>
      <c r="N246">
        <v>2013502</v>
      </c>
      <c r="O246" t="s">
        <v>2461</v>
      </c>
      <c r="P246">
        <v>0</v>
      </c>
    </row>
    <row r="247" spans="1:16">
      <c r="A247">
        <v>103071401</v>
      </c>
      <c r="B247" t="s">
        <v>3686</v>
      </c>
      <c r="C247">
        <v>0</v>
      </c>
      <c r="D247">
        <v>2013503</v>
      </c>
      <c r="E247" t="s">
        <v>2462</v>
      </c>
      <c r="F247">
        <v>0</v>
      </c>
      <c r="G247">
        <f t="shared" si="6"/>
        <v>0</v>
      </c>
      <c r="H247">
        <f t="shared" si="7"/>
        <v>0</v>
      </c>
      <c r="K247">
        <v>103071401</v>
      </c>
      <c r="L247" t="s">
        <v>3686</v>
      </c>
      <c r="M247">
        <v>0</v>
      </c>
      <c r="N247">
        <v>2013503</v>
      </c>
      <c r="O247" t="s">
        <v>2462</v>
      </c>
      <c r="P247">
        <v>0</v>
      </c>
    </row>
    <row r="248" spans="1:16">
      <c r="A248">
        <v>103071404</v>
      </c>
      <c r="B248" t="s">
        <v>3687</v>
      </c>
      <c r="C248">
        <v>1973</v>
      </c>
      <c r="D248">
        <v>2013550</v>
      </c>
      <c r="E248" t="s">
        <v>2465</v>
      </c>
      <c r="F248">
        <v>0</v>
      </c>
      <c r="G248">
        <f t="shared" si="6"/>
        <v>0</v>
      </c>
      <c r="H248">
        <f t="shared" si="7"/>
        <v>0</v>
      </c>
      <c r="K248">
        <v>103071404</v>
      </c>
      <c r="L248" t="s">
        <v>3687</v>
      </c>
      <c r="M248">
        <v>1973</v>
      </c>
      <c r="N248">
        <v>2013550</v>
      </c>
      <c r="O248" t="s">
        <v>2465</v>
      </c>
      <c r="P248">
        <v>0</v>
      </c>
    </row>
    <row r="249" spans="1:16">
      <c r="A249">
        <v>103071405</v>
      </c>
      <c r="B249" t="s">
        <v>3688</v>
      </c>
      <c r="C249">
        <v>56</v>
      </c>
      <c r="D249">
        <v>2013599</v>
      </c>
      <c r="E249" t="s">
        <v>2498</v>
      </c>
      <c r="F249">
        <v>0</v>
      </c>
      <c r="G249">
        <f t="shared" si="6"/>
        <v>0</v>
      </c>
      <c r="H249">
        <f t="shared" si="7"/>
        <v>0</v>
      </c>
      <c r="K249">
        <v>103071405</v>
      </c>
      <c r="L249" t="s">
        <v>3688</v>
      </c>
      <c r="M249">
        <v>56</v>
      </c>
      <c r="N249">
        <v>2013599</v>
      </c>
      <c r="O249" t="s">
        <v>2498</v>
      </c>
      <c r="P249">
        <v>0</v>
      </c>
    </row>
    <row r="250" spans="1:16">
      <c r="A250">
        <v>1030715</v>
      </c>
      <c r="B250" t="s">
        <v>3689</v>
      </c>
      <c r="C250">
        <v>0</v>
      </c>
      <c r="D250">
        <v>20136</v>
      </c>
      <c r="E250" t="s">
        <v>2349</v>
      </c>
      <c r="F250">
        <v>4113</v>
      </c>
      <c r="G250">
        <f t="shared" si="6"/>
        <v>4113</v>
      </c>
      <c r="H250">
        <f t="shared" si="7"/>
        <v>0</v>
      </c>
      <c r="K250">
        <v>1030715</v>
      </c>
      <c r="L250" t="s">
        <v>3689</v>
      </c>
      <c r="M250">
        <v>0</v>
      </c>
      <c r="N250">
        <v>20136</v>
      </c>
      <c r="O250" t="s">
        <v>2349</v>
      </c>
      <c r="P250">
        <v>4113</v>
      </c>
    </row>
    <row r="251" spans="1:16">
      <c r="A251">
        <v>1030716</v>
      </c>
      <c r="B251" t="s">
        <v>3690</v>
      </c>
      <c r="C251">
        <v>0</v>
      </c>
      <c r="D251">
        <v>2013601</v>
      </c>
      <c r="E251" t="s">
        <v>2460</v>
      </c>
      <c r="F251">
        <v>1748</v>
      </c>
      <c r="G251">
        <f t="shared" si="6"/>
        <v>1748</v>
      </c>
      <c r="H251">
        <f t="shared" si="7"/>
        <v>0</v>
      </c>
      <c r="K251">
        <v>1030716</v>
      </c>
      <c r="L251" t="s">
        <v>3690</v>
      </c>
      <c r="M251">
        <v>0</v>
      </c>
      <c r="N251">
        <v>2013601</v>
      </c>
      <c r="O251" t="s">
        <v>2460</v>
      </c>
      <c r="P251">
        <v>1748</v>
      </c>
    </row>
    <row r="252" spans="1:16">
      <c r="A252">
        <v>1030717</v>
      </c>
      <c r="B252" t="s">
        <v>3691</v>
      </c>
      <c r="C252">
        <v>0</v>
      </c>
      <c r="D252">
        <v>2013602</v>
      </c>
      <c r="E252" t="s">
        <v>2461</v>
      </c>
      <c r="F252">
        <v>1442</v>
      </c>
      <c r="G252">
        <f t="shared" si="6"/>
        <v>1442</v>
      </c>
      <c r="H252">
        <f t="shared" si="7"/>
        <v>0</v>
      </c>
      <c r="K252">
        <v>1030717</v>
      </c>
      <c r="L252" t="s">
        <v>3691</v>
      </c>
      <c r="M252">
        <v>0</v>
      </c>
      <c r="N252">
        <v>2013602</v>
      </c>
      <c r="O252" t="s">
        <v>2461</v>
      </c>
      <c r="P252">
        <v>1442</v>
      </c>
    </row>
    <row r="253" spans="1:16">
      <c r="A253" t="s">
        <v>3692</v>
      </c>
      <c r="B253" t="s">
        <v>3693</v>
      </c>
      <c r="C253">
        <v>0</v>
      </c>
      <c r="D253">
        <v>2013603</v>
      </c>
      <c r="E253" t="s">
        <v>2462</v>
      </c>
      <c r="F253">
        <v>0</v>
      </c>
      <c r="G253">
        <f t="shared" si="6"/>
        <v>0</v>
      </c>
      <c r="H253">
        <f t="shared" si="7"/>
        <v>0</v>
      </c>
      <c r="K253" t="s">
        <v>3692</v>
      </c>
      <c r="L253" t="s">
        <v>3693</v>
      </c>
      <c r="M253">
        <v>0</v>
      </c>
      <c r="N253">
        <v>2013603</v>
      </c>
      <c r="O253" t="s">
        <v>2462</v>
      </c>
      <c r="P253">
        <v>0</v>
      </c>
    </row>
    <row r="254" spans="1:16">
      <c r="A254" t="s">
        <v>3694</v>
      </c>
      <c r="B254" t="s">
        <v>3695</v>
      </c>
      <c r="C254">
        <v>1633</v>
      </c>
      <c r="D254">
        <v>2013650</v>
      </c>
      <c r="E254" t="s">
        <v>2465</v>
      </c>
      <c r="F254">
        <v>57</v>
      </c>
      <c r="G254">
        <f t="shared" si="6"/>
        <v>57</v>
      </c>
      <c r="H254">
        <f t="shared" si="7"/>
        <v>0</v>
      </c>
      <c r="K254" t="s">
        <v>3694</v>
      </c>
      <c r="L254" t="s">
        <v>3695</v>
      </c>
      <c r="M254">
        <v>1633</v>
      </c>
      <c r="N254">
        <v>2013650</v>
      </c>
      <c r="O254" t="s">
        <v>2465</v>
      </c>
      <c r="P254">
        <v>57</v>
      </c>
    </row>
    <row r="255" spans="1:16">
      <c r="A255" t="s">
        <v>3696</v>
      </c>
      <c r="B255" t="s">
        <v>3697</v>
      </c>
      <c r="C255">
        <v>0</v>
      </c>
      <c r="D255">
        <v>2013699</v>
      </c>
      <c r="E255" t="s">
        <v>1260</v>
      </c>
      <c r="F255">
        <v>866</v>
      </c>
      <c r="G255">
        <f t="shared" si="6"/>
        <v>866</v>
      </c>
      <c r="H255">
        <f t="shared" si="7"/>
        <v>0</v>
      </c>
      <c r="K255" t="s">
        <v>3696</v>
      </c>
      <c r="L255" t="s">
        <v>3697</v>
      </c>
      <c r="M255">
        <v>0</v>
      </c>
      <c r="N255">
        <v>2013699</v>
      </c>
      <c r="O255" t="s">
        <v>1260</v>
      </c>
      <c r="P255">
        <v>866</v>
      </c>
    </row>
    <row r="256" spans="1:16">
      <c r="A256" t="s">
        <v>3698</v>
      </c>
      <c r="B256" t="s">
        <v>3699</v>
      </c>
      <c r="C256">
        <v>1633</v>
      </c>
      <c r="D256">
        <v>20199</v>
      </c>
      <c r="E256" t="s">
        <v>2350</v>
      </c>
      <c r="F256">
        <v>17214</v>
      </c>
      <c r="G256">
        <f t="shared" si="6"/>
        <v>17214</v>
      </c>
      <c r="H256">
        <f t="shared" si="7"/>
        <v>0</v>
      </c>
      <c r="K256" t="s">
        <v>3698</v>
      </c>
      <c r="L256" t="s">
        <v>3699</v>
      </c>
      <c r="M256">
        <v>1633</v>
      </c>
      <c r="N256">
        <v>20199</v>
      </c>
      <c r="O256" t="s">
        <v>2350</v>
      </c>
      <c r="P256">
        <v>17214</v>
      </c>
    </row>
    <row r="257" spans="1:16">
      <c r="A257" t="s">
        <v>3700</v>
      </c>
      <c r="B257" t="s">
        <v>3701</v>
      </c>
      <c r="C257">
        <v>0</v>
      </c>
      <c r="D257">
        <v>2019901</v>
      </c>
      <c r="E257" t="s">
        <v>1284</v>
      </c>
      <c r="F257">
        <v>0</v>
      </c>
      <c r="G257">
        <f t="shared" si="6"/>
        <v>0</v>
      </c>
      <c r="H257">
        <f t="shared" si="7"/>
        <v>0</v>
      </c>
      <c r="K257" t="s">
        <v>3700</v>
      </c>
      <c r="L257" t="s">
        <v>3701</v>
      </c>
      <c r="M257">
        <v>0</v>
      </c>
      <c r="N257">
        <v>2019901</v>
      </c>
      <c r="O257" t="s">
        <v>1284</v>
      </c>
      <c r="P257">
        <v>0</v>
      </c>
    </row>
    <row r="258" spans="1:16">
      <c r="A258">
        <v>1030799</v>
      </c>
      <c r="B258" t="s">
        <v>3702</v>
      </c>
      <c r="C258">
        <v>168601</v>
      </c>
      <c r="D258">
        <v>2019999</v>
      </c>
      <c r="E258" t="s">
        <v>2499</v>
      </c>
      <c r="F258">
        <v>17214</v>
      </c>
      <c r="G258">
        <f t="shared" si="6"/>
        <v>17214</v>
      </c>
      <c r="H258">
        <f t="shared" si="7"/>
        <v>0</v>
      </c>
      <c r="K258">
        <v>1030799</v>
      </c>
      <c r="L258" t="s">
        <v>3702</v>
      </c>
      <c r="M258">
        <v>168601</v>
      </c>
      <c r="N258">
        <v>2019999</v>
      </c>
      <c r="O258" t="s">
        <v>2499</v>
      </c>
      <c r="P258">
        <v>17214</v>
      </c>
    </row>
    <row r="259" spans="1:16">
      <c r="A259">
        <v>10308</v>
      </c>
      <c r="B259" t="s">
        <v>73</v>
      </c>
      <c r="C259">
        <v>6</v>
      </c>
      <c r="D259">
        <v>202</v>
      </c>
      <c r="E259" t="s">
        <v>2303</v>
      </c>
      <c r="F259">
        <v>0</v>
      </c>
      <c r="G259">
        <f t="shared" si="6"/>
        <v>0</v>
      </c>
      <c r="H259">
        <f t="shared" si="7"/>
        <v>0</v>
      </c>
      <c r="K259">
        <v>10308</v>
      </c>
      <c r="L259" t="s">
        <v>73</v>
      </c>
      <c r="M259">
        <v>6</v>
      </c>
      <c r="N259">
        <v>202</v>
      </c>
      <c r="O259" t="s">
        <v>2303</v>
      </c>
      <c r="P259">
        <v>0</v>
      </c>
    </row>
    <row r="260" spans="1:16">
      <c r="A260">
        <v>1030801</v>
      </c>
      <c r="B260" t="s">
        <v>3703</v>
      </c>
      <c r="C260">
        <v>0</v>
      </c>
      <c r="D260">
        <v>20201</v>
      </c>
      <c r="E260" t="s">
        <v>3704</v>
      </c>
      <c r="F260">
        <v>0</v>
      </c>
      <c r="G260">
        <f t="shared" si="6"/>
        <v>0</v>
      </c>
      <c r="H260">
        <f t="shared" si="7"/>
        <v>0</v>
      </c>
      <c r="K260">
        <v>1030801</v>
      </c>
      <c r="L260" t="s">
        <v>3703</v>
      </c>
      <c r="M260">
        <v>0</v>
      </c>
      <c r="N260">
        <v>20201</v>
      </c>
      <c r="O260" t="s">
        <v>3704</v>
      </c>
      <c r="P260">
        <v>0</v>
      </c>
    </row>
    <row r="261" spans="1:16">
      <c r="A261">
        <v>1030802</v>
      </c>
      <c r="B261" t="s">
        <v>3705</v>
      </c>
      <c r="C261">
        <v>6</v>
      </c>
      <c r="D261">
        <v>2020101</v>
      </c>
      <c r="E261" t="s">
        <v>2460</v>
      </c>
      <c r="F261">
        <v>0</v>
      </c>
      <c r="G261">
        <f t="shared" si="6"/>
        <v>0</v>
      </c>
      <c r="H261">
        <f t="shared" si="7"/>
        <v>0</v>
      </c>
      <c r="K261">
        <v>1030802</v>
      </c>
      <c r="L261" t="s">
        <v>3705</v>
      </c>
      <c r="M261">
        <v>6</v>
      </c>
      <c r="N261">
        <v>2020101</v>
      </c>
      <c r="O261" t="s">
        <v>2460</v>
      </c>
      <c r="P261">
        <v>0</v>
      </c>
    </row>
    <row r="262" spans="1:16">
      <c r="A262">
        <v>10309</v>
      </c>
      <c r="B262" t="s">
        <v>74</v>
      </c>
      <c r="C262">
        <v>22591</v>
      </c>
      <c r="D262">
        <v>2020102</v>
      </c>
      <c r="E262" t="s">
        <v>2461</v>
      </c>
      <c r="F262">
        <v>0</v>
      </c>
      <c r="G262">
        <f t="shared" ref="G262:G325" si="8">P262</f>
        <v>0</v>
      </c>
      <c r="H262">
        <f t="shared" ref="H262:H325" si="9">F262-G262</f>
        <v>0</v>
      </c>
      <c r="K262">
        <v>10309</v>
      </c>
      <c r="L262" t="s">
        <v>74</v>
      </c>
      <c r="M262">
        <v>22591</v>
      </c>
      <c r="N262">
        <v>2020102</v>
      </c>
      <c r="O262" t="s">
        <v>2461</v>
      </c>
      <c r="P262">
        <v>0</v>
      </c>
    </row>
    <row r="263" spans="1:16">
      <c r="A263">
        <v>1030901</v>
      </c>
      <c r="B263" t="s">
        <v>3706</v>
      </c>
      <c r="C263">
        <v>3432</v>
      </c>
      <c r="D263">
        <v>2020103</v>
      </c>
      <c r="E263" t="s">
        <v>2462</v>
      </c>
      <c r="F263">
        <v>0</v>
      </c>
      <c r="G263">
        <f t="shared" si="8"/>
        <v>0</v>
      </c>
      <c r="H263">
        <f t="shared" si="9"/>
        <v>0</v>
      </c>
      <c r="K263">
        <v>1030901</v>
      </c>
      <c r="L263" t="s">
        <v>3706</v>
      </c>
      <c r="M263">
        <v>3432</v>
      </c>
      <c r="N263">
        <v>2020103</v>
      </c>
      <c r="O263" t="s">
        <v>2462</v>
      </c>
      <c r="P263">
        <v>0</v>
      </c>
    </row>
    <row r="264" spans="1:16">
      <c r="A264">
        <v>1030902</v>
      </c>
      <c r="B264" t="s">
        <v>3707</v>
      </c>
      <c r="C264">
        <v>13925</v>
      </c>
      <c r="D264">
        <v>2020104</v>
      </c>
      <c r="E264" t="s">
        <v>2496</v>
      </c>
      <c r="F264">
        <v>0</v>
      </c>
      <c r="G264">
        <f t="shared" si="8"/>
        <v>0</v>
      </c>
      <c r="H264">
        <f t="shared" si="9"/>
        <v>0</v>
      </c>
      <c r="K264">
        <v>1030902</v>
      </c>
      <c r="L264" t="s">
        <v>3707</v>
      </c>
      <c r="M264">
        <v>13925</v>
      </c>
      <c r="N264">
        <v>2020104</v>
      </c>
      <c r="O264" t="s">
        <v>2496</v>
      </c>
      <c r="P264">
        <v>0</v>
      </c>
    </row>
    <row r="265" spans="1:16">
      <c r="A265">
        <v>1030903</v>
      </c>
      <c r="B265" t="s">
        <v>3708</v>
      </c>
      <c r="C265">
        <v>3988</v>
      </c>
      <c r="D265">
        <v>2020150</v>
      </c>
      <c r="E265" t="s">
        <v>2465</v>
      </c>
      <c r="F265">
        <v>0</v>
      </c>
      <c r="G265">
        <f t="shared" si="8"/>
        <v>0</v>
      </c>
      <c r="H265">
        <f t="shared" si="9"/>
        <v>0</v>
      </c>
      <c r="K265">
        <v>1030903</v>
      </c>
      <c r="L265" t="s">
        <v>3708</v>
      </c>
      <c r="M265">
        <v>3988</v>
      </c>
      <c r="N265">
        <v>2020150</v>
      </c>
      <c r="O265" t="s">
        <v>2465</v>
      </c>
      <c r="P265">
        <v>0</v>
      </c>
    </row>
    <row r="266" spans="1:16">
      <c r="A266">
        <v>1030904</v>
      </c>
      <c r="B266" t="s">
        <v>3709</v>
      </c>
      <c r="C266">
        <v>170</v>
      </c>
      <c r="D266">
        <v>2020199</v>
      </c>
      <c r="E266" t="s">
        <v>3710</v>
      </c>
      <c r="F266">
        <v>0</v>
      </c>
      <c r="G266">
        <f t="shared" si="8"/>
        <v>0</v>
      </c>
      <c r="H266">
        <f t="shared" si="9"/>
        <v>0</v>
      </c>
      <c r="K266">
        <v>1030904</v>
      </c>
      <c r="L266" t="s">
        <v>3709</v>
      </c>
      <c r="M266">
        <v>170</v>
      </c>
      <c r="N266">
        <v>2020199</v>
      </c>
      <c r="O266" t="s">
        <v>3710</v>
      </c>
      <c r="P266">
        <v>0</v>
      </c>
    </row>
    <row r="267" spans="1:16">
      <c r="A267">
        <v>1030999</v>
      </c>
      <c r="B267" t="s">
        <v>3711</v>
      </c>
      <c r="C267">
        <v>1076</v>
      </c>
      <c r="D267">
        <v>20202</v>
      </c>
      <c r="E267" t="s">
        <v>3712</v>
      </c>
      <c r="F267">
        <v>0</v>
      </c>
      <c r="G267">
        <f t="shared" si="8"/>
        <v>0</v>
      </c>
      <c r="H267">
        <f t="shared" si="9"/>
        <v>0</v>
      </c>
      <c r="K267">
        <v>1030999</v>
      </c>
      <c r="L267" t="s">
        <v>3711</v>
      </c>
      <c r="M267">
        <v>1076</v>
      </c>
      <c r="N267">
        <v>20202</v>
      </c>
      <c r="O267" t="s">
        <v>3712</v>
      </c>
      <c r="P267">
        <v>0</v>
      </c>
    </row>
    <row r="268" spans="1:16">
      <c r="A268">
        <v>10399</v>
      </c>
      <c r="B268" t="s">
        <v>75</v>
      </c>
      <c r="C268">
        <v>827</v>
      </c>
      <c r="D268">
        <v>2020201</v>
      </c>
      <c r="E268" t="s">
        <v>3713</v>
      </c>
      <c r="F268">
        <v>0</v>
      </c>
      <c r="G268">
        <f t="shared" si="8"/>
        <v>0</v>
      </c>
      <c r="H268">
        <f t="shared" si="9"/>
        <v>0</v>
      </c>
      <c r="K268">
        <v>10399</v>
      </c>
      <c r="L268" t="s">
        <v>75</v>
      </c>
      <c r="M268">
        <v>827</v>
      </c>
      <c r="N268">
        <v>2020201</v>
      </c>
      <c r="O268" t="s">
        <v>3713</v>
      </c>
      <c r="P268">
        <v>0</v>
      </c>
    </row>
    <row r="269" spans="1:16">
      <c r="A269">
        <v>1039904</v>
      </c>
      <c r="B269" t="s">
        <v>3714</v>
      </c>
      <c r="C269">
        <v>0</v>
      </c>
      <c r="D269">
        <v>2020202</v>
      </c>
      <c r="E269" t="s">
        <v>3715</v>
      </c>
      <c r="F269">
        <v>0</v>
      </c>
      <c r="G269">
        <f t="shared" si="8"/>
        <v>0</v>
      </c>
      <c r="H269">
        <f t="shared" si="9"/>
        <v>0</v>
      </c>
      <c r="K269">
        <v>1039904</v>
      </c>
      <c r="L269" t="s">
        <v>3714</v>
      </c>
      <c r="M269">
        <v>0</v>
      </c>
      <c r="N269">
        <v>2020202</v>
      </c>
      <c r="O269" t="s">
        <v>3715</v>
      </c>
      <c r="P269">
        <v>0</v>
      </c>
    </row>
    <row r="270" spans="1:16">
      <c r="A270">
        <v>1039907</v>
      </c>
      <c r="B270" t="s">
        <v>3716</v>
      </c>
      <c r="C270">
        <v>0</v>
      </c>
      <c r="D270">
        <v>20203</v>
      </c>
      <c r="E270" t="s">
        <v>3717</v>
      </c>
      <c r="F270">
        <v>0</v>
      </c>
      <c r="G270">
        <f t="shared" si="8"/>
        <v>0</v>
      </c>
      <c r="H270">
        <f t="shared" si="9"/>
        <v>0</v>
      </c>
      <c r="K270">
        <v>1039907</v>
      </c>
      <c r="L270" t="s">
        <v>3716</v>
      </c>
      <c r="M270">
        <v>0</v>
      </c>
      <c r="N270">
        <v>20203</v>
      </c>
      <c r="O270" t="s">
        <v>3717</v>
      </c>
      <c r="P270">
        <v>0</v>
      </c>
    </row>
    <row r="271" spans="1:16">
      <c r="A271">
        <v>1039908</v>
      </c>
      <c r="B271" t="s">
        <v>3718</v>
      </c>
      <c r="C271">
        <v>0</v>
      </c>
      <c r="D271">
        <v>2020304</v>
      </c>
      <c r="E271" t="s">
        <v>3719</v>
      </c>
      <c r="F271">
        <v>0</v>
      </c>
      <c r="G271">
        <f t="shared" si="8"/>
        <v>0</v>
      </c>
      <c r="H271">
        <f t="shared" si="9"/>
        <v>0</v>
      </c>
      <c r="K271">
        <v>1039908</v>
      </c>
      <c r="L271" t="s">
        <v>3718</v>
      </c>
      <c r="M271">
        <v>0</v>
      </c>
      <c r="N271">
        <v>2020304</v>
      </c>
      <c r="O271" t="s">
        <v>3719</v>
      </c>
      <c r="P271">
        <v>0</v>
      </c>
    </row>
    <row r="272" spans="1:16">
      <c r="A272">
        <v>1039912</v>
      </c>
      <c r="B272" t="s">
        <v>3720</v>
      </c>
      <c r="C272">
        <v>0</v>
      </c>
      <c r="D272">
        <v>2020306</v>
      </c>
      <c r="E272" t="s">
        <v>3721</v>
      </c>
      <c r="F272">
        <v>0</v>
      </c>
      <c r="G272">
        <f t="shared" si="8"/>
        <v>0</v>
      </c>
      <c r="H272">
        <f t="shared" si="9"/>
        <v>0</v>
      </c>
      <c r="K272">
        <v>1039912</v>
      </c>
      <c r="L272" t="s">
        <v>3720</v>
      </c>
      <c r="M272">
        <v>0</v>
      </c>
      <c r="N272">
        <v>2020306</v>
      </c>
      <c r="O272" t="s">
        <v>3721</v>
      </c>
      <c r="P272">
        <v>0</v>
      </c>
    </row>
    <row r="273" spans="1:16">
      <c r="A273">
        <v>1039913</v>
      </c>
      <c r="B273" t="s">
        <v>3722</v>
      </c>
      <c r="C273">
        <v>0</v>
      </c>
      <c r="D273">
        <v>20204</v>
      </c>
      <c r="E273" t="s">
        <v>3723</v>
      </c>
      <c r="F273">
        <v>0</v>
      </c>
      <c r="G273">
        <f t="shared" si="8"/>
        <v>0</v>
      </c>
      <c r="H273">
        <f t="shared" si="9"/>
        <v>0</v>
      </c>
      <c r="K273">
        <v>1039913</v>
      </c>
      <c r="L273" t="s">
        <v>3722</v>
      </c>
      <c r="M273">
        <v>0</v>
      </c>
      <c r="N273">
        <v>20204</v>
      </c>
      <c r="O273" t="s">
        <v>3723</v>
      </c>
      <c r="P273">
        <v>0</v>
      </c>
    </row>
    <row r="274" spans="1:16">
      <c r="A274">
        <v>1039914</v>
      </c>
      <c r="B274" t="s">
        <v>3724</v>
      </c>
      <c r="C274">
        <v>0</v>
      </c>
      <c r="D274">
        <v>2020401</v>
      </c>
      <c r="E274" t="s">
        <v>3725</v>
      </c>
      <c r="F274">
        <v>0</v>
      </c>
      <c r="G274">
        <f t="shared" si="8"/>
        <v>0</v>
      </c>
      <c r="H274">
        <f t="shared" si="9"/>
        <v>0</v>
      </c>
      <c r="K274">
        <v>1039914</v>
      </c>
      <c r="L274" t="s">
        <v>3724</v>
      </c>
      <c r="M274">
        <v>0</v>
      </c>
      <c r="N274">
        <v>2020401</v>
      </c>
      <c r="O274" t="s">
        <v>3725</v>
      </c>
      <c r="P274">
        <v>0</v>
      </c>
    </row>
    <row r="275" spans="1:16">
      <c r="A275">
        <v>1039999</v>
      </c>
      <c r="B275" t="s">
        <v>3726</v>
      </c>
      <c r="C275">
        <v>827</v>
      </c>
      <c r="D275">
        <v>2020402</v>
      </c>
      <c r="E275" t="s">
        <v>3727</v>
      </c>
      <c r="F275">
        <v>0</v>
      </c>
      <c r="G275">
        <f t="shared" si="8"/>
        <v>0</v>
      </c>
      <c r="H275">
        <f t="shared" si="9"/>
        <v>0</v>
      </c>
      <c r="K275">
        <v>1039999</v>
      </c>
      <c r="L275" t="s">
        <v>3726</v>
      </c>
      <c r="M275">
        <v>827</v>
      </c>
      <c r="N275">
        <v>2020402</v>
      </c>
      <c r="O275" t="s">
        <v>3727</v>
      </c>
      <c r="P275">
        <v>0</v>
      </c>
    </row>
    <row r="276" spans="4:16">
      <c r="D276">
        <v>2020403</v>
      </c>
      <c r="E276" t="s">
        <v>3728</v>
      </c>
      <c r="F276">
        <v>0</v>
      </c>
      <c r="G276">
        <f t="shared" si="8"/>
        <v>0</v>
      </c>
      <c r="H276">
        <f t="shared" si="9"/>
        <v>0</v>
      </c>
      <c r="N276">
        <v>2020403</v>
      </c>
      <c r="O276" t="s">
        <v>3728</v>
      </c>
      <c r="P276">
        <v>0</v>
      </c>
    </row>
    <row r="277" spans="2:16">
      <c r="B277" t="s">
        <v>687</v>
      </c>
      <c r="C277">
        <v>1212959</v>
      </c>
      <c r="D277">
        <v>2020404</v>
      </c>
      <c r="E277" t="s">
        <v>3729</v>
      </c>
      <c r="F277">
        <v>0</v>
      </c>
      <c r="G277">
        <f t="shared" si="8"/>
        <v>0</v>
      </c>
      <c r="H277">
        <f t="shared" si="9"/>
        <v>0</v>
      </c>
      <c r="L277" t="s">
        <v>687</v>
      </c>
      <c r="M277">
        <v>1212959</v>
      </c>
      <c r="N277">
        <v>2020404</v>
      </c>
      <c r="O277" t="s">
        <v>3729</v>
      </c>
      <c r="P277">
        <v>0</v>
      </c>
    </row>
    <row r="278" spans="1:16">
      <c r="A278">
        <v>10301</v>
      </c>
      <c r="B278" t="s">
        <v>3730</v>
      </c>
      <c r="C278">
        <v>1212918</v>
      </c>
      <c r="D278">
        <v>2020499</v>
      </c>
      <c r="E278" t="s">
        <v>3731</v>
      </c>
      <c r="F278">
        <v>0</v>
      </c>
      <c r="G278">
        <f t="shared" si="8"/>
        <v>0</v>
      </c>
      <c r="H278">
        <f t="shared" si="9"/>
        <v>0</v>
      </c>
      <c r="K278">
        <v>10301</v>
      </c>
      <c r="L278" t="s">
        <v>3730</v>
      </c>
      <c r="M278">
        <v>1212918</v>
      </c>
      <c r="N278">
        <v>2020499</v>
      </c>
      <c r="O278" t="s">
        <v>3731</v>
      </c>
      <c r="P278">
        <v>0</v>
      </c>
    </row>
    <row r="279" spans="1:16">
      <c r="A279">
        <v>1030102</v>
      </c>
      <c r="B279" t="s">
        <v>3732</v>
      </c>
      <c r="C279">
        <v>0</v>
      </c>
      <c r="D279">
        <v>20205</v>
      </c>
      <c r="E279" t="s">
        <v>3733</v>
      </c>
      <c r="F279">
        <v>0</v>
      </c>
      <c r="G279">
        <f t="shared" si="8"/>
        <v>0</v>
      </c>
      <c r="H279">
        <f t="shared" si="9"/>
        <v>0</v>
      </c>
      <c r="K279">
        <v>1030102</v>
      </c>
      <c r="L279" t="s">
        <v>3732</v>
      </c>
      <c r="M279">
        <v>0</v>
      </c>
      <c r="N279">
        <v>20205</v>
      </c>
      <c r="O279" t="s">
        <v>3733</v>
      </c>
      <c r="P279">
        <v>0</v>
      </c>
    </row>
    <row r="280" spans="1:16">
      <c r="A280">
        <v>1030106</v>
      </c>
      <c r="B280" t="s">
        <v>3734</v>
      </c>
      <c r="C280">
        <v>0</v>
      </c>
      <c r="D280">
        <v>2020503</v>
      </c>
      <c r="E280" t="s">
        <v>3735</v>
      </c>
      <c r="F280">
        <v>0</v>
      </c>
      <c r="G280">
        <f t="shared" si="8"/>
        <v>0</v>
      </c>
      <c r="H280">
        <f t="shared" si="9"/>
        <v>0</v>
      </c>
      <c r="K280">
        <v>1030106</v>
      </c>
      <c r="L280" t="s">
        <v>3734</v>
      </c>
      <c r="M280">
        <v>0</v>
      </c>
      <c r="N280">
        <v>2020503</v>
      </c>
      <c r="O280" t="s">
        <v>3735</v>
      </c>
      <c r="P280">
        <v>0</v>
      </c>
    </row>
    <row r="281" spans="1:16">
      <c r="A281">
        <v>1030110</v>
      </c>
      <c r="B281" t="s">
        <v>3736</v>
      </c>
      <c r="C281">
        <v>0</v>
      </c>
      <c r="D281">
        <v>2020504</v>
      </c>
      <c r="E281" t="s">
        <v>3737</v>
      </c>
      <c r="F281">
        <v>0</v>
      </c>
      <c r="G281">
        <f t="shared" si="8"/>
        <v>0</v>
      </c>
      <c r="H281">
        <f t="shared" si="9"/>
        <v>0</v>
      </c>
      <c r="K281">
        <v>1030110</v>
      </c>
      <c r="L281" t="s">
        <v>3736</v>
      </c>
      <c r="M281">
        <v>0</v>
      </c>
      <c r="N281">
        <v>2020504</v>
      </c>
      <c r="O281" t="s">
        <v>3737</v>
      </c>
      <c r="P281">
        <v>0</v>
      </c>
    </row>
    <row r="282" spans="1:16">
      <c r="A282">
        <v>1030112</v>
      </c>
      <c r="B282" t="s">
        <v>3738</v>
      </c>
      <c r="C282">
        <v>0</v>
      </c>
      <c r="D282">
        <v>2020599</v>
      </c>
      <c r="E282" t="s">
        <v>3739</v>
      </c>
      <c r="F282">
        <v>0</v>
      </c>
      <c r="G282">
        <f t="shared" si="8"/>
        <v>0</v>
      </c>
      <c r="H282">
        <f t="shared" si="9"/>
        <v>0</v>
      </c>
      <c r="K282">
        <v>1030112</v>
      </c>
      <c r="L282" t="s">
        <v>3738</v>
      </c>
      <c r="M282">
        <v>0</v>
      </c>
      <c r="N282">
        <v>2020599</v>
      </c>
      <c r="O282" t="s">
        <v>3739</v>
      </c>
      <c r="P282">
        <v>0</v>
      </c>
    </row>
    <row r="283" spans="1:16">
      <c r="A283">
        <v>1030115</v>
      </c>
      <c r="B283" t="s">
        <v>3740</v>
      </c>
      <c r="C283">
        <v>15</v>
      </c>
      <c r="D283">
        <v>20206</v>
      </c>
      <c r="E283" t="s">
        <v>3741</v>
      </c>
      <c r="F283">
        <v>0</v>
      </c>
      <c r="G283">
        <f t="shared" si="8"/>
        <v>0</v>
      </c>
      <c r="H283">
        <f t="shared" si="9"/>
        <v>0</v>
      </c>
      <c r="K283">
        <v>1030115</v>
      </c>
      <c r="L283" t="s">
        <v>3740</v>
      </c>
      <c r="M283">
        <v>15</v>
      </c>
      <c r="N283">
        <v>20206</v>
      </c>
      <c r="O283" t="s">
        <v>3741</v>
      </c>
      <c r="P283">
        <v>0</v>
      </c>
    </row>
    <row r="284" spans="1:16">
      <c r="A284">
        <v>1030121</v>
      </c>
      <c r="B284" t="s">
        <v>3742</v>
      </c>
      <c r="C284">
        <v>0</v>
      </c>
      <c r="D284">
        <v>2020601</v>
      </c>
      <c r="E284" t="s">
        <v>3743</v>
      </c>
      <c r="F284">
        <v>0</v>
      </c>
      <c r="G284">
        <f t="shared" si="8"/>
        <v>0</v>
      </c>
      <c r="H284">
        <f t="shared" si="9"/>
        <v>0</v>
      </c>
      <c r="K284">
        <v>1030121</v>
      </c>
      <c r="L284" t="s">
        <v>3742</v>
      </c>
      <c r="M284">
        <v>0</v>
      </c>
      <c r="N284">
        <v>2020601</v>
      </c>
      <c r="O284" t="s">
        <v>3743</v>
      </c>
      <c r="P284">
        <v>0</v>
      </c>
    </row>
    <row r="285" spans="1:16">
      <c r="A285">
        <v>1030129</v>
      </c>
      <c r="B285" t="s">
        <v>3744</v>
      </c>
      <c r="C285">
        <v>0</v>
      </c>
      <c r="D285">
        <v>20207</v>
      </c>
      <c r="E285" t="s">
        <v>3745</v>
      </c>
      <c r="F285">
        <v>0</v>
      </c>
      <c r="G285">
        <f t="shared" si="8"/>
        <v>0</v>
      </c>
      <c r="H285">
        <f t="shared" si="9"/>
        <v>0</v>
      </c>
      <c r="K285">
        <v>1030129</v>
      </c>
      <c r="L285" t="s">
        <v>3744</v>
      </c>
      <c r="M285">
        <v>0</v>
      </c>
      <c r="N285">
        <v>20207</v>
      </c>
      <c r="O285" t="s">
        <v>3745</v>
      </c>
      <c r="P285">
        <v>0</v>
      </c>
    </row>
    <row r="286" spans="1:16">
      <c r="A286">
        <v>1030146</v>
      </c>
      <c r="B286" t="s">
        <v>3746</v>
      </c>
      <c r="C286">
        <v>60000</v>
      </c>
      <c r="D286">
        <v>2020701</v>
      </c>
      <c r="E286" t="s">
        <v>3747</v>
      </c>
      <c r="F286">
        <v>0</v>
      </c>
      <c r="G286">
        <f t="shared" si="8"/>
        <v>0</v>
      </c>
      <c r="H286">
        <f t="shared" si="9"/>
        <v>0</v>
      </c>
      <c r="K286">
        <v>1030146</v>
      </c>
      <c r="L286" t="s">
        <v>3746</v>
      </c>
      <c r="M286">
        <v>60000</v>
      </c>
      <c r="N286">
        <v>2020701</v>
      </c>
      <c r="O286" t="s">
        <v>3747</v>
      </c>
      <c r="P286">
        <v>0</v>
      </c>
    </row>
    <row r="287" spans="1:16">
      <c r="A287">
        <v>1030147</v>
      </c>
      <c r="B287" t="s">
        <v>3748</v>
      </c>
      <c r="C287">
        <v>4030</v>
      </c>
      <c r="D287">
        <v>2020702</v>
      </c>
      <c r="E287" t="s">
        <v>3749</v>
      </c>
      <c r="F287">
        <v>0</v>
      </c>
      <c r="G287">
        <f t="shared" si="8"/>
        <v>0</v>
      </c>
      <c r="H287">
        <f t="shared" si="9"/>
        <v>0</v>
      </c>
      <c r="K287">
        <v>1030147</v>
      </c>
      <c r="L287" t="s">
        <v>3748</v>
      </c>
      <c r="M287">
        <v>4030</v>
      </c>
      <c r="N287">
        <v>2020702</v>
      </c>
      <c r="O287" t="s">
        <v>3749</v>
      </c>
      <c r="P287">
        <v>0</v>
      </c>
    </row>
    <row r="288" spans="1:16">
      <c r="A288">
        <v>1030148</v>
      </c>
      <c r="B288" t="s">
        <v>3750</v>
      </c>
      <c r="C288">
        <v>1114217</v>
      </c>
      <c r="D288">
        <v>2020703</v>
      </c>
      <c r="E288" t="s">
        <v>3751</v>
      </c>
      <c r="F288">
        <v>0</v>
      </c>
      <c r="G288">
        <f t="shared" si="8"/>
        <v>0</v>
      </c>
      <c r="H288">
        <f t="shared" si="9"/>
        <v>0</v>
      </c>
      <c r="K288">
        <v>1030148</v>
      </c>
      <c r="L288" t="s">
        <v>3750</v>
      </c>
      <c r="M288">
        <v>1114217</v>
      </c>
      <c r="N288">
        <v>2020703</v>
      </c>
      <c r="O288" t="s">
        <v>3751</v>
      </c>
      <c r="P288">
        <v>0</v>
      </c>
    </row>
    <row r="289" spans="1:16">
      <c r="A289">
        <v>103014801</v>
      </c>
      <c r="B289" t="s">
        <v>3752</v>
      </c>
      <c r="C289">
        <v>1106543</v>
      </c>
      <c r="D289">
        <v>2020799</v>
      </c>
      <c r="E289" t="s">
        <v>2297</v>
      </c>
      <c r="F289">
        <v>0</v>
      </c>
      <c r="G289">
        <f t="shared" si="8"/>
        <v>0</v>
      </c>
      <c r="H289">
        <f t="shared" si="9"/>
        <v>0</v>
      </c>
      <c r="K289">
        <v>103014801</v>
      </c>
      <c r="L289" t="s">
        <v>3752</v>
      </c>
      <c r="M289">
        <v>1106543</v>
      </c>
      <c r="N289">
        <v>2020799</v>
      </c>
      <c r="O289" t="s">
        <v>2297</v>
      </c>
      <c r="P289">
        <v>0</v>
      </c>
    </row>
    <row r="290" spans="1:16">
      <c r="A290">
        <v>103014802</v>
      </c>
      <c r="B290" t="s">
        <v>3753</v>
      </c>
      <c r="C290">
        <v>3098</v>
      </c>
      <c r="D290">
        <v>20299</v>
      </c>
      <c r="E290" t="s">
        <v>3754</v>
      </c>
      <c r="F290">
        <v>0</v>
      </c>
      <c r="G290">
        <f t="shared" si="8"/>
        <v>0</v>
      </c>
      <c r="H290">
        <f t="shared" si="9"/>
        <v>0</v>
      </c>
      <c r="K290">
        <v>103014802</v>
      </c>
      <c r="L290" t="s">
        <v>3753</v>
      </c>
      <c r="M290">
        <v>3098</v>
      </c>
      <c r="N290">
        <v>20299</v>
      </c>
      <c r="O290" t="s">
        <v>3754</v>
      </c>
      <c r="P290">
        <v>0</v>
      </c>
    </row>
    <row r="291" spans="1:16">
      <c r="A291">
        <v>103014803</v>
      </c>
      <c r="B291" t="s">
        <v>3755</v>
      </c>
      <c r="C291">
        <v>24724</v>
      </c>
      <c r="D291">
        <v>2029901</v>
      </c>
      <c r="E291" t="s">
        <v>3756</v>
      </c>
      <c r="F291">
        <v>0</v>
      </c>
      <c r="G291">
        <f t="shared" si="8"/>
        <v>0</v>
      </c>
      <c r="H291">
        <f t="shared" si="9"/>
        <v>0</v>
      </c>
      <c r="K291">
        <v>103014803</v>
      </c>
      <c r="L291" t="s">
        <v>3755</v>
      </c>
      <c r="M291">
        <v>24724</v>
      </c>
      <c r="N291">
        <v>2029901</v>
      </c>
      <c r="O291" t="s">
        <v>3756</v>
      </c>
      <c r="P291">
        <v>0</v>
      </c>
    </row>
    <row r="292" spans="1:16">
      <c r="A292">
        <v>103014898</v>
      </c>
      <c r="B292" t="s">
        <v>3757</v>
      </c>
      <c r="C292">
        <v>-20721</v>
      </c>
      <c r="D292">
        <v>203</v>
      </c>
      <c r="E292" t="s">
        <v>2304</v>
      </c>
      <c r="F292">
        <v>822</v>
      </c>
      <c r="G292">
        <f t="shared" si="8"/>
        <v>822</v>
      </c>
      <c r="H292">
        <f t="shared" si="9"/>
        <v>0</v>
      </c>
      <c r="K292">
        <v>103014898</v>
      </c>
      <c r="L292" t="s">
        <v>3757</v>
      </c>
      <c r="M292">
        <v>-20721</v>
      </c>
      <c r="N292">
        <v>203</v>
      </c>
      <c r="O292" t="s">
        <v>2304</v>
      </c>
      <c r="P292">
        <v>822</v>
      </c>
    </row>
    <row r="293" spans="1:16">
      <c r="A293">
        <v>103014899</v>
      </c>
      <c r="B293" t="s">
        <v>3758</v>
      </c>
      <c r="C293">
        <v>573</v>
      </c>
      <c r="D293">
        <v>20301</v>
      </c>
      <c r="E293" t="s">
        <v>3759</v>
      </c>
      <c r="F293">
        <v>0</v>
      </c>
      <c r="G293">
        <f t="shared" si="8"/>
        <v>0</v>
      </c>
      <c r="H293">
        <f t="shared" si="9"/>
        <v>0</v>
      </c>
      <c r="K293">
        <v>103014899</v>
      </c>
      <c r="L293" t="s">
        <v>3758</v>
      </c>
      <c r="M293">
        <v>573</v>
      </c>
      <c r="N293">
        <v>20301</v>
      </c>
      <c r="O293" t="s">
        <v>3759</v>
      </c>
      <c r="P293">
        <v>0</v>
      </c>
    </row>
    <row r="294" spans="1:16">
      <c r="A294">
        <v>1030149</v>
      </c>
      <c r="B294" t="s">
        <v>3760</v>
      </c>
      <c r="C294">
        <v>0</v>
      </c>
      <c r="D294">
        <v>2030101</v>
      </c>
      <c r="E294" t="s">
        <v>3761</v>
      </c>
      <c r="F294">
        <v>0</v>
      </c>
      <c r="G294">
        <f t="shared" si="8"/>
        <v>0</v>
      </c>
      <c r="H294">
        <f t="shared" si="9"/>
        <v>0</v>
      </c>
      <c r="K294">
        <v>1030149</v>
      </c>
      <c r="L294" t="s">
        <v>3760</v>
      </c>
      <c r="M294">
        <v>0</v>
      </c>
      <c r="N294">
        <v>2030101</v>
      </c>
      <c r="O294" t="s">
        <v>3761</v>
      </c>
      <c r="P294">
        <v>0</v>
      </c>
    </row>
    <row r="295" spans="1:16">
      <c r="A295">
        <v>1030150</v>
      </c>
      <c r="B295" t="s">
        <v>3762</v>
      </c>
      <c r="C295">
        <v>0</v>
      </c>
      <c r="D295">
        <v>20304</v>
      </c>
      <c r="E295" t="s">
        <v>3763</v>
      </c>
      <c r="F295">
        <v>0</v>
      </c>
      <c r="G295">
        <f t="shared" si="8"/>
        <v>0</v>
      </c>
      <c r="H295">
        <f t="shared" si="9"/>
        <v>0</v>
      </c>
      <c r="K295">
        <v>1030150</v>
      </c>
      <c r="L295" t="s">
        <v>3762</v>
      </c>
      <c r="M295">
        <v>0</v>
      </c>
      <c r="N295">
        <v>20304</v>
      </c>
      <c r="O295" t="s">
        <v>3763</v>
      </c>
      <c r="P295">
        <v>0</v>
      </c>
    </row>
    <row r="296" spans="1:16">
      <c r="A296">
        <v>1030152</v>
      </c>
      <c r="B296" t="s">
        <v>3764</v>
      </c>
      <c r="C296">
        <v>0</v>
      </c>
      <c r="D296">
        <v>2030401</v>
      </c>
      <c r="E296" t="s">
        <v>3765</v>
      </c>
      <c r="F296">
        <v>0</v>
      </c>
      <c r="G296">
        <f t="shared" si="8"/>
        <v>0</v>
      </c>
      <c r="H296">
        <f t="shared" si="9"/>
        <v>0</v>
      </c>
      <c r="K296">
        <v>1030152</v>
      </c>
      <c r="L296" t="s">
        <v>3764</v>
      </c>
      <c r="M296">
        <v>0</v>
      </c>
      <c r="N296">
        <v>2030401</v>
      </c>
      <c r="O296" t="s">
        <v>3765</v>
      </c>
      <c r="P296">
        <v>0</v>
      </c>
    </row>
    <row r="297" spans="1:16">
      <c r="A297">
        <v>1030153</v>
      </c>
      <c r="B297" t="s">
        <v>3766</v>
      </c>
      <c r="C297">
        <v>0</v>
      </c>
      <c r="D297">
        <v>20305</v>
      </c>
      <c r="E297" t="s">
        <v>3767</v>
      </c>
      <c r="F297">
        <v>0</v>
      </c>
      <c r="G297">
        <f t="shared" si="8"/>
        <v>0</v>
      </c>
      <c r="H297">
        <f t="shared" si="9"/>
        <v>0</v>
      </c>
      <c r="K297">
        <v>1030153</v>
      </c>
      <c r="L297" t="s">
        <v>3766</v>
      </c>
      <c r="M297">
        <v>0</v>
      </c>
      <c r="N297">
        <v>20305</v>
      </c>
      <c r="O297" t="s">
        <v>3767</v>
      </c>
      <c r="P297">
        <v>0</v>
      </c>
    </row>
    <row r="298" spans="1:16">
      <c r="A298">
        <v>1030154</v>
      </c>
      <c r="B298" t="s">
        <v>3768</v>
      </c>
      <c r="C298">
        <v>0</v>
      </c>
      <c r="D298">
        <v>2030501</v>
      </c>
      <c r="E298" t="s">
        <v>3769</v>
      </c>
      <c r="F298">
        <v>0</v>
      </c>
      <c r="G298">
        <f t="shared" si="8"/>
        <v>0</v>
      </c>
      <c r="H298">
        <f t="shared" si="9"/>
        <v>0</v>
      </c>
      <c r="K298">
        <v>1030154</v>
      </c>
      <c r="L298" t="s">
        <v>3768</v>
      </c>
      <c r="M298">
        <v>0</v>
      </c>
      <c r="N298">
        <v>2030501</v>
      </c>
      <c r="O298" t="s">
        <v>3769</v>
      </c>
      <c r="P298">
        <v>0</v>
      </c>
    </row>
    <row r="299" spans="1:16">
      <c r="A299">
        <v>1030155</v>
      </c>
      <c r="B299" t="s">
        <v>3770</v>
      </c>
      <c r="C299">
        <v>0</v>
      </c>
      <c r="D299">
        <v>20306</v>
      </c>
      <c r="E299" t="s">
        <v>2351</v>
      </c>
      <c r="F299">
        <v>822</v>
      </c>
      <c r="G299">
        <f t="shared" si="8"/>
        <v>822</v>
      </c>
      <c r="H299">
        <f t="shared" si="9"/>
        <v>0</v>
      </c>
      <c r="K299">
        <v>1030155</v>
      </c>
      <c r="L299" t="s">
        <v>3770</v>
      </c>
      <c r="M299">
        <v>0</v>
      </c>
      <c r="N299">
        <v>20306</v>
      </c>
      <c r="O299" t="s">
        <v>2351</v>
      </c>
      <c r="P299">
        <v>822</v>
      </c>
    </row>
    <row r="300" spans="1:16">
      <c r="A300">
        <v>103015501</v>
      </c>
      <c r="B300" t="s">
        <v>3771</v>
      </c>
      <c r="C300">
        <v>0</v>
      </c>
      <c r="D300">
        <v>2030601</v>
      </c>
      <c r="E300" t="s">
        <v>3772</v>
      </c>
      <c r="F300">
        <v>0</v>
      </c>
      <c r="G300">
        <f t="shared" si="8"/>
        <v>0</v>
      </c>
      <c r="H300">
        <f t="shared" si="9"/>
        <v>0</v>
      </c>
      <c r="K300">
        <v>103015501</v>
      </c>
      <c r="L300" t="s">
        <v>3771</v>
      </c>
      <c r="M300">
        <v>0</v>
      </c>
      <c r="N300">
        <v>2030601</v>
      </c>
      <c r="O300" t="s">
        <v>3772</v>
      </c>
      <c r="P300">
        <v>0</v>
      </c>
    </row>
    <row r="301" spans="1:16">
      <c r="A301">
        <v>103015502</v>
      </c>
      <c r="B301" t="s">
        <v>3773</v>
      </c>
      <c r="C301">
        <v>0</v>
      </c>
      <c r="D301">
        <v>2030602</v>
      </c>
      <c r="E301" t="s">
        <v>3774</v>
      </c>
      <c r="F301">
        <v>0</v>
      </c>
      <c r="G301">
        <f t="shared" si="8"/>
        <v>0</v>
      </c>
      <c r="H301">
        <f t="shared" si="9"/>
        <v>0</v>
      </c>
      <c r="K301">
        <v>103015502</v>
      </c>
      <c r="L301" t="s">
        <v>3773</v>
      </c>
      <c r="M301">
        <v>0</v>
      </c>
      <c r="N301">
        <v>2030602</v>
      </c>
      <c r="O301" t="s">
        <v>3774</v>
      </c>
      <c r="P301">
        <v>0</v>
      </c>
    </row>
    <row r="302" spans="1:16">
      <c r="A302">
        <v>1030156</v>
      </c>
      <c r="B302" t="s">
        <v>3775</v>
      </c>
      <c r="C302">
        <v>9373</v>
      </c>
      <c r="D302">
        <v>2030603</v>
      </c>
      <c r="E302" t="s">
        <v>3776</v>
      </c>
      <c r="F302">
        <v>0</v>
      </c>
      <c r="G302">
        <f t="shared" si="8"/>
        <v>0</v>
      </c>
      <c r="H302">
        <f t="shared" si="9"/>
        <v>0</v>
      </c>
      <c r="K302">
        <v>1030156</v>
      </c>
      <c r="L302" t="s">
        <v>3775</v>
      </c>
      <c r="M302">
        <v>9373</v>
      </c>
      <c r="N302">
        <v>2030603</v>
      </c>
      <c r="O302" t="s">
        <v>3776</v>
      </c>
      <c r="P302">
        <v>0</v>
      </c>
    </row>
    <row r="303" spans="1:16">
      <c r="A303">
        <v>1030157</v>
      </c>
      <c r="B303" t="s">
        <v>3777</v>
      </c>
      <c r="C303">
        <v>0</v>
      </c>
      <c r="D303">
        <v>2030604</v>
      </c>
      <c r="E303" t="s">
        <v>3778</v>
      </c>
      <c r="F303">
        <v>0</v>
      </c>
      <c r="G303">
        <f t="shared" si="8"/>
        <v>0</v>
      </c>
      <c r="H303">
        <f t="shared" si="9"/>
        <v>0</v>
      </c>
      <c r="K303">
        <v>1030157</v>
      </c>
      <c r="L303" t="s">
        <v>3777</v>
      </c>
      <c r="M303">
        <v>0</v>
      </c>
      <c r="N303">
        <v>2030604</v>
      </c>
      <c r="O303" t="s">
        <v>3778</v>
      </c>
      <c r="P303">
        <v>0</v>
      </c>
    </row>
    <row r="304" spans="1:16">
      <c r="A304">
        <v>1030158</v>
      </c>
      <c r="B304" t="s">
        <v>3779</v>
      </c>
      <c r="C304">
        <v>0</v>
      </c>
      <c r="D304">
        <v>2030605</v>
      </c>
      <c r="E304" t="s">
        <v>3780</v>
      </c>
      <c r="F304">
        <v>0</v>
      </c>
      <c r="G304">
        <f t="shared" si="8"/>
        <v>0</v>
      </c>
      <c r="H304">
        <f t="shared" si="9"/>
        <v>0</v>
      </c>
      <c r="K304">
        <v>1030158</v>
      </c>
      <c r="L304" t="s">
        <v>3779</v>
      </c>
      <c r="M304">
        <v>0</v>
      </c>
      <c r="N304">
        <v>2030605</v>
      </c>
      <c r="O304" t="s">
        <v>3780</v>
      </c>
      <c r="P304">
        <v>0</v>
      </c>
    </row>
    <row r="305" spans="1:16">
      <c r="A305">
        <v>103015801</v>
      </c>
      <c r="B305" t="s">
        <v>3781</v>
      </c>
      <c r="C305">
        <v>0</v>
      </c>
      <c r="D305">
        <v>2030606</v>
      </c>
      <c r="E305" t="s">
        <v>1296</v>
      </c>
      <c r="F305">
        <v>271</v>
      </c>
      <c r="G305">
        <f t="shared" si="8"/>
        <v>271</v>
      </c>
      <c r="H305">
        <f t="shared" si="9"/>
        <v>0</v>
      </c>
      <c r="K305">
        <v>103015801</v>
      </c>
      <c r="L305" t="s">
        <v>3781</v>
      </c>
      <c r="M305">
        <v>0</v>
      </c>
      <c r="N305">
        <v>2030606</v>
      </c>
      <c r="O305" t="s">
        <v>1296</v>
      </c>
      <c r="P305">
        <v>271</v>
      </c>
    </row>
    <row r="306" spans="1:16">
      <c r="A306">
        <v>103015802</v>
      </c>
      <c r="B306" t="s">
        <v>3782</v>
      </c>
      <c r="C306">
        <v>0</v>
      </c>
      <c r="D306">
        <v>2030607</v>
      </c>
      <c r="E306" t="s">
        <v>1300</v>
      </c>
      <c r="F306">
        <v>551</v>
      </c>
      <c r="G306">
        <f t="shared" si="8"/>
        <v>551</v>
      </c>
      <c r="H306">
        <f t="shared" si="9"/>
        <v>0</v>
      </c>
      <c r="K306">
        <v>103015802</v>
      </c>
      <c r="L306" t="s">
        <v>3782</v>
      </c>
      <c r="M306">
        <v>0</v>
      </c>
      <c r="N306">
        <v>2030607</v>
      </c>
      <c r="O306" t="s">
        <v>1300</v>
      </c>
      <c r="P306">
        <v>551</v>
      </c>
    </row>
    <row r="307" spans="1:16">
      <c r="A307">
        <v>103015803</v>
      </c>
      <c r="B307" t="s">
        <v>3783</v>
      </c>
      <c r="C307">
        <v>0</v>
      </c>
      <c r="D307">
        <v>2030608</v>
      </c>
      <c r="E307" t="s">
        <v>3784</v>
      </c>
      <c r="F307">
        <v>0</v>
      </c>
      <c r="G307">
        <f t="shared" si="8"/>
        <v>0</v>
      </c>
      <c r="H307">
        <f t="shared" si="9"/>
        <v>0</v>
      </c>
      <c r="K307">
        <v>103015803</v>
      </c>
      <c r="L307" t="s">
        <v>3783</v>
      </c>
      <c r="M307">
        <v>0</v>
      </c>
      <c r="N307">
        <v>2030608</v>
      </c>
      <c r="O307" t="s">
        <v>3784</v>
      </c>
      <c r="P307">
        <v>0</v>
      </c>
    </row>
    <row r="308" spans="1:16">
      <c r="A308">
        <v>1030159</v>
      </c>
      <c r="B308" t="s">
        <v>3785</v>
      </c>
      <c r="C308">
        <v>0</v>
      </c>
      <c r="D308">
        <v>2030699</v>
      </c>
      <c r="E308" t="s">
        <v>2500</v>
      </c>
      <c r="F308">
        <v>0</v>
      </c>
      <c r="G308">
        <f t="shared" si="8"/>
        <v>0</v>
      </c>
      <c r="H308">
        <f t="shared" si="9"/>
        <v>0</v>
      </c>
      <c r="K308">
        <v>1030159</v>
      </c>
      <c r="L308" t="s">
        <v>3785</v>
      </c>
      <c r="M308">
        <v>0</v>
      </c>
      <c r="N308">
        <v>2030699</v>
      </c>
      <c r="O308" t="s">
        <v>2500</v>
      </c>
      <c r="P308">
        <v>0</v>
      </c>
    </row>
    <row r="309" spans="1:16">
      <c r="A309">
        <v>1030166</v>
      </c>
      <c r="B309" t="s">
        <v>3786</v>
      </c>
      <c r="C309">
        <v>0</v>
      </c>
      <c r="D309">
        <v>20399</v>
      </c>
      <c r="E309" t="s">
        <v>3787</v>
      </c>
      <c r="F309">
        <v>0</v>
      </c>
      <c r="G309">
        <f t="shared" si="8"/>
        <v>0</v>
      </c>
      <c r="H309">
        <f t="shared" si="9"/>
        <v>0</v>
      </c>
      <c r="K309">
        <v>1030166</v>
      </c>
      <c r="L309" t="s">
        <v>3786</v>
      </c>
      <c r="M309">
        <v>0</v>
      </c>
      <c r="N309">
        <v>20399</v>
      </c>
      <c r="O309" t="s">
        <v>3787</v>
      </c>
      <c r="P309">
        <v>0</v>
      </c>
    </row>
    <row r="310" spans="1:16">
      <c r="A310">
        <v>1030168</v>
      </c>
      <c r="B310" t="s">
        <v>3788</v>
      </c>
      <c r="C310">
        <v>0</v>
      </c>
      <c r="D310">
        <v>2039901</v>
      </c>
      <c r="E310" t="s">
        <v>3789</v>
      </c>
      <c r="F310">
        <v>0</v>
      </c>
      <c r="G310">
        <f t="shared" si="8"/>
        <v>0</v>
      </c>
      <c r="H310">
        <f t="shared" si="9"/>
        <v>0</v>
      </c>
      <c r="K310">
        <v>1030168</v>
      </c>
      <c r="L310" t="s">
        <v>3788</v>
      </c>
      <c r="M310">
        <v>0</v>
      </c>
      <c r="N310">
        <v>2039901</v>
      </c>
      <c r="O310" t="s">
        <v>3789</v>
      </c>
      <c r="P310">
        <v>0</v>
      </c>
    </row>
    <row r="311" spans="1:16">
      <c r="A311">
        <v>1030171</v>
      </c>
      <c r="B311" t="s">
        <v>3790</v>
      </c>
      <c r="C311">
        <v>0</v>
      </c>
      <c r="D311">
        <v>204</v>
      </c>
      <c r="E311" t="s">
        <v>2305</v>
      </c>
      <c r="F311">
        <v>132118</v>
      </c>
      <c r="G311">
        <f t="shared" si="8"/>
        <v>132118</v>
      </c>
      <c r="H311">
        <f t="shared" si="9"/>
        <v>0</v>
      </c>
      <c r="K311">
        <v>1030171</v>
      </c>
      <c r="L311" t="s">
        <v>3790</v>
      </c>
      <c r="M311">
        <v>0</v>
      </c>
      <c r="N311">
        <v>204</v>
      </c>
      <c r="O311" t="s">
        <v>2305</v>
      </c>
      <c r="P311">
        <v>132118</v>
      </c>
    </row>
    <row r="312" spans="1:16">
      <c r="A312">
        <v>1030175</v>
      </c>
      <c r="B312" t="s">
        <v>3791</v>
      </c>
      <c r="C312">
        <v>0</v>
      </c>
      <c r="D312">
        <v>20401</v>
      </c>
      <c r="E312" t="s">
        <v>2352</v>
      </c>
      <c r="F312">
        <v>8714</v>
      </c>
      <c r="G312">
        <f t="shared" si="8"/>
        <v>8714</v>
      </c>
      <c r="H312">
        <f t="shared" si="9"/>
        <v>0</v>
      </c>
      <c r="K312">
        <v>1030175</v>
      </c>
      <c r="L312" t="s">
        <v>3791</v>
      </c>
      <c r="M312">
        <v>0</v>
      </c>
      <c r="N312">
        <v>20401</v>
      </c>
      <c r="O312" t="s">
        <v>2352</v>
      </c>
      <c r="P312">
        <v>8714</v>
      </c>
    </row>
    <row r="313" spans="1:16">
      <c r="A313">
        <v>1030178</v>
      </c>
      <c r="B313" t="s">
        <v>3792</v>
      </c>
      <c r="C313">
        <v>24712</v>
      </c>
      <c r="D313">
        <v>2040101</v>
      </c>
      <c r="E313" t="s">
        <v>2501</v>
      </c>
      <c r="F313">
        <v>710</v>
      </c>
      <c r="G313">
        <f t="shared" si="8"/>
        <v>710</v>
      </c>
      <c r="H313">
        <f t="shared" si="9"/>
        <v>0</v>
      </c>
      <c r="K313">
        <v>1030178</v>
      </c>
      <c r="L313" t="s">
        <v>3792</v>
      </c>
      <c r="M313">
        <v>24712</v>
      </c>
      <c r="N313">
        <v>2040101</v>
      </c>
      <c r="O313" t="s">
        <v>2501</v>
      </c>
      <c r="P313">
        <v>710</v>
      </c>
    </row>
    <row r="314" spans="1:16">
      <c r="A314">
        <v>1030180</v>
      </c>
      <c r="B314" t="s">
        <v>3793</v>
      </c>
      <c r="C314">
        <v>0</v>
      </c>
      <c r="D314">
        <v>2040102</v>
      </c>
      <c r="E314" t="s">
        <v>2502</v>
      </c>
      <c r="F314">
        <v>152</v>
      </c>
      <c r="G314">
        <f t="shared" si="8"/>
        <v>152</v>
      </c>
      <c r="H314">
        <f t="shared" si="9"/>
        <v>0</v>
      </c>
      <c r="K314">
        <v>1030180</v>
      </c>
      <c r="L314" t="s">
        <v>3793</v>
      </c>
      <c r="M314">
        <v>0</v>
      </c>
      <c r="N314">
        <v>2040102</v>
      </c>
      <c r="O314" t="s">
        <v>2502</v>
      </c>
      <c r="P314">
        <v>152</v>
      </c>
    </row>
    <row r="315" spans="1:16">
      <c r="A315">
        <v>103018001</v>
      </c>
      <c r="B315" t="s">
        <v>3794</v>
      </c>
      <c r="C315">
        <v>0</v>
      </c>
      <c r="D315">
        <v>2040103</v>
      </c>
      <c r="E315" t="s">
        <v>2503</v>
      </c>
      <c r="F315">
        <v>7352</v>
      </c>
      <c r="G315">
        <f t="shared" si="8"/>
        <v>7352</v>
      </c>
      <c r="H315">
        <f t="shared" si="9"/>
        <v>0</v>
      </c>
      <c r="K315">
        <v>103018001</v>
      </c>
      <c r="L315" t="s">
        <v>3794</v>
      </c>
      <c r="M315">
        <v>0</v>
      </c>
      <c r="N315">
        <v>2040103</v>
      </c>
      <c r="O315" t="s">
        <v>2503</v>
      </c>
      <c r="P315">
        <v>7352</v>
      </c>
    </row>
    <row r="316" spans="1:16">
      <c r="A316">
        <v>103018002</v>
      </c>
      <c r="B316" t="s">
        <v>3795</v>
      </c>
      <c r="C316">
        <v>0</v>
      </c>
      <c r="D316">
        <v>2040104</v>
      </c>
      <c r="E316" t="s">
        <v>3796</v>
      </c>
      <c r="F316">
        <v>0</v>
      </c>
      <c r="G316">
        <f t="shared" si="8"/>
        <v>0</v>
      </c>
      <c r="H316">
        <f t="shared" si="9"/>
        <v>0</v>
      </c>
      <c r="K316">
        <v>103018002</v>
      </c>
      <c r="L316" t="s">
        <v>3795</v>
      </c>
      <c r="M316">
        <v>0</v>
      </c>
      <c r="N316">
        <v>2040104</v>
      </c>
      <c r="O316" t="s">
        <v>3796</v>
      </c>
      <c r="P316">
        <v>0</v>
      </c>
    </row>
    <row r="317" spans="1:16">
      <c r="A317">
        <v>103018003</v>
      </c>
      <c r="B317" t="s">
        <v>3797</v>
      </c>
      <c r="C317">
        <v>0</v>
      </c>
      <c r="D317">
        <v>2040105</v>
      </c>
      <c r="E317" t="s">
        <v>3798</v>
      </c>
      <c r="F317">
        <v>0</v>
      </c>
      <c r="G317">
        <f t="shared" si="8"/>
        <v>0</v>
      </c>
      <c r="H317">
        <f t="shared" si="9"/>
        <v>0</v>
      </c>
      <c r="K317">
        <v>103018003</v>
      </c>
      <c r="L317" t="s">
        <v>3797</v>
      </c>
      <c r="M317">
        <v>0</v>
      </c>
      <c r="N317">
        <v>2040105</v>
      </c>
      <c r="O317" t="s">
        <v>3798</v>
      </c>
      <c r="P317">
        <v>0</v>
      </c>
    </row>
    <row r="318" spans="1:16">
      <c r="A318">
        <v>103018004</v>
      </c>
      <c r="B318" t="s">
        <v>3799</v>
      </c>
      <c r="C318">
        <v>0</v>
      </c>
      <c r="D318">
        <v>2040106</v>
      </c>
      <c r="E318" t="s">
        <v>3800</v>
      </c>
      <c r="F318">
        <v>0</v>
      </c>
      <c r="G318">
        <f t="shared" si="8"/>
        <v>0</v>
      </c>
      <c r="H318">
        <f t="shared" si="9"/>
        <v>0</v>
      </c>
      <c r="K318">
        <v>103018004</v>
      </c>
      <c r="L318" t="s">
        <v>3799</v>
      </c>
      <c r="M318">
        <v>0</v>
      </c>
      <c r="N318">
        <v>2040106</v>
      </c>
      <c r="O318" t="s">
        <v>3800</v>
      </c>
      <c r="P318">
        <v>0</v>
      </c>
    </row>
    <row r="319" spans="1:16">
      <c r="A319">
        <v>103018005</v>
      </c>
      <c r="B319" t="s">
        <v>3801</v>
      </c>
      <c r="C319">
        <v>0</v>
      </c>
      <c r="D319">
        <v>2040107</v>
      </c>
      <c r="E319" t="s">
        <v>3802</v>
      </c>
      <c r="F319">
        <v>0</v>
      </c>
      <c r="G319">
        <f t="shared" si="8"/>
        <v>0</v>
      </c>
      <c r="H319">
        <f t="shared" si="9"/>
        <v>0</v>
      </c>
      <c r="K319">
        <v>103018005</v>
      </c>
      <c r="L319" t="s">
        <v>3801</v>
      </c>
      <c r="M319">
        <v>0</v>
      </c>
      <c r="N319">
        <v>2040107</v>
      </c>
      <c r="O319" t="s">
        <v>3802</v>
      </c>
      <c r="P319">
        <v>0</v>
      </c>
    </row>
    <row r="320" spans="1:16">
      <c r="A320">
        <v>103018006</v>
      </c>
      <c r="B320" t="s">
        <v>3803</v>
      </c>
      <c r="C320">
        <v>0</v>
      </c>
      <c r="D320">
        <v>2040108</v>
      </c>
      <c r="E320" t="s">
        <v>3804</v>
      </c>
      <c r="F320">
        <v>0</v>
      </c>
      <c r="G320">
        <f t="shared" si="8"/>
        <v>0</v>
      </c>
      <c r="H320">
        <f t="shared" si="9"/>
        <v>0</v>
      </c>
      <c r="K320">
        <v>103018006</v>
      </c>
      <c r="L320" t="s">
        <v>3803</v>
      </c>
      <c r="M320">
        <v>0</v>
      </c>
      <c r="N320">
        <v>2040108</v>
      </c>
      <c r="O320" t="s">
        <v>3804</v>
      </c>
      <c r="P320">
        <v>0</v>
      </c>
    </row>
    <row r="321" spans="1:16">
      <c r="A321">
        <v>103018007</v>
      </c>
      <c r="B321" t="s">
        <v>3805</v>
      </c>
      <c r="C321">
        <v>0</v>
      </c>
      <c r="D321">
        <v>2040199</v>
      </c>
      <c r="E321" t="s">
        <v>2504</v>
      </c>
      <c r="F321">
        <v>500</v>
      </c>
      <c r="G321">
        <f t="shared" si="8"/>
        <v>500</v>
      </c>
      <c r="H321">
        <f t="shared" si="9"/>
        <v>0</v>
      </c>
      <c r="K321">
        <v>103018007</v>
      </c>
      <c r="L321" t="s">
        <v>3805</v>
      </c>
      <c r="M321">
        <v>0</v>
      </c>
      <c r="N321">
        <v>2040199</v>
      </c>
      <c r="O321" t="s">
        <v>2504</v>
      </c>
      <c r="P321">
        <v>500</v>
      </c>
    </row>
    <row r="322" spans="1:16">
      <c r="A322">
        <v>1030199</v>
      </c>
      <c r="B322" t="s">
        <v>3806</v>
      </c>
      <c r="C322">
        <v>571</v>
      </c>
      <c r="D322">
        <v>20402</v>
      </c>
      <c r="E322" t="s">
        <v>2353</v>
      </c>
      <c r="F322">
        <v>107845</v>
      </c>
      <c r="G322">
        <f t="shared" si="8"/>
        <v>107845</v>
      </c>
      <c r="H322">
        <f t="shared" si="9"/>
        <v>0</v>
      </c>
      <c r="K322">
        <v>1030199</v>
      </c>
      <c r="L322" t="s">
        <v>3806</v>
      </c>
      <c r="M322">
        <v>571</v>
      </c>
      <c r="N322">
        <v>20402</v>
      </c>
      <c r="O322" t="s">
        <v>2353</v>
      </c>
      <c r="P322">
        <v>107845</v>
      </c>
    </row>
    <row r="323" spans="1:16">
      <c r="A323">
        <v>10310</v>
      </c>
      <c r="B323" t="s">
        <v>3807</v>
      </c>
      <c r="C323">
        <v>41</v>
      </c>
      <c r="D323">
        <v>2040201</v>
      </c>
      <c r="E323" t="s">
        <v>2460</v>
      </c>
      <c r="F323">
        <v>51862</v>
      </c>
      <c r="G323">
        <f t="shared" si="8"/>
        <v>51862</v>
      </c>
      <c r="H323">
        <f t="shared" si="9"/>
        <v>0</v>
      </c>
      <c r="K323">
        <v>10310</v>
      </c>
      <c r="L323" t="s">
        <v>3807</v>
      </c>
      <c r="M323">
        <v>41</v>
      </c>
      <c r="N323">
        <v>2040201</v>
      </c>
      <c r="O323" t="s">
        <v>2460</v>
      </c>
      <c r="P323">
        <v>51862</v>
      </c>
    </row>
    <row r="324" spans="1:16">
      <c r="A324">
        <v>1031001</v>
      </c>
      <c r="B324" t="s">
        <v>3808</v>
      </c>
      <c r="C324">
        <v>0</v>
      </c>
      <c r="D324">
        <v>2040202</v>
      </c>
      <c r="E324" t="s">
        <v>2461</v>
      </c>
      <c r="F324">
        <v>1941</v>
      </c>
      <c r="G324">
        <f t="shared" si="8"/>
        <v>1941</v>
      </c>
      <c r="H324">
        <f t="shared" si="9"/>
        <v>0</v>
      </c>
      <c r="K324">
        <v>1031001</v>
      </c>
      <c r="L324" t="s">
        <v>3808</v>
      </c>
      <c r="M324">
        <v>0</v>
      </c>
      <c r="N324">
        <v>2040202</v>
      </c>
      <c r="O324" t="s">
        <v>2461</v>
      </c>
      <c r="P324">
        <v>1941</v>
      </c>
    </row>
    <row r="325" spans="1:16">
      <c r="A325">
        <v>1031002</v>
      </c>
      <c r="B325" t="s">
        <v>3809</v>
      </c>
      <c r="C325">
        <v>0</v>
      </c>
      <c r="D325">
        <v>2040203</v>
      </c>
      <c r="E325" t="s">
        <v>2462</v>
      </c>
      <c r="F325">
        <v>2408</v>
      </c>
      <c r="G325">
        <f t="shared" si="8"/>
        <v>2408</v>
      </c>
      <c r="H325">
        <f t="shared" si="9"/>
        <v>0</v>
      </c>
      <c r="K325">
        <v>1031002</v>
      </c>
      <c r="L325" t="s">
        <v>3809</v>
      </c>
      <c r="M325">
        <v>0</v>
      </c>
      <c r="N325">
        <v>2040203</v>
      </c>
      <c r="O325" t="s">
        <v>2462</v>
      </c>
      <c r="P325">
        <v>2408</v>
      </c>
    </row>
    <row r="326" spans="1:16">
      <c r="A326">
        <v>1031098</v>
      </c>
      <c r="B326" t="s">
        <v>3810</v>
      </c>
      <c r="C326">
        <v>41</v>
      </c>
      <c r="D326">
        <v>2040204</v>
      </c>
      <c r="E326" t="s">
        <v>2505</v>
      </c>
      <c r="F326">
        <v>3967</v>
      </c>
      <c r="G326">
        <f t="shared" ref="G326:G389" si="10">P326</f>
        <v>3967</v>
      </c>
      <c r="H326">
        <f t="shared" ref="H326:H389" si="11">F326-G326</f>
        <v>0</v>
      </c>
      <c r="K326">
        <v>1031098</v>
      </c>
      <c r="L326" t="s">
        <v>3810</v>
      </c>
      <c r="M326">
        <v>41</v>
      </c>
      <c r="N326">
        <v>2040204</v>
      </c>
      <c r="O326" t="s">
        <v>2505</v>
      </c>
      <c r="P326">
        <v>3967</v>
      </c>
    </row>
    <row r="327" spans="4:16">
      <c r="D327">
        <v>2040205</v>
      </c>
      <c r="E327" t="s">
        <v>2506</v>
      </c>
      <c r="F327">
        <v>225</v>
      </c>
      <c r="G327">
        <f t="shared" si="10"/>
        <v>225</v>
      </c>
      <c r="H327">
        <f t="shared" si="11"/>
        <v>0</v>
      </c>
      <c r="N327">
        <v>2040205</v>
      </c>
      <c r="O327" t="s">
        <v>2506</v>
      </c>
      <c r="P327">
        <v>225</v>
      </c>
    </row>
    <row r="328" spans="1:16">
      <c r="A328">
        <v>10306</v>
      </c>
      <c r="B328" t="s">
        <v>752</v>
      </c>
      <c r="C328">
        <v>7752</v>
      </c>
      <c r="D328">
        <v>2040206</v>
      </c>
      <c r="E328" t="s">
        <v>2507</v>
      </c>
      <c r="F328">
        <v>7849</v>
      </c>
      <c r="G328">
        <f t="shared" si="10"/>
        <v>7849</v>
      </c>
      <c r="H328">
        <f t="shared" si="11"/>
        <v>0</v>
      </c>
      <c r="K328">
        <v>10306</v>
      </c>
      <c r="L328" t="s">
        <v>752</v>
      </c>
      <c r="M328">
        <v>7752</v>
      </c>
      <c r="N328">
        <v>2040206</v>
      </c>
      <c r="O328" t="s">
        <v>2507</v>
      </c>
      <c r="P328">
        <v>7849</v>
      </c>
    </row>
    <row r="329" spans="1:16">
      <c r="A329">
        <v>1030601</v>
      </c>
      <c r="B329" t="s">
        <v>3811</v>
      </c>
      <c r="C329">
        <v>5623</v>
      </c>
      <c r="D329">
        <v>2040207</v>
      </c>
      <c r="E329" t="s">
        <v>3812</v>
      </c>
      <c r="F329">
        <v>70</v>
      </c>
      <c r="G329">
        <f t="shared" si="10"/>
        <v>70</v>
      </c>
      <c r="H329">
        <f t="shared" si="11"/>
        <v>0</v>
      </c>
      <c r="K329">
        <v>1030601</v>
      </c>
      <c r="L329" t="s">
        <v>3811</v>
      </c>
      <c r="M329">
        <v>5623</v>
      </c>
      <c r="N329">
        <v>2040207</v>
      </c>
      <c r="O329" t="s">
        <v>3812</v>
      </c>
      <c r="P329">
        <v>70</v>
      </c>
    </row>
    <row r="330" spans="1:16">
      <c r="A330">
        <v>103060103</v>
      </c>
      <c r="B330" t="s">
        <v>3813</v>
      </c>
      <c r="C330">
        <v>0</v>
      </c>
      <c r="D330">
        <v>2040208</v>
      </c>
      <c r="E330" t="s">
        <v>2508</v>
      </c>
      <c r="F330">
        <v>1343</v>
      </c>
      <c r="G330">
        <f t="shared" si="10"/>
        <v>1343</v>
      </c>
      <c r="H330">
        <f t="shared" si="11"/>
        <v>0</v>
      </c>
      <c r="K330">
        <v>103060103</v>
      </c>
      <c r="L330" t="s">
        <v>3813</v>
      </c>
      <c r="M330">
        <v>0</v>
      </c>
      <c r="N330">
        <v>2040208</v>
      </c>
      <c r="O330" t="s">
        <v>2508</v>
      </c>
      <c r="P330">
        <v>1343</v>
      </c>
    </row>
    <row r="331" spans="1:16">
      <c r="A331">
        <v>103060104</v>
      </c>
      <c r="B331" t="s">
        <v>3814</v>
      </c>
      <c r="C331">
        <v>0</v>
      </c>
      <c r="D331">
        <v>2040209</v>
      </c>
      <c r="E331" t="s">
        <v>3815</v>
      </c>
      <c r="F331">
        <v>0</v>
      </c>
      <c r="G331">
        <f t="shared" si="10"/>
        <v>0</v>
      </c>
      <c r="H331">
        <f t="shared" si="11"/>
        <v>0</v>
      </c>
      <c r="K331">
        <v>103060104</v>
      </c>
      <c r="L331" t="s">
        <v>3814</v>
      </c>
      <c r="M331">
        <v>0</v>
      </c>
      <c r="N331">
        <v>2040209</v>
      </c>
      <c r="O331" t="s">
        <v>3815</v>
      </c>
      <c r="P331">
        <v>0</v>
      </c>
    </row>
    <row r="332" spans="1:16">
      <c r="A332">
        <v>103060105</v>
      </c>
      <c r="B332" t="s">
        <v>3816</v>
      </c>
      <c r="C332">
        <v>0</v>
      </c>
      <c r="D332">
        <v>2040210</v>
      </c>
      <c r="E332" t="s">
        <v>2509</v>
      </c>
      <c r="F332">
        <v>36</v>
      </c>
      <c r="G332">
        <f t="shared" si="10"/>
        <v>36</v>
      </c>
      <c r="H332">
        <f t="shared" si="11"/>
        <v>0</v>
      </c>
      <c r="K332">
        <v>103060105</v>
      </c>
      <c r="L332" t="s">
        <v>3816</v>
      </c>
      <c r="M332">
        <v>0</v>
      </c>
      <c r="N332">
        <v>2040210</v>
      </c>
      <c r="O332" t="s">
        <v>2509</v>
      </c>
      <c r="P332">
        <v>36</v>
      </c>
    </row>
    <row r="333" spans="1:16">
      <c r="A333">
        <v>103060106</v>
      </c>
      <c r="B333" t="s">
        <v>3817</v>
      </c>
      <c r="C333">
        <v>0</v>
      </c>
      <c r="D333">
        <v>2040211</v>
      </c>
      <c r="E333" t="s">
        <v>2510</v>
      </c>
      <c r="F333">
        <v>990</v>
      </c>
      <c r="G333">
        <f t="shared" si="10"/>
        <v>990</v>
      </c>
      <c r="H333">
        <f t="shared" si="11"/>
        <v>0</v>
      </c>
      <c r="K333">
        <v>103060106</v>
      </c>
      <c r="L333" t="s">
        <v>3817</v>
      </c>
      <c r="M333">
        <v>0</v>
      </c>
      <c r="N333">
        <v>2040211</v>
      </c>
      <c r="O333" t="s">
        <v>2510</v>
      </c>
      <c r="P333">
        <v>990</v>
      </c>
    </row>
    <row r="334" spans="1:16">
      <c r="A334">
        <v>103060107</v>
      </c>
      <c r="B334" t="s">
        <v>3818</v>
      </c>
      <c r="C334">
        <v>0</v>
      </c>
      <c r="D334">
        <v>2040212</v>
      </c>
      <c r="E334" t="s">
        <v>2511</v>
      </c>
      <c r="F334">
        <v>17796</v>
      </c>
      <c r="G334">
        <f t="shared" si="10"/>
        <v>17796</v>
      </c>
      <c r="H334">
        <f t="shared" si="11"/>
        <v>0</v>
      </c>
      <c r="K334">
        <v>103060107</v>
      </c>
      <c r="L334" t="s">
        <v>3818</v>
      </c>
      <c r="M334">
        <v>0</v>
      </c>
      <c r="N334">
        <v>2040212</v>
      </c>
      <c r="O334" t="s">
        <v>2511</v>
      </c>
      <c r="P334">
        <v>17796</v>
      </c>
    </row>
    <row r="335" spans="1:16">
      <c r="A335">
        <v>103060108</v>
      </c>
      <c r="B335" t="s">
        <v>3819</v>
      </c>
      <c r="C335">
        <v>0</v>
      </c>
      <c r="D335">
        <v>2040213</v>
      </c>
      <c r="E335" t="s">
        <v>2512</v>
      </c>
      <c r="F335">
        <v>30</v>
      </c>
      <c r="G335">
        <f t="shared" si="10"/>
        <v>30</v>
      </c>
      <c r="H335">
        <f t="shared" si="11"/>
        <v>0</v>
      </c>
      <c r="K335">
        <v>103060108</v>
      </c>
      <c r="L335" t="s">
        <v>3819</v>
      </c>
      <c r="M335">
        <v>0</v>
      </c>
      <c r="N335">
        <v>2040213</v>
      </c>
      <c r="O335" t="s">
        <v>2512</v>
      </c>
      <c r="P335">
        <v>30</v>
      </c>
    </row>
    <row r="336" spans="1:16">
      <c r="A336">
        <v>103060109</v>
      </c>
      <c r="B336" t="s">
        <v>3820</v>
      </c>
      <c r="C336">
        <v>0</v>
      </c>
      <c r="D336">
        <v>2040214</v>
      </c>
      <c r="E336" t="s">
        <v>2513</v>
      </c>
      <c r="F336">
        <v>1141</v>
      </c>
      <c r="G336">
        <f t="shared" si="10"/>
        <v>1141</v>
      </c>
      <c r="H336">
        <f t="shared" si="11"/>
        <v>0</v>
      </c>
      <c r="K336">
        <v>103060109</v>
      </c>
      <c r="L336" t="s">
        <v>3820</v>
      </c>
      <c r="M336">
        <v>0</v>
      </c>
      <c r="N336">
        <v>2040214</v>
      </c>
      <c r="O336" t="s">
        <v>2513</v>
      </c>
      <c r="P336">
        <v>1141</v>
      </c>
    </row>
    <row r="337" spans="1:16">
      <c r="A337">
        <v>103060112</v>
      </c>
      <c r="B337" t="s">
        <v>3821</v>
      </c>
      <c r="C337">
        <v>0</v>
      </c>
      <c r="D337">
        <v>2040215</v>
      </c>
      <c r="E337" t="s">
        <v>2514</v>
      </c>
      <c r="F337">
        <v>700</v>
      </c>
      <c r="G337">
        <f t="shared" si="10"/>
        <v>700</v>
      </c>
      <c r="H337">
        <f t="shared" si="11"/>
        <v>0</v>
      </c>
      <c r="K337">
        <v>103060112</v>
      </c>
      <c r="L337" t="s">
        <v>3821</v>
      </c>
      <c r="M337">
        <v>0</v>
      </c>
      <c r="N337">
        <v>2040215</v>
      </c>
      <c r="O337" t="s">
        <v>2514</v>
      </c>
      <c r="P337">
        <v>700</v>
      </c>
    </row>
    <row r="338" spans="1:16">
      <c r="A338">
        <v>103060113</v>
      </c>
      <c r="B338" t="s">
        <v>3822</v>
      </c>
      <c r="C338">
        <v>0</v>
      </c>
      <c r="D338">
        <v>2040216</v>
      </c>
      <c r="E338" t="s">
        <v>2515</v>
      </c>
      <c r="F338">
        <v>1468</v>
      </c>
      <c r="G338">
        <f t="shared" si="10"/>
        <v>1468</v>
      </c>
      <c r="H338">
        <f t="shared" si="11"/>
        <v>0</v>
      </c>
      <c r="K338">
        <v>103060113</v>
      </c>
      <c r="L338" t="s">
        <v>3822</v>
      </c>
      <c r="M338">
        <v>0</v>
      </c>
      <c r="N338">
        <v>2040216</v>
      </c>
      <c r="O338" t="s">
        <v>2515</v>
      </c>
      <c r="P338">
        <v>1468</v>
      </c>
    </row>
    <row r="339" spans="1:16">
      <c r="A339">
        <v>103060114</v>
      </c>
      <c r="B339" t="s">
        <v>3823</v>
      </c>
      <c r="C339">
        <v>0</v>
      </c>
      <c r="D339">
        <v>2040217</v>
      </c>
      <c r="E339" t="s">
        <v>2516</v>
      </c>
      <c r="F339">
        <v>3435</v>
      </c>
      <c r="G339">
        <f t="shared" si="10"/>
        <v>3435</v>
      </c>
      <c r="H339">
        <f t="shared" si="11"/>
        <v>0</v>
      </c>
      <c r="K339">
        <v>103060114</v>
      </c>
      <c r="L339" t="s">
        <v>3823</v>
      </c>
      <c r="M339">
        <v>0</v>
      </c>
      <c r="N339">
        <v>2040217</v>
      </c>
      <c r="O339" t="s">
        <v>2516</v>
      </c>
      <c r="P339">
        <v>3435</v>
      </c>
    </row>
    <row r="340" spans="1:16">
      <c r="A340">
        <v>103060115</v>
      </c>
      <c r="B340" t="s">
        <v>3824</v>
      </c>
      <c r="C340">
        <v>0</v>
      </c>
      <c r="D340">
        <v>2040218</v>
      </c>
      <c r="E340" t="s">
        <v>3825</v>
      </c>
      <c r="F340">
        <v>0</v>
      </c>
      <c r="G340">
        <f t="shared" si="10"/>
        <v>0</v>
      </c>
      <c r="H340">
        <f t="shared" si="11"/>
        <v>0</v>
      </c>
      <c r="K340">
        <v>103060115</v>
      </c>
      <c r="L340" t="s">
        <v>3824</v>
      </c>
      <c r="M340">
        <v>0</v>
      </c>
      <c r="N340">
        <v>2040218</v>
      </c>
      <c r="O340" t="s">
        <v>3825</v>
      </c>
      <c r="P340">
        <v>0</v>
      </c>
    </row>
    <row r="341" spans="1:16">
      <c r="A341">
        <v>103060116</v>
      </c>
      <c r="B341" t="s">
        <v>3826</v>
      </c>
      <c r="C341">
        <v>0</v>
      </c>
      <c r="D341">
        <v>2040219</v>
      </c>
      <c r="E341" t="s">
        <v>2480</v>
      </c>
      <c r="F341">
        <v>0</v>
      </c>
      <c r="G341">
        <f t="shared" si="10"/>
        <v>0</v>
      </c>
      <c r="H341">
        <f t="shared" si="11"/>
        <v>0</v>
      </c>
      <c r="K341">
        <v>103060116</v>
      </c>
      <c r="L341" t="s">
        <v>3826</v>
      </c>
      <c r="M341">
        <v>0</v>
      </c>
      <c r="N341">
        <v>2040219</v>
      </c>
      <c r="O341" t="s">
        <v>2480</v>
      </c>
      <c r="P341">
        <v>0</v>
      </c>
    </row>
    <row r="342" spans="1:16">
      <c r="A342">
        <v>103060117</v>
      </c>
      <c r="B342" t="s">
        <v>3827</v>
      </c>
      <c r="C342">
        <v>0</v>
      </c>
      <c r="D342">
        <v>2040250</v>
      </c>
      <c r="E342" t="s">
        <v>2465</v>
      </c>
      <c r="F342">
        <v>226</v>
      </c>
      <c r="G342">
        <f t="shared" si="10"/>
        <v>226</v>
      </c>
      <c r="H342">
        <f t="shared" si="11"/>
        <v>0</v>
      </c>
      <c r="K342">
        <v>103060117</v>
      </c>
      <c r="L342" t="s">
        <v>3827</v>
      </c>
      <c r="M342">
        <v>0</v>
      </c>
      <c r="N342">
        <v>2040250</v>
      </c>
      <c r="O342" t="s">
        <v>2465</v>
      </c>
      <c r="P342">
        <v>226</v>
      </c>
    </row>
    <row r="343" spans="1:16">
      <c r="A343">
        <v>103060118</v>
      </c>
      <c r="B343" t="s">
        <v>3828</v>
      </c>
      <c r="C343">
        <v>0</v>
      </c>
      <c r="D343">
        <v>2040299</v>
      </c>
      <c r="E343" t="s">
        <v>1333</v>
      </c>
      <c r="F343">
        <v>12358</v>
      </c>
      <c r="G343">
        <f t="shared" si="10"/>
        <v>12358</v>
      </c>
      <c r="H343">
        <f t="shared" si="11"/>
        <v>0</v>
      </c>
      <c r="K343">
        <v>103060118</v>
      </c>
      <c r="L343" t="s">
        <v>3828</v>
      </c>
      <c r="M343">
        <v>0</v>
      </c>
      <c r="N343">
        <v>2040299</v>
      </c>
      <c r="O343" t="s">
        <v>1333</v>
      </c>
      <c r="P343">
        <v>12358</v>
      </c>
    </row>
    <row r="344" spans="1:16">
      <c r="A344">
        <v>103060119</v>
      </c>
      <c r="B344" t="s">
        <v>3829</v>
      </c>
      <c r="C344">
        <v>0</v>
      </c>
      <c r="D344">
        <v>20403</v>
      </c>
      <c r="E344" t="s">
        <v>2354</v>
      </c>
      <c r="F344">
        <v>200</v>
      </c>
      <c r="G344">
        <f t="shared" si="10"/>
        <v>200</v>
      </c>
      <c r="H344">
        <f t="shared" si="11"/>
        <v>0</v>
      </c>
      <c r="K344">
        <v>103060119</v>
      </c>
      <c r="L344" t="s">
        <v>3829</v>
      </c>
      <c r="M344">
        <v>0</v>
      </c>
      <c r="N344">
        <v>20403</v>
      </c>
      <c r="O344" t="s">
        <v>2354</v>
      </c>
      <c r="P344">
        <v>200</v>
      </c>
    </row>
    <row r="345" spans="1:16">
      <c r="A345">
        <v>103060120</v>
      </c>
      <c r="B345" t="s">
        <v>3830</v>
      </c>
      <c r="C345">
        <v>0</v>
      </c>
      <c r="D345">
        <v>2040301</v>
      </c>
      <c r="E345" t="s">
        <v>2460</v>
      </c>
      <c r="F345">
        <v>0</v>
      </c>
      <c r="G345">
        <f t="shared" si="10"/>
        <v>0</v>
      </c>
      <c r="H345">
        <f t="shared" si="11"/>
        <v>0</v>
      </c>
      <c r="K345">
        <v>103060120</v>
      </c>
      <c r="L345" t="s">
        <v>3830</v>
      </c>
      <c r="M345">
        <v>0</v>
      </c>
      <c r="N345">
        <v>2040301</v>
      </c>
      <c r="O345" t="s">
        <v>2460</v>
      </c>
      <c r="P345">
        <v>0</v>
      </c>
    </row>
    <row r="346" spans="1:16">
      <c r="A346">
        <v>103060121</v>
      </c>
      <c r="B346" t="s">
        <v>3831</v>
      </c>
      <c r="C346">
        <v>0</v>
      </c>
      <c r="D346">
        <v>2040302</v>
      </c>
      <c r="E346" t="s">
        <v>2461</v>
      </c>
      <c r="F346">
        <v>0</v>
      </c>
      <c r="G346">
        <f t="shared" si="10"/>
        <v>0</v>
      </c>
      <c r="H346">
        <f t="shared" si="11"/>
        <v>0</v>
      </c>
      <c r="K346">
        <v>103060121</v>
      </c>
      <c r="L346" t="s">
        <v>3831</v>
      </c>
      <c r="M346">
        <v>0</v>
      </c>
      <c r="N346">
        <v>2040302</v>
      </c>
      <c r="O346" t="s">
        <v>2461</v>
      </c>
      <c r="P346">
        <v>0</v>
      </c>
    </row>
    <row r="347" spans="1:16">
      <c r="A347">
        <v>103060122</v>
      </c>
      <c r="B347" t="s">
        <v>3832</v>
      </c>
      <c r="C347">
        <v>0</v>
      </c>
      <c r="D347">
        <v>2040303</v>
      </c>
      <c r="E347" t="s">
        <v>2462</v>
      </c>
      <c r="F347">
        <v>0</v>
      </c>
      <c r="G347">
        <f t="shared" si="10"/>
        <v>0</v>
      </c>
      <c r="H347">
        <f t="shared" si="11"/>
        <v>0</v>
      </c>
      <c r="K347">
        <v>103060122</v>
      </c>
      <c r="L347" t="s">
        <v>3832</v>
      </c>
      <c r="M347">
        <v>0</v>
      </c>
      <c r="N347">
        <v>2040303</v>
      </c>
      <c r="O347" t="s">
        <v>2462</v>
      </c>
      <c r="P347">
        <v>0</v>
      </c>
    </row>
    <row r="348" spans="1:16">
      <c r="A348">
        <v>103060123</v>
      </c>
      <c r="B348" t="s">
        <v>3833</v>
      </c>
      <c r="C348">
        <v>0</v>
      </c>
      <c r="D348">
        <v>2040304</v>
      </c>
      <c r="E348" t="s">
        <v>3834</v>
      </c>
      <c r="F348">
        <v>0</v>
      </c>
      <c r="G348">
        <f t="shared" si="10"/>
        <v>0</v>
      </c>
      <c r="H348">
        <f t="shared" si="11"/>
        <v>0</v>
      </c>
      <c r="K348">
        <v>103060123</v>
      </c>
      <c r="L348" t="s">
        <v>3833</v>
      </c>
      <c r="M348">
        <v>0</v>
      </c>
      <c r="N348">
        <v>2040304</v>
      </c>
      <c r="O348" t="s">
        <v>3834</v>
      </c>
      <c r="P348">
        <v>0</v>
      </c>
    </row>
    <row r="349" spans="1:16">
      <c r="A349">
        <v>103060124</v>
      </c>
      <c r="B349" t="s">
        <v>3835</v>
      </c>
      <c r="C349">
        <v>0</v>
      </c>
      <c r="D349">
        <v>2040350</v>
      </c>
      <c r="E349" t="s">
        <v>2465</v>
      </c>
      <c r="F349">
        <v>0</v>
      </c>
      <c r="G349">
        <f t="shared" si="10"/>
        <v>0</v>
      </c>
      <c r="H349">
        <f t="shared" si="11"/>
        <v>0</v>
      </c>
      <c r="K349">
        <v>103060124</v>
      </c>
      <c r="L349" t="s">
        <v>3835</v>
      </c>
      <c r="M349">
        <v>0</v>
      </c>
      <c r="N349">
        <v>2040350</v>
      </c>
      <c r="O349" t="s">
        <v>2465</v>
      </c>
      <c r="P349">
        <v>0</v>
      </c>
    </row>
    <row r="350" spans="1:16">
      <c r="A350">
        <v>103060125</v>
      </c>
      <c r="B350" t="s">
        <v>3836</v>
      </c>
      <c r="C350">
        <v>0</v>
      </c>
      <c r="D350">
        <v>2040399</v>
      </c>
      <c r="E350" t="s">
        <v>2517</v>
      </c>
      <c r="F350">
        <v>200</v>
      </c>
      <c r="G350">
        <f t="shared" si="10"/>
        <v>200</v>
      </c>
      <c r="H350">
        <f t="shared" si="11"/>
        <v>0</v>
      </c>
      <c r="K350">
        <v>103060125</v>
      </c>
      <c r="L350" t="s">
        <v>3836</v>
      </c>
      <c r="M350">
        <v>0</v>
      </c>
      <c r="N350">
        <v>2040399</v>
      </c>
      <c r="O350" t="s">
        <v>2517</v>
      </c>
      <c r="P350">
        <v>200</v>
      </c>
    </row>
    <row r="351" spans="1:16">
      <c r="A351">
        <v>103060126</v>
      </c>
      <c r="B351" t="s">
        <v>3837</v>
      </c>
      <c r="C351">
        <v>0</v>
      </c>
      <c r="D351">
        <v>20404</v>
      </c>
      <c r="E351" t="s">
        <v>2355</v>
      </c>
      <c r="F351">
        <v>5188</v>
      </c>
      <c r="G351">
        <f t="shared" si="10"/>
        <v>5188</v>
      </c>
      <c r="H351">
        <f t="shared" si="11"/>
        <v>0</v>
      </c>
      <c r="K351">
        <v>103060126</v>
      </c>
      <c r="L351" t="s">
        <v>3837</v>
      </c>
      <c r="M351">
        <v>0</v>
      </c>
      <c r="N351">
        <v>20404</v>
      </c>
      <c r="O351" t="s">
        <v>2355</v>
      </c>
      <c r="P351">
        <v>5188</v>
      </c>
    </row>
    <row r="352" spans="1:16">
      <c r="A352">
        <v>103060127</v>
      </c>
      <c r="B352" t="s">
        <v>3838</v>
      </c>
      <c r="C352">
        <v>0</v>
      </c>
      <c r="D352">
        <v>2040401</v>
      </c>
      <c r="E352" t="s">
        <v>2460</v>
      </c>
      <c r="F352">
        <v>3212</v>
      </c>
      <c r="G352">
        <f t="shared" si="10"/>
        <v>3212</v>
      </c>
      <c r="H352">
        <f t="shared" si="11"/>
        <v>0</v>
      </c>
      <c r="K352">
        <v>103060127</v>
      </c>
      <c r="L352" t="s">
        <v>3838</v>
      </c>
      <c r="M352">
        <v>0</v>
      </c>
      <c r="N352">
        <v>2040401</v>
      </c>
      <c r="O352" t="s">
        <v>2460</v>
      </c>
      <c r="P352">
        <v>3212</v>
      </c>
    </row>
    <row r="353" spans="1:16">
      <c r="A353">
        <v>103060128</v>
      </c>
      <c r="B353" t="s">
        <v>3839</v>
      </c>
      <c r="C353">
        <v>0</v>
      </c>
      <c r="D353">
        <v>2040402</v>
      </c>
      <c r="E353" t="s">
        <v>2461</v>
      </c>
      <c r="F353">
        <v>1199</v>
      </c>
      <c r="G353">
        <f t="shared" si="10"/>
        <v>1199</v>
      </c>
      <c r="H353">
        <f t="shared" si="11"/>
        <v>0</v>
      </c>
      <c r="K353">
        <v>103060128</v>
      </c>
      <c r="L353" t="s">
        <v>3839</v>
      </c>
      <c r="M353">
        <v>0</v>
      </c>
      <c r="N353">
        <v>2040402</v>
      </c>
      <c r="O353" t="s">
        <v>2461</v>
      </c>
      <c r="P353">
        <v>1199</v>
      </c>
    </row>
    <row r="354" spans="1:16">
      <c r="A354">
        <v>103060129</v>
      </c>
      <c r="B354" t="s">
        <v>3840</v>
      </c>
      <c r="C354">
        <v>0</v>
      </c>
      <c r="D354">
        <v>2040403</v>
      </c>
      <c r="E354" t="s">
        <v>2462</v>
      </c>
      <c r="F354">
        <v>34</v>
      </c>
      <c r="G354">
        <f t="shared" si="10"/>
        <v>34</v>
      </c>
      <c r="H354">
        <f t="shared" si="11"/>
        <v>0</v>
      </c>
      <c r="K354">
        <v>103060129</v>
      </c>
      <c r="L354" t="s">
        <v>3840</v>
      </c>
      <c r="M354">
        <v>0</v>
      </c>
      <c r="N354">
        <v>2040403</v>
      </c>
      <c r="O354" t="s">
        <v>2462</v>
      </c>
      <c r="P354">
        <v>34</v>
      </c>
    </row>
    <row r="355" spans="1:16">
      <c r="A355">
        <v>103060130</v>
      </c>
      <c r="B355" t="s">
        <v>3841</v>
      </c>
      <c r="C355">
        <v>0</v>
      </c>
      <c r="D355">
        <v>2040404</v>
      </c>
      <c r="E355" t="s">
        <v>2518</v>
      </c>
      <c r="F355">
        <v>0</v>
      </c>
      <c r="G355">
        <f t="shared" si="10"/>
        <v>0</v>
      </c>
      <c r="H355">
        <f t="shared" si="11"/>
        <v>0</v>
      </c>
      <c r="K355">
        <v>103060130</v>
      </c>
      <c r="L355" t="s">
        <v>3841</v>
      </c>
      <c r="M355">
        <v>0</v>
      </c>
      <c r="N355">
        <v>2040404</v>
      </c>
      <c r="O355" t="s">
        <v>2518</v>
      </c>
      <c r="P355">
        <v>0</v>
      </c>
    </row>
    <row r="356" spans="1:16">
      <c r="A356">
        <v>103060131</v>
      </c>
      <c r="B356" t="s">
        <v>3842</v>
      </c>
      <c r="C356">
        <v>0</v>
      </c>
      <c r="D356">
        <v>2040405</v>
      </c>
      <c r="E356" t="s">
        <v>2519</v>
      </c>
      <c r="F356">
        <v>0</v>
      </c>
      <c r="G356">
        <f t="shared" si="10"/>
        <v>0</v>
      </c>
      <c r="H356">
        <f t="shared" si="11"/>
        <v>0</v>
      </c>
      <c r="K356">
        <v>103060131</v>
      </c>
      <c r="L356" t="s">
        <v>3842</v>
      </c>
      <c r="M356">
        <v>0</v>
      </c>
      <c r="N356">
        <v>2040405</v>
      </c>
      <c r="O356" t="s">
        <v>2519</v>
      </c>
      <c r="P356">
        <v>0</v>
      </c>
    </row>
    <row r="357" spans="1:16">
      <c r="A357">
        <v>103060132</v>
      </c>
      <c r="B357" t="s">
        <v>3843</v>
      </c>
      <c r="C357">
        <v>0</v>
      </c>
      <c r="D357">
        <v>2040406</v>
      </c>
      <c r="E357" t="s">
        <v>2520</v>
      </c>
      <c r="F357">
        <v>0</v>
      </c>
      <c r="G357">
        <f t="shared" si="10"/>
        <v>0</v>
      </c>
      <c r="H357">
        <f t="shared" si="11"/>
        <v>0</v>
      </c>
      <c r="K357">
        <v>103060132</v>
      </c>
      <c r="L357" t="s">
        <v>3843</v>
      </c>
      <c r="M357">
        <v>0</v>
      </c>
      <c r="N357">
        <v>2040406</v>
      </c>
      <c r="O357" t="s">
        <v>2520</v>
      </c>
      <c r="P357">
        <v>0</v>
      </c>
    </row>
    <row r="358" spans="1:16">
      <c r="A358">
        <v>103060133</v>
      </c>
      <c r="B358" t="s">
        <v>3844</v>
      </c>
      <c r="C358">
        <v>0</v>
      </c>
      <c r="D358">
        <v>2040407</v>
      </c>
      <c r="E358" t="s">
        <v>2521</v>
      </c>
      <c r="F358">
        <v>0</v>
      </c>
      <c r="G358">
        <f t="shared" si="10"/>
        <v>0</v>
      </c>
      <c r="H358">
        <f t="shared" si="11"/>
        <v>0</v>
      </c>
      <c r="K358">
        <v>103060133</v>
      </c>
      <c r="L358" t="s">
        <v>3844</v>
      </c>
      <c r="M358">
        <v>0</v>
      </c>
      <c r="N358">
        <v>2040407</v>
      </c>
      <c r="O358" t="s">
        <v>2521</v>
      </c>
      <c r="P358">
        <v>0</v>
      </c>
    </row>
    <row r="359" spans="1:16">
      <c r="A359">
        <v>103060134</v>
      </c>
      <c r="B359" t="s">
        <v>3845</v>
      </c>
      <c r="C359">
        <v>0</v>
      </c>
      <c r="D359">
        <v>2040408</v>
      </c>
      <c r="E359" t="s">
        <v>2522</v>
      </c>
      <c r="F359">
        <v>0</v>
      </c>
      <c r="G359">
        <f t="shared" si="10"/>
        <v>0</v>
      </c>
      <c r="H359">
        <f t="shared" si="11"/>
        <v>0</v>
      </c>
      <c r="K359">
        <v>103060134</v>
      </c>
      <c r="L359" t="s">
        <v>3845</v>
      </c>
      <c r="M359">
        <v>0</v>
      </c>
      <c r="N359">
        <v>2040408</v>
      </c>
      <c r="O359" t="s">
        <v>2522</v>
      </c>
      <c r="P359">
        <v>0</v>
      </c>
    </row>
    <row r="360" spans="1:16">
      <c r="A360">
        <v>103060198</v>
      </c>
      <c r="B360" t="s">
        <v>3846</v>
      </c>
      <c r="C360">
        <v>5623</v>
      </c>
      <c r="D360">
        <v>2040409</v>
      </c>
      <c r="E360" t="s">
        <v>2523</v>
      </c>
      <c r="F360">
        <v>0</v>
      </c>
      <c r="G360">
        <f t="shared" si="10"/>
        <v>0</v>
      </c>
      <c r="H360">
        <f t="shared" si="11"/>
        <v>0</v>
      </c>
      <c r="K360">
        <v>103060198</v>
      </c>
      <c r="L360" t="s">
        <v>3846</v>
      </c>
      <c r="M360">
        <v>5623</v>
      </c>
      <c r="N360">
        <v>2040409</v>
      </c>
      <c r="O360" t="s">
        <v>2523</v>
      </c>
      <c r="P360">
        <v>0</v>
      </c>
    </row>
    <row r="361" spans="1:16">
      <c r="A361">
        <v>1030602</v>
      </c>
      <c r="B361" t="s">
        <v>3847</v>
      </c>
      <c r="C361">
        <v>951</v>
      </c>
      <c r="D361">
        <v>2040450</v>
      </c>
      <c r="E361" t="s">
        <v>2465</v>
      </c>
      <c r="F361">
        <v>0</v>
      </c>
      <c r="G361">
        <f t="shared" si="10"/>
        <v>0</v>
      </c>
      <c r="H361">
        <f t="shared" si="11"/>
        <v>0</v>
      </c>
      <c r="K361">
        <v>1030602</v>
      </c>
      <c r="L361" t="s">
        <v>3847</v>
      </c>
      <c r="M361">
        <v>951</v>
      </c>
      <c r="N361">
        <v>2040450</v>
      </c>
      <c r="O361" t="s">
        <v>2465</v>
      </c>
      <c r="P361">
        <v>0</v>
      </c>
    </row>
    <row r="362" spans="1:16">
      <c r="A362">
        <v>103060202</v>
      </c>
      <c r="B362" t="s">
        <v>3848</v>
      </c>
      <c r="C362">
        <v>686</v>
      </c>
      <c r="D362">
        <v>2040499</v>
      </c>
      <c r="E362" t="s">
        <v>1343</v>
      </c>
      <c r="F362">
        <v>743</v>
      </c>
      <c r="G362">
        <f t="shared" si="10"/>
        <v>743</v>
      </c>
      <c r="H362">
        <f t="shared" si="11"/>
        <v>0</v>
      </c>
      <c r="K362">
        <v>103060202</v>
      </c>
      <c r="L362" t="s">
        <v>3848</v>
      </c>
      <c r="M362">
        <v>686</v>
      </c>
      <c r="N362">
        <v>2040499</v>
      </c>
      <c r="O362" t="s">
        <v>1343</v>
      </c>
      <c r="P362">
        <v>743</v>
      </c>
    </row>
    <row r="363" spans="1:16">
      <c r="A363">
        <v>103060203</v>
      </c>
      <c r="B363" t="s">
        <v>3849</v>
      </c>
      <c r="C363">
        <v>265</v>
      </c>
      <c r="D363">
        <v>20405</v>
      </c>
      <c r="E363" t="s">
        <v>2356</v>
      </c>
      <c r="F363">
        <v>7283</v>
      </c>
      <c r="G363">
        <f t="shared" si="10"/>
        <v>7283</v>
      </c>
      <c r="H363">
        <f t="shared" si="11"/>
        <v>0</v>
      </c>
      <c r="K363">
        <v>103060203</v>
      </c>
      <c r="L363" t="s">
        <v>3849</v>
      </c>
      <c r="M363">
        <v>265</v>
      </c>
      <c r="N363">
        <v>20405</v>
      </c>
      <c r="O363" t="s">
        <v>2356</v>
      </c>
      <c r="P363">
        <v>7283</v>
      </c>
    </row>
    <row r="364" spans="1:16">
      <c r="A364">
        <v>103060204</v>
      </c>
      <c r="B364" t="s">
        <v>3850</v>
      </c>
      <c r="C364">
        <v>0</v>
      </c>
      <c r="D364">
        <v>2040501</v>
      </c>
      <c r="E364" t="s">
        <v>2460</v>
      </c>
      <c r="F364">
        <v>3797</v>
      </c>
      <c r="G364">
        <f t="shared" si="10"/>
        <v>3797</v>
      </c>
      <c r="H364">
        <f t="shared" si="11"/>
        <v>0</v>
      </c>
      <c r="K364">
        <v>103060204</v>
      </c>
      <c r="L364" t="s">
        <v>3850</v>
      </c>
      <c r="M364">
        <v>0</v>
      </c>
      <c r="N364">
        <v>2040501</v>
      </c>
      <c r="O364" t="s">
        <v>2460</v>
      </c>
      <c r="P364">
        <v>3797</v>
      </c>
    </row>
    <row r="365" spans="1:16">
      <c r="A365">
        <v>103060298</v>
      </c>
      <c r="B365" t="s">
        <v>3851</v>
      </c>
      <c r="C365">
        <v>0</v>
      </c>
      <c r="D365">
        <v>2040502</v>
      </c>
      <c r="E365" t="s">
        <v>2461</v>
      </c>
      <c r="F365">
        <v>26</v>
      </c>
      <c r="G365">
        <f t="shared" si="10"/>
        <v>26</v>
      </c>
      <c r="H365">
        <f t="shared" si="11"/>
        <v>0</v>
      </c>
      <c r="K365">
        <v>103060298</v>
      </c>
      <c r="L365" t="s">
        <v>3851</v>
      </c>
      <c r="M365">
        <v>0</v>
      </c>
      <c r="N365">
        <v>2040502</v>
      </c>
      <c r="O365" t="s">
        <v>2461</v>
      </c>
      <c r="P365">
        <v>26</v>
      </c>
    </row>
    <row r="366" spans="1:16">
      <c r="A366">
        <v>1030603</v>
      </c>
      <c r="B366" t="s">
        <v>3852</v>
      </c>
      <c r="C366">
        <v>767</v>
      </c>
      <c r="D366">
        <v>2040503</v>
      </c>
      <c r="E366" t="s">
        <v>2462</v>
      </c>
      <c r="F366">
        <v>0</v>
      </c>
      <c r="G366">
        <f t="shared" si="10"/>
        <v>0</v>
      </c>
      <c r="H366">
        <f t="shared" si="11"/>
        <v>0</v>
      </c>
      <c r="K366">
        <v>1030603</v>
      </c>
      <c r="L366" t="s">
        <v>3852</v>
      </c>
      <c r="M366">
        <v>767</v>
      </c>
      <c r="N366">
        <v>2040503</v>
      </c>
      <c r="O366" t="s">
        <v>2462</v>
      </c>
      <c r="P366">
        <v>0</v>
      </c>
    </row>
    <row r="367" spans="1:16">
      <c r="A367">
        <v>103060301</v>
      </c>
      <c r="B367" t="s">
        <v>3853</v>
      </c>
      <c r="C367">
        <v>0</v>
      </c>
      <c r="D367">
        <v>2040504</v>
      </c>
      <c r="E367" t="s">
        <v>1349</v>
      </c>
      <c r="F367">
        <v>0</v>
      </c>
      <c r="G367">
        <f t="shared" si="10"/>
        <v>0</v>
      </c>
      <c r="H367">
        <f t="shared" si="11"/>
        <v>0</v>
      </c>
      <c r="K367">
        <v>103060301</v>
      </c>
      <c r="L367" t="s">
        <v>3853</v>
      </c>
      <c r="M367">
        <v>0</v>
      </c>
      <c r="N367">
        <v>2040504</v>
      </c>
      <c r="O367" t="s">
        <v>1349</v>
      </c>
      <c r="P367">
        <v>0</v>
      </c>
    </row>
    <row r="368" spans="1:16">
      <c r="A368">
        <v>103060304</v>
      </c>
      <c r="B368" t="s">
        <v>3854</v>
      </c>
      <c r="C368">
        <v>0</v>
      </c>
      <c r="D368">
        <v>2040505</v>
      </c>
      <c r="E368" t="s">
        <v>1350</v>
      </c>
      <c r="F368">
        <v>0</v>
      </c>
      <c r="G368">
        <f t="shared" si="10"/>
        <v>0</v>
      </c>
      <c r="H368">
        <f t="shared" si="11"/>
        <v>0</v>
      </c>
      <c r="K368">
        <v>103060304</v>
      </c>
      <c r="L368" t="s">
        <v>3854</v>
      </c>
      <c r="M368">
        <v>0</v>
      </c>
      <c r="N368">
        <v>2040505</v>
      </c>
      <c r="O368" t="s">
        <v>1350</v>
      </c>
      <c r="P368">
        <v>0</v>
      </c>
    </row>
    <row r="369" spans="1:16">
      <c r="A369">
        <v>103060305</v>
      </c>
      <c r="B369" t="s">
        <v>3855</v>
      </c>
      <c r="C369">
        <v>0</v>
      </c>
      <c r="D369">
        <v>2040506</v>
      </c>
      <c r="E369" t="s">
        <v>1351</v>
      </c>
      <c r="F369">
        <v>300</v>
      </c>
      <c r="G369">
        <f t="shared" si="10"/>
        <v>300</v>
      </c>
      <c r="H369">
        <f t="shared" si="11"/>
        <v>0</v>
      </c>
      <c r="K369">
        <v>103060305</v>
      </c>
      <c r="L369" t="s">
        <v>3855</v>
      </c>
      <c r="M369">
        <v>0</v>
      </c>
      <c r="N369">
        <v>2040506</v>
      </c>
      <c r="O369" t="s">
        <v>1351</v>
      </c>
      <c r="P369">
        <v>300</v>
      </c>
    </row>
    <row r="370" spans="1:16">
      <c r="A370">
        <v>103060307</v>
      </c>
      <c r="B370" t="s">
        <v>3856</v>
      </c>
      <c r="C370">
        <v>0</v>
      </c>
      <c r="D370">
        <v>2040550</v>
      </c>
      <c r="E370" t="s">
        <v>2465</v>
      </c>
      <c r="F370">
        <v>0</v>
      </c>
      <c r="G370">
        <f t="shared" si="10"/>
        <v>0</v>
      </c>
      <c r="H370">
        <f t="shared" si="11"/>
        <v>0</v>
      </c>
      <c r="K370">
        <v>103060307</v>
      </c>
      <c r="L370" t="s">
        <v>3856</v>
      </c>
      <c r="M370">
        <v>0</v>
      </c>
      <c r="N370">
        <v>2040550</v>
      </c>
      <c r="O370" t="s">
        <v>2465</v>
      </c>
      <c r="P370">
        <v>0</v>
      </c>
    </row>
    <row r="371" spans="1:16">
      <c r="A371">
        <v>103060398</v>
      </c>
      <c r="B371" t="s">
        <v>3857</v>
      </c>
      <c r="C371">
        <v>767</v>
      </c>
      <c r="D371">
        <v>2040599</v>
      </c>
      <c r="E371" t="s">
        <v>1352</v>
      </c>
      <c r="F371">
        <v>3160</v>
      </c>
      <c r="G371">
        <f t="shared" si="10"/>
        <v>3160</v>
      </c>
      <c r="H371">
        <f t="shared" si="11"/>
        <v>0</v>
      </c>
      <c r="K371">
        <v>103060398</v>
      </c>
      <c r="L371" t="s">
        <v>3857</v>
      </c>
      <c r="M371">
        <v>767</v>
      </c>
      <c r="N371">
        <v>2040599</v>
      </c>
      <c r="O371" t="s">
        <v>1352</v>
      </c>
      <c r="P371">
        <v>3160</v>
      </c>
    </row>
    <row r="372" spans="1:16">
      <c r="A372">
        <v>1030604</v>
      </c>
      <c r="B372" t="s">
        <v>3858</v>
      </c>
      <c r="C372">
        <v>0</v>
      </c>
      <c r="D372">
        <v>20406</v>
      </c>
      <c r="E372" t="s">
        <v>2357</v>
      </c>
      <c r="F372">
        <v>2268</v>
      </c>
      <c r="G372">
        <f t="shared" si="10"/>
        <v>2268</v>
      </c>
      <c r="H372">
        <f t="shared" si="11"/>
        <v>0</v>
      </c>
      <c r="K372">
        <v>1030604</v>
      </c>
      <c r="L372" t="s">
        <v>3858</v>
      </c>
      <c r="M372">
        <v>0</v>
      </c>
      <c r="N372">
        <v>20406</v>
      </c>
      <c r="O372" t="s">
        <v>2357</v>
      </c>
      <c r="P372">
        <v>2268</v>
      </c>
    </row>
    <row r="373" spans="1:16">
      <c r="A373">
        <v>103060401</v>
      </c>
      <c r="B373" t="s">
        <v>3859</v>
      </c>
      <c r="C373">
        <v>0</v>
      </c>
      <c r="D373">
        <v>2040601</v>
      </c>
      <c r="E373" t="s">
        <v>2460</v>
      </c>
      <c r="F373">
        <v>1238</v>
      </c>
      <c r="G373">
        <f t="shared" si="10"/>
        <v>1238</v>
      </c>
      <c r="H373">
        <f t="shared" si="11"/>
        <v>0</v>
      </c>
      <c r="K373">
        <v>103060401</v>
      </c>
      <c r="L373" t="s">
        <v>3859</v>
      </c>
      <c r="M373">
        <v>0</v>
      </c>
      <c r="N373">
        <v>2040601</v>
      </c>
      <c r="O373" t="s">
        <v>2460</v>
      </c>
      <c r="P373">
        <v>1238</v>
      </c>
    </row>
    <row r="374" spans="1:16">
      <c r="A374">
        <v>103060402</v>
      </c>
      <c r="B374" t="s">
        <v>3860</v>
      </c>
      <c r="C374">
        <v>0</v>
      </c>
      <c r="D374">
        <v>2040602</v>
      </c>
      <c r="E374" t="s">
        <v>2461</v>
      </c>
      <c r="F374">
        <v>0</v>
      </c>
      <c r="G374">
        <f t="shared" si="10"/>
        <v>0</v>
      </c>
      <c r="H374">
        <f t="shared" si="11"/>
        <v>0</v>
      </c>
      <c r="K374">
        <v>103060402</v>
      </c>
      <c r="L374" t="s">
        <v>3860</v>
      </c>
      <c r="M374">
        <v>0</v>
      </c>
      <c r="N374">
        <v>2040602</v>
      </c>
      <c r="O374" t="s">
        <v>2461</v>
      </c>
      <c r="P374">
        <v>0</v>
      </c>
    </row>
    <row r="375" spans="1:16">
      <c r="A375">
        <v>103060498</v>
      </c>
      <c r="B375" t="s">
        <v>3861</v>
      </c>
      <c r="C375">
        <v>0</v>
      </c>
      <c r="D375">
        <v>2040603</v>
      </c>
      <c r="E375" t="s">
        <v>2462</v>
      </c>
      <c r="F375">
        <v>0</v>
      </c>
      <c r="G375">
        <f t="shared" si="10"/>
        <v>0</v>
      </c>
      <c r="H375">
        <f t="shared" si="11"/>
        <v>0</v>
      </c>
      <c r="K375">
        <v>103060498</v>
      </c>
      <c r="L375" t="s">
        <v>3861</v>
      </c>
      <c r="M375">
        <v>0</v>
      </c>
      <c r="N375">
        <v>2040603</v>
      </c>
      <c r="O375" t="s">
        <v>2462</v>
      </c>
      <c r="P375">
        <v>0</v>
      </c>
    </row>
    <row r="376" spans="1:16">
      <c r="A376">
        <v>1030698</v>
      </c>
      <c r="B376" t="s">
        <v>3862</v>
      </c>
      <c r="C376">
        <v>411</v>
      </c>
      <c r="D376">
        <v>2040604</v>
      </c>
      <c r="E376" t="s">
        <v>1362</v>
      </c>
      <c r="F376">
        <v>50</v>
      </c>
      <c r="G376">
        <f t="shared" si="10"/>
        <v>50</v>
      </c>
      <c r="H376">
        <f t="shared" si="11"/>
        <v>0</v>
      </c>
      <c r="K376">
        <v>1030698</v>
      </c>
      <c r="L376" t="s">
        <v>3862</v>
      </c>
      <c r="M376">
        <v>411</v>
      </c>
      <c r="N376">
        <v>2040604</v>
      </c>
      <c r="O376" t="s">
        <v>1362</v>
      </c>
      <c r="P376">
        <v>50</v>
      </c>
    </row>
    <row r="377" spans="4:16">
      <c r="D377">
        <v>2040605</v>
      </c>
      <c r="E377" t="s">
        <v>1363</v>
      </c>
      <c r="F377">
        <v>136</v>
      </c>
      <c r="G377">
        <f t="shared" si="10"/>
        <v>136</v>
      </c>
      <c r="H377">
        <f t="shared" si="11"/>
        <v>0</v>
      </c>
      <c r="N377">
        <v>2040605</v>
      </c>
      <c r="O377" t="s">
        <v>1363</v>
      </c>
      <c r="P377">
        <v>136</v>
      </c>
    </row>
    <row r="378" spans="1:16">
      <c r="A378">
        <v>105</v>
      </c>
      <c r="B378" t="s">
        <v>3863</v>
      </c>
      <c r="C378">
        <v>0</v>
      </c>
      <c r="D378">
        <v>2040606</v>
      </c>
      <c r="E378" t="s">
        <v>1364</v>
      </c>
      <c r="F378">
        <v>0</v>
      </c>
      <c r="G378">
        <f t="shared" si="10"/>
        <v>0</v>
      </c>
      <c r="H378">
        <f t="shared" si="11"/>
        <v>0</v>
      </c>
      <c r="K378">
        <v>105</v>
      </c>
      <c r="L378" t="s">
        <v>3863</v>
      </c>
      <c r="M378">
        <v>0</v>
      </c>
      <c r="N378">
        <v>2040606</v>
      </c>
      <c r="O378" t="s">
        <v>1364</v>
      </c>
      <c r="P378">
        <v>0</v>
      </c>
    </row>
    <row r="379" spans="1:16">
      <c r="A379">
        <v>10503</v>
      </c>
      <c r="B379" t="s">
        <v>3864</v>
      </c>
      <c r="C379">
        <v>0</v>
      </c>
      <c r="D379">
        <v>2040607</v>
      </c>
      <c r="E379" t="s">
        <v>1365</v>
      </c>
      <c r="F379">
        <v>41</v>
      </c>
      <c r="G379">
        <f t="shared" si="10"/>
        <v>41</v>
      </c>
      <c r="H379">
        <f t="shared" si="11"/>
        <v>0</v>
      </c>
      <c r="K379">
        <v>10503</v>
      </c>
      <c r="L379" t="s">
        <v>3864</v>
      </c>
      <c r="M379">
        <v>0</v>
      </c>
      <c r="N379">
        <v>2040607</v>
      </c>
      <c r="O379" t="s">
        <v>1365</v>
      </c>
      <c r="P379">
        <v>41</v>
      </c>
    </row>
    <row r="380" spans="1:16">
      <c r="A380">
        <v>1050301</v>
      </c>
      <c r="B380" t="s">
        <v>3865</v>
      </c>
      <c r="C380">
        <v>0</v>
      </c>
      <c r="D380">
        <v>2040608</v>
      </c>
      <c r="E380" t="s">
        <v>3866</v>
      </c>
      <c r="F380">
        <v>0</v>
      </c>
      <c r="G380">
        <f t="shared" si="10"/>
        <v>0</v>
      </c>
      <c r="H380">
        <f t="shared" si="11"/>
        <v>0</v>
      </c>
      <c r="K380">
        <v>1050301</v>
      </c>
      <c r="L380" t="s">
        <v>3865</v>
      </c>
      <c r="M380">
        <v>0</v>
      </c>
      <c r="N380">
        <v>2040608</v>
      </c>
      <c r="O380" t="s">
        <v>3866</v>
      </c>
      <c r="P380">
        <v>0</v>
      </c>
    </row>
    <row r="381" spans="1:16">
      <c r="A381">
        <v>1050302</v>
      </c>
      <c r="B381" t="s">
        <v>3867</v>
      </c>
      <c r="C381">
        <v>0</v>
      </c>
      <c r="D381">
        <v>2040609</v>
      </c>
      <c r="E381" t="s">
        <v>1366</v>
      </c>
      <c r="F381">
        <v>0</v>
      </c>
      <c r="G381">
        <f t="shared" si="10"/>
        <v>0</v>
      </c>
      <c r="H381">
        <f t="shared" si="11"/>
        <v>0</v>
      </c>
      <c r="K381">
        <v>1050302</v>
      </c>
      <c r="L381" t="s">
        <v>3867</v>
      </c>
      <c r="M381">
        <v>0</v>
      </c>
      <c r="N381">
        <v>2040609</v>
      </c>
      <c r="O381" t="s">
        <v>1366</v>
      </c>
      <c r="P381">
        <v>0</v>
      </c>
    </row>
    <row r="382" spans="1:16">
      <c r="A382">
        <v>105030201</v>
      </c>
      <c r="B382" t="s">
        <v>3868</v>
      </c>
      <c r="C382">
        <v>0</v>
      </c>
      <c r="D382">
        <v>2040610</v>
      </c>
      <c r="E382" t="s">
        <v>1367</v>
      </c>
      <c r="F382">
        <v>13</v>
      </c>
      <c r="G382">
        <f t="shared" si="10"/>
        <v>13</v>
      </c>
      <c r="H382">
        <f t="shared" si="11"/>
        <v>0</v>
      </c>
      <c r="K382">
        <v>105030201</v>
      </c>
      <c r="L382" t="s">
        <v>3868</v>
      </c>
      <c r="M382">
        <v>0</v>
      </c>
      <c r="N382">
        <v>2040610</v>
      </c>
      <c r="O382" t="s">
        <v>1367</v>
      </c>
      <c r="P382">
        <v>13</v>
      </c>
    </row>
    <row r="383" spans="1:16">
      <c r="A383">
        <v>105030202</v>
      </c>
      <c r="B383" t="s">
        <v>3869</v>
      </c>
      <c r="C383">
        <v>0</v>
      </c>
      <c r="D383">
        <v>2040611</v>
      </c>
      <c r="E383" t="s">
        <v>3870</v>
      </c>
      <c r="F383">
        <v>0</v>
      </c>
      <c r="G383">
        <f t="shared" si="10"/>
        <v>0</v>
      </c>
      <c r="H383">
        <f t="shared" si="11"/>
        <v>0</v>
      </c>
      <c r="K383">
        <v>105030202</v>
      </c>
      <c r="L383" t="s">
        <v>3869</v>
      </c>
      <c r="M383">
        <v>0</v>
      </c>
      <c r="N383">
        <v>2040611</v>
      </c>
      <c r="O383" t="s">
        <v>3870</v>
      </c>
      <c r="P383">
        <v>0</v>
      </c>
    </row>
    <row r="384" spans="1:16">
      <c r="A384">
        <v>105030203</v>
      </c>
      <c r="B384" t="s">
        <v>3871</v>
      </c>
      <c r="C384">
        <v>0</v>
      </c>
      <c r="D384">
        <v>2040650</v>
      </c>
      <c r="E384" t="s">
        <v>2465</v>
      </c>
      <c r="F384">
        <v>0</v>
      </c>
      <c r="G384">
        <f t="shared" si="10"/>
        <v>0</v>
      </c>
      <c r="H384">
        <f t="shared" si="11"/>
        <v>0</v>
      </c>
      <c r="K384">
        <v>105030203</v>
      </c>
      <c r="L384" t="s">
        <v>3871</v>
      </c>
      <c r="M384">
        <v>0</v>
      </c>
      <c r="N384">
        <v>2040650</v>
      </c>
      <c r="O384" t="s">
        <v>2465</v>
      </c>
      <c r="P384">
        <v>0</v>
      </c>
    </row>
    <row r="385" spans="1:16">
      <c r="A385">
        <v>105030204</v>
      </c>
      <c r="B385" t="s">
        <v>3872</v>
      </c>
      <c r="C385">
        <v>0</v>
      </c>
      <c r="D385">
        <v>2040699</v>
      </c>
      <c r="E385" t="s">
        <v>1371</v>
      </c>
      <c r="F385">
        <v>790</v>
      </c>
      <c r="G385">
        <f t="shared" si="10"/>
        <v>790</v>
      </c>
      <c r="H385">
        <f t="shared" si="11"/>
        <v>0</v>
      </c>
      <c r="K385">
        <v>105030204</v>
      </c>
      <c r="L385" t="s">
        <v>3872</v>
      </c>
      <c r="M385">
        <v>0</v>
      </c>
      <c r="N385">
        <v>2040699</v>
      </c>
      <c r="O385" t="s">
        <v>1371</v>
      </c>
      <c r="P385">
        <v>790</v>
      </c>
    </row>
    <row r="386" spans="1:16">
      <c r="A386">
        <v>10504</v>
      </c>
      <c r="B386" t="s">
        <v>3873</v>
      </c>
      <c r="C386">
        <v>0</v>
      </c>
      <c r="D386">
        <v>20407</v>
      </c>
      <c r="E386" t="s">
        <v>3874</v>
      </c>
      <c r="F386">
        <v>0</v>
      </c>
      <c r="G386">
        <f t="shared" si="10"/>
        <v>0</v>
      </c>
      <c r="H386">
        <f t="shared" si="11"/>
        <v>0</v>
      </c>
      <c r="K386">
        <v>10504</v>
      </c>
      <c r="L386" t="s">
        <v>3873</v>
      </c>
      <c r="M386">
        <v>0</v>
      </c>
      <c r="N386">
        <v>20407</v>
      </c>
      <c r="O386" t="s">
        <v>3874</v>
      </c>
      <c r="P386">
        <v>0</v>
      </c>
    </row>
    <row r="387" spans="1:16">
      <c r="A387">
        <v>1050401</v>
      </c>
      <c r="B387" t="s">
        <v>3875</v>
      </c>
      <c r="C387">
        <v>0</v>
      </c>
      <c r="D387">
        <v>2040701</v>
      </c>
      <c r="E387" t="s">
        <v>2460</v>
      </c>
      <c r="F387">
        <v>0</v>
      </c>
      <c r="G387">
        <f t="shared" si="10"/>
        <v>0</v>
      </c>
      <c r="H387">
        <f t="shared" si="11"/>
        <v>0</v>
      </c>
      <c r="K387">
        <v>1050401</v>
      </c>
      <c r="L387" t="s">
        <v>3875</v>
      </c>
      <c r="M387">
        <v>0</v>
      </c>
      <c r="N387">
        <v>2040701</v>
      </c>
      <c r="O387" t="s">
        <v>2460</v>
      </c>
      <c r="P387">
        <v>0</v>
      </c>
    </row>
    <row r="388" spans="1:16">
      <c r="A388">
        <v>105040101</v>
      </c>
      <c r="B388" t="s">
        <v>3876</v>
      </c>
      <c r="C388">
        <v>0</v>
      </c>
      <c r="D388">
        <v>2040702</v>
      </c>
      <c r="E388" t="s">
        <v>2461</v>
      </c>
      <c r="F388">
        <v>0</v>
      </c>
      <c r="G388">
        <f t="shared" si="10"/>
        <v>0</v>
      </c>
      <c r="H388">
        <f t="shared" si="11"/>
        <v>0</v>
      </c>
      <c r="K388">
        <v>105040101</v>
      </c>
      <c r="L388" t="s">
        <v>3876</v>
      </c>
      <c r="M388">
        <v>0</v>
      </c>
      <c r="N388">
        <v>2040702</v>
      </c>
      <c r="O388" t="s">
        <v>2461</v>
      </c>
      <c r="P388">
        <v>0</v>
      </c>
    </row>
    <row r="389" spans="1:16">
      <c r="A389">
        <v>105040102</v>
      </c>
      <c r="B389" t="s">
        <v>3877</v>
      </c>
      <c r="C389">
        <v>0</v>
      </c>
      <c r="D389">
        <v>2040703</v>
      </c>
      <c r="E389" t="s">
        <v>2462</v>
      </c>
      <c r="F389">
        <v>0</v>
      </c>
      <c r="G389">
        <f t="shared" si="10"/>
        <v>0</v>
      </c>
      <c r="H389">
        <f t="shared" si="11"/>
        <v>0</v>
      </c>
      <c r="K389">
        <v>105040102</v>
      </c>
      <c r="L389" t="s">
        <v>3877</v>
      </c>
      <c r="M389">
        <v>0</v>
      </c>
      <c r="N389">
        <v>2040703</v>
      </c>
      <c r="O389" t="s">
        <v>2462</v>
      </c>
      <c r="P389">
        <v>0</v>
      </c>
    </row>
    <row r="390" spans="1:16">
      <c r="A390">
        <v>105040103</v>
      </c>
      <c r="B390" t="s">
        <v>3878</v>
      </c>
      <c r="C390">
        <v>0</v>
      </c>
      <c r="D390">
        <v>2040704</v>
      </c>
      <c r="E390" t="s">
        <v>3879</v>
      </c>
      <c r="F390">
        <v>0</v>
      </c>
      <c r="G390">
        <f t="shared" ref="G390:G453" si="12">P390</f>
        <v>0</v>
      </c>
      <c r="H390">
        <f t="shared" ref="H390:H453" si="13">F390-G390</f>
        <v>0</v>
      </c>
      <c r="K390">
        <v>105040103</v>
      </c>
      <c r="L390" t="s">
        <v>3878</v>
      </c>
      <c r="M390">
        <v>0</v>
      </c>
      <c r="N390">
        <v>2040704</v>
      </c>
      <c r="O390" t="s">
        <v>3879</v>
      </c>
      <c r="P390">
        <v>0</v>
      </c>
    </row>
    <row r="391" spans="1:16">
      <c r="A391">
        <v>105040104</v>
      </c>
      <c r="B391" t="s">
        <v>3880</v>
      </c>
      <c r="C391">
        <v>0</v>
      </c>
      <c r="D391">
        <v>2040705</v>
      </c>
      <c r="E391" t="s">
        <v>3881</v>
      </c>
      <c r="F391">
        <v>0</v>
      </c>
      <c r="G391">
        <f t="shared" si="12"/>
        <v>0</v>
      </c>
      <c r="H391">
        <f t="shared" si="13"/>
        <v>0</v>
      </c>
      <c r="K391">
        <v>105040104</v>
      </c>
      <c r="L391" t="s">
        <v>3880</v>
      </c>
      <c r="M391">
        <v>0</v>
      </c>
      <c r="N391">
        <v>2040705</v>
      </c>
      <c r="O391" t="s">
        <v>3881</v>
      </c>
      <c r="P391">
        <v>0</v>
      </c>
    </row>
    <row r="392" spans="1:16">
      <c r="A392">
        <v>1050402</v>
      </c>
      <c r="B392" t="s">
        <v>3882</v>
      </c>
      <c r="C392">
        <v>0</v>
      </c>
      <c r="D392">
        <v>2040706</v>
      </c>
      <c r="E392" t="s">
        <v>3883</v>
      </c>
      <c r="F392">
        <v>0</v>
      </c>
      <c r="G392">
        <f t="shared" si="12"/>
        <v>0</v>
      </c>
      <c r="H392">
        <f t="shared" si="13"/>
        <v>0</v>
      </c>
      <c r="K392">
        <v>1050402</v>
      </c>
      <c r="L392" t="s">
        <v>3882</v>
      </c>
      <c r="M392">
        <v>0</v>
      </c>
      <c r="N392">
        <v>2040706</v>
      </c>
      <c r="O392" t="s">
        <v>3883</v>
      </c>
      <c r="P392">
        <v>0</v>
      </c>
    </row>
    <row r="393" spans="1:16">
      <c r="A393">
        <v>105040201</v>
      </c>
      <c r="B393" t="s">
        <v>3884</v>
      </c>
      <c r="C393">
        <v>0</v>
      </c>
      <c r="D393">
        <v>2040750</v>
      </c>
      <c r="E393" t="s">
        <v>2465</v>
      </c>
      <c r="F393">
        <v>0</v>
      </c>
      <c r="G393">
        <f t="shared" si="12"/>
        <v>0</v>
      </c>
      <c r="H393">
        <f t="shared" si="13"/>
        <v>0</v>
      </c>
      <c r="K393">
        <v>105040201</v>
      </c>
      <c r="L393" t="s">
        <v>3884</v>
      </c>
      <c r="M393">
        <v>0</v>
      </c>
      <c r="N393">
        <v>2040750</v>
      </c>
      <c r="O393" t="s">
        <v>2465</v>
      </c>
      <c r="P393">
        <v>0</v>
      </c>
    </row>
    <row r="394" spans="1:16">
      <c r="A394">
        <v>105040202</v>
      </c>
      <c r="B394" t="s">
        <v>3885</v>
      </c>
      <c r="C394">
        <v>0</v>
      </c>
      <c r="D394">
        <v>2040799</v>
      </c>
      <c r="E394" t="s">
        <v>3886</v>
      </c>
      <c r="F394">
        <v>0</v>
      </c>
      <c r="G394">
        <f t="shared" si="12"/>
        <v>0</v>
      </c>
      <c r="H394">
        <f t="shared" si="13"/>
        <v>0</v>
      </c>
      <c r="K394">
        <v>105040202</v>
      </c>
      <c r="L394" t="s">
        <v>3885</v>
      </c>
      <c r="M394">
        <v>0</v>
      </c>
      <c r="N394">
        <v>2040799</v>
      </c>
      <c r="O394" t="s">
        <v>3886</v>
      </c>
      <c r="P394">
        <v>0</v>
      </c>
    </row>
    <row r="395" spans="1:16">
      <c r="A395">
        <v>105040205</v>
      </c>
      <c r="B395" t="s">
        <v>3887</v>
      </c>
      <c r="C395">
        <v>0</v>
      </c>
      <c r="D395">
        <v>20408</v>
      </c>
      <c r="E395" t="s">
        <v>3888</v>
      </c>
      <c r="F395">
        <v>0</v>
      </c>
      <c r="G395">
        <f t="shared" si="12"/>
        <v>0</v>
      </c>
      <c r="H395">
        <f t="shared" si="13"/>
        <v>0</v>
      </c>
      <c r="K395">
        <v>105040205</v>
      </c>
      <c r="L395" t="s">
        <v>3887</v>
      </c>
      <c r="M395">
        <v>0</v>
      </c>
      <c r="N395">
        <v>20408</v>
      </c>
      <c r="O395" t="s">
        <v>3888</v>
      </c>
      <c r="P395">
        <v>0</v>
      </c>
    </row>
    <row r="396" spans="1:16">
      <c r="A396">
        <v>105040206</v>
      </c>
      <c r="B396" t="s">
        <v>3889</v>
      </c>
      <c r="C396">
        <v>0</v>
      </c>
      <c r="D396">
        <v>2040801</v>
      </c>
      <c r="E396" t="s">
        <v>2460</v>
      </c>
      <c r="F396">
        <v>0</v>
      </c>
      <c r="G396">
        <f t="shared" si="12"/>
        <v>0</v>
      </c>
      <c r="H396">
        <f t="shared" si="13"/>
        <v>0</v>
      </c>
      <c r="K396">
        <v>105040206</v>
      </c>
      <c r="L396" t="s">
        <v>3889</v>
      </c>
      <c r="M396">
        <v>0</v>
      </c>
      <c r="N396">
        <v>2040801</v>
      </c>
      <c r="O396" t="s">
        <v>2460</v>
      </c>
      <c r="P396">
        <v>0</v>
      </c>
    </row>
    <row r="397" spans="1:16">
      <c r="A397">
        <v>105040211</v>
      </c>
      <c r="B397" t="s">
        <v>3890</v>
      </c>
      <c r="C397">
        <v>0</v>
      </c>
      <c r="D397">
        <v>2040802</v>
      </c>
      <c r="E397" t="s">
        <v>2461</v>
      </c>
      <c r="F397">
        <v>0</v>
      </c>
      <c r="G397">
        <f t="shared" si="12"/>
        <v>0</v>
      </c>
      <c r="H397">
        <f t="shared" si="13"/>
        <v>0</v>
      </c>
      <c r="K397">
        <v>105040211</v>
      </c>
      <c r="L397" t="s">
        <v>3890</v>
      </c>
      <c r="M397">
        <v>0</v>
      </c>
      <c r="N397">
        <v>2040802</v>
      </c>
      <c r="O397" t="s">
        <v>2461</v>
      </c>
      <c r="P397">
        <v>0</v>
      </c>
    </row>
    <row r="398" spans="1:16">
      <c r="A398">
        <v>105040212</v>
      </c>
      <c r="B398" t="s">
        <v>3891</v>
      </c>
      <c r="C398">
        <v>0</v>
      </c>
      <c r="D398">
        <v>2040803</v>
      </c>
      <c r="E398" t="s">
        <v>2462</v>
      </c>
      <c r="F398">
        <v>0</v>
      </c>
      <c r="G398">
        <f t="shared" si="12"/>
        <v>0</v>
      </c>
      <c r="H398">
        <f t="shared" si="13"/>
        <v>0</v>
      </c>
      <c r="K398">
        <v>105040212</v>
      </c>
      <c r="L398" t="s">
        <v>3891</v>
      </c>
      <c r="M398">
        <v>0</v>
      </c>
      <c r="N398">
        <v>2040803</v>
      </c>
      <c r="O398" t="s">
        <v>2462</v>
      </c>
      <c r="P398">
        <v>0</v>
      </c>
    </row>
    <row r="399" spans="1:16">
      <c r="A399">
        <v>105040213</v>
      </c>
      <c r="B399" t="s">
        <v>3892</v>
      </c>
      <c r="C399">
        <v>0</v>
      </c>
      <c r="D399">
        <v>2040804</v>
      </c>
      <c r="E399" t="s">
        <v>3893</v>
      </c>
      <c r="F399">
        <v>0</v>
      </c>
      <c r="G399">
        <f t="shared" si="12"/>
        <v>0</v>
      </c>
      <c r="H399">
        <f t="shared" si="13"/>
        <v>0</v>
      </c>
      <c r="K399">
        <v>105040213</v>
      </c>
      <c r="L399" t="s">
        <v>3892</v>
      </c>
      <c r="M399">
        <v>0</v>
      </c>
      <c r="N399">
        <v>2040804</v>
      </c>
      <c r="O399" t="s">
        <v>3893</v>
      </c>
      <c r="P399">
        <v>0</v>
      </c>
    </row>
    <row r="400" spans="1:16">
      <c r="A400">
        <v>105040214</v>
      </c>
      <c r="B400" t="s">
        <v>3894</v>
      </c>
      <c r="C400">
        <v>0</v>
      </c>
      <c r="D400">
        <v>2040805</v>
      </c>
      <c r="E400" t="s">
        <v>3895</v>
      </c>
      <c r="F400">
        <v>0</v>
      </c>
      <c r="G400">
        <f t="shared" si="12"/>
        <v>0</v>
      </c>
      <c r="H400">
        <f t="shared" si="13"/>
        <v>0</v>
      </c>
      <c r="K400">
        <v>105040214</v>
      </c>
      <c r="L400" t="s">
        <v>3894</v>
      </c>
      <c r="M400">
        <v>0</v>
      </c>
      <c r="N400">
        <v>2040805</v>
      </c>
      <c r="O400" t="s">
        <v>3895</v>
      </c>
      <c r="P400">
        <v>0</v>
      </c>
    </row>
    <row r="401" spans="1:16">
      <c r="A401">
        <v>105040215</v>
      </c>
      <c r="B401" t="s">
        <v>3896</v>
      </c>
      <c r="C401">
        <v>0</v>
      </c>
      <c r="D401">
        <v>2040806</v>
      </c>
      <c r="E401" t="s">
        <v>3897</v>
      </c>
      <c r="F401">
        <v>0</v>
      </c>
      <c r="G401">
        <f t="shared" si="12"/>
        <v>0</v>
      </c>
      <c r="H401">
        <f t="shared" si="13"/>
        <v>0</v>
      </c>
      <c r="K401">
        <v>105040215</v>
      </c>
      <c r="L401" t="s">
        <v>3896</v>
      </c>
      <c r="M401">
        <v>0</v>
      </c>
      <c r="N401">
        <v>2040806</v>
      </c>
      <c r="O401" t="s">
        <v>3897</v>
      </c>
      <c r="P401">
        <v>0</v>
      </c>
    </row>
    <row r="402" spans="1:16">
      <c r="A402">
        <v>105040216</v>
      </c>
      <c r="B402" t="s">
        <v>3898</v>
      </c>
      <c r="C402">
        <v>0</v>
      </c>
      <c r="D402">
        <v>2040850</v>
      </c>
      <c r="E402" t="s">
        <v>2465</v>
      </c>
      <c r="F402">
        <v>0</v>
      </c>
      <c r="G402">
        <f t="shared" si="12"/>
        <v>0</v>
      </c>
      <c r="H402">
        <f t="shared" si="13"/>
        <v>0</v>
      </c>
      <c r="K402">
        <v>105040216</v>
      </c>
      <c r="L402" t="s">
        <v>3898</v>
      </c>
      <c r="M402">
        <v>0</v>
      </c>
      <c r="N402">
        <v>2040850</v>
      </c>
      <c r="O402" t="s">
        <v>2465</v>
      </c>
      <c r="P402">
        <v>0</v>
      </c>
    </row>
    <row r="403" spans="1:16">
      <c r="A403">
        <v>105040217</v>
      </c>
      <c r="B403" t="s">
        <v>3899</v>
      </c>
      <c r="C403">
        <v>0</v>
      </c>
      <c r="D403">
        <v>2040899</v>
      </c>
      <c r="E403" t="s">
        <v>3900</v>
      </c>
      <c r="F403">
        <v>0</v>
      </c>
      <c r="G403">
        <f t="shared" si="12"/>
        <v>0</v>
      </c>
      <c r="H403">
        <f t="shared" si="13"/>
        <v>0</v>
      </c>
      <c r="K403">
        <v>105040217</v>
      </c>
      <c r="L403" t="s">
        <v>3899</v>
      </c>
      <c r="M403">
        <v>0</v>
      </c>
      <c r="N403">
        <v>2040899</v>
      </c>
      <c r="O403" t="s">
        <v>3900</v>
      </c>
      <c r="P403">
        <v>0</v>
      </c>
    </row>
    <row r="404" spans="1:16">
      <c r="A404">
        <v>105040218</v>
      </c>
      <c r="B404" t="s">
        <v>3901</v>
      </c>
      <c r="C404">
        <v>0</v>
      </c>
      <c r="D404">
        <v>20409</v>
      </c>
      <c r="E404" t="s">
        <v>3902</v>
      </c>
      <c r="F404">
        <v>0</v>
      </c>
      <c r="G404">
        <f t="shared" si="12"/>
        <v>0</v>
      </c>
      <c r="H404">
        <f t="shared" si="13"/>
        <v>0</v>
      </c>
      <c r="K404">
        <v>105040218</v>
      </c>
      <c r="L404" t="s">
        <v>3901</v>
      </c>
      <c r="M404">
        <v>0</v>
      </c>
      <c r="N404">
        <v>20409</v>
      </c>
      <c r="O404" t="s">
        <v>3902</v>
      </c>
      <c r="P404">
        <v>0</v>
      </c>
    </row>
    <row r="405" spans="1:16">
      <c r="A405">
        <v>105040219</v>
      </c>
      <c r="B405" t="s">
        <v>3903</v>
      </c>
      <c r="C405">
        <v>0</v>
      </c>
      <c r="D405">
        <v>2040901</v>
      </c>
      <c r="E405" t="s">
        <v>2460</v>
      </c>
      <c r="F405">
        <v>0</v>
      </c>
      <c r="G405">
        <f t="shared" si="12"/>
        <v>0</v>
      </c>
      <c r="H405">
        <f t="shared" si="13"/>
        <v>0</v>
      </c>
      <c r="K405">
        <v>105040219</v>
      </c>
      <c r="L405" t="s">
        <v>3903</v>
      </c>
      <c r="M405">
        <v>0</v>
      </c>
      <c r="N405">
        <v>2040901</v>
      </c>
      <c r="O405" t="s">
        <v>2460</v>
      </c>
      <c r="P405">
        <v>0</v>
      </c>
    </row>
    <row r="406" spans="1:16">
      <c r="A406">
        <v>105040220</v>
      </c>
      <c r="B406" t="s">
        <v>3904</v>
      </c>
      <c r="C406">
        <v>0</v>
      </c>
      <c r="D406">
        <v>2040902</v>
      </c>
      <c r="E406" t="s">
        <v>2461</v>
      </c>
      <c r="F406">
        <v>0</v>
      </c>
      <c r="G406">
        <f t="shared" si="12"/>
        <v>0</v>
      </c>
      <c r="H406">
        <f t="shared" si="13"/>
        <v>0</v>
      </c>
      <c r="K406">
        <v>105040220</v>
      </c>
      <c r="L406" t="s">
        <v>3904</v>
      </c>
      <c r="M406">
        <v>0</v>
      </c>
      <c r="N406">
        <v>2040902</v>
      </c>
      <c r="O406" t="s">
        <v>2461</v>
      </c>
      <c r="P406">
        <v>0</v>
      </c>
    </row>
    <row r="407" spans="1:16">
      <c r="A407">
        <v>105040231</v>
      </c>
      <c r="B407" t="s">
        <v>3905</v>
      </c>
      <c r="C407">
        <v>0</v>
      </c>
      <c r="D407">
        <v>2040903</v>
      </c>
      <c r="E407" t="s">
        <v>2462</v>
      </c>
      <c r="F407">
        <v>0</v>
      </c>
      <c r="G407">
        <f t="shared" si="12"/>
        <v>0</v>
      </c>
      <c r="H407">
        <f t="shared" si="13"/>
        <v>0</v>
      </c>
      <c r="K407">
        <v>105040231</v>
      </c>
      <c r="L407" t="s">
        <v>3905</v>
      </c>
      <c r="M407">
        <v>0</v>
      </c>
      <c r="N407">
        <v>2040903</v>
      </c>
      <c r="O407" t="s">
        <v>2462</v>
      </c>
      <c r="P407">
        <v>0</v>
      </c>
    </row>
    <row r="408" spans="1:16">
      <c r="A408">
        <v>105040232</v>
      </c>
      <c r="B408" t="s">
        <v>3906</v>
      </c>
      <c r="C408">
        <v>0</v>
      </c>
      <c r="D408">
        <v>2040904</v>
      </c>
      <c r="E408" t="s">
        <v>3907</v>
      </c>
      <c r="F408">
        <v>0</v>
      </c>
      <c r="G408">
        <f t="shared" si="12"/>
        <v>0</v>
      </c>
      <c r="H408">
        <f t="shared" si="13"/>
        <v>0</v>
      </c>
      <c r="K408">
        <v>105040232</v>
      </c>
      <c r="L408" t="s">
        <v>3906</v>
      </c>
      <c r="M408">
        <v>0</v>
      </c>
      <c r="N408">
        <v>2040904</v>
      </c>
      <c r="O408" t="s">
        <v>3907</v>
      </c>
      <c r="P408">
        <v>0</v>
      </c>
    </row>
    <row r="409" spans="1:16">
      <c r="A409">
        <v>105040298</v>
      </c>
      <c r="B409" t="s">
        <v>3908</v>
      </c>
      <c r="C409">
        <v>0</v>
      </c>
      <c r="D409">
        <v>2040905</v>
      </c>
      <c r="E409" t="s">
        <v>3909</v>
      </c>
      <c r="F409">
        <v>0</v>
      </c>
      <c r="G409">
        <f t="shared" si="12"/>
        <v>0</v>
      </c>
      <c r="H409">
        <f t="shared" si="13"/>
        <v>0</v>
      </c>
      <c r="K409">
        <v>105040298</v>
      </c>
      <c r="L409" t="s">
        <v>3908</v>
      </c>
      <c r="M409">
        <v>0</v>
      </c>
      <c r="N409">
        <v>2040905</v>
      </c>
      <c r="O409" t="s">
        <v>3909</v>
      </c>
      <c r="P409">
        <v>0</v>
      </c>
    </row>
    <row r="410" spans="1:16">
      <c r="A410">
        <v>105040299</v>
      </c>
      <c r="B410" t="s">
        <v>3910</v>
      </c>
      <c r="C410">
        <v>0</v>
      </c>
      <c r="D410">
        <v>2040950</v>
      </c>
      <c r="E410" t="s">
        <v>2465</v>
      </c>
      <c r="F410">
        <v>0</v>
      </c>
      <c r="G410">
        <f t="shared" si="12"/>
        <v>0</v>
      </c>
      <c r="H410">
        <f t="shared" si="13"/>
        <v>0</v>
      </c>
      <c r="K410">
        <v>105040299</v>
      </c>
      <c r="L410" t="s">
        <v>3910</v>
      </c>
      <c r="M410">
        <v>0</v>
      </c>
      <c r="N410">
        <v>2040950</v>
      </c>
      <c r="O410" t="s">
        <v>2465</v>
      </c>
      <c r="P410">
        <v>0</v>
      </c>
    </row>
    <row r="411" spans="4:16">
      <c r="D411">
        <v>2040999</v>
      </c>
      <c r="E411" t="s">
        <v>3911</v>
      </c>
      <c r="F411">
        <v>0</v>
      </c>
      <c r="G411">
        <f t="shared" si="12"/>
        <v>0</v>
      </c>
      <c r="H411">
        <f t="shared" si="13"/>
        <v>0</v>
      </c>
      <c r="N411">
        <v>2040999</v>
      </c>
      <c r="O411" t="s">
        <v>3911</v>
      </c>
      <c r="P411">
        <v>0</v>
      </c>
    </row>
    <row r="412" spans="4:16">
      <c r="D412">
        <v>20410</v>
      </c>
      <c r="E412" t="s">
        <v>3912</v>
      </c>
      <c r="F412">
        <v>0</v>
      </c>
      <c r="G412">
        <f t="shared" si="12"/>
        <v>0</v>
      </c>
      <c r="H412">
        <f t="shared" si="13"/>
        <v>0</v>
      </c>
      <c r="N412">
        <v>20410</v>
      </c>
      <c r="O412" t="s">
        <v>3912</v>
      </c>
      <c r="P412">
        <v>0</v>
      </c>
    </row>
    <row r="413" spans="4:16">
      <c r="D413">
        <v>2041001</v>
      </c>
      <c r="E413" t="s">
        <v>2460</v>
      </c>
      <c r="F413">
        <v>0</v>
      </c>
      <c r="G413">
        <f t="shared" si="12"/>
        <v>0</v>
      </c>
      <c r="H413">
        <f t="shared" si="13"/>
        <v>0</v>
      </c>
      <c r="N413">
        <v>2041001</v>
      </c>
      <c r="O413" t="s">
        <v>2460</v>
      </c>
      <c r="P413">
        <v>0</v>
      </c>
    </row>
    <row r="414" spans="4:16">
      <c r="D414">
        <v>2041002</v>
      </c>
      <c r="E414" t="s">
        <v>2461</v>
      </c>
      <c r="F414">
        <v>0</v>
      </c>
      <c r="G414">
        <f t="shared" si="12"/>
        <v>0</v>
      </c>
      <c r="H414">
        <f t="shared" si="13"/>
        <v>0</v>
      </c>
      <c r="N414">
        <v>2041002</v>
      </c>
      <c r="O414" t="s">
        <v>2461</v>
      </c>
      <c r="P414">
        <v>0</v>
      </c>
    </row>
    <row r="415" spans="4:16">
      <c r="D415">
        <v>2041003</v>
      </c>
      <c r="E415" t="s">
        <v>3913</v>
      </c>
      <c r="F415">
        <v>0</v>
      </c>
      <c r="G415">
        <f t="shared" si="12"/>
        <v>0</v>
      </c>
      <c r="H415">
        <f t="shared" si="13"/>
        <v>0</v>
      </c>
      <c r="N415">
        <v>2041003</v>
      </c>
      <c r="O415" t="s">
        <v>3913</v>
      </c>
      <c r="P415">
        <v>0</v>
      </c>
    </row>
    <row r="416" spans="4:16">
      <c r="D416">
        <v>2041004</v>
      </c>
      <c r="E416" t="s">
        <v>3914</v>
      </c>
      <c r="F416">
        <v>0</v>
      </c>
      <c r="G416">
        <f t="shared" si="12"/>
        <v>0</v>
      </c>
      <c r="H416">
        <f t="shared" si="13"/>
        <v>0</v>
      </c>
      <c r="N416">
        <v>2041004</v>
      </c>
      <c r="O416" t="s">
        <v>3914</v>
      </c>
      <c r="P416">
        <v>0</v>
      </c>
    </row>
    <row r="417" spans="1:16">
      <c r="A417" t="s">
        <v>3915</v>
      </c>
      <c r="D417">
        <v>2041005</v>
      </c>
      <c r="E417" t="s">
        <v>3916</v>
      </c>
      <c r="F417">
        <v>0</v>
      </c>
      <c r="G417">
        <f t="shared" si="12"/>
        <v>0</v>
      </c>
      <c r="H417">
        <f t="shared" si="13"/>
        <v>0</v>
      </c>
      <c r="K417" t="s">
        <v>3915</v>
      </c>
      <c r="N417">
        <v>2041005</v>
      </c>
      <c r="O417" t="s">
        <v>3916</v>
      </c>
      <c r="P417">
        <v>0</v>
      </c>
    </row>
    <row r="418" spans="1:16">
      <c r="A418">
        <v>103043702</v>
      </c>
      <c r="B418" t="s">
        <v>3917</v>
      </c>
      <c r="C418">
        <v>0</v>
      </c>
      <c r="D418">
        <v>2041006</v>
      </c>
      <c r="E418" t="s">
        <v>2515</v>
      </c>
      <c r="F418">
        <v>0</v>
      </c>
      <c r="G418">
        <f t="shared" si="12"/>
        <v>0</v>
      </c>
      <c r="H418">
        <f t="shared" si="13"/>
        <v>0</v>
      </c>
      <c r="K418">
        <v>103043702</v>
      </c>
      <c r="L418" t="s">
        <v>3917</v>
      </c>
      <c r="M418">
        <v>0</v>
      </c>
      <c r="N418">
        <v>2041006</v>
      </c>
      <c r="O418" t="s">
        <v>2515</v>
      </c>
      <c r="P418">
        <v>0</v>
      </c>
    </row>
    <row r="419" spans="2:16">
      <c r="B419" t="s">
        <v>3918</v>
      </c>
      <c r="C419">
        <v>0</v>
      </c>
      <c r="D419">
        <v>2041099</v>
      </c>
      <c r="E419" t="s">
        <v>3919</v>
      </c>
      <c r="F419">
        <v>0</v>
      </c>
      <c r="G419">
        <f t="shared" si="12"/>
        <v>0</v>
      </c>
      <c r="H419">
        <f t="shared" si="13"/>
        <v>0</v>
      </c>
      <c r="L419" t="s">
        <v>3918</v>
      </c>
      <c r="M419">
        <v>0</v>
      </c>
      <c r="N419">
        <v>2041099</v>
      </c>
      <c r="O419" t="s">
        <v>3919</v>
      </c>
      <c r="P419">
        <v>0</v>
      </c>
    </row>
    <row r="420" spans="2:16">
      <c r="B420" t="s">
        <v>3920</v>
      </c>
      <c r="C420">
        <v>0</v>
      </c>
      <c r="D420">
        <v>20411</v>
      </c>
      <c r="E420" t="s">
        <v>3921</v>
      </c>
      <c r="F420">
        <v>0</v>
      </c>
      <c r="G420">
        <f t="shared" si="12"/>
        <v>0</v>
      </c>
      <c r="H420">
        <f t="shared" si="13"/>
        <v>0</v>
      </c>
      <c r="L420" t="s">
        <v>3920</v>
      </c>
      <c r="M420">
        <v>0</v>
      </c>
      <c r="N420">
        <v>20411</v>
      </c>
      <c r="O420" t="s">
        <v>3921</v>
      </c>
      <c r="P420">
        <v>0</v>
      </c>
    </row>
    <row r="421" spans="2:16">
      <c r="B421" t="s">
        <v>3922</v>
      </c>
      <c r="C421">
        <v>0</v>
      </c>
      <c r="D421">
        <v>2041101</v>
      </c>
      <c r="E421" t="s">
        <v>3923</v>
      </c>
      <c r="F421">
        <v>0</v>
      </c>
      <c r="G421">
        <f t="shared" si="12"/>
        <v>0</v>
      </c>
      <c r="H421">
        <f t="shared" si="13"/>
        <v>0</v>
      </c>
      <c r="L421" t="s">
        <v>3922</v>
      </c>
      <c r="M421">
        <v>0</v>
      </c>
      <c r="N421">
        <v>2041101</v>
      </c>
      <c r="O421" t="s">
        <v>3923</v>
      </c>
      <c r="P421">
        <v>0</v>
      </c>
    </row>
    <row r="422" spans="2:16">
      <c r="B422" t="s">
        <v>3924</v>
      </c>
      <c r="C422">
        <v>0</v>
      </c>
      <c r="D422">
        <v>2041102</v>
      </c>
      <c r="E422" t="s">
        <v>2460</v>
      </c>
      <c r="F422">
        <v>0</v>
      </c>
      <c r="G422">
        <f t="shared" si="12"/>
        <v>0</v>
      </c>
      <c r="H422">
        <f t="shared" si="13"/>
        <v>0</v>
      </c>
      <c r="L422" t="s">
        <v>3924</v>
      </c>
      <c r="M422">
        <v>0</v>
      </c>
      <c r="N422">
        <v>2041102</v>
      </c>
      <c r="O422" t="s">
        <v>2460</v>
      </c>
      <c r="P422">
        <v>0</v>
      </c>
    </row>
    <row r="423" spans="2:16">
      <c r="B423" t="s">
        <v>3925</v>
      </c>
      <c r="C423">
        <v>0</v>
      </c>
      <c r="D423">
        <v>2041103</v>
      </c>
      <c r="E423" t="s">
        <v>3926</v>
      </c>
      <c r="F423">
        <v>0</v>
      </c>
      <c r="G423">
        <f t="shared" si="12"/>
        <v>0</v>
      </c>
      <c r="H423">
        <f t="shared" si="13"/>
        <v>0</v>
      </c>
      <c r="L423" t="s">
        <v>3925</v>
      </c>
      <c r="M423">
        <v>0</v>
      </c>
      <c r="N423">
        <v>2041103</v>
      </c>
      <c r="O423" t="s">
        <v>3926</v>
      </c>
      <c r="P423">
        <v>0</v>
      </c>
    </row>
    <row r="424" spans="2:16">
      <c r="B424" t="s">
        <v>3927</v>
      </c>
      <c r="C424">
        <v>0</v>
      </c>
      <c r="D424">
        <v>2041104</v>
      </c>
      <c r="E424" t="s">
        <v>3928</v>
      </c>
      <c r="F424">
        <v>0</v>
      </c>
      <c r="G424">
        <f t="shared" si="12"/>
        <v>0</v>
      </c>
      <c r="H424">
        <f t="shared" si="13"/>
        <v>0</v>
      </c>
      <c r="L424" t="s">
        <v>3927</v>
      </c>
      <c r="M424">
        <v>0</v>
      </c>
      <c r="N424">
        <v>2041104</v>
      </c>
      <c r="O424" t="s">
        <v>3928</v>
      </c>
      <c r="P424">
        <v>0</v>
      </c>
    </row>
    <row r="425" spans="2:16">
      <c r="B425" t="s">
        <v>3929</v>
      </c>
      <c r="C425">
        <v>0</v>
      </c>
      <c r="D425">
        <v>2041105</v>
      </c>
      <c r="E425" t="s">
        <v>3930</v>
      </c>
      <c r="F425">
        <v>0</v>
      </c>
      <c r="G425">
        <f t="shared" si="12"/>
        <v>0</v>
      </c>
      <c r="H425">
        <f t="shared" si="13"/>
        <v>0</v>
      </c>
      <c r="L425" t="s">
        <v>3929</v>
      </c>
      <c r="M425">
        <v>0</v>
      </c>
      <c r="N425">
        <v>2041105</v>
      </c>
      <c r="O425" t="s">
        <v>3930</v>
      </c>
      <c r="P425">
        <v>0</v>
      </c>
    </row>
    <row r="426" spans="2:16">
      <c r="B426" t="s">
        <v>3931</v>
      </c>
      <c r="C426">
        <v>0</v>
      </c>
      <c r="D426">
        <v>2041106</v>
      </c>
      <c r="E426" t="s">
        <v>3932</v>
      </c>
      <c r="F426">
        <v>0</v>
      </c>
      <c r="G426">
        <f t="shared" si="12"/>
        <v>0</v>
      </c>
      <c r="H426">
        <f t="shared" si="13"/>
        <v>0</v>
      </c>
      <c r="L426" t="s">
        <v>3931</v>
      </c>
      <c r="M426">
        <v>0</v>
      </c>
      <c r="N426">
        <v>2041106</v>
      </c>
      <c r="O426" t="s">
        <v>3932</v>
      </c>
      <c r="P426">
        <v>0</v>
      </c>
    </row>
    <row r="427" spans="2:16">
      <c r="B427" t="s">
        <v>3933</v>
      </c>
      <c r="C427">
        <v>0</v>
      </c>
      <c r="D427">
        <v>2041107</v>
      </c>
      <c r="E427" t="s">
        <v>3934</v>
      </c>
      <c r="F427">
        <v>0</v>
      </c>
      <c r="G427">
        <f t="shared" si="12"/>
        <v>0</v>
      </c>
      <c r="H427">
        <f t="shared" si="13"/>
        <v>0</v>
      </c>
      <c r="L427" t="s">
        <v>3933</v>
      </c>
      <c r="M427">
        <v>0</v>
      </c>
      <c r="N427">
        <v>2041107</v>
      </c>
      <c r="O427" t="s">
        <v>3934</v>
      </c>
      <c r="P427">
        <v>0</v>
      </c>
    </row>
    <row r="428" spans="2:16">
      <c r="B428" t="s">
        <v>3935</v>
      </c>
      <c r="C428">
        <v>0</v>
      </c>
      <c r="D428">
        <v>2041108</v>
      </c>
      <c r="E428" t="s">
        <v>3936</v>
      </c>
      <c r="F428">
        <v>0</v>
      </c>
      <c r="G428">
        <f t="shared" si="12"/>
        <v>0</v>
      </c>
      <c r="H428">
        <f t="shared" si="13"/>
        <v>0</v>
      </c>
      <c r="L428" t="s">
        <v>3935</v>
      </c>
      <c r="M428">
        <v>0</v>
      </c>
      <c r="N428">
        <v>2041108</v>
      </c>
      <c r="O428" t="s">
        <v>3936</v>
      </c>
      <c r="P428">
        <v>0</v>
      </c>
    </row>
    <row r="429" spans="2:16">
      <c r="B429" t="s">
        <v>3937</v>
      </c>
      <c r="C429">
        <v>0</v>
      </c>
      <c r="D429">
        <v>20499</v>
      </c>
      <c r="E429" t="s">
        <v>2358</v>
      </c>
      <c r="F429">
        <v>620</v>
      </c>
      <c r="G429">
        <f t="shared" si="12"/>
        <v>620</v>
      </c>
      <c r="H429">
        <f t="shared" si="13"/>
        <v>0</v>
      </c>
      <c r="L429" t="s">
        <v>3937</v>
      </c>
      <c r="M429">
        <v>0</v>
      </c>
      <c r="N429">
        <v>20499</v>
      </c>
      <c r="O429" t="s">
        <v>2358</v>
      </c>
      <c r="P429">
        <v>620</v>
      </c>
    </row>
    <row r="430" spans="2:16">
      <c r="B430" t="s">
        <v>3938</v>
      </c>
      <c r="C430">
        <v>0</v>
      </c>
      <c r="D430">
        <v>2049901</v>
      </c>
      <c r="E430" t="s">
        <v>3939</v>
      </c>
      <c r="F430">
        <v>120</v>
      </c>
      <c r="G430">
        <f t="shared" si="12"/>
        <v>120</v>
      </c>
      <c r="H430">
        <f t="shared" si="13"/>
        <v>0</v>
      </c>
      <c r="L430" t="s">
        <v>3938</v>
      </c>
      <c r="M430">
        <v>0</v>
      </c>
      <c r="N430">
        <v>2049901</v>
      </c>
      <c r="O430" t="s">
        <v>3939</v>
      </c>
      <c r="P430">
        <v>120</v>
      </c>
    </row>
    <row r="431" spans="2:16">
      <c r="B431" t="s">
        <v>3940</v>
      </c>
      <c r="C431">
        <v>0</v>
      </c>
      <c r="D431">
        <v>2049902</v>
      </c>
      <c r="E431" t="s">
        <v>3941</v>
      </c>
      <c r="F431">
        <v>500</v>
      </c>
      <c r="G431">
        <f t="shared" si="12"/>
        <v>500</v>
      </c>
      <c r="H431">
        <f t="shared" si="13"/>
        <v>0</v>
      </c>
      <c r="L431" t="s">
        <v>3940</v>
      </c>
      <c r="M431">
        <v>0</v>
      </c>
      <c r="N431">
        <v>2049902</v>
      </c>
      <c r="O431" t="s">
        <v>3941</v>
      </c>
      <c r="P431">
        <v>500</v>
      </c>
    </row>
    <row r="432" spans="2:16">
      <c r="B432" t="s">
        <v>3942</v>
      </c>
      <c r="C432">
        <v>0</v>
      </c>
      <c r="D432">
        <v>205</v>
      </c>
      <c r="E432" t="s">
        <v>2306</v>
      </c>
      <c r="F432">
        <v>217392</v>
      </c>
      <c r="G432">
        <f t="shared" si="12"/>
        <v>217392</v>
      </c>
      <c r="H432">
        <f t="shared" si="13"/>
        <v>0</v>
      </c>
      <c r="L432" t="s">
        <v>3942</v>
      </c>
      <c r="M432">
        <v>0</v>
      </c>
      <c r="N432">
        <v>205</v>
      </c>
      <c r="O432" t="s">
        <v>2306</v>
      </c>
      <c r="P432">
        <v>217392</v>
      </c>
    </row>
    <row r="433" spans="2:16">
      <c r="B433" t="s">
        <v>3943</v>
      </c>
      <c r="C433">
        <v>0</v>
      </c>
      <c r="D433">
        <v>20501</v>
      </c>
      <c r="E433" t="s">
        <v>2359</v>
      </c>
      <c r="F433">
        <v>3116</v>
      </c>
      <c r="G433">
        <f t="shared" si="12"/>
        <v>3116</v>
      </c>
      <c r="H433">
        <f t="shared" si="13"/>
        <v>0</v>
      </c>
      <c r="L433" t="s">
        <v>3943</v>
      </c>
      <c r="M433">
        <v>0</v>
      </c>
      <c r="N433">
        <v>20501</v>
      </c>
      <c r="O433" t="s">
        <v>2359</v>
      </c>
      <c r="P433">
        <v>3116</v>
      </c>
    </row>
    <row r="434" spans="2:16">
      <c r="B434" t="s">
        <v>3944</v>
      </c>
      <c r="C434">
        <v>0</v>
      </c>
      <c r="D434">
        <v>2050101</v>
      </c>
      <c r="E434" t="s">
        <v>2460</v>
      </c>
      <c r="F434">
        <v>822</v>
      </c>
      <c r="G434">
        <f t="shared" si="12"/>
        <v>822</v>
      </c>
      <c r="H434">
        <f t="shared" si="13"/>
        <v>0</v>
      </c>
      <c r="L434" t="s">
        <v>3944</v>
      </c>
      <c r="M434">
        <v>0</v>
      </c>
      <c r="N434">
        <v>2050101</v>
      </c>
      <c r="O434" t="s">
        <v>2460</v>
      </c>
      <c r="P434">
        <v>822</v>
      </c>
    </row>
    <row r="435" spans="2:16">
      <c r="B435" t="s">
        <v>3945</v>
      </c>
      <c r="C435">
        <v>0</v>
      </c>
      <c r="D435">
        <v>2050102</v>
      </c>
      <c r="E435" t="s">
        <v>2461</v>
      </c>
      <c r="F435">
        <v>0</v>
      </c>
      <c r="G435">
        <f t="shared" si="12"/>
        <v>0</v>
      </c>
      <c r="H435">
        <f t="shared" si="13"/>
        <v>0</v>
      </c>
      <c r="L435" t="s">
        <v>3945</v>
      </c>
      <c r="M435">
        <v>0</v>
      </c>
      <c r="N435">
        <v>2050102</v>
      </c>
      <c r="O435" t="s">
        <v>2461</v>
      </c>
      <c r="P435">
        <v>0</v>
      </c>
    </row>
    <row r="436" spans="2:16">
      <c r="B436" t="s">
        <v>3946</v>
      </c>
      <c r="C436">
        <v>0</v>
      </c>
      <c r="D436">
        <v>2050103</v>
      </c>
      <c r="E436" t="s">
        <v>2462</v>
      </c>
      <c r="F436">
        <v>0</v>
      </c>
      <c r="G436">
        <f t="shared" si="12"/>
        <v>0</v>
      </c>
      <c r="H436">
        <f t="shared" si="13"/>
        <v>0</v>
      </c>
      <c r="L436" t="s">
        <v>3946</v>
      </c>
      <c r="M436">
        <v>0</v>
      </c>
      <c r="N436">
        <v>2050103</v>
      </c>
      <c r="O436" t="s">
        <v>2462</v>
      </c>
      <c r="P436">
        <v>0</v>
      </c>
    </row>
    <row r="437" spans="2:16">
      <c r="B437" t="s">
        <v>3947</v>
      </c>
      <c r="C437">
        <v>0</v>
      </c>
      <c r="D437">
        <v>2050199</v>
      </c>
      <c r="E437" t="s">
        <v>1383</v>
      </c>
      <c r="F437">
        <v>2294</v>
      </c>
      <c r="G437">
        <f t="shared" si="12"/>
        <v>2294</v>
      </c>
      <c r="H437">
        <f t="shared" si="13"/>
        <v>0</v>
      </c>
      <c r="L437" t="s">
        <v>3947</v>
      </c>
      <c r="M437">
        <v>0</v>
      </c>
      <c r="N437">
        <v>2050199</v>
      </c>
      <c r="O437" t="s">
        <v>1383</v>
      </c>
      <c r="P437">
        <v>2294</v>
      </c>
    </row>
    <row r="438" spans="2:16">
      <c r="B438" t="s">
        <v>3948</v>
      </c>
      <c r="C438">
        <v>0</v>
      </c>
      <c r="D438">
        <v>20502</v>
      </c>
      <c r="E438" t="s">
        <v>2360</v>
      </c>
      <c r="F438">
        <v>94897</v>
      </c>
      <c r="G438">
        <f t="shared" si="12"/>
        <v>94897</v>
      </c>
      <c r="H438">
        <f t="shared" si="13"/>
        <v>0</v>
      </c>
      <c r="L438" t="s">
        <v>3948</v>
      </c>
      <c r="M438">
        <v>0</v>
      </c>
      <c r="N438">
        <v>20502</v>
      </c>
      <c r="O438" t="s">
        <v>2360</v>
      </c>
      <c r="P438">
        <v>94897</v>
      </c>
    </row>
    <row r="439" spans="2:16">
      <c r="B439" t="s">
        <v>3949</v>
      </c>
      <c r="C439">
        <v>0</v>
      </c>
      <c r="D439">
        <v>2050201</v>
      </c>
      <c r="E439" t="s">
        <v>2524</v>
      </c>
      <c r="F439">
        <v>68</v>
      </c>
      <c r="G439">
        <f t="shared" si="12"/>
        <v>68</v>
      </c>
      <c r="H439">
        <f t="shared" si="13"/>
        <v>0</v>
      </c>
      <c r="L439" t="s">
        <v>3949</v>
      </c>
      <c r="M439">
        <v>0</v>
      </c>
      <c r="N439">
        <v>2050201</v>
      </c>
      <c r="O439" t="s">
        <v>2524</v>
      </c>
      <c r="P439">
        <v>68</v>
      </c>
    </row>
    <row r="440" spans="2:16">
      <c r="B440" t="s">
        <v>3950</v>
      </c>
      <c r="C440">
        <v>0</v>
      </c>
      <c r="D440">
        <v>2050202</v>
      </c>
      <c r="E440" t="s">
        <v>2525</v>
      </c>
      <c r="F440">
        <v>2533</v>
      </c>
      <c r="G440">
        <f t="shared" si="12"/>
        <v>2533</v>
      </c>
      <c r="H440">
        <f t="shared" si="13"/>
        <v>0</v>
      </c>
      <c r="L440" t="s">
        <v>3950</v>
      </c>
      <c r="M440">
        <v>0</v>
      </c>
      <c r="N440">
        <v>2050202</v>
      </c>
      <c r="O440" t="s">
        <v>2525</v>
      </c>
      <c r="P440">
        <v>2533</v>
      </c>
    </row>
    <row r="441" spans="2:16">
      <c r="B441" t="s">
        <v>3951</v>
      </c>
      <c r="C441">
        <v>0</v>
      </c>
      <c r="D441">
        <v>2050203</v>
      </c>
      <c r="E441" t="s">
        <v>2526</v>
      </c>
      <c r="F441">
        <v>4818</v>
      </c>
      <c r="G441">
        <f t="shared" si="12"/>
        <v>4818</v>
      </c>
      <c r="H441">
        <f t="shared" si="13"/>
        <v>0</v>
      </c>
      <c r="L441" t="s">
        <v>3951</v>
      </c>
      <c r="M441">
        <v>0</v>
      </c>
      <c r="N441">
        <v>2050203</v>
      </c>
      <c r="O441" t="s">
        <v>2526</v>
      </c>
      <c r="P441">
        <v>4818</v>
      </c>
    </row>
    <row r="442" spans="2:16">
      <c r="B442" t="s">
        <v>3952</v>
      </c>
      <c r="C442">
        <v>0</v>
      </c>
      <c r="D442">
        <v>2050204</v>
      </c>
      <c r="E442" t="s">
        <v>1412</v>
      </c>
      <c r="F442">
        <v>36163</v>
      </c>
      <c r="G442">
        <f t="shared" si="12"/>
        <v>36163</v>
      </c>
      <c r="H442">
        <f t="shared" si="13"/>
        <v>0</v>
      </c>
      <c r="L442" t="s">
        <v>3952</v>
      </c>
      <c r="M442">
        <v>0</v>
      </c>
      <c r="N442">
        <v>2050204</v>
      </c>
      <c r="O442" t="s">
        <v>1412</v>
      </c>
      <c r="P442">
        <v>36163</v>
      </c>
    </row>
    <row r="443" spans="2:16">
      <c r="B443" t="s">
        <v>3953</v>
      </c>
      <c r="C443">
        <v>0</v>
      </c>
      <c r="D443">
        <v>2050205</v>
      </c>
      <c r="E443" t="s">
        <v>2527</v>
      </c>
      <c r="F443">
        <v>3616</v>
      </c>
      <c r="G443">
        <f t="shared" si="12"/>
        <v>3616</v>
      </c>
      <c r="H443">
        <f t="shared" si="13"/>
        <v>0</v>
      </c>
      <c r="L443" t="s">
        <v>3953</v>
      </c>
      <c r="M443">
        <v>0</v>
      </c>
      <c r="N443">
        <v>2050205</v>
      </c>
      <c r="O443" t="s">
        <v>2527</v>
      </c>
      <c r="P443">
        <v>3616</v>
      </c>
    </row>
    <row r="444" spans="2:16">
      <c r="B444" t="s">
        <v>3954</v>
      </c>
      <c r="C444">
        <v>0</v>
      </c>
      <c r="D444">
        <v>2050206</v>
      </c>
      <c r="E444" t="s">
        <v>3955</v>
      </c>
      <c r="F444">
        <v>0</v>
      </c>
      <c r="G444">
        <f t="shared" si="12"/>
        <v>0</v>
      </c>
      <c r="H444">
        <f t="shared" si="13"/>
        <v>0</v>
      </c>
      <c r="L444" t="s">
        <v>3954</v>
      </c>
      <c r="M444">
        <v>0</v>
      </c>
      <c r="N444">
        <v>2050206</v>
      </c>
      <c r="O444" t="s">
        <v>3955</v>
      </c>
      <c r="P444">
        <v>0</v>
      </c>
    </row>
    <row r="445" spans="2:16">
      <c r="B445" t="s">
        <v>3956</v>
      </c>
      <c r="C445">
        <v>0</v>
      </c>
      <c r="D445">
        <v>2050207</v>
      </c>
      <c r="E445" t="s">
        <v>3957</v>
      </c>
      <c r="F445">
        <v>0</v>
      </c>
      <c r="G445">
        <f t="shared" si="12"/>
        <v>0</v>
      </c>
      <c r="H445">
        <f t="shared" si="13"/>
        <v>0</v>
      </c>
      <c r="L445" t="s">
        <v>3956</v>
      </c>
      <c r="M445">
        <v>0</v>
      </c>
      <c r="N445">
        <v>2050207</v>
      </c>
      <c r="O445" t="s">
        <v>3957</v>
      </c>
      <c r="P445">
        <v>0</v>
      </c>
    </row>
    <row r="446" spans="2:16">
      <c r="B446" t="s">
        <v>3958</v>
      </c>
      <c r="C446">
        <v>0</v>
      </c>
      <c r="D446">
        <v>2050299</v>
      </c>
      <c r="E446" t="s">
        <v>1433</v>
      </c>
      <c r="F446">
        <v>47699</v>
      </c>
      <c r="G446">
        <f t="shared" si="12"/>
        <v>47699</v>
      </c>
      <c r="H446">
        <f t="shared" si="13"/>
        <v>0</v>
      </c>
      <c r="L446" t="s">
        <v>3958</v>
      </c>
      <c r="M446">
        <v>0</v>
      </c>
      <c r="N446">
        <v>2050299</v>
      </c>
      <c r="O446" t="s">
        <v>1433</v>
      </c>
      <c r="P446">
        <v>47699</v>
      </c>
    </row>
    <row r="447" spans="2:16">
      <c r="B447" t="s">
        <v>3959</v>
      </c>
      <c r="C447">
        <v>0</v>
      </c>
      <c r="D447">
        <v>20503</v>
      </c>
      <c r="E447" t="s">
        <v>2361</v>
      </c>
      <c r="F447">
        <v>69439</v>
      </c>
      <c r="G447">
        <f t="shared" si="12"/>
        <v>69439</v>
      </c>
      <c r="H447">
        <f t="shared" si="13"/>
        <v>0</v>
      </c>
      <c r="L447" t="s">
        <v>3959</v>
      </c>
      <c r="M447">
        <v>0</v>
      </c>
      <c r="N447">
        <v>20503</v>
      </c>
      <c r="O447" t="s">
        <v>2361</v>
      </c>
      <c r="P447">
        <v>69439</v>
      </c>
    </row>
    <row r="448" spans="4:16">
      <c r="D448">
        <v>2050301</v>
      </c>
      <c r="E448" t="s">
        <v>2528</v>
      </c>
      <c r="F448">
        <v>0</v>
      </c>
      <c r="G448">
        <f t="shared" si="12"/>
        <v>0</v>
      </c>
      <c r="H448">
        <f t="shared" si="13"/>
        <v>0</v>
      </c>
      <c r="N448">
        <v>2050301</v>
      </c>
      <c r="O448" t="s">
        <v>2528</v>
      </c>
      <c r="P448">
        <v>0</v>
      </c>
    </row>
    <row r="449" spans="4:16">
      <c r="D449">
        <v>2050302</v>
      </c>
      <c r="E449" t="s">
        <v>1438</v>
      </c>
      <c r="F449">
        <v>3965</v>
      </c>
      <c r="G449">
        <f t="shared" si="12"/>
        <v>3965</v>
      </c>
      <c r="H449">
        <f t="shared" si="13"/>
        <v>0</v>
      </c>
      <c r="N449">
        <v>2050302</v>
      </c>
      <c r="O449" t="s">
        <v>1438</v>
      </c>
      <c r="P449">
        <v>3965</v>
      </c>
    </row>
    <row r="450" spans="4:16">
      <c r="D450">
        <v>2050303</v>
      </c>
      <c r="E450" t="s">
        <v>1441</v>
      </c>
      <c r="F450">
        <v>1857</v>
      </c>
      <c r="G450">
        <f t="shared" si="12"/>
        <v>1857</v>
      </c>
      <c r="H450">
        <f t="shared" si="13"/>
        <v>0</v>
      </c>
      <c r="N450">
        <v>2050303</v>
      </c>
      <c r="O450" t="s">
        <v>1441</v>
      </c>
      <c r="P450">
        <v>1857</v>
      </c>
    </row>
    <row r="451" spans="4:16">
      <c r="D451">
        <v>2050304</v>
      </c>
      <c r="E451" t="s">
        <v>1444</v>
      </c>
      <c r="F451">
        <v>16608</v>
      </c>
      <c r="G451">
        <f t="shared" si="12"/>
        <v>16608</v>
      </c>
      <c r="H451">
        <f t="shared" si="13"/>
        <v>0</v>
      </c>
      <c r="N451">
        <v>2050304</v>
      </c>
      <c r="O451" t="s">
        <v>1444</v>
      </c>
      <c r="P451">
        <v>16608</v>
      </c>
    </row>
    <row r="452" spans="4:16">
      <c r="D452">
        <v>2050305</v>
      </c>
      <c r="E452" t="s">
        <v>1449</v>
      </c>
      <c r="F452">
        <v>44929</v>
      </c>
      <c r="G452">
        <f t="shared" si="12"/>
        <v>44929</v>
      </c>
      <c r="H452">
        <f t="shared" si="13"/>
        <v>0</v>
      </c>
      <c r="N452">
        <v>2050305</v>
      </c>
      <c r="O452" t="s">
        <v>1449</v>
      </c>
      <c r="P452">
        <v>44929</v>
      </c>
    </row>
    <row r="453" spans="4:16">
      <c r="D453">
        <v>2050399</v>
      </c>
      <c r="E453" t="s">
        <v>1454</v>
      </c>
      <c r="F453">
        <v>2080</v>
      </c>
      <c r="G453">
        <f t="shared" si="12"/>
        <v>2080</v>
      </c>
      <c r="H453">
        <f t="shared" si="13"/>
        <v>0</v>
      </c>
      <c r="N453">
        <v>2050399</v>
      </c>
      <c r="O453" t="s">
        <v>1454</v>
      </c>
      <c r="P453">
        <v>2080</v>
      </c>
    </row>
    <row r="454" spans="4:16">
      <c r="D454">
        <v>20504</v>
      </c>
      <c r="E454" t="s">
        <v>3960</v>
      </c>
      <c r="F454">
        <v>0</v>
      </c>
      <c r="G454">
        <f t="shared" ref="G454:G517" si="14">P454</f>
        <v>0</v>
      </c>
      <c r="H454">
        <f t="shared" ref="H454:H517" si="15">F454-G454</f>
        <v>0</v>
      </c>
      <c r="N454">
        <v>20504</v>
      </c>
      <c r="O454" t="s">
        <v>3960</v>
      </c>
      <c r="P454">
        <v>0</v>
      </c>
    </row>
    <row r="455" spans="4:16">
      <c r="D455">
        <v>2050401</v>
      </c>
      <c r="E455" t="s">
        <v>3961</v>
      </c>
      <c r="F455">
        <v>0</v>
      </c>
      <c r="G455">
        <f t="shared" si="14"/>
        <v>0</v>
      </c>
      <c r="H455">
        <f t="shared" si="15"/>
        <v>0</v>
      </c>
      <c r="N455">
        <v>2050401</v>
      </c>
      <c r="O455" t="s">
        <v>3961</v>
      </c>
      <c r="P455">
        <v>0</v>
      </c>
    </row>
    <row r="456" spans="4:16">
      <c r="D456">
        <v>2050402</v>
      </c>
      <c r="E456" t="s">
        <v>3962</v>
      </c>
      <c r="F456">
        <v>0</v>
      </c>
      <c r="G456">
        <f t="shared" si="14"/>
        <v>0</v>
      </c>
      <c r="H456">
        <f t="shared" si="15"/>
        <v>0</v>
      </c>
      <c r="N456">
        <v>2050402</v>
      </c>
      <c r="O456" t="s">
        <v>3962</v>
      </c>
      <c r="P456">
        <v>0</v>
      </c>
    </row>
    <row r="457" spans="4:16">
      <c r="D457">
        <v>2050403</v>
      </c>
      <c r="E457" t="s">
        <v>3963</v>
      </c>
      <c r="F457">
        <v>0</v>
      </c>
      <c r="G457">
        <f t="shared" si="14"/>
        <v>0</v>
      </c>
      <c r="H457">
        <f t="shared" si="15"/>
        <v>0</v>
      </c>
      <c r="N457">
        <v>2050403</v>
      </c>
      <c r="O457" t="s">
        <v>3963</v>
      </c>
      <c r="P457">
        <v>0</v>
      </c>
    </row>
    <row r="458" spans="4:16">
      <c r="D458">
        <v>2050404</v>
      </c>
      <c r="E458" t="s">
        <v>3964</v>
      </c>
      <c r="F458">
        <v>0</v>
      </c>
      <c r="G458">
        <f t="shared" si="14"/>
        <v>0</v>
      </c>
      <c r="H458">
        <f t="shared" si="15"/>
        <v>0</v>
      </c>
      <c r="N458">
        <v>2050404</v>
      </c>
      <c r="O458" t="s">
        <v>3964</v>
      </c>
      <c r="P458">
        <v>0</v>
      </c>
    </row>
    <row r="459" spans="4:16">
      <c r="D459">
        <v>2050499</v>
      </c>
      <c r="E459" t="s">
        <v>3965</v>
      </c>
      <c r="F459">
        <v>0</v>
      </c>
      <c r="G459">
        <f t="shared" si="14"/>
        <v>0</v>
      </c>
      <c r="H459">
        <f t="shared" si="15"/>
        <v>0</v>
      </c>
      <c r="N459">
        <v>2050499</v>
      </c>
      <c r="O459" t="s">
        <v>3965</v>
      </c>
      <c r="P459">
        <v>0</v>
      </c>
    </row>
    <row r="460" spans="4:16">
      <c r="D460">
        <v>20505</v>
      </c>
      <c r="E460" t="s">
        <v>3966</v>
      </c>
      <c r="F460">
        <v>0</v>
      </c>
      <c r="G460">
        <f t="shared" si="14"/>
        <v>0</v>
      </c>
      <c r="H460">
        <f t="shared" si="15"/>
        <v>0</v>
      </c>
      <c r="N460">
        <v>20505</v>
      </c>
      <c r="O460" t="s">
        <v>3966</v>
      </c>
      <c r="P460">
        <v>0</v>
      </c>
    </row>
    <row r="461" spans="4:16">
      <c r="D461">
        <v>2050501</v>
      </c>
      <c r="E461" t="s">
        <v>3967</v>
      </c>
      <c r="F461">
        <v>0</v>
      </c>
      <c r="G461">
        <f t="shared" si="14"/>
        <v>0</v>
      </c>
      <c r="H461">
        <f t="shared" si="15"/>
        <v>0</v>
      </c>
      <c r="N461">
        <v>2050501</v>
      </c>
      <c r="O461" t="s">
        <v>3967</v>
      </c>
      <c r="P461">
        <v>0</v>
      </c>
    </row>
    <row r="462" spans="4:16">
      <c r="D462">
        <v>2050502</v>
      </c>
      <c r="E462" t="s">
        <v>3968</v>
      </c>
      <c r="F462">
        <v>0</v>
      </c>
      <c r="G462">
        <f t="shared" si="14"/>
        <v>0</v>
      </c>
      <c r="H462">
        <f t="shared" si="15"/>
        <v>0</v>
      </c>
      <c r="N462">
        <v>2050502</v>
      </c>
      <c r="O462" t="s">
        <v>3968</v>
      </c>
      <c r="P462">
        <v>0</v>
      </c>
    </row>
    <row r="463" spans="4:16">
      <c r="D463">
        <v>2050599</v>
      </c>
      <c r="E463" t="s">
        <v>3969</v>
      </c>
      <c r="F463">
        <v>0</v>
      </c>
      <c r="G463">
        <f t="shared" si="14"/>
        <v>0</v>
      </c>
      <c r="H463">
        <f t="shared" si="15"/>
        <v>0</v>
      </c>
      <c r="N463">
        <v>2050599</v>
      </c>
      <c r="O463" t="s">
        <v>3969</v>
      </c>
      <c r="P463">
        <v>0</v>
      </c>
    </row>
    <row r="464" spans="4:16">
      <c r="D464">
        <v>20506</v>
      </c>
      <c r="E464" t="s">
        <v>3970</v>
      </c>
      <c r="F464">
        <v>0</v>
      </c>
      <c r="G464">
        <f t="shared" si="14"/>
        <v>0</v>
      </c>
      <c r="H464">
        <f t="shared" si="15"/>
        <v>0</v>
      </c>
      <c r="N464">
        <v>20506</v>
      </c>
      <c r="O464" t="s">
        <v>3970</v>
      </c>
      <c r="P464">
        <v>0</v>
      </c>
    </row>
    <row r="465" spans="4:16">
      <c r="D465">
        <v>2050601</v>
      </c>
      <c r="E465" t="s">
        <v>3971</v>
      </c>
      <c r="F465">
        <v>0</v>
      </c>
      <c r="G465">
        <f t="shared" si="14"/>
        <v>0</v>
      </c>
      <c r="H465">
        <f t="shared" si="15"/>
        <v>0</v>
      </c>
      <c r="N465">
        <v>2050601</v>
      </c>
      <c r="O465" t="s">
        <v>3971</v>
      </c>
      <c r="P465">
        <v>0</v>
      </c>
    </row>
    <row r="466" spans="4:16">
      <c r="D466">
        <v>2050602</v>
      </c>
      <c r="E466" t="s">
        <v>3972</v>
      </c>
      <c r="F466">
        <v>0</v>
      </c>
      <c r="G466">
        <f t="shared" si="14"/>
        <v>0</v>
      </c>
      <c r="H466">
        <f t="shared" si="15"/>
        <v>0</v>
      </c>
      <c r="N466">
        <v>2050602</v>
      </c>
      <c r="O466" t="s">
        <v>3972</v>
      </c>
      <c r="P466">
        <v>0</v>
      </c>
    </row>
    <row r="467" spans="4:16">
      <c r="D467">
        <v>2050699</v>
      </c>
      <c r="E467" t="s">
        <v>3973</v>
      </c>
      <c r="F467">
        <v>0</v>
      </c>
      <c r="G467">
        <f t="shared" si="14"/>
        <v>0</v>
      </c>
      <c r="H467">
        <f t="shared" si="15"/>
        <v>0</v>
      </c>
      <c r="N467">
        <v>2050699</v>
      </c>
      <c r="O467" t="s">
        <v>3973</v>
      </c>
      <c r="P467">
        <v>0</v>
      </c>
    </row>
    <row r="468" spans="4:16">
      <c r="D468">
        <v>20507</v>
      </c>
      <c r="E468" t="s">
        <v>2362</v>
      </c>
      <c r="F468">
        <v>919</v>
      </c>
      <c r="G468">
        <f t="shared" si="14"/>
        <v>919</v>
      </c>
      <c r="H468">
        <f t="shared" si="15"/>
        <v>0</v>
      </c>
      <c r="N468">
        <v>20507</v>
      </c>
      <c r="O468" t="s">
        <v>2362</v>
      </c>
      <c r="P468">
        <v>919</v>
      </c>
    </row>
    <row r="469" spans="4:16">
      <c r="D469">
        <v>2050701</v>
      </c>
      <c r="E469" t="s">
        <v>1457</v>
      </c>
      <c r="F469">
        <v>919</v>
      </c>
      <c r="G469">
        <f t="shared" si="14"/>
        <v>919</v>
      </c>
      <c r="H469">
        <f t="shared" si="15"/>
        <v>0</v>
      </c>
      <c r="N469">
        <v>2050701</v>
      </c>
      <c r="O469" t="s">
        <v>1457</v>
      </c>
      <c r="P469">
        <v>919</v>
      </c>
    </row>
    <row r="470" spans="4:16">
      <c r="D470">
        <v>2050702</v>
      </c>
      <c r="E470" t="s">
        <v>3974</v>
      </c>
      <c r="F470">
        <v>0</v>
      </c>
      <c r="G470">
        <f t="shared" si="14"/>
        <v>0</v>
      </c>
      <c r="H470">
        <f t="shared" si="15"/>
        <v>0</v>
      </c>
      <c r="N470">
        <v>2050702</v>
      </c>
      <c r="O470" t="s">
        <v>3974</v>
      </c>
      <c r="P470">
        <v>0</v>
      </c>
    </row>
    <row r="471" spans="4:16">
      <c r="D471">
        <v>2050799</v>
      </c>
      <c r="E471" t="s">
        <v>2529</v>
      </c>
      <c r="F471">
        <v>0</v>
      </c>
      <c r="G471">
        <f t="shared" si="14"/>
        <v>0</v>
      </c>
      <c r="H471">
        <f t="shared" si="15"/>
        <v>0</v>
      </c>
      <c r="N471">
        <v>2050799</v>
      </c>
      <c r="O471" t="s">
        <v>2529</v>
      </c>
      <c r="P471">
        <v>0</v>
      </c>
    </row>
    <row r="472" spans="4:16">
      <c r="D472">
        <v>20508</v>
      </c>
      <c r="E472" t="s">
        <v>2363</v>
      </c>
      <c r="F472">
        <v>2374</v>
      </c>
      <c r="G472">
        <f t="shared" si="14"/>
        <v>2374</v>
      </c>
      <c r="H472">
        <f t="shared" si="15"/>
        <v>0</v>
      </c>
      <c r="N472">
        <v>20508</v>
      </c>
      <c r="O472" t="s">
        <v>2363</v>
      </c>
      <c r="P472">
        <v>2374</v>
      </c>
    </row>
    <row r="473" spans="4:16">
      <c r="D473">
        <v>2050801</v>
      </c>
      <c r="E473" t="s">
        <v>3975</v>
      </c>
      <c r="F473">
        <v>0</v>
      </c>
      <c r="G473">
        <f t="shared" si="14"/>
        <v>0</v>
      </c>
      <c r="H473">
        <f t="shared" si="15"/>
        <v>0</v>
      </c>
      <c r="N473">
        <v>2050801</v>
      </c>
      <c r="O473" t="s">
        <v>3975</v>
      </c>
      <c r="P473">
        <v>0</v>
      </c>
    </row>
    <row r="474" spans="4:16">
      <c r="D474">
        <v>2050802</v>
      </c>
      <c r="E474" t="s">
        <v>1461</v>
      </c>
      <c r="F474">
        <v>2374</v>
      </c>
      <c r="G474">
        <f t="shared" si="14"/>
        <v>2374</v>
      </c>
      <c r="H474">
        <f t="shared" si="15"/>
        <v>0</v>
      </c>
      <c r="N474">
        <v>2050802</v>
      </c>
      <c r="O474" t="s">
        <v>1461</v>
      </c>
      <c r="P474">
        <v>2374</v>
      </c>
    </row>
    <row r="475" spans="4:16">
      <c r="D475">
        <v>2050803</v>
      </c>
      <c r="E475" t="s">
        <v>3976</v>
      </c>
      <c r="F475">
        <v>0</v>
      </c>
      <c r="G475">
        <f t="shared" si="14"/>
        <v>0</v>
      </c>
      <c r="H475">
        <f t="shared" si="15"/>
        <v>0</v>
      </c>
      <c r="N475">
        <v>2050803</v>
      </c>
      <c r="O475" t="s">
        <v>3976</v>
      </c>
      <c r="P475">
        <v>0</v>
      </c>
    </row>
    <row r="476" spans="4:16">
      <c r="D476">
        <v>2050804</v>
      </c>
      <c r="E476" t="s">
        <v>3977</v>
      </c>
      <c r="F476">
        <v>0</v>
      </c>
      <c r="G476">
        <f t="shared" si="14"/>
        <v>0</v>
      </c>
      <c r="H476">
        <f t="shared" si="15"/>
        <v>0</v>
      </c>
      <c r="N476">
        <v>2050804</v>
      </c>
      <c r="O476" t="s">
        <v>3977</v>
      </c>
      <c r="P476">
        <v>0</v>
      </c>
    </row>
    <row r="477" spans="4:16">
      <c r="D477">
        <v>2050899</v>
      </c>
      <c r="E477" t="s">
        <v>3978</v>
      </c>
      <c r="F477">
        <v>0</v>
      </c>
      <c r="G477">
        <f t="shared" si="14"/>
        <v>0</v>
      </c>
      <c r="H477">
        <f t="shared" si="15"/>
        <v>0</v>
      </c>
      <c r="N477">
        <v>2050899</v>
      </c>
      <c r="O477" t="s">
        <v>3978</v>
      </c>
      <c r="P477">
        <v>0</v>
      </c>
    </row>
    <row r="478" spans="4:16">
      <c r="D478">
        <v>20509</v>
      </c>
      <c r="E478" t="s">
        <v>2364</v>
      </c>
      <c r="F478">
        <v>45034</v>
      </c>
      <c r="G478">
        <f t="shared" si="14"/>
        <v>45034</v>
      </c>
      <c r="H478">
        <f t="shared" si="15"/>
        <v>0</v>
      </c>
      <c r="N478">
        <v>20509</v>
      </c>
      <c r="O478" t="s">
        <v>2364</v>
      </c>
      <c r="P478">
        <v>45034</v>
      </c>
    </row>
    <row r="479" spans="4:16">
      <c r="D479">
        <v>2050901</v>
      </c>
      <c r="E479" t="s">
        <v>3979</v>
      </c>
      <c r="F479">
        <v>0</v>
      </c>
      <c r="G479">
        <f t="shared" si="14"/>
        <v>0</v>
      </c>
      <c r="H479">
        <f t="shared" si="15"/>
        <v>0</v>
      </c>
      <c r="N479">
        <v>2050901</v>
      </c>
      <c r="O479" t="s">
        <v>3979</v>
      </c>
      <c r="P479">
        <v>0</v>
      </c>
    </row>
    <row r="480" spans="4:16">
      <c r="D480">
        <v>2050902</v>
      </c>
      <c r="E480" t="s">
        <v>3980</v>
      </c>
      <c r="F480">
        <v>0</v>
      </c>
      <c r="G480">
        <f t="shared" si="14"/>
        <v>0</v>
      </c>
      <c r="H480">
        <f t="shared" si="15"/>
        <v>0</v>
      </c>
      <c r="N480">
        <v>2050902</v>
      </c>
      <c r="O480" t="s">
        <v>3980</v>
      </c>
      <c r="P480">
        <v>0</v>
      </c>
    </row>
    <row r="481" spans="4:16">
      <c r="D481">
        <v>2050903</v>
      </c>
      <c r="E481" t="s">
        <v>2530</v>
      </c>
      <c r="F481">
        <v>21310</v>
      </c>
      <c r="G481">
        <f t="shared" si="14"/>
        <v>21310</v>
      </c>
      <c r="H481">
        <f t="shared" si="15"/>
        <v>0</v>
      </c>
      <c r="N481">
        <v>2050903</v>
      </c>
      <c r="O481" t="s">
        <v>2530</v>
      </c>
      <c r="P481">
        <v>21310</v>
      </c>
    </row>
    <row r="482" spans="4:16">
      <c r="D482">
        <v>2050904</v>
      </c>
      <c r="E482" t="s">
        <v>3981</v>
      </c>
      <c r="F482">
        <v>0</v>
      </c>
      <c r="G482">
        <f t="shared" si="14"/>
        <v>0</v>
      </c>
      <c r="H482">
        <f t="shared" si="15"/>
        <v>0</v>
      </c>
      <c r="N482">
        <v>2050904</v>
      </c>
      <c r="O482" t="s">
        <v>3981</v>
      </c>
      <c r="P482">
        <v>0</v>
      </c>
    </row>
    <row r="483" spans="4:16">
      <c r="D483">
        <v>2050905</v>
      </c>
      <c r="E483" t="s">
        <v>2531</v>
      </c>
      <c r="F483">
        <v>20058</v>
      </c>
      <c r="G483">
        <f t="shared" si="14"/>
        <v>20058</v>
      </c>
      <c r="H483">
        <f t="shared" si="15"/>
        <v>0</v>
      </c>
      <c r="N483">
        <v>2050905</v>
      </c>
      <c r="O483" t="s">
        <v>2531</v>
      </c>
      <c r="P483">
        <v>20058</v>
      </c>
    </row>
    <row r="484" spans="4:16">
      <c r="D484">
        <v>2050999</v>
      </c>
      <c r="E484" t="s">
        <v>1464</v>
      </c>
      <c r="F484">
        <v>3666</v>
      </c>
      <c r="G484">
        <f t="shared" si="14"/>
        <v>3666</v>
      </c>
      <c r="H484">
        <f t="shared" si="15"/>
        <v>0</v>
      </c>
      <c r="N484">
        <v>2050999</v>
      </c>
      <c r="O484" t="s">
        <v>1464</v>
      </c>
      <c r="P484">
        <v>3666</v>
      </c>
    </row>
    <row r="485" spans="4:16">
      <c r="D485">
        <v>20599</v>
      </c>
      <c r="E485" t="s">
        <v>2365</v>
      </c>
      <c r="F485">
        <v>1613</v>
      </c>
      <c r="G485">
        <f t="shared" si="14"/>
        <v>1613</v>
      </c>
      <c r="H485">
        <f t="shared" si="15"/>
        <v>0</v>
      </c>
      <c r="N485">
        <v>20599</v>
      </c>
      <c r="O485" t="s">
        <v>2365</v>
      </c>
      <c r="P485">
        <v>1613</v>
      </c>
    </row>
    <row r="486" spans="4:16">
      <c r="D486">
        <v>2059999</v>
      </c>
      <c r="E486" t="s">
        <v>3982</v>
      </c>
      <c r="F486">
        <v>1613</v>
      </c>
      <c r="G486">
        <f t="shared" si="14"/>
        <v>1613</v>
      </c>
      <c r="H486">
        <f t="shared" si="15"/>
        <v>0</v>
      </c>
      <c r="N486">
        <v>2059999</v>
      </c>
      <c r="O486" t="s">
        <v>3982</v>
      </c>
      <c r="P486">
        <v>1613</v>
      </c>
    </row>
    <row r="487" spans="4:16">
      <c r="D487">
        <v>206</v>
      </c>
      <c r="E487" t="s">
        <v>2307</v>
      </c>
      <c r="F487">
        <v>17244</v>
      </c>
      <c r="G487">
        <f t="shared" si="14"/>
        <v>17244</v>
      </c>
      <c r="H487">
        <f t="shared" si="15"/>
        <v>0</v>
      </c>
      <c r="N487">
        <v>206</v>
      </c>
      <c r="O487" t="s">
        <v>2307</v>
      </c>
      <c r="P487">
        <v>17244</v>
      </c>
    </row>
    <row r="488" spans="4:16">
      <c r="D488">
        <v>20601</v>
      </c>
      <c r="E488" t="s">
        <v>2366</v>
      </c>
      <c r="F488">
        <v>886</v>
      </c>
      <c r="G488">
        <f t="shared" si="14"/>
        <v>886</v>
      </c>
      <c r="H488">
        <f t="shared" si="15"/>
        <v>0</v>
      </c>
      <c r="N488">
        <v>20601</v>
      </c>
      <c r="O488" t="s">
        <v>2366</v>
      </c>
      <c r="P488">
        <v>886</v>
      </c>
    </row>
    <row r="489" spans="4:16">
      <c r="D489">
        <v>2060101</v>
      </c>
      <c r="E489" t="s">
        <v>2460</v>
      </c>
      <c r="F489">
        <v>701</v>
      </c>
      <c r="G489">
        <f t="shared" si="14"/>
        <v>701</v>
      </c>
      <c r="H489">
        <f t="shared" si="15"/>
        <v>0</v>
      </c>
      <c r="N489">
        <v>2060101</v>
      </c>
      <c r="O489" t="s">
        <v>2460</v>
      </c>
      <c r="P489">
        <v>701</v>
      </c>
    </row>
    <row r="490" spans="4:16">
      <c r="D490">
        <v>2060102</v>
      </c>
      <c r="E490" t="s">
        <v>2461</v>
      </c>
      <c r="F490">
        <v>74</v>
      </c>
      <c r="G490">
        <f t="shared" si="14"/>
        <v>74</v>
      </c>
      <c r="H490">
        <f t="shared" si="15"/>
        <v>0</v>
      </c>
      <c r="N490">
        <v>2060102</v>
      </c>
      <c r="O490" t="s">
        <v>2461</v>
      </c>
      <c r="P490">
        <v>74</v>
      </c>
    </row>
    <row r="491" spans="4:16">
      <c r="D491">
        <v>2060103</v>
      </c>
      <c r="E491" t="s">
        <v>2462</v>
      </c>
      <c r="F491">
        <v>0</v>
      </c>
      <c r="G491">
        <f t="shared" si="14"/>
        <v>0</v>
      </c>
      <c r="H491">
        <f t="shared" si="15"/>
        <v>0</v>
      </c>
      <c r="N491">
        <v>2060103</v>
      </c>
      <c r="O491" t="s">
        <v>2462</v>
      </c>
      <c r="P491">
        <v>0</v>
      </c>
    </row>
    <row r="492" spans="4:16">
      <c r="D492">
        <v>2060199</v>
      </c>
      <c r="E492" t="s">
        <v>1489</v>
      </c>
      <c r="F492">
        <v>111</v>
      </c>
      <c r="G492">
        <f t="shared" si="14"/>
        <v>111</v>
      </c>
      <c r="H492">
        <f t="shared" si="15"/>
        <v>0</v>
      </c>
      <c r="N492">
        <v>2060199</v>
      </c>
      <c r="O492" t="s">
        <v>1489</v>
      </c>
      <c r="P492">
        <v>111</v>
      </c>
    </row>
    <row r="493" spans="4:16">
      <c r="D493">
        <v>20602</v>
      </c>
      <c r="E493" t="s">
        <v>3983</v>
      </c>
      <c r="F493">
        <v>0</v>
      </c>
      <c r="G493">
        <f t="shared" si="14"/>
        <v>0</v>
      </c>
      <c r="H493">
        <f t="shared" si="15"/>
        <v>0</v>
      </c>
      <c r="N493">
        <v>20602</v>
      </c>
      <c r="O493" t="s">
        <v>3983</v>
      </c>
      <c r="P493">
        <v>0</v>
      </c>
    </row>
    <row r="494" spans="4:16">
      <c r="D494">
        <v>2060201</v>
      </c>
      <c r="E494" t="s">
        <v>2532</v>
      </c>
      <c r="F494">
        <v>0</v>
      </c>
      <c r="G494">
        <f t="shared" si="14"/>
        <v>0</v>
      </c>
      <c r="H494">
        <f t="shared" si="15"/>
        <v>0</v>
      </c>
      <c r="N494">
        <v>2060201</v>
      </c>
      <c r="O494" t="s">
        <v>2532</v>
      </c>
      <c r="P494">
        <v>0</v>
      </c>
    </row>
    <row r="495" spans="4:16">
      <c r="D495">
        <v>2060202</v>
      </c>
      <c r="E495" t="s">
        <v>3984</v>
      </c>
      <c r="F495">
        <v>0</v>
      </c>
      <c r="G495">
        <f t="shared" si="14"/>
        <v>0</v>
      </c>
      <c r="H495">
        <f t="shared" si="15"/>
        <v>0</v>
      </c>
      <c r="N495">
        <v>2060202</v>
      </c>
      <c r="O495" t="s">
        <v>3984</v>
      </c>
      <c r="P495">
        <v>0</v>
      </c>
    </row>
    <row r="496" spans="4:16">
      <c r="D496">
        <v>2060203</v>
      </c>
      <c r="E496" t="s">
        <v>3985</v>
      </c>
      <c r="F496">
        <v>0</v>
      </c>
      <c r="G496">
        <f t="shared" si="14"/>
        <v>0</v>
      </c>
      <c r="H496">
        <f t="shared" si="15"/>
        <v>0</v>
      </c>
      <c r="N496">
        <v>2060203</v>
      </c>
      <c r="O496" t="s">
        <v>3985</v>
      </c>
      <c r="P496">
        <v>0</v>
      </c>
    </row>
    <row r="497" spans="4:16">
      <c r="D497">
        <v>2060204</v>
      </c>
      <c r="E497" t="s">
        <v>3986</v>
      </c>
      <c r="F497">
        <v>0</v>
      </c>
      <c r="G497">
        <f t="shared" si="14"/>
        <v>0</v>
      </c>
      <c r="H497">
        <f t="shared" si="15"/>
        <v>0</v>
      </c>
      <c r="N497">
        <v>2060204</v>
      </c>
      <c r="O497" t="s">
        <v>3986</v>
      </c>
      <c r="P497">
        <v>0</v>
      </c>
    </row>
    <row r="498" spans="4:16">
      <c r="D498">
        <v>2060205</v>
      </c>
      <c r="E498" t="s">
        <v>3987</v>
      </c>
      <c r="F498">
        <v>0</v>
      </c>
      <c r="G498">
        <f t="shared" si="14"/>
        <v>0</v>
      </c>
      <c r="H498">
        <f t="shared" si="15"/>
        <v>0</v>
      </c>
      <c r="N498">
        <v>2060205</v>
      </c>
      <c r="O498" t="s">
        <v>3987</v>
      </c>
      <c r="P498">
        <v>0</v>
      </c>
    </row>
    <row r="499" spans="4:16">
      <c r="D499">
        <v>2060206</v>
      </c>
      <c r="E499" t="s">
        <v>3988</v>
      </c>
      <c r="F499">
        <v>0</v>
      </c>
      <c r="G499">
        <f t="shared" si="14"/>
        <v>0</v>
      </c>
      <c r="H499">
        <f t="shared" si="15"/>
        <v>0</v>
      </c>
      <c r="N499">
        <v>2060206</v>
      </c>
      <c r="O499" t="s">
        <v>3988</v>
      </c>
      <c r="P499">
        <v>0</v>
      </c>
    </row>
    <row r="500" spans="4:16">
      <c r="D500">
        <v>2060207</v>
      </c>
      <c r="E500" t="s">
        <v>3989</v>
      </c>
      <c r="F500">
        <v>0</v>
      </c>
      <c r="G500">
        <f t="shared" si="14"/>
        <v>0</v>
      </c>
      <c r="H500">
        <f t="shared" si="15"/>
        <v>0</v>
      </c>
      <c r="N500">
        <v>2060207</v>
      </c>
      <c r="O500" t="s">
        <v>3989</v>
      </c>
      <c r="P500">
        <v>0</v>
      </c>
    </row>
    <row r="501" spans="4:16">
      <c r="D501">
        <v>2060299</v>
      </c>
      <c r="E501" t="s">
        <v>3990</v>
      </c>
      <c r="F501">
        <v>0</v>
      </c>
      <c r="G501">
        <f t="shared" si="14"/>
        <v>0</v>
      </c>
      <c r="H501">
        <f t="shared" si="15"/>
        <v>0</v>
      </c>
      <c r="N501">
        <v>2060299</v>
      </c>
      <c r="O501" t="s">
        <v>3990</v>
      </c>
      <c r="P501">
        <v>0</v>
      </c>
    </row>
    <row r="502" spans="4:16">
      <c r="D502">
        <v>20603</v>
      </c>
      <c r="E502" t="s">
        <v>2367</v>
      </c>
      <c r="F502">
        <v>719</v>
      </c>
      <c r="G502">
        <f t="shared" si="14"/>
        <v>719</v>
      </c>
      <c r="H502">
        <f t="shared" si="15"/>
        <v>0</v>
      </c>
      <c r="N502">
        <v>20603</v>
      </c>
      <c r="O502" t="s">
        <v>2367</v>
      </c>
      <c r="P502">
        <v>719</v>
      </c>
    </row>
    <row r="503" spans="4:16">
      <c r="D503">
        <v>2060301</v>
      </c>
      <c r="E503" t="s">
        <v>2532</v>
      </c>
      <c r="F503">
        <v>364</v>
      </c>
      <c r="G503">
        <f t="shared" si="14"/>
        <v>364</v>
      </c>
      <c r="H503">
        <f t="shared" si="15"/>
        <v>0</v>
      </c>
      <c r="N503">
        <v>2060301</v>
      </c>
      <c r="O503" t="s">
        <v>2532</v>
      </c>
      <c r="P503">
        <v>364</v>
      </c>
    </row>
    <row r="504" spans="4:16">
      <c r="D504">
        <v>2060302</v>
      </c>
      <c r="E504" t="s">
        <v>2533</v>
      </c>
      <c r="F504">
        <v>60</v>
      </c>
      <c r="G504">
        <f t="shared" si="14"/>
        <v>60</v>
      </c>
      <c r="H504">
        <f t="shared" si="15"/>
        <v>0</v>
      </c>
      <c r="N504">
        <v>2060302</v>
      </c>
      <c r="O504" t="s">
        <v>2533</v>
      </c>
      <c r="P504">
        <v>60</v>
      </c>
    </row>
    <row r="505" spans="4:16">
      <c r="D505">
        <v>2060303</v>
      </c>
      <c r="E505" t="s">
        <v>3991</v>
      </c>
      <c r="F505">
        <v>0</v>
      </c>
      <c r="G505">
        <f t="shared" si="14"/>
        <v>0</v>
      </c>
      <c r="H505">
        <f t="shared" si="15"/>
        <v>0</v>
      </c>
      <c r="N505">
        <v>2060303</v>
      </c>
      <c r="O505" t="s">
        <v>3991</v>
      </c>
      <c r="P505">
        <v>0</v>
      </c>
    </row>
    <row r="506" spans="4:16">
      <c r="D506">
        <v>2060304</v>
      </c>
      <c r="E506" t="s">
        <v>3992</v>
      </c>
      <c r="F506">
        <v>0</v>
      </c>
      <c r="G506">
        <f t="shared" si="14"/>
        <v>0</v>
      </c>
      <c r="H506">
        <f t="shared" si="15"/>
        <v>0</v>
      </c>
      <c r="N506">
        <v>2060304</v>
      </c>
      <c r="O506" t="s">
        <v>3992</v>
      </c>
      <c r="P506">
        <v>0</v>
      </c>
    </row>
    <row r="507" spans="4:16">
      <c r="D507">
        <v>2060399</v>
      </c>
      <c r="E507" t="s">
        <v>1493</v>
      </c>
      <c r="F507">
        <v>295</v>
      </c>
      <c r="G507">
        <f t="shared" si="14"/>
        <v>295</v>
      </c>
      <c r="H507">
        <f t="shared" si="15"/>
        <v>0</v>
      </c>
      <c r="N507">
        <v>2060399</v>
      </c>
      <c r="O507" t="s">
        <v>1493</v>
      </c>
      <c r="P507">
        <v>295</v>
      </c>
    </row>
    <row r="508" spans="4:16">
      <c r="D508">
        <v>20604</v>
      </c>
      <c r="E508" t="s">
        <v>2368</v>
      </c>
      <c r="F508">
        <v>13437</v>
      </c>
      <c r="G508">
        <f t="shared" si="14"/>
        <v>13437</v>
      </c>
      <c r="H508">
        <f t="shared" si="15"/>
        <v>0</v>
      </c>
      <c r="N508">
        <v>20604</v>
      </c>
      <c r="O508" t="s">
        <v>2368</v>
      </c>
      <c r="P508">
        <v>13437</v>
      </c>
    </row>
    <row r="509" spans="4:16">
      <c r="D509">
        <v>2060401</v>
      </c>
      <c r="E509" t="s">
        <v>2532</v>
      </c>
      <c r="F509">
        <v>61</v>
      </c>
      <c r="G509">
        <f t="shared" si="14"/>
        <v>61</v>
      </c>
      <c r="H509">
        <f t="shared" si="15"/>
        <v>0</v>
      </c>
      <c r="N509">
        <v>2060401</v>
      </c>
      <c r="O509" t="s">
        <v>2532</v>
      </c>
      <c r="P509">
        <v>61</v>
      </c>
    </row>
    <row r="510" spans="4:16">
      <c r="D510">
        <v>2060402</v>
      </c>
      <c r="E510" t="s">
        <v>1499</v>
      </c>
      <c r="F510">
        <v>12948</v>
      </c>
      <c r="G510">
        <f t="shared" si="14"/>
        <v>12948</v>
      </c>
      <c r="H510">
        <f t="shared" si="15"/>
        <v>0</v>
      </c>
      <c r="N510">
        <v>2060402</v>
      </c>
      <c r="O510" t="s">
        <v>1499</v>
      </c>
      <c r="P510">
        <v>12948</v>
      </c>
    </row>
    <row r="511" spans="4:16">
      <c r="D511">
        <v>2060403</v>
      </c>
      <c r="E511" t="s">
        <v>2534</v>
      </c>
      <c r="F511">
        <v>0</v>
      </c>
      <c r="G511">
        <f t="shared" si="14"/>
        <v>0</v>
      </c>
      <c r="H511">
        <f t="shared" si="15"/>
        <v>0</v>
      </c>
      <c r="N511">
        <v>2060403</v>
      </c>
      <c r="O511" t="s">
        <v>2534</v>
      </c>
      <c r="P511">
        <v>0</v>
      </c>
    </row>
    <row r="512" spans="4:16">
      <c r="D512">
        <v>2060404</v>
      </c>
      <c r="E512" t="s">
        <v>3993</v>
      </c>
      <c r="F512">
        <v>0</v>
      </c>
      <c r="G512">
        <f t="shared" si="14"/>
        <v>0</v>
      </c>
      <c r="H512">
        <f t="shared" si="15"/>
        <v>0</v>
      </c>
      <c r="N512">
        <v>2060404</v>
      </c>
      <c r="O512" t="s">
        <v>3993</v>
      </c>
      <c r="P512">
        <v>0</v>
      </c>
    </row>
    <row r="513" spans="4:16">
      <c r="D513">
        <v>2060499</v>
      </c>
      <c r="E513" t="s">
        <v>1500</v>
      </c>
      <c r="F513">
        <v>428</v>
      </c>
      <c r="G513">
        <f t="shared" si="14"/>
        <v>428</v>
      </c>
      <c r="H513">
        <f t="shared" si="15"/>
        <v>0</v>
      </c>
      <c r="N513">
        <v>2060499</v>
      </c>
      <c r="O513" t="s">
        <v>1500</v>
      </c>
      <c r="P513">
        <v>428</v>
      </c>
    </row>
    <row r="514" spans="4:16">
      <c r="D514">
        <v>20605</v>
      </c>
      <c r="E514" t="s">
        <v>2369</v>
      </c>
      <c r="F514">
        <v>483</v>
      </c>
      <c r="G514">
        <f t="shared" si="14"/>
        <v>483</v>
      </c>
      <c r="H514">
        <f t="shared" si="15"/>
        <v>0</v>
      </c>
      <c r="N514">
        <v>20605</v>
      </c>
      <c r="O514" t="s">
        <v>2369</v>
      </c>
      <c r="P514">
        <v>483</v>
      </c>
    </row>
    <row r="515" spans="4:16">
      <c r="D515">
        <v>2060501</v>
      </c>
      <c r="E515" t="s">
        <v>2532</v>
      </c>
      <c r="F515">
        <v>248</v>
      </c>
      <c r="G515">
        <f t="shared" si="14"/>
        <v>248</v>
      </c>
      <c r="H515">
        <f t="shared" si="15"/>
        <v>0</v>
      </c>
      <c r="N515">
        <v>2060501</v>
      </c>
      <c r="O515" t="s">
        <v>2532</v>
      </c>
      <c r="P515">
        <v>248</v>
      </c>
    </row>
    <row r="516" spans="4:16">
      <c r="D516">
        <v>2060502</v>
      </c>
      <c r="E516" t="s">
        <v>1506</v>
      </c>
      <c r="F516">
        <v>115</v>
      </c>
      <c r="G516">
        <f t="shared" si="14"/>
        <v>115</v>
      </c>
      <c r="H516">
        <f t="shared" si="15"/>
        <v>0</v>
      </c>
      <c r="N516">
        <v>2060502</v>
      </c>
      <c r="O516" t="s">
        <v>1506</v>
      </c>
      <c r="P516">
        <v>115</v>
      </c>
    </row>
    <row r="517" spans="4:16">
      <c r="D517">
        <v>2060503</v>
      </c>
      <c r="E517" t="s">
        <v>2535</v>
      </c>
      <c r="F517">
        <v>120</v>
      </c>
      <c r="G517">
        <f t="shared" si="14"/>
        <v>120</v>
      </c>
      <c r="H517">
        <f t="shared" si="15"/>
        <v>0</v>
      </c>
      <c r="N517">
        <v>2060503</v>
      </c>
      <c r="O517" t="s">
        <v>2535</v>
      </c>
      <c r="P517">
        <v>120</v>
      </c>
    </row>
    <row r="518" spans="4:16">
      <c r="D518">
        <v>2060599</v>
      </c>
      <c r="E518" t="s">
        <v>3994</v>
      </c>
      <c r="F518">
        <v>0</v>
      </c>
      <c r="G518">
        <f t="shared" ref="G518:G581" si="16">P518</f>
        <v>0</v>
      </c>
      <c r="H518">
        <f t="shared" ref="H518:H581" si="17">F518-G518</f>
        <v>0</v>
      </c>
      <c r="N518">
        <v>2060599</v>
      </c>
      <c r="O518" t="s">
        <v>3994</v>
      </c>
      <c r="P518">
        <v>0</v>
      </c>
    </row>
    <row r="519" spans="4:16">
      <c r="D519">
        <v>20606</v>
      </c>
      <c r="E519" t="s">
        <v>2370</v>
      </c>
      <c r="F519">
        <v>633</v>
      </c>
      <c r="G519">
        <f t="shared" si="16"/>
        <v>633</v>
      </c>
      <c r="H519">
        <f t="shared" si="17"/>
        <v>0</v>
      </c>
      <c r="N519">
        <v>20606</v>
      </c>
      <c r="O519" t="s">
        <v>2370</v>
      </c>
      <c r="P519">
        <v>633</v>
      </c>
    </row>
    <row r="520" spans="4:16">
      <c r="D520">
        <v>2060601</v>
      </c>
      <c r="E520" t="s">
        <v>1510</v>
      </c>
      <c r="F520">
        <v>398</v>
      </c>
      <c r="G520">
        <f t="shared" si="16"/>
        <v>398</v>
      </c>
      <c r="H520">
        <f t="shared" si="17"/>
        <v>0</v>
      </c>
      <c r="N520">
        <v>2060601</v>
      </c>
      <c r="O520" t="s">
        <v>1510</v>
      </c>
      <c r="P520">
        <v>398</v>
      </c>
    </row>
    <row r="521" spans="4:16">
      <c r="D521">
        <v>2060602</v>
      </c>
      <c r="E521" t="s">
        <v>1517</v>
      </c>
      <c r="F521">
        <v>106</v>
      </c>
      <c r="G521">
        <f t="shared" si="16"/>
        <v>106</v>
      </c>
      <c r="H521">
        <f t="shared" si="17"/>
        <v>0</v>
      </c>
      <c r="N521">
        <v>2060602</v>
      </c>
      <c r="O521" t="s">
        <v>1517</v>
      </c>
      <c r="P521">
        <v>106</v>
      </c>
    </row>
    <row r="522" spans="4:16">
      <c r="D522">
        <v>2060603</v>
      </c>
      <c r="E522" t="s">
        <v>3995</v>
      </c>
      <c r="F522">
        <v>0</v>
      </c>
      <c r="G522">
        <f t="shared" si="16"/>
        <v>0</v>
      </c>
      <c r="H522">
        <f t="shared" si="17"/>
        <v>0</v>
      </c>
      <c r="N522">
        <v>2060603</v>
      </c>
      <c r="O522" t="s">
        <v>3995</v>
      </c>
      <c r="P522">
        <v>0</v>
      </c>
    </row>
    <row r="523" spans="4:16">
      <c r="D523">
        <v>2060699</v>
      </c>
      <c r="E523" t="s">
        <v>1518</v>
      </c>
      <c r="F523">
        <v>129</v>
      </c>
      <c r="G523">
        <f t="shared" si="16"/>
        <v>129</v>
      </c>
      <c r="H523">
        <f t="shared" si="17"/>
        <v>0</v>
      </c>
      <c r="N523">
        <v>2060699</v>
      </c>
      <c r="O523" t="s">
        <v>1518</v>
      </c>
      <c r="P523">
        <v>129</v>
      </c>
    </row>
    <row r="524" spans="4:16">
      <c r="D524">
        <v>20607</v>
      </c>
      <c r="E524" t="s">
        <v>2371</v>
      </c>
      <c r="F524">
        <v>1052</v>
      </c>
      <c r="G524">
        <f t="shared" si="16"/>
        <v>1052</v>
      </c>
      <c r="H524">
        <f t="shared" si="17"/>
        <v>0</v>
      </c>
      <c r="N524">
        <v>20607</v>
      </c>
      <c r="O524" t="s">
        <v>2371</v>
      </c>
      <c r="P524">
        <v>1052</v>
      </c>
    </row>
    <row r="525" spans="4:16">
      <c r="D525">
        <v>2060701</v>
      </c>
      <c r="E525" t="s">
        <v>2532</v>
      </c>
      <c r="F525">
        <v>19</v>
      </c>
      <c r="G525">
        <f t="shared" si="16"/>
        <v>19</v>
      </c>
      <c r="H525">
        <f t="shared" si="17"/>
        <v>0</v>
      </c>
      <c r="N525">
        <v>2060701</v>
      </c>
      <c r="O525" t="s">
        <v>2532</v>
      </c>
      <c r="P525">
        <v>19</v>
      </c>
    </row>
    <row r="526" spans="4:16">
      <c r="D526">
        <v>2060702</v>
      </c>
      <c r="E526" t="s">
        <v>1520</v>
      </c>
      <c r="F526">
        <v>416</v>
      </c>
      <c r="G526">
        <f t="shared" si="16"/>
        <v>416</v>
      </c>
      <c r="H526">
        <f t="shared" si="17"/>
        <v>0</v>
      </c>
      <c r="N526">
        <v>2060702</v>
      </c>
      <c r="O526" t="s">
        <v>1520</v>
      </c>
      <c r="P526">
        <v>416</v>
      </c>
    </row>
    <row r="527" spans="4:16">
      <c r="D527">
        <v>2060703</v>
      </c>
      <c r="E527" t="s">
        <v>1521</v>
      </c>
      <c r="F527">
        <v>86</v>
      </c>
      <c r="G527">
        <f t="shared" si="16"/>
        <v>86</v>
      </c>
      <c r="H527">
        <f t="shared" si="17"/>
        <v>0</v>
      </c>
      <c r="N527">
        <v>2060703</v>
      </c>
      <c r="O527" t="s">
        <v>1521</v>
      </c>
      <c r="P527">
        <v>86</v>
      </c>
    </row>
    <row r="528" spans="4:16">
      <c r="D528">
        <v>2060704</v>
      </c>
      <c r="E528" t="s">
        <v>1522</v>
      </c>
      <c r="F528">
        <v>124</v>
      </c>
      <c r="G528">
        <f t="shared" si="16"/>
        <v>124</v>
      </c>
      <c r="H528">
        <f t="shared" si="17"/>
        <v>0</v>
      </c>
      <c r="N528">
        <v>2060704</v>
      </c>
      <c r="O528" t="s">
        <v>1522</v>
      </c>
      <c r="P528">
        <v>124</v>
      </c>
    </row>
    <row r="529" spans="4:16">
      <c r="D529">
        <v>2060705</v>
      </c>
      <c r="E529" t="s">
        <v>1525</v>
      </c>
      <c r="F529">
        <v>407</v>
      </c>
      <c r="G529">
        <f t="shared" si="16"/>
        <v>407</v>
      </c>
      <c r="H529">
        <f t="shared" si="17"/>
        <v>0</v>
      </c>
      <c r="N529">
        <v>2060705</v>
      </c>
      <c r="O529" t="s">
        <v>1525</v>
      </c>
      <c r="P529">
        <v>407</v>
      </c>
    </row>
    <row r="530" spans="4:16">
      <c r="D530">
        <v>2060799</v>
      </c>
      <c r="E530" t="s">
        <v>1526</v>
      </c>
      <c r="F530">
        <v>0</v>
      </c>
      <c r="G530">
        <f t="shared" si="16"/>
        <v>0</v>
      </c>
      <c r="H530">
        <f t="shared" si="17"/>
        <v>0</v>
      </c>
      <c r="N530">
        <v>2060799</v>
      </c>
      <c r="O530" t="s">
        <v>1526</v>
      </c>
      <c r="P530">
        <v>0</v>
      </c>
    </row>
    <row r="531" spans="4:16">
      <c r="D531">
        <v>20608</v>
      </c>
      <c r="E531" t="s">
        <v>3996</v>
      </c>
      <c r="F531">
        <v>0</v>
      </c>
      <c r="G531">
        <f t="shared" si="16"/>
        <v>0</v>
      </c>
      <c r="H531">
        <f t="shared" si="17"/>
        <v>0</v>
      </c>
      <c r="N531">
        <v>20608</v>
      </c>
      <c r="O531" t="s">
        <v>3996</v>
      </c>
      <c r="P531">
        <v>0</v>
      </c>
    </row>
    <row r="532" spans="4:16">
      <c r="D532">
        <v>2060801</v>
      </c>
      <c r="E532" t="s">
        <v>3997</v>
      </c>
      <c r="F532">
        <v>0</v>
      </c>
      <c r="G532">
        <f t="shared" si="16"/>
        <v>0</v>
      </c>
      <c r="H532">
        <f t="shared" si="17"/>
        <v>0</v>
      </c>
      <c r="N532">
        <v>2060801</v>
      </c>
      <c r="O532" t="s">
        <v>3997</v>
      </c>
      <c r="P532">
        <v>0</v>
      </c>
    </row>
    <row r="533" spans="4:16">
      <c r="D533">
        <v>2060802</v>
      </c>
      <c r="E533" t="s">
        <v>3998</v>
      </c>
      <c r="F533">
        <v>0</v>
      </c>
      <c r="G533">
        <f t="shared" si="16"/>
        <v>0</v>
      </c>
      <c r="H533">
        <f t="shared" si="17"/>
        <v>0</v>
      </c>
      <c r="N533">
        <v>2060802</v>
      </c>
      <c r="O533" t="s">
        <v>3998</v>
      </c>
      <c r="P533">
        <v>0</v>
      </c>
    </row>
    <row r="534" spans="4:16">
      <c r="D534">
        <v>2060899</v>
      </c>
      <c r="E534" t="s">
        <v>3999</v>
      </c>
      <c r="F534">
        <v>0</v>
      </c>
      <c r="G534">
        <f t="shared" si="16"/>
        <v>0</v>
      </c>
      <c r="H534">
        <f t="shared" si="17"/>
        <v>0</v>
      </c>
      <c r="N534">
        <v>2060899</v>
      </c>
      <c r="O534" t="s">
        <v>3999</v>
      </c>
      <c r="P534">
        <v>0</v>
      </c>
    </row>
    <row r="535" spans="4:16">
      <c r="D535">
        <v>20609</v>
      </c>
      <c r="E535" t="s">
        <v>4000</v>
      </c>
      <c r="F535">
        <v>0</v>
      </c>
      <c r="G535">
        <f t="shared" si="16"/>
        <v>0</v>
      </c>
      <c r="H535">
        <f t="shared" si="17"/>
        <v>0</v>
      </c>
      <c r="N535">
        <v>20609</v>
      </c>
      <c r="O535" t="s">
        <v>4000</v>
      </c>
      <c r="P535">
        <v>0</v>
      </c>
    </row>
    <row r="536" spans="4:16">
      <c r="D536">
        <v>2060901</v>
      </c>
      <c r="E536" t="s">
        <v>4001</v>
      </c>
      <c r="F536">
        <v>0</v>
      </c>
      <c r="G536">
        <f t="shared" si="16"/>
        <v>0</v>
      </c>
      <c r="H536">
        <f t="shared" si="17"/>
        <v>0</v>
      </c>
      <c r="N536">
        <v>2060901</v>
      </c>
      <c r="O536" t="s">
        <v>4001</v>
      </c>
      <c r="P536">
        <v>0</v>
      </c>
    </row>
    <row r="537" spans="4:16">
      <c r="D537">
        <v>2060902</v>
      </c>
      <c r="E537" t="s">
        <v>4002</v>
      </c>
      <c r="F537">
        <v>0</v>
      </c>
      <c r="G537">
        <f t="shared" si="16"/>
        <v>0</v>
      </c>
      <c r="H537">
        <f t="shared" si="17"/>
        <v>0</v>
      </c>
      <c r="N537">
        <v>2060902</v>
      </c>
      <c r="O537" t="s">
        <v>4002</v>
      </c>
      <c r="P537">
        <v>0</v>
      </c>
    </row>
    <row r="538" spans="4:16">
      <c r="D538">
        <v>20699</v>
      </c>
      <c r="E538" t="s">
        <v>2372</v>
      </c>
      <c r="F538">
        <v>34</v>
      </c>
      <c r="G538">
        <f t="shared" si="16"/>
        <v>34</v>
      </c>
      <c r="H538">
        <f t="shared" si="17"/>
        <v>0</v>
      </c>
      <c r="N538">
        <v>20699</v>
      </c>
      <c r="O538" t="s">
        <v>2372</v>
      </c>
      <c r="P538">
        <v>34</v>
      </c>
    </row>
    <row r="539" spans="4:16">
      <c r="D539">
        <v>2069901</v>
      </c>
      <c r="E539" t="s">
        <v>4003</v>
      </c>
      <c r="F539">
        <v>0</v>
      </c>
      <c r="G539">
        <f t="shared" si="16"/>
        <v>0</v>
      </c>
      <c r="H539">
        <f t="shared" si="17"/>
        <v>0</v>
      </c>
      <c r="N539">
        <v>2069901</v>
      </c>
      <c r="O539" t="s">
        <v>4003</v>
      </c>
      <c r="P539">
        <v>0</v>
      </c>
    </row>
    <row r="540" spans="4:16">
      <c r="D540">
        <v>2069902</v>
      </c>
      <c r="E540" t="s">
        <v>4004</v>
      </c>
      <c r="F540">
        <v>0</v>
      </c>
      <c r="G540">
        <f t="shared" si="16"/>
        <v>0</v>
      </c>
      <c r="H540">
        <f t="shared" si="17"/>
        <v>0</v>
      </c>
      <c r="N540">
        <v>2069902</v>
      </c>
      <c r="O540" t="s">
        <v>4004</v>
      </c>
      <c r="P540">
        <v>0</v>
      </c>
    </row>
    <row r="541" spans="4:16">
      <c r="D541">
        <v>2069903</v>
      </c>
      <c r="E541" t="s">
        <v>4005</v>
      </c>
      <c r="F541">
        <v>0</v>
      </c>
      <c r="G541">
        <f t="shared" si="16"/>
        <v>0</v>
      </c>
      <c r="H541">
        <f t="shared" si="17"/>
        <v>0</v>
      </c>
      <c r="N541">
        <v>2069903</v>
      </c>
      <c r="O541" t="s">
        <v>4005</v>
      </c>
      <c r="P541">
        <v>0</v>
      </c>
    </row>
    <row r="542" spans="4:16">
      <c r="D542">
        <v>2069999</v>
      </c>
      <c r="E542" t="s">
        <v>1527</v>
      </c>
      <c r="F542">
        <v>34</v>
      </c>
      <c r="G542">
        <f t="shared" si="16"/>
        <v>34</v>
      </c>
      <c r="H542">
        <f t="shared" si="17"/>
        <v>0</v>
      </c>
      <c r="N542">
        <v>2069999</v>
      </c>
      <c r="O542" t="s">
        <v>1527</v>
      </c>
      <c r="P542">
        <v>34</v>
      </c>
    </row>
    <row r="543" spans="4:16">
      <c r="D543">
        <v>207</v>
      </c>
      <c r="E543" t="s">
        <v>2308</v>
      </c>
      <c r="F543">
        <v>35826</v>
      </c>
      <c r="G543">
        <f t="shared" si="16"/>
        <v>35826</v>
      </c>
      <c r="H543">
        <f t="shared" si="17"/>
        <v>0</v>
      </c>
      <c r="N543">
        <v>207</v>
      </c>
      <c r="O543" t="s">
        <v>2308</v>
      </c>
      <c r="P543">
        <v>35826</v>
      </c>
    </row>
    <row r="544" spans="4:16">
      <c r="D544">
        <v>20701</v>
      </c>
      <c r="E544" t="s">
        <v>2373</v>
      </c>
      <c r="F544">
        <v>7356</v>
      </c>
      <c r="G544">
        <f t="shared" si="16"/>
        <v>7356</v>
      </c>
      <c r="H544">
        <f t="shared" si="17"/>
        <v>0</v>
      </c>
      <c r="N544">
        <v>20701</v>
      </c>
      <c r="O544" t="s">
        <v>2373</v>
      </c>
      <c r="P544">
        <v>7356</v>
      </c>
    </row>
    <row r="545" spans="4:16">
      <c r="D545">
        <v>2070101</v>
      </c>
      <c r="E545" t="s">
        <v>2460</v>
      </c>
      <c r="F545">
        <v>1201</v>
      </c>
      <c r="G545">
        <f t="shared" si="16"/>
        <v>1201</v>
      </c>
      <c r="H545">
        <f t="shared" si="17"/>
        <v>0</v>
      </c>
      <c r="N545">
        <v>2070101</v>
      </c>
      <c r="O545" t="s">
        <v>2460</v>
      </c>
      <c r="P545">
        <v>1201</v>
      </c>
    </row>
    <row r="546" spans="4:16">
      <c r="D546">
        <v>2070102</v>
      </c>
      <c r="E546" t="s">
        <v>2461</v>
      </c>
      <c r="F546">
        <v>0</v>
      </c>
      <c r="G546">
        <f t="shared" si="16"/>
        <v>0</v>
      </c>
      <c r="H546">
        <f t="shared" si="17"/>
        <v>0</v>
      </c>
      <c r="N546">
        <v>2070102</v>
      </c>
      <c r="O546" t="s">
        <v>2461</v>
      </c>
      <c r="P546">
        <v>0</v>
      </c>
    </row>
    <row r="547" spans="4:16">
      <c r="D547">
        <v>2070103</v>
      </c>
      <c r="E547" t="s">
        <v>2462</v>
      </c>
      <c r="F547">
        <v>0</v>
      </c>
      <c r="G547">
        <f t="shared" si="16"/>
        <v>0</v>
      </c>
      <c r="H547">
        <f t="shared" si="17"/>
        <v>0</v>
      </c>
      <c r="N547">
        <v>2070103</v>
      </c>
      <c r="O547" t="s">
        <v>2462</v>
      </c>
      <c r="P547">
        <v>0</v>
      </c>
    </row>
    <row r="548" spans="4:16">
      <c r="D548">
        <v>2070104</v>
      </c>
      <c r="E548" t="s">
        <v>1539</v>
      </c>
      <c r="F548">
        <v>1163</v>
      </c>
      <c r="G548">
        <f t="shared" si="16"/>
        <v>1163</v>
      </c>
      <c r="H548">
        <f t="shared" si="17"/>
        <v>0</v>
      </c>
      <c r="N548">
        <v>2070104</v>
      </c>
      <c r="O548" t="s">
        <v>1539</v>
      </c>
      <c r="P548">
        <v>1163</v>
      </c>
    </row>
    <row r="549" spans="4:16">
      <c r="D549">
        <v>2070105</v>
      </c>
      <c r="E549" t="s">
        <v>4006</v>
      </c>
      <c r="F549">
        <v>0</v>
      </c>
      <c r="G549">
        <f t="shared" si="16"/>
        <v>0</v>
      </c>
      <c r="H549">
        <f t="shared" si="17"/>
        <v>0</v>
      </c>
      <c r="N549">
        <v>2070105</v>
      </c>
      <c r="O549" t="s">
        <v>4006</v>
      </c>
      <c r="P549">
        <v>0</v>
      </c>
    </row>
    <row r="550" spans="4:16">
      <c r="D550">
        <v>2070106</v>
      </c>
      <c r="E550" t="s">
        <v>4007</v>
      </c>
      <c r="F550">
        <v>0</v>
      </c>
      <c r="G550">
        <f t="shared" si="16"/>
        <v>0</v>
      </c>
      <c r="H550">
        <f t="shared" si="17"/>
        <v>0</v>
      </c>
      <c r="N550">
        <v>2070106</v>
      </c>
      <c r="O550" t="s">
        <v>4007</v>
      </c>
      <c r="P550">
        <v>0</v>
      </c>
    </row>
    <row r="551" spans="4:16">
      <c r="D551">
        <v>2070107</v>
      </c>
      <c r="E551" t="s">
        <v>1542</v>
      </c>
      <c r="F551">
        <v>1857</v>
      </c>
      <c r="G551">
        <f t="shared" si="16"/>
        <v>1857</v>
      </c>
      <c r="H551">
        <f t="shared" si="17"/>
        <v>0</v>
      </c>
      <c r="N551">
        <v>2070107</v>
      </c>
      <c r="O551" t="s">
        <v>1542</v>
      </c>
      <c r="P551">
        <v>1857</v>
      </c>
    </row>
    <row r="552" spans="4:16">
      <c r="D552">
        <v>2070108</v>
      </c>
      <c r="E552" t="s">
        <v>1543</v>
      </c>
      <c r="F552">
        <v>163</v>
      </c>
      <c r="G552">
        <f t="shared" si="16"/>
        <v>163</v>
      </c>
      <c r="H552">
        <f t="shared" si="17"/>
        <v>0</v>
      </c>
      <c r="N552">
        <v>2070108</v>
      </c>
      <c r="O552" t="s">
        <v>1543</v>
      </c>
      <c r="P552">
        <v>163</v>
      </c>
    </row>
    <row r="553" spans="4:16">
      <c r="D553">
        <v>2070109</v>
      </c>
      <c r="E553" t="s">
        <v>1544</v>
      </c>
      <c r="F553">
        <v>673</v>
      </c>
      <c r="G553">
        <f t="shared" si="16"/>
        <v>673</v>
      </c>
      <c r="H553">
        <f t="shared" si="17"/>
        <v>0</v>
      </c>
      <c r="N553">
        <v>2070109</v>
      </c>
      <c r="O553" t="s">
        <v>1544</v>
      </c>
      <c r="P553">
        <v>673</v>
      </c>
    </row>
    <row r="554" spans="4:16">
      <c r="D554">
        <v>2070110</v>
      </c>
      <c r="E554" t="s">
        <v>4008</v>
      </c>
      <c r="F554">
        <v>0</v>
      </c>
      <c r="G554">
        <f t="shared" si="16"/>
        <v>0</v>
      </c>
      <c r="H554">
        <f t="shared" si="17"/>
        <v>0</v>
      </c>
      <c r="N554">
        <v>2070110</v>
      </c>
      <c r="O554" t="s">
        <v>4008</v>
      </c>
      <c r="P554">
        <v>0</v>
      </c>
    </row>
    <row r="555" spans="4:16">
      <c r="D555">
        <v>2070111</v>
      </c>
      <c r="E555" t="s">
        <v>1549</v>
      </c>
      <c r="F555">
        <v>154</v>
      </c>
      <c r="G555">
        <f t="shared" si="16"/>
        <v>154</v>
      </c>
      <c r="H555">
        <f t="shared" si="17"/>
        <v>0</v>
      </c>
      <c r="N555">
        <v>2070111</v>
      </c>
      <c r="O555" t="s">
        <v>1549</v>
      </c>
      <c r="P555">
        <v>154</v>
      </c>
    </row>
    <row r="556" spans="4:16">
      <c r="D556">
        <v>2070112</v>
      </c>
      <c r="E556" t="s">
        <v>2536</v>
      </c>
      <c r="F556">
        <v>107</v>
      </c>
      <c r="G556">
        <f t="shared" si="16"/>
        <v>107</v>
      </c>
      <c r="H556">
        <f t="shared" si="17"/>
        <v>0</v>
      </c>
      <c r="N556">
        <v>2070112</v>
      </c>
      <c r="O556" t="s">
        <v>2536</v>
      </c>
      <c r="P556">
        <v>107</v>
      </c>
    </row>
    <row r="557" spans="4:16">
      <c r="D557">
        <v>2070199</v>
      </c>
      <c r="E557" t="s">
        <v>2537</v>
      </c>
      <c r="F557">
        <v>2038</v>
      </c>
      <c r="G557">
        <f t="shared" si="16"/>
        <v>2038</v>
      </c>
      <c r="H557">
        <f t="shared" si="17"/>
        <v>0</v>
      </c>
      <c r="N557">
        <v>2070199</v>
      </c>
      <c r="O557" t="s">
        <v>2537</v>
      </c>
      <c r="P557">
        <v>2038</v>
      </c>
    </row>
    <row r="558" spans="4:16">
      <c r="D558">
        <v>20702</v>
      </c>
      <c r="E558" t="s">
        <v>2374</v>
      </c>
      <c r="F558">
        <v>3367</v>
      </c>
      <c r="G558">
        <f t="shared" si="16"/>
        <v>3367</v>
      </c>
      <c r="H558">
        <f t="shared" si="17"/>
        <v>0</v>
      </c>
      <c r="N558">
        <v>20702</v>
      </c>
      <c r="O558" t="s">
        <v>2374</v>
      </c>
      <c r="P558">
        <v>3367</v>
      </c>
    </row>
    <row r="559" spans="4:16">
      <c r="D559">
        <v>2070201</v>
      </c>
      <c r="E559" t="s">
        <v>2460</v>
      </c>
      <c r="F559">
        <v>0</v>
      </c>
      <c r="G559">
        <f t="shared" si="16"/>
        <v>0</v>
      </c>
      <c r="H559">
        <f t="shared" si="17"/>
        <v>0</v>
      </c>
      <c r="N559">
        <v>2070201</v>
      </c>
      <c r="O559" t="s">
        <v>2460</v>
      </c>
      <c r="P559">
        <v>0</v>
      </c>
    </row>
    <row r="560" spans="4:16">
      <c r="D560">
        <v>2070202</v>
      </c>
      <c r="E560" t="s">
        <v>2461</v>
      </c>
      <c r="F560">
        <v>0</v>
      </c>
      <c r="G560">
        <f t="shared" si="16"/>
        <v>0</v>
      </c>
      <c r="H560">
        <f t="shared" si="17"/>
        <v>0</v>
      </c>
      <c r="N560">
        <v>2070202</v>
      </c>
      <c r="O560" t="s">
        <v>2461</v>
      </c>
      <c r="P560">
        <v>0</v>
      </c>
    </row>
    <row r="561" spans="4:16">
      <c r="D561">
        <v>2070203</v>
      </c>
      <c r="E561" t="s">
        <v>2462</v>
      </c>
      <c r="F561">
        <v>0</v>
      </c>
      <c r="G561">
        <f t="shared" si="16"/>
        <v>0</v>
      </c>
      <c r="H561">
        <f t="shared" si="17"/>
        <v>0</v>
      </c>
      <c r="N561">
        <v>2070203</v>
      </c>
      <c r="O561" t="s">
        <v>2462</v>
      </c>
      <c r="P561">
        <v>0</v>
      </c>
    </row>
    <row r="562" spans="4:16">
      <c r="D562">
        <v>2070204</v>
      </c>
      <c r="E562" t="s">
        <v>1562</v>
      </c>
      <c r="F562">
        <v>459</v>
      </c>
      <c r="G562">
        <f t="shared" si="16"/>
        <v>459</v>
      </c>
      <c r="H562">
        <f t="shared" si="17"/>
        <v>0</v>
      </c>
      <c r="N562">
        <v>2070204</v>
      </c>
      <c r="O562" t="s">
        <v>1562</v>
      </c>
      <c r="P562">
        <v>459</v>
      </c>
    </row>
    <row r="563" spans="4:16">
      <c r="D563">
        <v>2070205</v>
      </c>
      <c r="E563" t="s">
        <v>1569</v>
      </c>
      <c r="F563">
        <v>2820</v>
      </c>
      <c r="G563">
        <f t="shared" si="16"/>
        <v>2820</v>
      </c>
      <c r="H563">
        <f t="shared" si="17"/>
        <v>0</v>
      </c>
      <c r="N563">
        <v>2070205</v>
      </c>
      <c r="O563" t="s">
        <v>1569</v>
      </c>
      <c r="P563">
        <v>2820</v>
      </c>
    </row>
    <row r="564" spans="4:16">
      <c r="D564">
        <v>2070206</v>
      </c>
      <c r="E564" t="s">
        <v>2538</v>
      </c>
      <c r="F564">
        <v>0</v>
      </c>
      <c r="G564">
        <f t="shared" si="16"/>
        <v>0</v>
      </c>
      <c r="H564">
        <f t="shared" si="17"/>
        <v>0</v>
      </c>
      <c r="N564">
        <v>2070206</v>
      </c>
      <c r="O564" t="s">
        <v>2538</v>
      </c>
      <c r="P564">
        <v>0</v>
      </c>
    </row>
    <row r="565" spans="4:16">
      <c r="D565">
        <v>2070299</v>
      </c>
      <c r="E565" t="s">
        <v>1576</v>
      </c>
      <c r="F565">
        <v>88</v>
      </c>
      <c r="G565">
        <f t="shared" si="16"/>
        <v>88</v>
      </c>
      <c r="H565">
        <f t="shared" si="17"/>
        <v>0</v>
      </c>
      <c r="N565">
        <v>2070299</v>
      </c>
      <c r="O565" t="s">
        <v>1576</v>
      </c>
      <c r="P565">
        <v>88</v>
      </c>
    </row>
    <row r="566" spans="4:16">
      <c r="D566">
        <v>20703</v>
      </c>
      <c r="E566" t="s">
        <v>2375</v>
      </c>
      <c r="F566">
        <v>7997</v>
      </c>
      <c r="G566">
        <f t="shared" si="16"/>
        <v>7997</v>
      </c>
      <c r="H566">
        <f t="shared" si="17"/>
        <v>0</v>
      </c>
      <c r="N566">
        <v>20703</v>
      </c>
      <c r="O566" t="s">
        <v>2375</v>
      </c>
      <c r="P566">
        <v>7997</v>
      </c>
    </row>
    <row r="567" spans="4:16">
      <c r="D567">
        <v>2070301</v>
      </c>
      <c r="E567" t="s">
        <v>2460</v>
      </c>
      <c r="F567">
        <v>250</v>
      </c>
      <c r="G567">
        <f t="shared" si="16"/>
        <v>250</v>
      </c>
      <c r="H567">
        <f t="shared" si="17"/>
        <v>0</v>
      </c>
      <c r="N567">
        <v>2070301</v>
      </c>
      <c r="O567" t="s">
        <v>2460</v>
      </c>
      <c r="P567">
        <v>250</v>
      </c>
    </row>
    <row r="568" spans="4:16">
      <c r="D568">
        <v>2070302</v>
      </c>
      <c r="E568" t="s">
        <v>2461</v>
      </c>
      <c r="F568">
        <v>6</v>
      </c>
      <c r="G568">
        <f t="shared" si="16"/>
        <v>6</v>
      </c>
      <c r="H568">
        <f t="shared" si="17"/>
        <v>0</v>
      </c>
      <c r="N568">
        <v>2070302</v>
      </c>
      <c r="O568" t="s">
        <v>2461</v>
      </c>
      <c r="P568">
        <v>6</v>
      </c>
    </row>
    <row r="569" spans="4:16">
      <c r="D569">
        <v>2070303</v>
      </c>
      <c r="E569" t="s">
        <v>2462</v>
      </c>
      <c r="F569">
        <v>0</v>
      </c>
      <c r="G569">
        <f t="shared" si="16"/>
        <v>0</v>
      </c>
      <c r="H569">
        <f t="shared" si="17"/>
        <v>0</v>
      </c>
      <c r="N569">
        <v>2070303</v>
      </c>
      <c r="O569" t="s">
        <v>2462</v>
      </c>
      <c r="P569">
        <v>0</v>
      </c>
    </row>
    <row r="570" spans="4:16">
      <c r="D570">
        <v>2070304</v>
      </c>
      <c r="E570" t="s">
        <v>4009</v>
      </c>
      <c r="F570">
        <v>0</v>
      </c>
      <c r="G570">
        <f t="shared" si="16"/>
        <v>0</v>
      </c>
      <c r="H570">
        <f t="shared" si="17"/>
        <v>0</v>
      </c>
      <c r="N570">
        <v>2070304</v>
      </c>
      <c r="O570" t="s">
        <v>4009</v>
      </c>
      <c r="P570">
        <v>0</v>
      </c>
    </row>
    <row r="571" spans="4:16">
      <c r="D571">
        <v>2070305</v>
      </c>
      <c r="E571" t="s">
        <v>1582</v>
      </c>
      <c r="F571">
        <v>3513</v>
      </c>
      <c r="G571">
        <f t="shared" si="16"/>
        <v>3513</v>
      </c>
      <c r="H571">
        <f t="shared" si="17"/>
        <v>0</v>
      </c>
      <c r="N571">
        <v>2070305</v>
      </c>
      <c r="O571" t="s">
        <v>1582</v>
      </c>
      <c r="P571">
        <v>3513</v>
      </c>
    </row>
    <row r="572" spans="4:16">
      <c r="D572">
        <v>2070306</v>
      </c>
      <c r="E572" t="s">
        <v>1583</v>
      </c>
      <c r="F572">
        <v>5</v>
      </c>
      <c r="G572">
        <f t="shared" si="16"/>
        <v>5</v>
      </c>
      <c r="H572">
        <f t="shared" si="17"/>
        <v>0</v>
      </c>
      <c r="N572">
        <v>2070306</v>
      </c>
      <c r="O572" t="s">
        <v>1583</v>
      </c>
      <c r="P572">
        <v>5</v>
      </c>
    </row>
    <row r="573" spans="4:16">
      <c r="D573">
        <v>2070307</v>
      </c>
      <c r="E573" t="s">
        <v>1584</v>
      </c>
      <c r="F573">
        <v>2158</v>
      </c>
      <c r="G573">
        <f t="shared" si="16"/>
        <v>2158</v>
      </c>
      <c r="H573">
        <f t="shared" si="17"/>
        <v>0</v>
      </c>
      <c r="N573">
        <v>2070307</v>
      </c>
      <c r="O573" t="s">
        <v>1584</v>
      </c>
      <c r="P573">
        <v>2158</v>
      </c>
    </row>
    <row r="574" spans="4:16">
      <c r="D574">
        <v>2070308</v>
      </c>
      <c r="E574" t="s">
        <v>1595</v>
      </c>
      <c r="F574">
        <v>1613</v>
      </c>
      <c r="G574">
        <f t="shared" si="16"/>
        <v>1613</v>
      </c>
      <c r="H574">
        <f t="shared" si="17"/>
        <v>0</v>
      </c>
      <c r="N574">
        <v>2070308</v>
      </c>
      <c r="O574" t="s">
        <v>1595</v>
      </c>
      <c r="P574">
        <v>1613</v>
      </c>
    </row>
    <row r="575" spans="4:16">
      <c r="D575">
        <v>2070309</v>
      </c>
      <c r="E575" t="s">
        <v>1604</v>
      </c>
      <c r="F575">
        <v>3</v>
      </c>
      <c r="G575">
        <f t="shared" si="16"/>
        <v>3</v>
      </c>
      <c r="H575">
        <f t="shared" si="17"/>
        <v>0</v>
      </c>
      <c r="N575">
        <v>2070309</v>
      </c>
      <c r="O575" t="s">
        <v>1604</v>
      </c>
      <c r="P575">
        <v>3</v>
      </c>
    </row>
    <row r="576" spans="4:16">
      <c r="D576">
        <v>2070399</v>
      </c>
      <c r="E576" t="s">
        <v>1605</v>
      </c>
      <c r="F576">
        <v>449</v>
      </c>
      <c r="G576">
        <f t="shared" si="16"/>
        <v>449</v>
      </c>
      <c r="H576">
        <f t="shared" si="17"/>
        <v>0</v>
      </c>
      <c r="N576">
        <v>2070399</v>
      </c>
      <c r="O576" t="s">
        <v>1605</v>
      </c>
      <c r="P576">
        <v>449</v>
      </c>
    </row>
    <row r="577" spans="4:16">
      <c r="D577">
        <v>20704</v>
      </c>
      <c r="E577" t="s">
        <v>2376</v>
      </c>
      <c r="F577">
        <v>12590</v>
      </c>
      <c r="G577">
        <f t="shared" si="16"/>
        <v>12590</v>
      </c>
      <c r="H577">
        <f t="shared" si="17"/>
        <v>0</v>
      </c>
      <c r="N577">
        <v>20704</v>
      </c>
      <c r="O577" t="s">
        <v>2376</v>
      </c>
      <c r="P577">
        <v>12590</v>
      </c>
    </row>
    <row r="578" spans="4:16">
      <c r="D578">
        <v>2070401</v>
      </c>
      <c r="E578" t="s">
        <v>2460</v>
      </c>
      <c r="F578">
        <v>1</v>
      </c>
      <c r="G578">
        <f t="shared" si="16"/>
        <v>1</v>
      </c>
      <c r="H578">
        <f t="shared" si="17"/>
        <v>0</v>
      </c>
      <c r="N578">
        <v>2070401</v>
      </c>
      <c r="O578" t="s">
        <v>2460</v>
      </c>
      <c r="P578">
        <v>1</v>
      </c>
    </row>
    <row r="579" spans="4:16">
      <c r="D579">
        <v>2070402</v>
      </c>
      <c r="E579" t="s">
        <v>2461</v>
      </c>
      <c r="F579">
        <v>15</v>
      </c>
      <c r="G579">
        <f t="shared" si="16"/>
        <v>15</v>
      </c>
      <c r="H579">
        <f t="shared" si="17"/>
        <v>0</v>
      </c>
      <c r="N579">
        <v>2070402</v>
      </c>
      <c r="O579" t="s">
        <v>2461</v>
      </c>
      <c r="P579">
        <v>15</v>
      </c>
    </row>
    <row r="580" spans="4:16">
      <c r="D580">
        <v>2070403</v>
      </c>
      <c r="E580" t="s">
        <v>2462</v>
      </c>
      <c r="F580">
        <v>0</v>
      </c>
      <c r="G580">
        <f t="shared" si="16"/>
        <v>0</v>
      </c>
      <c r="H580">
        <f t="shared" si="17"/>
        <v>0</v>
      </c>
      <c r="N580">
        <v>2070403</v>
      </c>
      <c r="O580" t="s">
        <v>2462</v>
      </c>
      <c r="P580">
        <v>0</v>
      </c>
    </row>
    <row r="581" spans="4:16">
      <c r="D581">
        <v>2070404</v>
      </c>
      <c r="E581" t="s">
        <v>4010</v>
      </c>
      <c r="F581">
        <v>0</v>
      </c>
      <c r="G581">
        <f t="shared" si="16"/>
        <v>0</v>
      </c>
      <c r="H581">
        <f t="shared" si="17"/>
        <v>0</v>
      </c>
      <c r="N581">
        <v>2070404</v>
      </c>
      <c r="O581" t="s">
        <v>4010</v>
      </c>
      <c r="P581">
        <v>0</v>
      </c>
    </row>
    <row r="582" spans="4:16">
      <c r="D582">
        <v>2070405</v>
      </c>
      <c r="E582" t="s">
        <v>4011</v>
      </c>
      <c r="F582">
        <v>0</v>
      </c>
      <c r="G582">
        <f t="shared" ref="G582:G645" si="18">P582</f>
        <v>0</v>
      </c>
      <c r="H582">
        <f t="shared" ref="H582:H645" si="19">F582-G582</f>
        <v>0</v>
      </c>
      <c r="N582">
        <v>2070405</v>
      </c>
      <c r="O582" t="s">
        <v>4011</v>
      </c>
      <c r="P582">
        <v>0</v>
      </c>
    </row>
    <row r="583" spans="4:16">
      <c r="D583">
        <v>2070406</v>
      </c>
      <c r="E583" t="s">
        <v>1610</v>
      </c>
      <c r="F583">
        <v>119</v>
      </c>
      <c r="G583">
        <f t="shared" si="18"/>
        <v>119</v>
      </c>
      <c r="H583">
        <f t="shared" si="19"/>
        <v>0</v>
      </c>
      <c r="N583">
        <v>2070406</v>
      </c>
      <c r="O583" t="s">
        <v>1610</v>
      </c>
      <c r="P583">
        <v>119</v>
      </c>
    </row>
    <row r="584" spans="4:16">
      <c r="D584">
        <v>2070407</v>
      </c>
      <c r="E584" t="s">
        <v>4012</v>
      </c>
      <c r="F584">
        <v>0</v>
      </c>
      <c r="G584">
        <f t="shared" si="18"/>
        <v>0</v>
      </c>
      <c r="H584">
        <f t="shared" si="19"/>
        <v>0</v>
      </c>
      <c r="N584">
        <v>2070407</v>
      </c>
      <c r="O584" t="s">
        <v>4012</v>
      </c>
      <c r="P584">
        <v>0</v>
      </c>
    </row>
    <row r="585" spans="4:16">
      <c r="D585">
        <v>2070408</v>
      </c>
      <c r="E585" t="s">
        <v>2539</v>
      </c>
      <c r="F585">
        <v>7000</v>
      </c>
      <c r="G585">
        <f t="shared" si="18"/>
        <v>7000</v>
      </c>
      <c r="H585">
        <f t="shared" si="19"/>
        <v>0</v>
      </c>
      <c r="N585">
        <v>2070408</v>
      </c>
      <c r="O585" t="s">
        <v>2539</v>
      </c>
      <c r="P585">
        <v>7000</v>
      </c>
    </row>
    <row r="586" spans="4:16">
      <c r="D586">
        <v>2070409</v>
      </c>
      <c r="E586" t="s">
        <v>4013</v>
      </c>
      <c r="F586">
        <v>0</v>
      </c>
      <c r="G586">
        <f t="shared" si="18"/>
        <v>0</v>
      </c>
      <c r="H586">
        <f t="shared" si="19"/>
        <v>0</v>
      </c>
      <c r="N586">
        <v>2070409</v>
      </c>
      <c r="O586" t="s">
        <v>4013</v>
      </c>
      <c r="P586">
        <v>0</v>
      </c>
    </row>
    <row r="587" spans="4:16">
      <c r="D587">
        <v>2070499</v>
      </c>
      <c r="E587" t="s">
        <v>2540</v>
      </c>
      <c r="F587">
        <v>5455</v>
      </c>
      <c r="G587">
        <f t="shared" si="18"/>
        <v>5455</v>
      </c>
      <c r="H587">
        <f t="shared" si="19"/>
        <v>0</v>
      </c>
      <c r="N587">
        <v>2070499</v>
      </c>
      <c r="O587" t="s">
        <v>2540</v>
      </c>
      <c r="P587">
        <v>5455</v>
      </c>
    </row>
    <row r="588" spans="4:16">
      <c r="D588">
        <v>20799</v>
      </c>
      <c r="E588" t="s">
        <v>2377</v>
      </c>
      <c r="F588">
        <v>4516</v>
      </c>
      <c r="G588">
        <f t="shared" si="18"/>
        <v>4516</v>
      </c>
      <c r="H588">
        <f t="shared" si="19"/>
        <v>0</v>
      </c>
      <c r="N588">
        <v>20799</v>
      </c>
      <c r="O588" t="s">
        <v>2377</v>
      </c>
      <c r="P588">
        <v>4516</v>
      </c>
    </row>
    <row r="589" spans="4:16">
      <c r="D589">
        <v>2079902</v>
      </c>
      <c r="E589" t="s">
        <v>2541</v>
      </c>
      <c r="F589">
        <v>100</v>
      </c>
      <c r="G589">
        <f t="shared" si="18"/>
        <v>100</v>
      </c>
      <c r="H589">
        <f t="shared" si="19"/>
        <v>0</v>
      </c>
      <c r="N589">
        <v>2079902</v>
      </c>
      <c r="O589" t="s">
        <v>2541</v>
      </c>
      <c r="P589">
        <v>100</v>
      </c>
    </row>
    <row r="590" spans="4:16">
      <c r="D590">
        <v>2079903</v>
      </c>
      <c r="E590" t="s">
        <v>1617</v>
      </c>
      <c r="F590">
        <v>210</v>
      </c>
      <c r="G590">
        <f t="shared" si="18"/>
        <v>210</v>
      </c>
      <c r="H590">
        <f t="shared" si="19"/>
        <v>0</v>
      </c>
      <c r="N590">
        <v>2079903</v>
      </c>
      <c r="O590" t="s">
        <v>1617</v>
      </c>
      <c r="P590">
        <v>210</v>
      </c>
    </row>
    <row r="591" spans="4:16">
      <c r="D591">
        <v>2079999</v>
      </c>
      <c r="E591" t="s">
        <v>2542</v>
      </c>
      <c r="F591">
        <v>4206</v>
      </c>
      <c r="G591">
        <f t="shared" si="18"/>
        <v>4206</v>
      </c>
      <c r="H591">
        <f t="shared" si="19"/>
        <v>0</v>
      </c>
      <c r="N591">
        <v>2079999</v>
      </c>
      <c r="O591" t="s">
        <v>2542</v>
      </c>
      <c r="P591">
        <v>4206</v>
      </c>
    </row>
    <row r="592" spans="4:16">
      <c r="D592">
        <v>208</v>
      </c>
      <c r="E592" t="s">
        <v>2309</v>
      </c>
      <c r="F592">
        <v>223877</v>
      </c>
      <c r="G592">
        <f t="shared" si="18"/>
        <v>223877</v>
      </c>
      <c r="H592">
        <f t="shared" si="19"/>
        <v>0</v>
      </c>
      <c r="N592">
        <v>208</v>
      </c>
      <c r="O592" t="s">
        <v>2309</v>
      </c>
      <c r="P592">
        <v>223877</v>
      </c>
    </row>
    <row r="593" spans="4:16">
      <c r="D593">
        <v>20801</v>
      </c>
      <c r="E593" t="s">
        <v>2378</v>
      </c>
      <c r="F593">
        <v>11735</v>
      </c>
      <c r="G593">
        <f t="shared" si="18"/>
        <v>11735</v>
      </c>
      <c r="H593">
        <f t="shared" si="19"/>
        <v>0</v>
      </c>
      <c r="N593">
        <v>20801</v>
      </c>
      <c r="O593" t="s">
        <v>2378</v>
      </c>
      <c r="P593">
        <v>11735</v>
      </c>
    </row>
    <row r="594" spans="4:16">
      <c r="D594">
        <v>2080101</v>
      </c>
      <c r="E594" t="s">
        <v>2460</v>
      </c>
      <c r="F594">
        <v>3123</v>
      </c>
      <c r="G594">
        <f t="shared" si="18"/>
        <v>3123</v>
      </c>
      <c r="H594">
        <f t="shared" si="19"/>
        <v>0</v>
      </c>
      <c r="N594">
        <v>2080101</v>
      </c>
      <c r="O594" t="s">
        <v>2460</v>
      </c>
      <c r="P594">
        <v>3123</v>
      </c>
    </row>
    <row r="595" spans="4:16">
      <c r="D595">
        <v>2080102</v>
      </c>
      <c r="E595" t="s">
        <v>2461</v>
      </c>
      <c r="F595">
        <v>359</v>
      </c>
      <c r="G595">
        <f t="shared" si="18"/>
        <v>359</v>
      </c>
      <c r="H595">
        <f t="shared" si="19"/>
        <v>0</v>
      </c>
      <c r="N595">
        <v>2080102</v>
      </c>
      <c r="O595" t="s">
        <v>2461</v>
      </c>
      <c r="P595">
        <v>359</v>
      </c>
    </row>
    <row r="596" spans="4:16">
      <c r="D596">
        <v>2080103</v>
      </c>
      <c r="E596" t="s">
        <v>2462</v>
      </c>
      <c r="F596">
        <v>0</v>
      </c>
      <c r="G596">
        <f t="shared" si="18"/>
        <v>0</v>
      </c>
      <c r="H596">
        <f t="shared" si="19"/>
        <v>0</v>
      </c>
      <c r="N596">
        <v>2080103</v>
      </c>
      <c r="O596" t="s">
        <v>2462</v>
      </c>
      <c r="P596">
        <v>0</v>
      </c>
    </row>
    <row r="597" spans="4:16">
      <c r="D597">
        <v>2080104</v>
      </c>
      <c r="E597" t="s">
        <v>1629</v>
      </c>
      <c r="F597">
        <v>55</v>
      </c>
      <c r="G597">
        <f t="shared" si="18"/>
        <v>55</v>
      </c>
      <c r="H597">
        <f t="shared" si="19"/>
        <v>0</v>
      </c>
      <c r="N597">
        <v>2080104</v>
      </c>
      <c r="O597" t="s">
        <v>1629</v>
      </c>
      <c r="P597">
        <v>55</v>
      </c>
    </row>
    <row r="598" spans="4:16">
      <c r="D598">
        <v>2080105</v>
      </c>
      <c r="E598" t="s">
        <v>1630</v>
      </c>
      <c r="F598">
        <v>1006</v>
      </c>
      <c r="G598">
        <f t="shared" si="18"/>
        <v>1006</v>
      </c>
      <c r="H598">
        <f t="shared" si="19"/>
        <v>0</v>
      </c>
      <c r="N598">
        <v>2080105</v>
      </c>
      <c r="O598" t="s">
        <v>1630</v>
      </c>
      <c r="P598">
        <v>1006</v>
      </c>
    </row>
    <row r="599" spans="4:16">
      <c r="D599">
        <v>2080106</v>
      </c>
      <c r="E599" t="s">
        <v>4014</v>
      </c>
      <c r="F599">
        <v>0</v>
      </c>
      <c r="G599">
        <f t="shared" si="18"/>
        <v>0</v>
      </c>
      <c r="H599">
        <f t="shared" si="19"/>
        <v>0</v>
      </c>
      <c r="N599">
        <v>2080106</v>
      </c>
      <c r="O599" t="s">
        <v>4014</v>
      </c>
      <c r="P599">
        <v>0</v>
      </c>
    </row>
    <row r="600" spans="4:16">
      <c r="D600">
        <v>2080107</v>
      </c>
      <c r="E600" t="s">
        <v>2543</v>
      </c>
      <c r="F600">
        <v>60</v>
      </c>
      <c r="G600">
        <f t="shared" si="18"/>
        <v>60</v>
      </c>
      <c r="H600">
        <f t="shared" si="19"/>
        <v>0</v>
      </c>
      <c r="N600">
        <v>2080107</v>
      </c>
      <c r="O600" t="s">
        <v>2543</v>
      </c>
      <c r="P600">
        <v>60</v>
      </c>
    </row>
    <row r="601" spans="4:16">
      <c r="D601">
        <v>2080108</v>
      </c>
      <c r="E601" t="s">
        <v>2480</v>
      </c>
      <c r="F601">
        <v>0</v>
      </c>
      <c r="G601">
        <f t="shared" si="18"/>
        <v>0</v>
      </c>
      <c r="H601">
        <f t="shared" si="19"/>
        <v>0</v>
      </c>
      <c r="N601">
        <v>2080108</v>
      </c>
      <c r="O601" t="s">
        <v>2480</v>
      </c>
      <c r="P601">
        <v>0</v>
      </c>
    </row>
    <row r="602" spans="4:16">
      <c r="D602">
        <v>2080109</v>
      </c>
      <c r="E602" t="s">
        <v>1631</v>
      </c>
      <c r="F602">
        <v>3904</v>
      </c>
      <c r="G602">
        <f t="shared" si="18"/>
        <v>3904</v>
      </c>
      <c r="H602">
        <f t="shared" si="19"/>
        <v>0</v>
      </c>
      <c r="N602">
        <v>2080109</v>
      </c>
      <c r="O602" t="s">
        <v>1631</v>
      </c>
      <c r="P602">
        <v>3904</v>
      </c>
    </row>
    <row r="603" spans="4:16">
      <c r="D603">
        <v>2080110</v>
      </c>
      <c r="E603" t="s">
        <v>1634</v>
      </c>
      <c r="F603">
        <v>217</v>
      </c>
      <c r="G603">
        <f t="shared" si="18"/>
        <v>217</v>
      </c>
      <c r="H603">
        <f t="shared" si="19"/>
        <v>0</v>
      </c>
      <c r="N603">
        <v>2080110</v>
      </c>
      <c r="O603" t="s">
        <v>1634</v>
      </c>
      <c r="P603">
        <v>217</v>
      </c>
    </row>
    <row r="604" spans="4:16">
      <c r="D604">
        <v>2080111</v>
      </c>
      <c r="E604" t="s">
        <v>1637</v>
      </c>
      <c r="F604">
        <v>554</v>
      </c>
      <c r="G604">
        <f t="shared" si="18"/>
        <v>554</v>
      </c>
      <c r="H604">
        <f t="shared" si="19"/>
        <v>0</v>
      </c>
      <c r="N604">
        <v>2080111</v>
      </c>
      <c r="O604" t="s">
        <v>1637</v>
      </c>
      <c r="P604">
        <v>554</v>
      </c>
    </row>
    <row r="605" spans="4:16">
      <c r="D605">
        <v>2080112</v>
      </c>
      <c r="E605" t="s">
        <v>2544</v>
      </c>
      <c r="F605">
        <v>35</v>
      </c>
      <c r="G605">
        <f t="shared" si="18"/>
        <v>35</v>
      </c>
      <c r="H605">
        <f t="shared" si="19"/>
        <v>0</v>
      </c>
      <c r="N605">
        <v>2080112</v>
      </c>
      <c r="O605" t="s">
        <v>2544</v>
      </c>
      <c r="P605">
        <v>35</v>
      </c>
    </row>
    <row r="606" spans="4:16">
      <c r="D606">
        <v>2080199</v>
      </c>
      <c r="E606" t="s">
        <v>1640</v>
      </c>
      <c r="F606">
        <v>2422</v>
      </c>
      <c r="G606">
        <f t="shared" si="18"/>
        <v>2422</v>
      </c>
      <c r="H606">
        <f t="shared" si="19"/>
        <v>0</v>
      </c>
      <c r="N606">
        <v>2080199</v>
      </c>
      <c r="O606" t="s">
        <v>1640</v>
      </c>
      <c r="P606">
        <v>2422</v>
      </c>
    </row>
    <row r="607" spans="4:16">
      <c r="D607">
        <v>20802</v>
      </c>
      <c r="E607" t="s">
        <v>2379</v>
      </c>
      <c r="F607">
        <v>4846</v>
      </c>
      <c r="G607">
        <f t="shared" si="18"/>
        <v>4846</v>
      </c>
      <c r="H607">
        <f t="shared" si="19"/>
        <v>0</v>
      </c>
      <c r="N607">
        <v>20802</v>
      </c>
      <c r="O607" t="s">
        <v>2379</v>
      </c>
      <c r="P607">
        <v>4846</v>
      </c>
    </row>
    <row r="608" spans="4:16">
      <c r="D608">
        <v>2080201</v>
      </c>
      <c r="E608" t="s">
        <v>2460</v>
      </c>
      <c r="F608">
        <v>1376</v>
      </c>
      <c r="G608">
        <f t="shared" si="18"/>
        <v>1376</v>
      </c>
      <c r="H608">
        <f t="shared" si="19"/>
        <v>0</v>
      </c>
      <c r="N608">
        <v>2080201</v>
      </c>
      <c r="O608" t="s">
        <v>2460</v>
      </c>
      <c r="P608">
        <v>1376</v>
      </c>
    </row>
    <row r="609" spans="4:16">
      <c r="D609">
        <v>2080202</v>
      </c>
      <c r="E609" t="s">
        <v>2461</v>
      </c>
      <c r="F609">
        <v>425</v>
      </c>
      <c r="G609">
        <f t="shared" si="18"/>
        <v>425</v>
      </c>
      <c r="H609">
        <f t="shared" si="19"/>
        <v>0</v>
      </c>
      <c r="N609">
        <v>2080202</v>
      </c>
      <c r="O609" t="s">
        <v>2461</v>
      </c>
      <c r="P609">
        <v>425</v>
      </c>
    </row>
    <row r="610" spans="4:16">
      <c r="D610">
        <v>2080203</v>
      </c>
      <c r="E610" t="s">
        <v>2462</v>
      </c>
      <c r="F610">
        <v>0</v>
      </c>
      <c r="G610">
        <f t="shared" si="18"/>
        <v>0</v>
      </c>
      <c r="H610">
        <f t="shared" si="19"/>
        <v>0</v>
      </c>
      <c r="N610">
        <v>2080203</v>
      </c>
      <c r="O610" t="s">
        <v>2462</v>
      </c>
      <c r="P610">
        <v>0</v>
      </c>
    </row>
    <row r="611" spans="4:16">
      <c r="D611">
        <v>2080204</v>
      </c>
      <c r="E611" t="s">
        <v>2019</v>
      </c>
      <c r="F611">
        <v>452</v>
      </c>
      <c r="G611">
        <f t="shared" si="18"/>
        <v>452</v>
      </c>
      <c r="H611">
        <f t="shared" si="19"/>
        <v>0</v>
      </c>
      <c r="N611">
        <v>2080204</v>
      </c>
      <c r="O611" t="s">
        <v>2019</v>
      </c>
      <c r="P611">
        <v>452</v>
      </c>
    </row>
    <row r="612" spans="4:16">
      <c r="D612">
        <v>2080205</v>
      </c>
      <c r="E612" t="s">
        <v>2545</v>
      </c>
      <c r="F612">
        <v>806</v>
      </c>
      <c r="G612">
        <f t="shared" si="18"/>
        <v>806</v>
      </c>
      <c r="H612">
        <f t="shared" si="19"/>
        <v>0</v>
      </c>
      <c r="N612">
        <v>2080205</v>
      </c>
      <c r="O612" t="s">
        <v>2545</v>
      </c>
      <c r="P612">
        <v>806</v>
      </c>
    </row>
    <row r="613" spans="4:16">
      <c r="D613">
        <v>2080206</v>
      </c>
      <c r="E613" t="s">
        <v>1656</v>
      </c>
      <c r="F613">
        <v>35</v>
      </c>
      <c r="G613">
        <f t="shared" si="18"/>
        <v>35</v>
      </c>
      <c r="H613">
        <f t="shared" si="19"/>
        <v>0</v>
      </c>
      <c r="N613">
        <v>2080206</v>
      </c>
      <c r="O613" t="s">
        <v>1656</v>
      </c>
      <c r="P613">
        <v>35</v>
      </c>
    </row>
    <row r="614" spans="4:16">
      <c r="D614">
        <v>2080207</v>
      </c>
      <c r="E614" t="s">
        <v>1657</v>
      </c>
      <c r="F614">
        <v>41</v>
      </c>
      <c r="G614">
        <f t="shared" si="18"/>
        <v>41</v>
      </c>
      <c r="H614">
        <f t="shared" si="19"/>
        <v>0</v>
      </c>
      <c r="N614">
        <v>2080207</v>
      </c>
      <c r="O614" t="s">
        <v>1657</v>
      </c>
      <c r="P614">
        <v>41</v>
      </c>
    </row>
    <row r="615" spans="4:16">
      <c r="D615">
        <v>2080208</v>
      </c>
      <c r="E615" t="s">
        <v>1658</v>
      </c>
      <c r="F615">
        <v>471</v>
      </c>
      <c r="G615">
        <f t="shared" si="18"/>
        <v>471</v>
      </c>
      <c r="H615">
        <f t="shared" si="19"/>
        <v>0</v>
      </c>
      <c r="N615">
        <v>2080208</v>
      </c>
      <c r="O615" t="s">
        <v>1658</v>
      </c>
      <c r="P615">
        <v>471</v>
      </c>
    </row>
    <row r="616" spans="4:16">
      <c r="D616">
        <v>2080209</v>
      </c>
      <c r="E616" t="s">
        <v>2020</v>
      </c>
      <c r="F616">
        <v>724</v>
      </c>
      <c r="G616">
        <f t="shared" si="18"/>
        <v>724</v>
      </c>
      <c r="H616">
        <f t="shared" si="19"/>
        <v>0</v>
      </c>
      <c r="N616">
        <v>2080209</v>
      </c>
      <c r="O616" t="s">
        <v>2020</v>
      </c>
      <c r="P616">
        <v>724</v>
      </c>
    </row>
    <row r="617" spans="4:16">
      <c r="D617">
        <v>2080299</v>
      </c>
      <c r="E617" t="s">
        <v>1659</v>
      </c>
      <c r="F617">
        <v>516</v>
      </c>
      <c r="G617">
        <f t="shared" si="18"/>
        <v>516</v>
      </c>
      <c r="H617">
        <f t="shared" si="19"/>
        <v>0</v>
      </c>
      <c r="N617">
        <v>2080299</v>
      </c>
      <c r="O617" t="s">
        <v>1659</v>
      </c>
      <c r="P617">
        <v>516</v>
      </c>
    </row>
    <row r="618" spans="4:16">
      <c r="D618">
        <v>20804</v>
      </c>
      <c r="E618" t="s">
        <v>2380</v>
      </c>
      <c r="F618">
        <v>0</v>
      </c>
      <c r="G618">
        <f t="shared" si="18"/>
        <v>0</v>
      </c>
      <c r="H618">
        <f t="shared" si="19"/>
        <v>0</v>
      </c>
      <c r="N618">
        <v>20804</v>
      </c>
      <c r="O618" t="s">
        <v>2380</v>
      </c>
      <c r="P618">
        <v>0</v>
      </c>
    </row>
    <row r="619" spans="4:16">
      <c r="D619">
        <v>2080402</v>
      </c>
      <c r="E619" t="s">
        <v>2546</v>
      </c>
      <c r="F619">
        <v>0</v>
      </c>
      <c r="G619">
        <f t="shared" si="18"/>
        <v>0</v>
      </c>
      <c r="H619">
        <f t="shared" si="19"/>
        <v>0</v>
      </c>
      <c r="N619">
        <v>2080402</v>
      </c>
      <c r="O619" t="s">
        <v>2546</v>
      </c>
      <c r="P619">
        <v>0</v>
      </c>
    </row>
    <row r="620" spans="4:16">
      <c r="D620">
        <v>20805</v>
      </c>
      <c r="E620" t="s">
        <v>2381</v>
      </c>
      <c r="F620">
        <v>89120</v>
      </c>
      <c r="G620">
        <f t="shared" si="18"/>
        <v>89120</v>
      </c>
      <c r="H620">
        <f t="shared" si="19"/>
        <v>0</v>
      </c>
      <c r="N620">
        <v>20805</v>
      </c>
      <c r="O620" t="s">
        <v>2381</v>
      </c>
      <c r="P620">
        <v>89120</v>
      </c>
    </row>
    <row r="621" spans="4:16">
      <c r="D621">
        <v>2080501</v>
      </c>
      <c r="E621" t="s">
        <v>1662</v>
      </c>
      <c r="F621">
        <v>6350</v>
      </c>
      <c r="G621">
        <f t="shared" si="18"/>
        <v>6350</v>
      </c>
      <c r="H621">
        <f t="shared" si="19"/>
        <v>0</v>
      </c>
      <c r="N621">
        <v>2080501</v>
      </c>
      <c r="O621" t="s">
        <v>1662</v>
      </c>
      <c r="P621">
        <v>6350</v>
      </c>
    </row>
    <row r="622" spans="4:16">
      <c r="D622">
        <v>2080502</v>
      </c>
      <c r="E622" t="s">
        <v>1819</v>
      </c>
      <c r="F622">
        <v>5623</v>
      </c>
      <c r="G622">
        <f t="shared" si="18"/>
        <v>5623</v>
      </c>
      <c r="H622">
        <f t="shared" si="19"/>
        <v>0</v>
      </c>
      <c r="N622">
        <v>2080502</v>
      </c>
      <c r="O622" t="s">
        <v>1819</v>
      </c>
      <c r="P622">
        <v>5623</v>
      </c>
    </row>
    <row r="623" spans="4:16">
      <c r="D623">
        <v>2080503</v>
      </c>
      <c r="E623" t="s">
        <v>4015</v>
      </c>
      <c r="F623">
        <v>0</v>
      </c>
      <c r="G623">
        <f t="shared" si="18"/>
        <v>0</v>
      </c>
      <c r="H623">
        <f t="shared" si="19"/>
        <v>0</v>
      </c>
      <c r="N623">
        <v>2080503</v>
      </c>
      <c r="O623" t="s">
        <v>4015</v>
      </c>
      <c r="P623">
        <v>0</v>
      </c>
    </row>
    <row r="624" spans="4:16">
      <c r="D624">
        <v>2080504</v>
      </c>
      <c r="E624" t="s">
        <v>4016</v>
      </c>
      <c r="F624">
        <v>0</v>
      </c>
      <c r="G624">
        <f t="shared" si="18"/>
        <v>0</v>
      </c>
      <c r="H624">
        <f t="shared" si="19"/>
        <v>0</v>
      </c>
      <c r="N624">
        <v>2080504</v>
      </c>
      <c r="O624" t="s">
        <v>4016</v>
      </c>
      <c r="P624">
        <v>0</v>
      </c>
    </row>
    <row r="625" spans="4:16">
      <c r="D625">
        <v>2080505</v>
      </c>
      <c r="E625" t="s">
        <v>1912</v>
      </c>
      <c r="F625">
        <v>27337</v>
      </c>
      <c r="G625">
        <f t="shared" si="18"/>
        <v>27337</v>
      </c>
      <c r="H625">
        <f t="shared" si="19"/>
        <v>0</v>
      </c>
      <c r="N625">
        <v>2080505</v>
      </c>
      <c r="O625" t="s">
        <v>1912</v>
      </c>
      <c r="P625">
        <v>27337</v>
      </c>
    </row>
    <row r="626" spans="4:16">
      <c r="D626">
        <v>2080506</v>
      </c>
      <c r="E626" t="s">
        <v>1975</v>
      </c>
      <c r="F626">
        <v>2569</v>
      </c>
      <c r="G626">
        <f t="shared" si="18"/>
        <v>2569</v>
      </c>
      <c r="H626">
        <f t="shared" si="19"/>
        <v>0</v>
      </c>
      <c r="N626">
        <v>2080506</v>
      </c>
      <c r="O626" t="s">
        <v>1975</v>
      </c>
      <c r="P626">
        <v>2569</v>
      </c>
    </row>
    <row r="627" spans="4:16">
      <c r="D627">
        <v>2080507</v>
      </c>
      <c r="E627" t="s">
        <v>1976</v>
      </c>
      <c r="F627">
        <v>46978</v>
      </c>
      <c r="G627">
        <f t="shared" si="18"/>
        <v>46978</v>
      </c>
      <c r="H627">
        <f t="shared" si="19"/>
        <v>0</v>
      </c>
      <c r="N627">
        <v>2080507</v>
      </c>
      <c r="O627" t="s">
        <v>1976</v>
      </c>
      <c r="P627">
        <v>46978</v>
      </c>
    </row>
    <row r="628" spans="4:16">
      <c r="D628">
        <v>2080599</v>
      </c>
      <c r="E628" t="s">
        <v>1978</v>
      </c>
      <c r="F628">
        <v>263</v>
      </c>
      <c r="G628">
        <f t="shared" si="18"/>
        <v>263</v>
      </c>
      <c r="H628">
        <f t="shared" si="19"/>
        <v>0</v>
      </c>
      <c r="N628">
        <v>2080599</v>
      </c>
      <c r="O628" t="s">
        <v>1978</v>
      </c>
      <c r="P628">
        <v>263</v>
      </c>
    </row>
    <row r="629" spans="4:16">
      <c r="D629">
        <v>20806</v>
      </c>
      <c r="E629" t="s">
        <v>2382</v>
      </c>
      <c r="F629">
        <v>3927</v>
      </c>
      <c r="G629">
        <f t="shared" si="18"/>
        <v>3927</v>
      </c>
      <c r="H629">
        <f t="shared" si="19"/>
        <v>0</v>
      </c>
      <c r="N629">
        <v>20806</v>
      </c>
      <c r="O629" t="s">
        <v>2382</v>
      </c>
      <c r="P629">
        <v>3927</v>
      </c>
    </row>
    <row r="630" spans="4:16">
      <c r="D630">
        <v>2080601</v>
      </c>
      <c r="E630" t="s">
        <v>2547</v>
      </c>
      <c r="F630">
        <v>0</v>
      </c>
      <c r="G630">
        <f t="shared" si="18"/>
        <v>0</v>
      </c>
      <c r="H630">
        <f t="shared" si="19"/>
        <v>0</v>
      </c>
      <c r="N630">
        <v>2080601</v>
      </c>
      <c r="O630" t="s">
        <v>2547</v>
      </c>
      <c r="P630">
        <v>0</v>
      </c>
    </row>
    <row r="631" spans="4:16">
      <c r="D631">
        <v>2080602</v>
      </c>
      <c r="E631" t="s">
        <v>4017</v>
      </c>
      <c r="F631">
        <v>0</v>
      </c>
      <c r="G631">
        <f t="shared" si="18"/>
        <v>0</v>
      </c>
      <c r="H631">
        <f t="shared" si="19"/>
        <v>0</v>
      </c>
      <c r="N631">
        <v>2080602</v>
      </c>
      <c r="O631" t="s">
        <v>4017</v>
      </c>
      <c r="P631">
        <v>0</v>
      </c>
    </row>
    <row r="632" spans="4:16">
      <c r="D632">
        <v>2080699</v>
      </c>
      <c r="E632" t="s">
        <v>1985</v>
      </c>
      <c r="F632">
        <v>3927</v>
      </c>
      <c r="G632">
        <f t="shared" si="18"/>
        <v>3927</v>
      </c>
      <c r="H632">
        <f t="shared" si="19"/>
        <v>0</v>
      </c>
      <c r="N632">
        <v>2080699</v>
      </c>
      <c r="O632" t="s">
        <v>1985</v>
      </c>
      <c r="P632">
        <v>3927</v>
      </c>
    </row>
    <row r="633" spans="4:16">
      <c r="D633">
        <v>20807</v>
      </c>
      <c r="E633" t="s">
        <v>2383</v>
      </c>
      <c r="F633">
        <v>23523</v>
      </c>
      <c r="G633">
        <f t="shared" si="18"/>
        <v>23523</v>
      </c>
      <c r="H633">
        <f t="shared" si="19"/>
        <v>0</v>
      </c>
      <c r="N633">
        <v>20807</v>
      </c>
      <c r="O633" t="s">
        <v>2383</v>
      </c>
      <c r="P633">
        <v>23523</v>
      </c>
    </row>
    <row r="634" spans="4:16">
      <c r="D634">
        <v>2080701</v>
      </c>
      <c r="E634" t="s">
        <v>2548</v>
      </c>
      <c r="F634">
        <v>0</v>
      </c>
      <c r="G634">
        <f t="shared" si="18"/>
        <v>0</v>
      </c>
      <c r="H634">
        <f t="shared" si="19"/>
        <v>0</v>
      </c>
      <c r="N634">
        <v>2080701</v>
      </c>
      <c r="O634" t="s">
        <v>2548</v>
      </c>
      <c r="P634">
        <v>0</v>
      </c>
    </row>
    <row r="635" spans="4:16">
      <c r="D635">
        <v>2080702</v>
      </c>
      <c r="E635" t="s">
        <v>2549</v>
      </c>
      <c r="F635">
        <v>0</v>
      </c>
      <c r="G635">
        <f t="shared" si="18"/>
        <v>0</v>
      </c>
      <c r="H635">
        <f t="shared" si="19"/>
        <v>0</v>
      </c>
      <c r="N635">
        <v>2080702</v>
      </c>
      <c r="O635" t="s">
        <v>2549</v>
      </c>
      <c r="P635">
        <v>0</v>
      </c>
    </row>
    <row r="636" spans="4:16">
      <c r="D636">
        <v>2080704</v>
      </c>
      <c r="E636" t="s">
        <v>2550</v>
      </c>
      <c r="F636">
        <v>0</v>
      </c>
      <c r="G636">
        <f t="shared" si="18"/>
        <v>0</v>
      </c>
      <c r="H636">
        <f t="shared" si="19"/>
        <v>0</v>
      </c>
      <c r="N636">
        <v>2080704</v>
      </c>
      <c r="O636" t="s">
        <v>2550</v>
      </c>
      <c r="P636">
        <v>0</v>
      </c>
    </row>
    <row r="637" spans="4:16">
      <c r="D637">
        <v>2080705</v>
      </c>
      <c r="E637" t="s">
        <v>1986</v>
      </c>
      <c r="F637">
        <v>0</v>
      </c>
      <c r="G637">
        <f t="shared" si="18"/>
        <v>0</v>
      </c>
      <c r="H637">
        <f t="shared" si="19"/>
        <v>0</v>
      </c>
      <c r="N637">
        <v>2080705</v>
      </c>
      <c r="O637" t="s">
        <v>1986</v>
      </c>
      <c r="P637">
        <v>0</v>
      </c>
    </row>
    <row r="638" spans="4:16">
      <c r="D638">
        <v>2080709</v>
      </c>
      <c r="E638" t="s">
        <v>2551</v>
      </c>
      <c r="F638">
        <v>0</v>
      </c>
      <c r="G638">
        <f t="shared" si="18"/>
        <v>0</v>
      </c>
      <c r="H638">
        <f t="shared" si="19"/>
        <v>0</v>
      </c>
      <c r="N638">
        <v>2080709</v>
      </c>
      <c r="O638" t="s">
        <v>2551</v>
      </c>
      <c r="P638">
        <v>0</v>
      </c>
    </row>
    <row r="639" spans="4:16">
      <c r="D639">
        <v>2080711</v>
      </c>
      <c r="E639" t="s">
        <v>2552</v>
      </c>
      <c r="F639">
        <v>0</v>
      </c>
      <c r="G639">
        <f t="shared" si="18"/>
        <v>0</v>
      </c>
      <c r="H639">
        <f t="shared" si="19"/>
        <v>0</v>
      </c>
      <c r="N639">
        <v>2080711</v>
      </c>
      <c r="O639" t="s">
        <v>2552</v>
      </c>
      <c r="P639">
        <v>0</v>
      </c>
    </row>
    <row r="640" spans="4:16">
      <c r="D640">
        <v>2080712</v>
      </c>
      <c r="E640" t="s">
        <v>2553</v>
      </c>
      <c r="F640">
        <v>50</v>
      </c>
      <c r="G640">
        <f t="shared" si="18"/>
        <v>50</v>
      </c>
      <c r="H640">
        <f t="shared" si="19"/>
        <v>0</v>
      </c>
      <c r="N640">
        <v>2080712</v>
      </c>
      <c r="O640" t="s">
        <v>2553</v>
      </c>
      <c r="P640">
        <v>50</v>
      </c>
    </row>
    <row r="641" spans="4:16">
      <c r="D641">
        <v>2080713</v>
      </c>
      <c r="E641" t="s">
        <v>2554</v>
      </c>
      <c r="F641">
        <v>0</v>
      </c>
      <c r="G641">
        <f t="shared" si="18"/>
        <v>0</v>
      </c>
      <c r="H641">
        <f t="shared" si="19"/>
        <v>0</v>
      </c>
      <c r="N641">
        <v>2080713</v>
      </c>
      <c r="O641" t="s">
        <v>2554</v>
      </c>
      <c r="P641">
        <v>0</v>
      </c>
    </row>
    <row r="642" spans="4:16">
      <c r="D642">
        <v>2080799</v>
      </c>
      <c r="E642" t="s">
        <v>1987</v>
      </c>
      <c r="F642">
        <v>23473</v>
      </c>
      <c r="G642">
        <f t="shared" si="18"/>
        <v>23473</v>
      </c>
      <c r="H642">
        <f t="shared" si="19"/>
        <v>0</v>
      </c>
      <c r="N642">
        <v>2080799</v>
      </c>
      <c r="O642" t="s">
        <v>1987</v>
      </c>
      <c r="P642">
        <v>23473</v>
      </c>
    </row>
    <row r="643" spans="4:16">
      <c r="D643">
        <v>20808</v>
      </c>
      <c r="E643" t="s">
        <v>2384</v>
      </c>
      <c r="F643">
        <v>531</v>
      </c>
      <c r="G643">
        <f t="shared" si="18"/>
        <v>531</v>
      </c>
      <c r="H643">
        <f t="shared" si="19"/>
        <v>0</v>
      </c>
      <c r="N643">
        <v>20808</v>
      </c>
      <c r="O643" t="s">
        <v>2384</v>
      </c>
      <c r="P643">
        <v>531</v>
      </c>
    </row>
    <row r="644" spans="4:16">
      <c r="D644">
        <v>2080801</v>
      </c>
      <c r="E644" t="s">
        <v>1988</v>
      </c>
      <c r="F644">
        <v>260</v>
      </c>
      <c r="G644">
        <f t="shared" si="18"/>
        <v>260</v>
      </c>
      <c r="H644">
        <f t="shared" si="19"/>
        <v>0</v>
      </c>
      <c r="N644">
        <v>2080801</v>
      </c>
      <c r="O644" t="s">
        <v>1988</v>
      </c>
      <c r="P644">
        <v>260</v>
      </c>
    </row>
    <row r="645" spans="4:16">
      <c r="D645">
        <v>2080802</v>
      </c>
      <c r="E645" t="s">
        <v>1989</v>
      </c>
      <c r="F645">
        <v>16</v>
      </c>
      <c r="G645">
        <f t="shared" si="18"/>
        <v>16</v>
      </c>
      <c r="H645">
        <f t="shared" si="19"/>
        <v>0</v>
      </c>
      <c r="N645">
        <v>2080802</v>
      </c>
      <c r="O645" t="s">
        <v>1989</v>
      </c>
      <c r="P645">
        <v>16</v>
      </c>
    </row>
    <row r="646" spans="4:16">
      <c r="D646">
        <v>2080803</v>
      </c>
      <c r="E646" t="s">
        <v>4018</v>
      </c>
      <c r="F646">
        <v>0</v>
      </c>
      <c r="G646">
        <f t="shared" ref="G646:G709" si="20">P646</f>
        <v>0</v>
      </c>
      <c r="H646">
        <f t="shared" ref="H646:H709" si="21">F646-G646</f>
        <v>0</v>
      </c>
      <c r="N646">
        <v>2080803</v>
      </c>
      <c r="O646" t="s">
        <v>4018</v>
      </c>
      <c r="P646">
        <v>0</v>
      </c>
    </row>
    <row r="647" spans="4:16">
      <c r="D647">
        <v>2080804</v>
      </c>
      <c r="E647" t="s">
        <v>2555</v>
      </c>
      <c r="F647">
        <v>255</v>
      </c>
      <c r="G647">
        <f t="shared" si="20"/>
        <v>255</v>
      </c>
      <c r="H647">
        <f t="shared" si="21"/>
        <v>0</v>
      </c>
      <c r="N647">
        <v>2080804</v>
      </c>
      <c r="O647" t="s">
        <v>2555</v>
      </c>
      <c r="P647">
        <v>255</v>
      </c>
    </row>
    <row r="648" spans="4:16">
      <c r="D648">
        <v>2080805</v>
      </c>
      <c r="E648" t="s">
        <v>4019</v>
      </c>
      <c r="F648">
        <v>0</v>
      </c>
      <c r="G648">
        <f t="shared" si="20"/>
        <v>0</v>
      </c>
      <c r="H648">
        <f t="shared" si="21"/>
        <v>0</v>
      </c>
      <c r="N648">
        <v>2080805</v>
      </c>
      <c r="O648" t="s">
        <v>4019</v>
      </c>
      <c r="P648">
        <v>0</v>
      </c>
    </row>
    <row r="649" spans="4:16">
      <c r="D649">
        <v>2080806</v>
      </c>
      <c r="E649" t="s">
        <v>4020</v>
      </c>
      <c r="F649">
        <v>0</v>
      </c>
      <c r="G649">
        <f t="shared" si="20"/>
        <v>0</v>
      </c>
      <c r="H649">
        <f t="shared" si="21"/>
        <v>0</v>
      </c>
      <c r="N649">
        <v>2080806</v>
      </c>
      <c r="O649" t="s">
        <v>4020</v>
      </c>
      <c r="P649">
        <v>0</v>
      </c>
    </row>
    <row r="650" spans="4:16">
      <c r="D650">
        <v>2080899</v>
      </c>
      <c r="E650" t="s">
        <v>2556</v>
      </c>
      <c r="F650">
        <v>0</v>
      </c>
      <c r="G650">
        <f t="shared" si="20"/>
        <v>0</v>
      </c>
      <c r="H650">
        <f t="shared" si="21"/>
        <v>0</v>
      </c>
      <c r="N650">
        <v>2080899</v>
      </c>
      <c r="O650" t="s">
        <v>2556</v>
      </c>
      <c r="P650">
        <v>0</v>
      </c>
    </row>
    <row r="651" spans="4:16">
      <c r="D651">
        <v>20809</v>
      </c>
      <c r="E651" t="s">
        <v>2385</v>
      </c>
      <c r="F651">
        <v>5836</v>
      </c>
      <c r="G651">
        <f t="shared" si="20"/>
        <v>5836</v>
      </c>
      <c r="H651">
        <f t="shared" si="21"/>
        <v>0</v>
      </c>
      <c r="N651">
        <v>20809</v>
      </c>
      <c r="O651" t="s">
        <v>2385</v>
      </c>
      <c r="P651">
        <v>5836</v>
      </c>
    </row>
    <row r="652" spans="4:16">
      <c r="D652">
        <v>2080901</v>
      </c>
      <c r="E652" t="s">
        <v>1990</v>
      </c>
      <c r="F652">
        <v>331</v>
      </c>
      <c r="G652">
        <f t="shared" si="20"/>
        <v>331</v>
      </c>
      <c r="H652">
        <f t="shared" si="21"/>
        <v>0</v>
      </c>
      <c r="N652">
        <v>2080901</v>
      </c>
      <c r="O652" t="s">
        <v>1990</v>
      </c>
      <c r="P652">
        <v>331</v>
      </c>
    </row>
    <row r="653" spans="4:16">
      <c r="D653">
        <v>2080902</v>
      </c>
      <c r="E653" t="s">
        <v>1991</v>
      </c>
      <c r="F653">
        <v>4939</v>
      </c>
      <c r="G653">
        <f t="shared" si="20"/>
        <v>4939</v>
      </c>
      <c r="H653">
        <f t="shared" si="21"/>
        <v>0</v>
      </c>
      <c r="N653">
        <v>2080902</v>
      </c>
      <c r="O653" t="s">
        <v>1991</v>
      </c>
      <c r="P653">
        <v>4939</v>
      </c>
    </row>
    <row r="654" spans="4:16">
      <c r="D654">
        <v>2080903</v>
      </c>
      <c r="E654" t="s">
        <v>1992</v>
      </c>
      <c r="F654">
        <v>457</v>
      </c>
      <c r="G654">
        <f t="shared" si="20"/>
        <v>457</v>
      </c>
      <c r="H654">
        <f t="shared" si="21"/>
        <v>0</v>
      </c>
      <c r="N654">
        <v>2080903</v>
      </c>
      <c r="O654" t="s">
        <v>1992</v>
      </c>
      <c r="P654">
        <v>457</v>
      </c>
    </row>
    <row r="655" spans="4:16">
      <c r="D655">
        <v>2080904</v>
      </c>
      <c r="E655" t="s">
        <v>2557</v>
      </c>
      <c r="F655">
        <v>27</v>
      </c>
      <c r="G655">
        <f t="shared" si="20"/>
        <v>27</v>
      </c>
      <c r="H655">
        <f t="shared" si="21"/>
        <v>0</v>
      </c>
      <c r="N655">
        <v>2080904</v>
      </c>
      <c r="O655" t="s">
        <v>2557</v>
      </c>
      <c r="P655">
        <v>27</v>
      </c>
    </row>
    <row r="656" spans="4:16">
      <c r="D656">
        <v>2080999</v>
      </c>
      <c r="E656" t="s">
        <v>2558</v>
      </c>
      <c r="F656">
        <v>82</v>
      </c>
      <c r="G656">
        <f t="shared" si="20"/>
        <v>82</v>
      </c>
      <c r="H656">
        <f t="shared" si="21"/>
        <v>0</v>
      </c>
      <c r="N656">
        <v>2080999</v>
      </c>
      <c r="O656" t="s">
        <v>2558</v>
      </c>
      <c r="P656">
        <v>82</v>
      </c>
    </row>
    <row r="657" spans="4:16">
      <c r="D657">
        <v>20810</v>
      </c>
      <c r="E657" t="s">
        <v>2386</v>
      </c>
      <c r="F657">
        <v>9242</v>
      </c>
      <c r="G657">
        <f t="shared" si="20"/>
        <v>9242</v>
      </c>
      <c r="H657">
        <f t="shared" si="21"/>
        <v>0</v>
      </c>
      <c r="N657">
        <v>20810</v>
      </c>
      <c r="O657" t="s">
        <v>2386</v>
      </c>
      <c r="P657">
        <v>9242</v>
      </c>
    </row>
    <row r="658" spans="4:16">
      <c r="D658">
        <v>2081001</v>
      </c>
      <c r="E658" t="s">
        <v>1994</v>
      </c>
      <c r="F658">
        <v>1333</v>
      </c>
      <c r="G658">
        <f t="shared" si="20"/>
        <v>1333</v>
      </c>
      <c r="H658">
        <f t="shared" si="21"/>
        <v>0</v>
      </c>
      <c r="N658">
        <v>2081001</v>
      </c>
      <c r="O658" t="s">
        <v>1994</v>
      </c>
      <c r="P658">
        <v>1333</v>
      </c>
    </row>
    <row r="659" spans="4:16">
      <c r="D659">
        <v>2081002</v>
      </c>
      <c r="E659" t="s">
        <v>1995</v>
      </c>
      <c r="F659">
        <v>1980</v>
      </c>
      <c r="G659">
        <f t="shared" si="20"/>
        <v>1980</v>
      </c>
      <c r="H659">
        <f t="shared" si="21"/>
        <v>0</v>
      </c>
      <c r="N659">
        <v>2081002</v>
      </c>
      <c r="O659" t="s">
        <v>1995</v>
      </c>
      <c r="P659">
        <v>1980</v>
      </c>
    </row>
    <row r="660" spans="4:16">
      <c r="D660">
        <v>2081003</v>
      </c>
      <c r="E660" t="s">
        <v>4021</v>
      </c>
      <c r="F660">
        <v>0</v>
      </c>
      <c r="G660">
        <f t="shared" si="20"/>
        <v>0</v>
      </c>
      <c r="H660">
        <f t="shared" si="21"/>
        <v>0</v>
      </c>
      <c r="N660">
        <v>2081003</v>
      </c>
      <c r="O660" t="s">
        <v>4021</v>
      </c>
      <c r="P660">
        <v>0</v>
      </c>
    </row>
    <row r="661" spans="4:16">
      <c r="D661">
        <v>2081004</v>
      </c>
      <c r="E661" t="s">
        <v>1996</v>
      </c>
      <c r="F661">
        <v>4507</v>
      </c>
      <c r="G661">
        <f t="shared" si="20"/>
        <v>4507</v>
      </c>
      <c r="H661">
        <f t="shared" si="21"/>
        <v>0</v>
      </c>
      <c r="N661">
        <v>2081004</v>
      </c>
      <c r="O661" t="s">
        <v>1996</v>
      </c>
      <c r="P661">
        <v>4507</v>
      </c>
    </row>
    <row r="662" spans="4:16">
      <c r="D662">
        <v>2081005</v>
      </c>
      <c r="E662" t="s">
        <v>1999</v>
      </c>
      <c r="F662">
        <v>1422</v>
      </c>
      <c r="G662">
        <f t="shared" si="20"/>
        <v>1422</v>
      </c>
      <c r="H662">
        <f t="shared" si="21"/>
        <v>0</v>
      </c>
      <c r="N662">
        <v>2081005</v>
      </c>
      <c r="O662" t="s">
        <v>1999</v>
      </c>
      <c r="P662">
        <v>1422</v>
      </c>
    </row>
    <row r="663" spans="4:16">
      <c r="D663">
        <v>2081099</v>
      </c>
      <c r="E663" t="s">
        <v>4022</v>
      </c>
      <c r="F663">
        <v>0</v>
      </c>
      <c r="G663">
        <f t="shared" si="20"/>
        <v>0</v>
      </c>
      <c r="H663">
        <f t="shared" si="21"/>
        <v>0</v>
      </c>
      <c r="N663">
        <v>2081099</v>
      </c>
      <c r="O663" t="s">
        <v>4022</v>
      </c>
      <c r="P663">
        <v>0</v>
      </c>
    </row>
    <row r="664" spans="4:16">
      <c r="D664">
        <v>20811</v>
      </c>
      <c r="E664" t="s">
        <v>2387</v>
      </c>
      <c r="F664">
        <v>5697</v>
      </c>
      <c r="G664">
        <f t="shared" si="20"/>
        <v>5697</v>
      </c>
      <c r="H664">
        <f t="shared" si="21"/>
        <v>0</v>
      </c>
      <c r="N664">
        <v>20811</v>
      </c>
      <c r="O664" t="s">
        <v>2387</v>
      </c>
      <c r="P664">
        <v>5697</v>
      </c>
    </row>
    <row r="665" spans="4:16">
      <c r="D665">
        <v>2081101</v>
      </c>
      <c r="E665" t="s">
        <v>2460</v>
      </c>
      <c r="F665">
        <v>247</v>
      </c>
      <c r="G665">
        <f t="shared" si="20"/>
        <v>247</v>
      </c>
      <c r="H665">
        <f t="shared" si="21"/>
        <v>0</v>
      </c>
      <c r="N665">
        <v>2081101</v>
      </c>
      <c r="O665" t="s">
        <v>2460</v>
      </c>
      <c r="P665">
        <v>247</v>
      </c>
    </row>
    <row r="666" spans="4:16">
      <c r="D666">
        <v>2081102</v>
      </c>
      <c r="E666" t="s">
        <v>2461</v>
      </c>
      <c r="F666">
        <v>0</v>
      </c>
      <c r="G666">
        <f t="shared" si="20"/>
        <v>0</v>
      </c>
      <c r="H666">
        <f t="shared" si="21"/>
        <v>0</v>
      </c>
      <c r="N666">
        <v>2081102</v>
      </c>
      <c r="O666" t="s">
        <v>2461</v>
      </c>
      <c r="P666">
        <v>0</v>
      </c>
    </row>
    <row r="667" spans="4:16">
      <c r="D667">
        <v>2081103</v>
      </c>
      <c r="E667" t="s">
        <v>2462</v>
      </c>
      <c r="F667">
        <v>0</v>
      </c>
      <c r="G667">
        <f t="shared" si="20"/>
        <v>0</v>
      </c>
      <c r="H667">
        <f t="shared" si="21"/>
        <v>0</v>
      </c>
      <c r="N667">
        <v>2081103</v>
      </c>
      <c r="O667" t="s">
        <v>2462</v>
      </c>
      <c r="P667">
        <v>0</v>
      </c>
    </row>
    <row r="668" spans="4:16">
      <c r="D668">
        <v>2081104</v>
      </c>
      <c r="E668" t="s">
        <v>2003</v>
      </c>
      <c r="F668">
        <v>1263</v>
      </c>
      <c r="G668">
        <f t="shared" si="20"/>
        <v>1263</v>
      </c>
      <c r="H668">
        <f t="shared" si="21"/>
        <v>0</v>
      </c>
      <c r="N668">
        <v>2081104</v>
      </c>
      <c r="O668" t="s">
        <v>2003</v>
      </c>
      <c r="P668">
        <v>1263</v>
      </c>
    </row>
    <row r="669" spans="4:16">
      <c r="D669">
        <v>2081105</v>
      </c>
      <c r="E669" t="s">
        <v>2004</v>
      </c>
      <c r="F669">
        <v>8</v>
      </c>
      <c r="G669">
        <f t="shared" si="20"/>
        <v>8</v>
      </c>
      <c r="H669">
        <f t="shared" si="21"/>
        <v>0</v>
      </c>
      <c r="N669">
        <v>2081105</v>
      </c>
      <c r="O669" t="s">
        <v>2004</v>
      </c>
      <c r="P669">
        <v>8</v>
      </c>
    </row>
    <row r="670" spans="4:16">
      <c r="D670">
        <v>2081106</v>
      </c>
      <c r="E670" t="s">
        <v>2005</v>
      </c>
      <c r="F670">
        <v>244</v>
      </c>
      <c r="G670">
        <f t="shared" si="20"/>
        <v>244</v>
      </c>
      <c r="H670">
        <f t="shared" si="21"/>
        <v>0</v>
      </c>
      <c r="N670">
        <v>2081106</v>
      </c>
      <c r="O670" t="s">
        <v>2005</v>
      </c>
      <c r="P670">
        <v>244</v>
      </c>
    </row>
    <row r="671" spans="4:16">
      <c r="D671">
        <v>2081107</v>
      </c>
      <c r="E671" t="s">
        <v>2559</v>
      </c>
      <c r="F671">
        <v>0</v>
      </c>
      <c r="G671">
        <f t="shared" si="20"/>
        <v>0</v>
      </c>
      <c r="H671">
        <f t="shared" si="21"/>
        <v>0</v>
      </c>
      <c r="N671">
        <v>2081107</v>
      </c>
      <c r="O671" t="s">
        <v>2559</v>
      </c>
      <c r="P671">
        <v>0</v>
      </c>
    </row>
    <row r="672" spans="4:16">
      <c r="D672">
        <v>2081199</v>
      </c>
      <c r="E672" t="s">
        <v>2006</v>
      </c>
      <c r="F672">
        <v>3935</v>
      </c>
      <c r="G672">
        <f t="shared" si="20"/>
        <v>3935</v>
      </c>
      <c r="H672">
        <f t="shared" si="21"/>
        <v>0</v>
      </c>
      <c r="N672">
        <v>2081199</v>
      </c>
      <c r="O672" t="s">
        <v>2006</v>
      </c>
      <c r="P672">
        <v>3935</v>
      </c>
    </row>
    <row r="673" spans="4:16">
      <c r="D673">
        <v>20815</v>
      </c>
      <c r="E673" t="s">
        <v>2388</v>
      </c>
      <c r="F673">
        <v>500</v>
      </c>
      <c r="G673">
        <f t="shared" si="20"/>
        <v>500</v>
      </c>
      <c r="H673">
        <f t="shared" si="21"/>
        <v>0</v>
      </c>
      <c r="N673">
        <v>20815</v>
      </c>
      <c r="O673" t="s">
        <v>2388</v>
      </c>
      <c r="P673">
        <v>500</v>
      </c>
    </row>
    <row r="674" spans="4:16">
      <c r="D674">
        <v>2081501</v>
      </c>
      <c r="E674" t="s">
        <v>4023</v>
      </c>
      <c r="F674">
        <v>0</v>
      </c>
      <c r="G674">
        <f t="shared" si="20"/>
        <v>0</v>
      </c>
      <c r="H674">
        <f t="shared" si="21"/>
        <v>0</v>
      </c>
      <c r="N674">
        <v>2081501</v>
      </c>
      <c r="O674" t="s">
        <v>4023</v>
      </c>
      <c r="P674">
        <v>0</v>
      </c>
    </row>
    <row r="675" spans="4:16">
      <c r="D675">
        <v>2081502</v>
      </c>
      <c r="E675" t="s">
        <v>2292</v>
      </c>
      <c r="F675">
        <v>500</v>
      </c>
      <c r="G675">
        <f t="shared" si="20"/>
        <v>500</v>
      </c>
      <c r="H675">
        <f t="shared" si="21"/>
        <v>0</v>
      </c>
      <c r="N675">
        <v>2081502</v>
      </c>
      <c r="O675" t="s">
        <v>2292</v>
      </c>
      <c r="P675">
        <v>500</v>
      </c>
    </row>
    <row r="676" spans="4:16">
      <c r="D676">
        <v>2081503</v>
      </c>
      <c r="E676" t="s">
        <v>4024</v>
      </c>
      <c r="F676">
        <v>0</v>
      </c>
      <c r="G676">
        <f t="shared" si="20"/>
        <v>0</v>
      </c>
      <c r="H676">
        <f t="shared" si="21"/>
        <v>0</v>
      </c>
      <c r="N676">
        <v>2081503</v>
      </c>
      <c r="O676" t="s">
        <v>4024</v>
      </c>
      <c r="P676">
        <v>0</v>
      </c>
    </row>
    <row r="677" spans="4:16">
      <c r="D677">
        <v>2081599</v>
      </c>
      <c r="E677" t="s">
        <v>4025</v>
      </c>
      <c r="F677">
        <v>0</v>
      </c>
      <c r="G677">
        <f t="shared" si="20"/>
        <v>0</v>
      </c>
      <c r="H677">
        <f t="shared" si="21"/>
        <v>0</v>
      </c>
      <c r="N677">
        <v>2081599</v>
      </c>
      <c r="O677" t="s">
        <v>4025</v>
      </c>
      <c r="P677">
        <v>0</v>
      </c>
    </row>
    <row r="678" spans="4:16">
      <c r="D678">
        <v>20816</v>
      </c>
      <c r="E678" t="s">
        <v>2389</v>
      </c>
      <c r="F678">
        <v>316</v>
      </c>
      <c r="G678">
        <f t="shared" si="20"/>
        <v>316</v>
      </c>
      <c r="H678">
        <f t="shared" si="21"/>
        <v>0</v>
      </c>
      <c r="N678">
        <v>20816</v>
      </c>
      <c r="O678" t="s">
        <v>2389</v>
      </c>
      <c r="P678">
        <v>316</v>
      </c>
    </row>
    <row r="679" spans="4:16">
      <c r="D679">
        <v>2081601</v>
      </c>
      <c r="E679" t="s">
        <v>2460</v>
      </c>
      <c r="F679">
        <v>128</v>
      </c>
      <c r="G679">
        <f t="shared" si="20"/>
        <v>128</v>
      </c>
      <c r="H679">
        <f t="shared" si="21"/>
        <v>0</v>
      </c>
      <c r="N679">
        <v>2081601</v>
      </c>
      <c r="O679" t="s">
        <v>2460</v>
      </c>
      <c r="P679">
        <v>128</v>
      </c>
    </row>
    <row r="680" spans="4:16">
      <c r="D680">
        <v>2081602</v>
      </c>
      <c r="E680" t="s">
        <v>2461</v>
      </c>
      <c r="F680">
        <v>127</v>
      </c>
      <c r="G680">
        <f t="shared" si="20"/>
        <v>127</v>
      </c>
      <c r="H680">
        <f t="shared" si="21"/>
        <v>0</v>
      </c>
      <c r="N680">
        <v>2081602</v>
      </c>
      <c r="O680" t="s">
        <v>2461</v>
      </c>
      <c r="P680">
        <v>127</v>
      </c>
    </row>
    <row r="681" spans="4:16">
      <c r="D681">
        <v>2081603</v>
      </c>
      <c r="E681" t="s">
        <v>2462</v>
      </c>
      <c r="F681">
        <v>0</v>
      </c>
      <c r="G681">
        <f t="shared" si="20"/>
        <v>0</v>
      </c>
      <c r="H681">
        <f t="shared" si="21"/>
        <v>0</v>
      </c>
      <c r="N681">
        <v>2081603</v>
      </c>
      <c r="O681" t="s">
        <v>2462</v>
      </c>
      <c r="P681">
        <v>0</v>
      </c>
    </row>
    <row r="682" spans="4:16">
      <c r="D682">
        <v>2081699</v>
      </c>
      <c r="E682" t="s">
        <v>2013</v>
      </c>
      <c r="F682">
        <v>61</v>
      </c>
      <c r="G682">
        <f t="shared" si="20"/>
        <v>61</v>
      </c>
      <c r="H682">
        <f t="shared" si="21"/>
        <v>0</v>
      </c>
      <c r="N682">
        <v>2081699</v>
      </c>
      <c r="O682" t="s">
        <v>2013</v>
      </c>
      <c r="P682">
        <v>61</v>
      </c>
    </row>
    <row r="683" spans="4:16">
      <c r="D683">
        <v>20819</v>
      </c>
      <c r="E683" t="s">
        <v>2390</v>
      </c>
      <c r="F683">
        <v>0</v>
      </c>
      <c r="G683">
        <f t="shared" si="20"/>
        <v>0</v>
      </c>
      <c r="H683">
        <f t="shared" si="21"/>
        <v>0</v>
      </c>
      <c r="N683">
        <v>20819</v>
      </c>
      <c r="O683" t="s">
        <v>2390</v>
      </c>
      <c r="P683">
        <v>0</v>
      </c>
    </row>
    <row r="684" spans="4:16">
      <c r="D684">
        <v>2081901</v>
      </c>
      <c r="E684" t="s">
        <v>2560</v>
      </c>
      <c r="F684">
        <v>0</v>
      </c>
      <c r="G684">
        <f t="shared" si="20"/>
        <v>0</v>
      </c>
      <c r="H684">
        <f t="shared" si="21"/>
        <v>0</v>
      </c>
      <c r="N684">
        <v>2081901</v>
      </c>
      <c r="O684" t="s">
        <v>2560</v>
      </c>
      <c r="P684">
        <v>0</v>
      </c>
    </row>
    <row r="685" spans="4:16">
      <c r="D685">
        <v>2081902</v>
      </c>
      <c r="E685" t="s">
        <v>4026</v>
      </c>
      <c r="F685">
        <v>0</v>
      </c>
      <c r="G685">
        <f t="shared" si="20"/>
        <v>0</v>
      </c>
      <c r="H685">
        <f t="shared" si="21"/>
        <v>0</v>
      </c>
      <c r="N685">
        <v>2081902</v>
      </c>
      <c r="O685" t="s">
        <v>4026</v>
      </c>
      <c r="P685">
        <v>0</v>
      </c>
    </row>
    <row r="686" spans="4:16">
      <c r="D686">
        <v>20820</v>
      </c>
      <c r="E686" t="s">
        <v>2391</v>
      </c>
      <c r="F686">
        <v>573</v>
      </c>
      <c r="G686">
        <f t="shared" si="20"/>
        <v>573</v>
      </c>
      <c r="H686">
        <f t="shared" si="21"/>
        <v>0</v>
      </c>
      <c r="N686">
        <v>20820</v>
      </c>
      <c r="O686" t="s">
        <v>2391</v>
      </c>
      <c r="P686">
        <v>573</v>
      </c>
    </row>
    <row r="687" spans="4:16">
      <c r="D687">
        <v>2082001</v>
      </c>
      <c r="E687" t="s">
        <v>2561</v>
      </c>
      <c r="F687">
        <v>0</v>
      </c>
      <c r="G687">
        <f t="shared" si="20"/>
        <v>0</v>
      </c>
      <c r="H687">
        <f t="shared" si="21"/>
        <v>0</v>
      </c>
      <c r="N687">
        <v>2082001</v>
      </c>
      <c r="O687" t="s">
        <v>2561</v>
      </c>
      <c r="P687">
        <v>0</v>
      </c>
    </row>
    <row r="688" spans="4:16">
      <c r="D688">
        <v>2082002</v>
      </c>
      <c r="E688" t="s">
        <v>2014</v>
      </c>
      <c r="F688">
        <v>573</v>
      </c>
      <c r="G688">
        <f t="shared" si="20"/>
        <v>573</v>
      </c>
      <c r="H688">
        <f t="shared" si="21"/>
        <v>0</v>
      </c>
      <c r="N688">
        <v>2082002</v>
      </c>
      <c r="O688" t="s">
        <v>2014</v>
      </c>
      <c r="P688">
        <v>573</v>
      </c>
    </row>
    <row r="689" spans="4:16">
      <c r="D689">
        <v>20821</v>
      </c>
      <c r="E689" t="s">
        <v>2392</v>
      </c>
      <c r="F689">
        <v>0</v>
      </c>
      <c r="G689">
        <f t="shared" si="20"/>
        <v>0</v>
      </c>
      <c r="H689">
        <f t="shared" si="21"/>
        <v>0</v>
      </c>
      <c r="N689">
        <v>20821</v>
      </c>
      <c r="O689" t="s">
        <v>2392</v>
      </c>
      <c r="P689">
        <v>0</v>
      </c>
    </row>
    <row r="690" spans="4:16">
      <c r="D690">
        <v>2082101</v>
      </c>
      <c r="E690" t="s">
        <v>2562</v>
      </c>
      <c r="F690">
        <v>0</v>
      </c>
      <c r="G690">
        <f t="shared" si="20"/>
        <v>0</v>
      </c>
      <c r="H690">
        <f t="shared" si="21"/>
        <v>0</v>
      </c>
      <c r="N690">
        <v>2082101</v>
      </c>
      <c r="O690" t="s">
        <v>2562</v>
      </c>
      <c r="P690">
        <v>0</v>
      </c>
    </row>
    <row r="691" spans="4:16">
      <c r="D691">
        <v>2082102</v>
      </c>
      <c r="E691" t="s">
        <v>4027</v>
      </c>
      <c r="F691">
        <v>0</v>
      </c>
      <c r="G691">
        <f t="shared" si="20"/>
        <v>0</v>
      </c>
      <c r="H691">
        <f t="shared" si="21"/>
        <v>0</v>
      </c>
      <c r="N691">
        <v>2082102</v>
      </c>
      <c r="O691" t="s">
        <v>4027</v>
      </c>
      <c r="P691">
        <v>0</v>
      </c>
    </row>
    <row r="692" spans="4:16">
      <c r="D692">
        <v>20824</v>
      </c>
      <c r="E692" t="s">
        <v>4028</v>
      </c>
      <c r="F692">
        <v>0</v>
      </c>
      <c r="G692">
        <f t="shared" si="20"/>
        <v>0</v>
      </c>
      <c r="H692">
        <f t="shared" si="21"/>
        <v>0</v>
      </c>
      <c r="N692">
        <v>20824</v>
      </c>
      <c r="O692" t="s">
        <v>4028</v>
      </c>
      <c r="P692">
        <v>0</v>
      </c>
    </row>
    <row r="693" spans="4:16">
      <c r="D693">
        <v>2082401</v>
      </c>
      <c r="E693" t="s">
        <v>4029</v>
      </c>
      <c r="F693">
        <v>0</v>
      </c>
      <c r="G693">
        <f t="shared" si="20"/>
        <v>0</v>
      </c>
      <c r="H693">
        <f t="shared" si="21"/>
        <v>0</v>
      </c>
      <c r="N693">
        <v>2082401</v>
      </c>
      <c r="O693" t="s">
        <v>4029</v>
      </c>
      <c r="P693">
        <v>0</v>
      </c>
    </row>
    <row r="694" spans="4:16">
      <c r="D694">
        <v>2082402</v>
      </c>
      <c r="E694" t="s">
        <v>4030</v>
      </c>
      <c r="F694">
        <v>0</v>
      </c>
      <c r="G694">
        <f t="shared" si="20"/>
        <v>0</v>
      </c>
      <c r="H694">
        <f t="shared" si="21"/>
        <v>0</v>
      </c>
      <c r="N694">
        <v>2082402</v>
      </c>
      <c r="O694" t="s">
        <v>4030</v>
      </c>
      <c r="P694">
        <v>0</v>
      </c>
    </row>
    <row r="695" spans="4:16">
      <c r="D695">
        <v>20825</v>
      </c>
      <c r="E695" t="s">
        <v>2393</v>
      </c>
      <c r="F695">
        <v>12</v>
      </c>
      <c r="G695">
        <f t="shared" si="20"/>
        <v>12</v>
      </c>
      <c r="H695">
        <f t="shared" si="21"/>
        <v>0</v>
      </c>
      <c r="N695">
        <v>20825</v>
      </c>
      <c r="O695" t="s">
        <v>2393</v>
      </c>
      <c r="P695">
        <v>12</v>
      </c>
    </row>
    <row r="696" spans="4:16">
      <c r="D696">
        <v>2082501</v>
      </c>
      <c r="E696" t="s">
        <v>4031</v>
      </c>
      <c r="F696">
        <v>0</v>
      </c>
      <c r="G696">
        <f t="shared" si="20"/>
        <v>0</v>
      </c>
      <c r="H696">
        <f t="shared" si="21"/>
        <v>0</v>
      </c>
      <c r="N696">
        <v>2082501</v>
      </c>
      <c r="O696" t="s">
        <v>4031</v>
      </c>
      <c r="P696">
        <v>0</v>
      </c>
    </row>
    <row r="697" spans="4:16">
      <c r="D697">
        <v>2082502</v>
      </c>
      <c r="E697" t="s">
        <v>2015</v>
      </c>
      <c r="F697">
        <v>12</v>
      </c>
      <c r="G697">
        <f t="shared" si="20"/>
        <v>12</v>
      </c>
      <c r="H697">
        <f t="shared" si="21"/>
        <v>0</v>
      </c>
      <c r="N697">
        <v>2082502</v>
      </c>
      <c r="O697" t="s">
        <v>2015</v>
      </c>
      <c r="P697">
        <v>12</v>
      </c>
    </row>
    <row r="698" spans="4:16">
      <c r="D698">
        <v>20826</v>
      </c>
      <c r="E698" t="s">
        <v>2394</v>
      </c>
      <c r="F698">
        <v>62285</v>
      </c>
      <c r="G698">
        <f t="shared" si="20"/>
        <v>62285</v>
      </c>
      <c r="H698">
        <f t="shared" si="21"/>
        <v>0</v>
      </c>
      <c r="N698">
        <v>20826</v>
      </c>
      <c r="O698" t="s">
        <v>2394</v>
      </c>
      <c r="P698">
        <v>62285</v>
      </c>
    </row>
    <row r="699" spans="4:16">
      <c r="D699">
        <v>2082601</v>
      </c>
      <c r="E699" t="s">
        <v>2016</v>
      </c>
      <c r="F699">
        <v>62285</v>
      </c>
      <c r="G699">
        <f t="shared" si="20"/>
        <v>62285</v>
      </c>
      <c r="H699">
        <f t="shared" si="21"/>
        <v>0</v>
      </c>
      <c r="N699">
        <v>2082601</v>
      </c>
      <c r="O699" t="s">
        <v>2016</v>
      </c>
      <c r="P699">
        <v>62285</v>
      </c>
    </row>
    <row r="700" spans="4:16">
      <c r="D700">
        <v>2082602</v>
      </c>
      <c r="E700" t="s">
        <v>4032</v>
      </c>
      <c r="F700">
        <v>0</v>
      </c>
      <c r="G700">
        <f t="shared" si="20"/>
        <v>0</v>
      </c>
      <c r="H700">
        <f t="shared" si="21"/>
        <v>0</v>
      </c>
      <c r="N700">
        <v>2082602</v>
      </c>
      <c r="O700" t="s">
        <v>4032</v>
      </c>
      <c r="P700">
        <v>0</v>
      </c>
    </row>
    <row r="701" spans="4:16">
      <c r="D701">
        <v>2082699</v>
      </c>
      <c r="E701" t="s">
        <v>2018</v>
      </c>
      <c r="F701">
        <v>0</v>
      </c>
      <c r="G701">
        <f t="shared" si="20"/>
        <v>0</v>
      </c>
      <c r="H701">
        <f t="shared" si="21"/>
        <v>0</v>
      </c>
      <c r="N701">
        <v>2082699</v>
      </c>
      <c r="O701" t="s">
        <v>2018</v>
      </c>
      <c r="P701">
        <v>0</v>
      </c>
    </row>
    <row r="702" spans="4:16">
      <c r="D702">
        <v>20827</v>
      </c>
      <c r="E702" t="s">
        <v>4033</v>
      </c>
      <c r="F702">
        <v>0</v>
      </c>
      <c r="G702">
        <f t="shared" si="20"/>
        <v>0</v>
      </c>
      <c r="H702">
        <f t="shared" si="21"/>
        <v>0</v>
      </c>
      <c r="N702">
        <v>20827</v>
      </c>
      <c r="O702" t="s">
        <v>4033</v>
      </c>
      <c r="P702">
        <v>0</v>
      </c>
    </row>
    <row r="703" spans="4:16">
      <c r="D703">
        <v>2082701</v>
      </c>
      <c r="E703" t="s">
        <v>4034</v>
      </c>
      <c r="F703">
        <v>0</v>
      </c>
      <c r="G703">
        <f t="shared" si="20"/>
        <v>0</v>
      </c>
      <c r="H703">
        <f t="shared" si="21"/>
        <v>0</v>
      </c>
      <c r="N703">
        <v>2082701</v>
      </c>
      <c r="O703" t="s">
        <v>4034</v>
      </c>
      <c r="P703">
        <v>0</v>
      </c>
    </row>
    <row r="704" spans="4:16">
      <c r="D704">
        <v>2082702</v>
      </c>
      <c r="E704" t="s">
        <v>4035</v>
      </c>
      <c r="F704">
        <v>0</v>
      </c>
      <c r="G704">
        <f t="shared" si="20"/>
        <v>0</v>
      </c>
      <c r="H704">
        <f t="shared" si="21"/>
        <v>0</v>
      </c>
      <c r="N704">
        <v>2082702</v>
      </c>
      <c r="O704" t="s">
        <v>4035</v>
      </c>
      <c r="P704">
        <v>0</v>
      </c>
    </row>
    <row r="705" spans="4:16">
      <c r="D705">
        <v>2082703</v>
      </c>
      <c r="E705" t="s">
        <v>4036</v>
      </c>
      <c r="F705">
        <v>0</v>
      </c>
      <c r="G705">
        <f t="shared" si="20"/>
        <v>0</v>
      </c>
      <c r="H705">
        <f t="shared" si="21"/>
        <v>0</v>
      </c>
      <c r="N705">
        <v>2082703</v>
      </c>
      <c r="O705" t="s">
        <v>4036</v>
      </c>
      <c r="P705">
        <v>0</v>
      </c>
    </row>
    <row r="706" spans="4:16">
      <c r="D706">
        <v>2082799</v>
      </c>
      <c r="E706" t="s">
        <v>4037</v>
      </c>
      <c r="F706">
        <v>0</v>
      </c>
      <c r="G706">
        <f t="shared" si="20"/>
        <v>0</v>
      </c>
      <c r="H706">
        <f t="shared" si="21"/>
        <v>0</v>
      </c>
      <c r="N706">
        <v>2082799</v>
      </c>
      <c r="O706" t="s">
        <v>4037</v>
      </c>
      <c r="P706">
        <v>0</v>
      </c>
    </row>
    <row r="707" spans="4:16">
      <c r="D707">
        <v>20899</v>
      </c>
      <c r="E707" t="s">
        <v>2395</v>
      </c>
      <c r="F707">
        <v>5734</v>
      </c>
      <c r="G707">
        <f t="shared" si="20"/>
        <v>5734</v>
      </c>
      <c r="H707">
        <f t="shared" si="21"/>
        <v>0</v>
      </c>
      <c r="N707">
        <v>20899</v>
      </c>
      <c r="O707" t="s">
        <v>2395</v>
      </c>
      <c r="P707">
        <v>5734</v>
      </c>
    </row>
    <row r="708" spans="4:16">
      <c r="D708">
        <v>2089901</v>
      </c>
      <c r="E708" t="s">
        <v>4038</v>
      </c>
      <c r="F708">
        <v>5734</v>
      </c>
      <c r="G708">
        <f t="shared" si="20"/>
        <v>5734</v>
      </c>
      <c r="H708">
        <f t="shared" si="21"/>
        <v>0</v>
      </c>
      <c r="N708">
        <v>2089901</v>
      </c>
      <c r="O708" t="s">
        <v>4038</v>
      </c>
      <c r="P708">
        <v>5734</v>
      </c>
    </row>
    <row r="709" spans="4:16">
      <c r="D709">
        <v>210</v>
      </c>
      <c r="E709" t="s">
        <v>2310</v>
      </c>
      <c r="F709">
        <v>104320</v>
      </c>
      <c r="G709">
        <f t="shared" si="20"/>
        <v>104320</v>
      </c>
      <c r="H709">
        <f t="shared" si="21"/>
        <v>0</v>
      </c>
      <c r="N709">
        <v>210</v>
      </c>
      <c r="O709" t="s">
        <v>2310</v>
      </c>
      <c r="P709">
        <v>104320</v>
      </c>
    </row>
    <row r="710" spans="4:16">
      <c r="D710">
        <v>21001</v>
      </c>
      <c r="E710" t="s">
        <v>2396</v>
      </c>
      <c r="F710">
        <v>3152</v>
      </c>
      <c r="G710">
        <f t="shared" ref="G710:G773" si="22">P710</f>
        <v>3152</v>
      </c>
      <c r="H710">
        <f t="shared" ref="H710:H773" si="23">F710-G710</f>
        <v>0</v>
      </c>
      <c r="N710">
        <v>21001</v>
      </c>
      <c r="O710" t="s">
        <v>2396</v>
      </c>
      <c r="P710">
        <v>3152</v>
      </c>
    </row>
    <row r="711" spans="4:16">
      <c r="D711">
        <v>2100101</v>
      </c>
      <c r="E711" t="s">
        <v>2460</v>
      </c>
      <c r="F711">
        <v>1952</v>
      </c>
      <c r="G711">
        <f t="shared" si="22"/>
        <v>1952</v>
      </c>
      <c r="H711">
        <f t="shared" si="23"/>
        <v>0</v>
      </c>
      <c r="N711">
        <v>2100101</v>
      </c>
      <c r="O711" t="s">
        <v>2460</v>
      </c>
      <c r="P711">
        <v>1952</v>
      </c>
    </row>
    <row r="712" spans="4:16">
      <c r="D712">
        <v>2100102</v>
      </c>
      <c r="E712" t="s">
        <v>2461</v>
      </c>
      <c r="F712">
        <v>254</v>
      </c>
      <c r="G712">
        <f t="shared" si="22"/>
        <v>254</v>
      </c>
      <c r="H712">
        <f t="shared" si="23"/>
        <v>0</v>
      </c>
      <c r="N712">
        <v>2100102</v>
      </c>
      <c r="O712" t="s">
        <v>2461</v>
      </c>
      <c r="P712">
        <v>254</v>
      </c>
    </row>
    <row r="713" spans="4:16">
      <c r="D713">
        <v>2100103</v>
      </c>
      <c r="E713" t="s">
        <v>2462</v>
      </c>
      <c r="F713">
        <v>0</v>
      </c>
      <c r="G713">
        <f t="shared" si="22"/>
        <v>0</v>
      </c>
      <c r="H713">
        <f t="shared" si="23"/>
        <v>0</v>
      </c>
      <c r="N713">
        <v>2100103</v>
      </c>
      <c r="O713" t="s">
        <v>2462</v>
      </c>
      <c r="P713">
        <v>0</v>
      </c>
    </row>
    <row r="714" spans="4:16">
      <c r="D714">
        <v>2100199</v>
      </c>
      <c r="E714" t="s">
        <v>2563</v>
      </c>
      <c r="F714">
        <v>946</v>
      </c>
      <c r="G714">
        <f t="shared" si="22"/>
        <v>946</v>
      </c>
      <c r="H714">
        <f t="shared" si="23"/>
        <v>0</v>
      </c>
      <c r="N714">
        <v>2100199</v>
      </c>
      <c r="O714" t="s">
        <v>2563</v>
      </c>
      <c r="P714">
        <v>946</v>
      </c>
    </row>
    <row r="715" spans="4:16">
      <c r="D715">
        <v>21002</v>
      </c>
      <c r="E715" t="s">
        <v>2397</v>
      </c>
      <c r="F715">
        <v>14351</v>
      </c>
      <c r="G715">
        <f t="shared" si="22"/>
        <v>14351</v>
      </c>
      <c r="H715">
        <f t="shared" si="23"/>
        <v>0</v>
      </c>
      <c r="N715">
        <v>21002</v>
      </c>
      <c r="O715" t="s">
        <v>2397</v>
      </c>
      <c r="P715">
        <v>14351</v>
      </c>
    </row>
    <row r="716" spans="4:16">
      <c r="D716">
        <v>2100201</v>
      </c>
      <c r="E716" t="s">
        <v>2025</v>
      </c>
      <c r="F716">
        <v>339</v>
      </c>
      <c r="G716">
        <f t="shared" si="22"/>
        <v>339</v>
      </c>
      <c r="H716">
        <f t="shared" si="23"/>
        <v>0</v>
      </c>
      <c r="N716">
        <v>2100201</v>
      </c>
      <c r="O716" t="s">
        <v>2025</v>
      </c>
      <c r="P716">
        <v>339</v>
      </c>
    </row>
    <row r="717" spans="4:16">
      <c r="D717">
        <v>2100202</v>
      </c>
      <c r="E717" t="s">
        <v>2564</v>
      </c>
      <c r="F717">
        <v>10037</v>
      </c>
      <c r="G717">
        <f t="shared" si="22"/>
        <v>10037</v>
      </c>
      <c r="H717">
        <f t="shared" si="23"/>
        <v>0</v>
      </c>
      <c r="N717">
        <v>2100202</v>
      </c>
      <c r="O717" t="s">
        <v>2564</v>
      </c>
      <c r="P717">
        <v>10037</v>
      </c>
    </row>
    <row r="718" spans="4:16">
      <c r="D718">
        <v>2100203</v>
      </c>
      <c r="E718" t="s">
        <v>4039</v>
      </c>
      <c r="F718">
        <v>0</v>
      </c>
      <c r="G718">
        <f t="shared" si="22"/>
        <v>0</v>
      </c>
      <c r="H718">
        <f t="shared" si="23"/>
        <v>0</v>
      </c>
      <c r="N718">
        <v>2100203</v>
      </c>
      <c r="O718" t="s">
        <v>4039</v>
      </c>
      <c r="P718">
        <v>0</v>
      </c>
    </row>
    <row r="719" spans="4:16">
      <c r="D719">
        <v>2100204</v>
      </c>
      <c r="E719" t="s">
        <v>4040</v>
      </c>
      <c r="F719">
        <v>0</v>
      </c>
      <c r="G719">
        <f t="shared" si="22"/>
        <v>0</v>
      </c>
      <c r="H719">
        <f t="shared" si="23"/>
        <v>0</v>
      </c>
      <c r="N719">
        <v>2100204</v>
      </c>
      <c r="O719" t="s">
        <v>4040</v>
      </c>
      <c r="P719">
        <v>0</v>
      </c>
    </row>
    <row r="720" spans="4:16">
      <c r="D720">
        <v>2100205</v>
      </c>
      <c r="E720" t="s">
        <v>4041</v>
      </c>
      <c r="F720">
        <v>0</v>
      </c>
      <c r="G720">
        <f t="shared" si="22"/>
        <v>0</v>
      </c>
      <c r="H720">
        <f t="shared" si="23"/>
        <v>0</v>
      </c>
      <c r="N720">
        <v>2100205</v>
      </c>
      <c r="O720" t="s">
        <v>4041</v>
      </c>
      <c r="P720">
        <v>0</v>
      </c>
    </row>
    <row r="721" spans="4:16">
      <c r="D721">
        <v>2100206</v>
      </c>
      <c r="E721" t="s">
        <v>2037</v>
      </c>
      <c r="F721">
        <v>165</v>
      </c>
      <c r="G721">
        <f t="shared" si="22"/>
        <v>165</v>
      </c>
      <c r="H721">
        <f t="shared" si="23"/>
        <v>0</v>
      </c>
      <c r="N721">
        <v>2100206</v>
      </c>
      <c r="O721" t="s">
        <v>2037</v>
      </c>
      <c r="P721">
        <v>165</v>
      </c>
    </row>
    <row r="722" spans="4:16">
      <c r="D722">
        <v>2100207</v>
      </c>
      <c r="E722" t="s">
        <v>4042</v>
      </c>
      <c r="F722">
        <v>0</v>
      </c>
      <c r="G722">
        <f t="shared" si="22"/>
        <v>0</v>
      </c>
      <c r="H722">
        <f t="shared" si="23"/>
        <v>0</v>
      </c>
      <c r="N722">
        <v>2100207</v>
      </c>
      <c r="O722" t="s">
        <v>4042</v>
      </c>
      <c r="P722">
        <v>0</v>
      </c>
    </row>
    <row r="723" spans="4:16">
      <c r="D723">
        <v>2100208</v>
      </c>
      <c r="E723" t="s">
        <v>4043</v>
      </c>
      <c r="F723">
        <v>0</v>
      </c>
      <c r="G723">
        <f t="shared" si="22"/>
        <v>0</v>
      </c>
      <c r="H723">
        <f t="shared" si="23"/>
        <v>0</v>
      </c>
      <c r="N723">
        <v>2100208</v>
      </c>
      <c r="O723" t="s">
        <v>4043</v>
      </c>
      <c r="P723">
        <v>0</v>
      </c>
    </row>
    <row r="724" spans="4:16">
      <c r="D724">
        <v>2100209</v>
      </c>
      <c r="E724" t="s">
        <v>4044</v>
      </c>
      <c r="F724">
        <v>0</v>
      </c>
      <c r="G724">
        <f t="shared" si="22"/>
        <v>0</v>
      </c>
      <c r="H724">
        <f t="shared" si="23"/>
        <v>0</v>
      </c>
      <c r="N724">
        <v>2100209</v>
      </c>
      <c r="O724" t="s">
        <v>4044</v>
      </c>
      <c r="P724">
        <v>0</v>
      </c>
    </row>
    <row r="725" spans="4:16">
      <c r="D725">
        <v>2100210</v>
      </c>
      <c r="E725" t="s">
        <v>4045</v>
      </c>
      <c r="F725">
        <v>0</v>
      </c>
      <c r="G725">
        <f t="shared" si="22"/>
        <v>0</v>
      </c>
      <c r="H725">
        <f t="shared" si="23"/>
        <v>0</v>
      </c>
      <c r="N725">
        <v>2100210</v>
      </c>
      <c r="O725" t="s">
        <v>4045</v>
      </c>
      <c r="P725">
        <v>0</v>
      </c>
    </row>
    <row r="726" spans="4:16">
      <c r="D726">
        <v>2100211</v>
      </c>
      <c r="E726" t="s">
        <v>2038</v>
      </c>
      <c r="F726">
        <v>60</v>
      </c>
      <c r="G726">
        <f t="shared" si="22"/>
        <v>60</v>
      </c>
      <c r="H726">
        <f t="shared" si="23"/>
        <v>0</v>
      </c>
      <c r="N726">
        <v>2100211</v>
      </c>
      <c r="O726" t="s">
        <v>2038</v>
      </c>
      <c r="P726">
        <v>60</v>
      </c>
    </row>
    <row r="727" spans="4:16">
      <c r="D727">
        <v>2100299</v>
      </c>
      <c r="E727" t="s">
        <v>2565</v>
      </c>
      <c r="F727">
        <v>3750</v>
      </c>
      <c r="G727">
        <f t="shared" si="22"/>
        <v>3750</v>
      </c>
      <c r="H727">
        <f t="shared" si="23"/>
        <v>0</v>
      </c>
      <c r="N727">
        <v>2100299</v>
      </c>
      <c r="O727" t="s">
        <v>2565</v>
      </c>
      <c r="P727">
        <v>3750</v>
      </c>
    </row>
    <row r="728" spans="4:16">
      <c r="D728">
        <v>21003</v>
      </c>
      <c r="E728" t="s">
        <v>2398</v>
      </c>
      <c r="F728">
        <v>100</v>
      </c>
      <c r="G728">
        <f t="shared" si="22"/>
        <v>100</v>
      </c>
      <c r="H728">
        <f t="shared" si="23"/>
        <v>0</v>
      </c>
      <c r="N728">
        <v>21003</v>
      </c>
      <c r="O728" t="s">
        <v>2398</v>
      </c>
      <c r="P728">
        <v>100</v>
      </c>
    </row>
    <row r="729" spans="4:16">
      <c r="D729">
        <v>2100301</v>
      </c>
      <c r="E729" t="s">
        <v>4046</v>
      </c>
      <c r="F729">
        <v>0</v>
      </c>
      <c r="G729">
        <f t="shared" si="22"/>
        <v>0</v>
      </c>
      <c r="H729">
        <f t="shared" si="23"/>
        <v>0</v>
      </c>
      <c r="N729">
        <v>2100301</v>
      </c>
      <c r="O729" t="s">
        <v>4046</v>
      </c>
      <c r="P729">
        <v>0</v>
      </c>
    </row>
    <row r="730" spans="4:16">
      <c r="D730">
        <v>2100302</v>
      </c>
      <c r="E730" t="s">
        <v>2566</v>
      </c>
      <c r="F730">
        <v>0</v>
      </c>
      <c r="G730">
        <f t="shared" si="22"/>
        <v>0</v>
      </c>
      <c r="H730">
        <f t="shared" si="23"/>
        <v>0</v>
      </c>
      <c r="N730">
        <v>2100302</v>
      </c>
      <c r="O730" t="s">
        <v>2566</v>
      </c>
      <c r="P730">
        <v>0</v>
      </c>
    </row>
    <row r="731" spans="4:16">
      <c r="D731">
        <v>2100399</v>
      </c>
      <c r="E731" t="s">
        <v>2567</v>
      </c>
      <c r="F731">
        <v>100</v>
      </c>
      <c r="G731">
        <f t="shared" si="22"/>
        <v>100</v>
      </c>
      <c r="H731">
        <f t="shared" si="23"/>
        <v>0</v>
      </c>
      <c r="N731">
        <v>2100399</v>
      </c>
      <c r="O731" t="s">
        <v>2567</v>
      </c>
      <c r="P731">
        <v>100</v>
      </c>
    </row>
    <row r="732" spans="4:16">
      <c r="D732">
        <v>21004</v>
      </c>
      <c r="E732" t="s">
        <v>2399</v>
      </c>
      <c r="F732">
        <v>18424</v>
      </c>
      <c r="G732">
        <f t="shared" si="22"/>
        <v>18424</v>
      </c>
      <c r="H732">
        <f t="shared" si="23"/>
        <v>0</v>
      </c>
      <c r="N732">
        <v>21004</v>
      </c>
      <c r="O732" t="s">
        <v>2399</v>
      </c>
      <c r="P732">
        <v>18424</v>
      </c>
    </row>
    <row r="733" spans="4:16">
      <c r="D733">
        <v>2100401</v>
      </c>
      <c r="E733" t="s">
        <v>2039</v>
      </c>
      <c r="F733">
        <v>8253</v>
      </c>
      <c r="G733">
        <f t="shared" si="22"/>
        <v>8253</v>
      </c>
      <c r="H733">
        <f t="shared" si="23"/>
        <v>0</v>
      </c>
      <c r="N733">
        <v>2100401</v>
      </c>
      <c r="O733" t="s">
        <v>2039</v>
      </c>
      <c r="P733">
        <v>8253</v>
      </c>
    </row>
    <row r="734" spans="4:16">
      <c r="D734">
        <v>2100402</v>
      </c>
      <c r="E734" t="s">
        <v>2040</v>
      </c>
      <c r="F734">
        <v>176</v>
      </c>
      <c r="G734">
        <f t="shared" si="22"/>
        <v>176</v>
      </c>
      <c r="H734">
        <f t="shared" si="23"/>
        <v>0</v>
      </c>
      <c r="N734">
        <v>2100402</v>
      </c>
      <c r="O734" t="s">
        <v>2040</v>
      </c>
      <c r="P734">
        <v>176</v>
      </c>
    </row>
    <row r="735" spans="4:16">
      <c r="D735">
        <v>2100403</v>
      </c>
      <c r="E735" t="s">
        <v>4047</v>
      </c>
      <c r="F735">
        <v>0</v>
      </c>
      <c r="G735">
        <f t="shared" si="22"/>
        <v>0</v>
      </c>
      <c r="H735">
        <f t="shared" si="23"/>
        <v>0</v>
      </c>
      <c r="N735">
        <v>2100403</v>
      </c>
      <c r="O735" t="s">
        <v>4047</v>
      </c>
      <c r="P735">
        <v>0</v>
      </c>
    </row>
    <row r="736" spans="4:16">
      <c r="D736">
        <v>2100404</v>
      </c>
      <c r="E736" t="s">
        <v>4048</v>
      </c>
      <c r="F736">
        <v>0</v>
      </c>
      <c r="G736">
        <f t="shared" si="22"/>
        <v>0</v>
      </c>
      <c r="H736">
        <f t="shared" si="23"/>
        <v>0</v>
      </c>
      <c r="N736">
        <v>2100404</v>
      </c>
      <c r="O736" t="s">
        <v>4048</v>
      </c>
      <c r="P736">
        <v>0</v>
      </c>
    </row>
    <row r="737" spans="4:16">
      <c r="D737">
        <v>2100405</v>
      </c>
      <c r="E737" t="s">
        <v>4049</v>
      </c>
      <c r="F737">
        <v>0</v>
      </c>
      <c r="G737">
        <f t="shared" si="22"/>
        <v>0</v>
      </c>
      <c r="H737">
        <f t="shared" si="23"/>
        <v>0</v>
      </c>
      <c r="N737">
        <v>2100405</v>
      </c>
      <c r="O737" t="s">
        <v>4049</v>
      </c>
      <c r="P737">
        <v>0</v>
      </c>
    </row>
    <row r="738" spans="4:16">
      <c r="D738">
        <v>2100406</v>
      </c>
      <c r="E738" t="s">
        <v>4050</v>
      </c>
      <c r="F738">
        <v>0</v>
      </c>
      <c r="G738">
        <f t="shared" si="22"/>
        <v>0</v>
      </c>
      <c r="H738">
        <f t="shared" si="23"/>
        <v>0</v>
      </c>
      <c r="N738">
        <v>2100406</v>
      </c>
      <c r="O738" t="s">
        <v>4050</v>
      </c>
      <c r="P738">
        <v>0</v>
      </c>
    </row>
    <row r="739" spans="4:16">
      <c r="D739">
        <v>2100407</v>
      </c>
      <c r="E739" t="s">
        <v>4051</v>
      </c>
      <c r="F739">
        <v>0</v>
      </c>
      <c r="G739">
        <f t="shared" si="22"/>
        <v>0</v>
      </c>
      <c r="H739">
        <f t="shared" si="23"/>
        <v>0</v>
      </c>
      <c r="N739">
        <v>2100407</v>
      </c>
      <c r="O739" t="s">
        <v>4051</v>
      </c>
      <c r="P739">
        <v>0</v>
      </c>
    </row>
    <row r="740" spans="4:16">
      <c r="D740">
        <v>2100408</v>
      </c>
      <c r="E740" t="s">
        <v>2041</v>
      </c>
      <c r="F740">
        <v>211</v>
      </c>
      <c r="G740">
        <f t="shared" si="22"/>
        <v>211</v>
      </c>
      <c r="H740">
        <f t="shared" si="23"/>
        <v>0</v>
      </c>
      <c r="N740">
        <v>2100408</v>
      </c>
      <c r="O740" t="s">
        <v>2041</v>
      </c>
      <c r="P740">
        <v>211</v>
      </c>
    </row>
    <row r="741" spans="4:16">
      <c r="D741">
        <v>2100409</v>
      </c>
      <c r="E741" t="s">
        <v>2042</v>
      </c>
      <c r="F741">
        <v>8791</v>
      </c>
      <c r="G741">
        <f t="shared" si="22"/>
        <v>8791</v>
      </c>
      <c r="H741">
        <f t="shared" si="23"/>
        <v>0</v>
      </c>
      <c r="N741">
        <v>2100409</v>
      </c>
      <c r="O741" t="s">
        <v>2042</v>
      </c>
      <c r="P741">
        <v>8791</v>
      </c>
    </row>
    <row r="742" spans="4:16">
      <c r="D742">
        <v>2100410</v>
      </c>
      <c r="E742" t="s">
        <v>2043</v>
      </c>
      <c r="F742">
        <v>18</v>
      </c>
      <c r="G742">
        <f t="shared" si="22"/>
        <v>18</v>
      </c>
      <c r="H742">
        <f t="shared" si="23"/>
        <v>0</v>
      </c>
      <c r="N742">
        <v>2100410</v>
      </c>
      <c r="O742" t="s">
        <v>2043</v>
      </c>
      <c r="P742">
        <v>18</v>
      </c>
    </row>
    <row r="743" spans="4:16">
      <c r="D743">
        <v>2100499</v>
      </c>
      <c r="E743" t="s">
        <v>2044</v>
      </c>
      <c r="F743">
        <v>975</v>
      </c>
      <c r="G743">
        <f t="shared" si="22"/>
        <v>975</v>
      </c>
      <c r="H743">
        <f t="shared" si="23"/>
        <v>0</v>
      </c>
      <c r="N743">
        <v>2100499</v>
      </c>
      <c r="O743" t="s">
        <v>2044</v>
      </c>
      <c r="P743">
        <v>975</v>
      </c>
    </row>
    <row r="744" spans="4:16">
      <c r="D744">
        <v>21006</v>
      </c>
      <c r="E744" t="s">
        <v>2400</v>
      </c>
      <c r="F744">
        <v>429</v>
      </c>
      <c r="G744">
        <f t="shared" si="22"/>
        <v>429</v>
      </c>
      <c r="H744">
        <f t="shared" si="23"/>
        <v>0</v>
      </c>
      <c r="N744">
        <v>21006</v>
      </c>
      <c r="O744" t="s">
        <v>2400</v>
      </c>
      <c r="P744">
        <v>429</v>
      </c>
    </row>
    <row r="745" spans="4:16">
      <c r="D745">
        <v>2100601</v>
      </c>
      <c r="E745" t="s">
        <v>2568</v>
      </c>
      <c r="F745">
        <v>429</v>
      </c>
      <c r="G745">
        <f t="shared" si="22"/>
        <v>429</v>
      </c>
      <c r="H745">
        <f t="shared" si="23"/>
        <v>0</v>
      </c>
      <c r="N745">
        <v>2100601</v>
      </c>
      <c r="O745" t="s">
        <v>2568</v>
      </c>
      <c r="P745">
        <v>429</v>
      </c>
    </row>
    <row r="746" spans="4:16">
      <c r="D746">
        <v>2100699</v>
      </c>
      <c r="E746" t="s">
        <v>2569</v>
      </c>
      <c r="F746">
        <v>0</v>
      </c>
      <c r="G746">
        <f t="shared" si="22"/>
        <v>0</v>
      </c>
      <c r="H746">
        <f t="shared" si="23"/>
        <v>0</v>
      </c>
      <c r="N746">
        <v>2100699</v>
      </c>
      <c r="O746" t="s">
        <v>2569</v>
      </c>
      <c r="P746">
        <v>0</v>
      </c>
    </row>
    <row r="747" spans="4:16">
      <c r="D747">
        <v>21007</v>
      </c>
      <c r="E747" t="s">
        <v>2401</v>
      </c>
      <c r="F747">
        <v>7523</v>
      </c>
      <c r="G747">
        <f t="shared" si="22"/>
        <v>7523</v>
      </c>
      <c r="H747">
        <f t="shared" si="23"/>
        <v>0</v>
      </c>
      <c r="N747">
        <v>21007</v>
      </c>
      <c r="O747" t="s">
        <v>2401</v>
      </c>
      <c r="P747">
        <v>7523</v>
      </c>
    </row>
    <row r="748" spans="4:16">
      <c r="D748">
        <v>2100716</v>
      </c>
      <c r="E748" t="s">
        <v>2046</v>
      </c>
      <c r="F748">
        <v>48</v>
      </c>
      <c r="G748">
        <f t="shared" si="22"/>
        <v>48</v>
      </c>
      <c r="H748">
        <f t="shared" si="23"/>
        <v>0</v>
      </c>
      <c r="N748">
        <v>2100716</v>
      </c>
      <c r="O748" t="s">
        <v>2046</v>
      </c>
      <c r="P748">
        <v>48</v>
      </c>
    </row>
    <row r="749" spans="4:16">
      <c r="D749">
        <v>2100717</v>
      </c>
      <c r="E749" t="s">
        <v>2570</v>
      </c>
      <c r="F749">
        <v>6</v>
      </c>
      <c r="G749">
        <f t="shared" si="22"/>
        <v>6</v>
      </c>
      <c r="H749">
        <f t="shared" si="23"/>
        <v>0</v>
      </c>
      <c r="N749">
        <v>2100717</v>
      </c>
      <c r="O749" t="s">
        <v>2570</v>
      </c>
      <c r="P749">
        <v>6</v>
      </c>
    </row>
    <row r="750" spans="4:16">
      <c r="D750">
        <v>2100799</v>
      </c>
      <c r="E750" t="s">
        <v>2047</v>
      </c>
      <c r="F750">
        <v>7469</v>
      </c>
      <c r="G750">
        <f t="shared" si="22"/>
        <v>7469</v>
      </c>
      <c r="H750">
        <f t="shared" si="23"/>
        <v>0</v>
      </c>
      <c r="N750">
        <v>2100799</v>
      </c>
      <c r="O750" t="s">
        <v>2047</v>
      </c>
      <c r="P750">
        <v>7469</v>
      </c>
    </row>
    <row r="751" spans="4:16">
      <c r="D751">
        <v>21010</v>
      </c>
      <c r="E751" t="s">
        <v>2402</v>
      </c>
      <c r="F751">
        <v>4869</v>
      </c>
      <c r="G751">
        <f t="shared" si="22"/>
        <v>4869</v>
      </c>
      <c r="H751">
        <f t="shared" si="23"/>
        <v>0</v>
      </c>
      <c r="N751">
        <v>21010</v>
      </c>
      <c r="O751" t="s">
        <v>2402</v>
      </c>
      <c r="P751">
        <v>4869</v>
      </c>
    </row>
    <row r="752" spans="4:16">
      <c r="D752">
        <v>2101001</v>
      </c>
      <c r="E752" t="s">
        <v>2460</v>
      </c>
      <c r="F752">
        <v>1003</v>
      </c>
      <c r="G752">
        <f t="shared" si="22"/>
        <v>1003</v>
      </c>
      <c r="H752">
        <f t="shared" si="23"/>
        <v>0</v>
      </c>
      <c r="N752">
        <v>2101001</v>
      </c>
      <c r="O752" t="s">
        <v>2460</v>
      </c>
      <c r="P752">
        <v>1003</v>
      </c>
    </row>
    <row r="753" spans="4:16">
      <c r="D753">
        <v>2101002</v>
      </c>
      <c r="E753" t="s">
        <v>2461</v>
      </c>
      <c r="F753">
        <v>18</v>
      </c>
      <c r="G753">
        <f t="shared" si="22"/>
        <v>18</v>
      </c>
      <c r="H753">
        <f t="shared" si="23"/>
        <v>0</v>
      </c>
      <c r="N753">
        <v>2101002</v>
      </c>
      <c r="O753" t="s">
        <v>2461</v>
      </c>
      <c r="P753">
        <v>18</v>
      </c>
    </row>
    <row r="754" spans="4:16">
      <c r="D754">
        <v>2101003</v>
      </c>
      <c r="E754" t="s">
        <v>2462</v>
      </c>
      <c r="F754">
        <v>0</v>
      </c>
      <c r="G754">
        <f t="shared" si="22"/>
        <v>0</v>
      </c>
      <c r="H754">
        <f t="shared" si="23"/>
        <v>0</v>
      </c>
      <c r="N754">
        <v>2101003</v>
      </c>
      <c r="O754" t="s">
        <v>2462</v>
      </c>
      <c r="P754">
        <v>0</v>
      </c>
    </row>
    <row r="755" spans="4:16">
      <c r="D755">
        <v>2101012</v>
      </c>
      <c r="E755" t="s">
        <v>1277</v>
      </c>
      <c r="F755">
        <v>74</v>
      </c>
      <c r="G755">
        <f t="shared" si="22"/>
        <v>74</v>
      </c>
      <c r="H755">
        <f t="shared" si="23"/>
        <v>0</v>
      </c>
      <c r="N755">
        <v>2101012</v>
      </c>
      <c r="O755" t="s">
        <v>1277</v>
      </c>
      <c r="P755">
        <v>74</v>
      </c>
    </row>
    <row r="756" spans="4:16">
      <c r="D756">
        <v>2101014</v>
      </c>
      <c r="E756" t="s">
        <v>1279</v>
      </c>
      <c r="F756">
        <v>26</v>
      </c>
      <c r="G756">
        <f t="shared" si="22"/>
        <v>26</v>
      </c>
      <c r="H756">
        <f t="shared" si="23"/>
        <v>0</v>
      </c>
      <c r="N756">
        <v>2101014</v>
      </c>
      <c r="O756" t="s">
        <v>1279</v>
      </c>
      <c r="P756">
        <v>26</v>
      </c>
    </row>
    <row r="757" spans="4:16">
      <c r="D757">
        <v>2101015</v>
      </c>
      <c r="E757" t="s">
        <v>1278</v>
      </c>
      <c r="F757">
        <v>6</v>
      </c>
      <c r="G757">
        <f t="shared" si="22"/>
        <v>6</v>
      </c>
      <c r="H757">
        <f t="shared" si="23"/>
        <v>0</v>
      </c>
      <c r="N757">
        <v>2101015</v>
      </c>
      <c r="O757" t="s">
        <v>1278</v>
      </c>
      <c r="P757">
        <v>6</v>
      </c>
    </row>
    <row r="758" spans="4:16">
      <c r="D758">
        <v>2101016</v>
      </c>
      <c r="E758" t="s">
        <v>2571</v>
      </c>
      <c r="F758">
        <v>599</v>
      </c>
      <c r="G758">
        <f t="shared" si="22"/>
        <v>599</v>
      </c>
      <c r="H758">
        <f t="shared" si="23"/>
        <v>0</v>
      </c>
      <c r="N758">
        <v>2101016</v>
      </c>
      <c r="O758" t="s">
        <v>2571</v>
      </c>
      <c r="P758">
        <v>599</v>
      </c>
    </row>
    <row r="759" spans="4:16">
      <c r="D759">
        <v>2101050</v>
      </c>
      <c r="E759" t="s">
        <v>2465</v>
      </c>
      <c r="F759">
        <v>749</v>
      </c>
      <c r="G759">
        <f t="shared" si="22"/>
        <v>749</v>
      </c>
      <c r="H759">
        <f t="shared" si="23"/>
        <v>0</v>
      </c>
      <c r="N759">
        <v>2101050</v>
      </c>
      <c r="O759" t="s">
        <v>2465</v>
      </c>
      <c r="P759">
        <v>749</v>
      </c>
    </row>
    <row r="760" spans="4:16">
      <c r="D760">
        <v>2101099</v>
      </c>
      <c r="E760" t="s">
        <v>2572</v>
      </c>
      <c r="F760">
        <v>2394</v>
      </c>
      <c r="G760">
        <f t="shared" si="22"/>
        <v>2394</v>
      </c>
      <c r="H760">
        <f t="shared" si="23"/>
        <v>0</v>
      </c>
      <c r="N760">
        <v>2101099</v>
      </c>
      <c r="O760" t="s">
        <v>2572</v>
      </c>
      <c r="P760">
        <v>2394</v>
      </c>
    </row>
    <row r="761" spans="4:16">
      <c r="D761">
        <v>21011</v>
      </c>
      <c r="E761" t="s">
        <v>2403</v>
      </c>
      <c r="F761">
        <v>19899</v>
      </c>
      <c r="G761">
        <f t="shared" si="22"/>
        <v>19899</v>
      </c>
      <c r="H761">
        <f t="shared" si="23"/>
        <v>0</v>
      </c>
      <c r="N761">
        <v>21011</v>
      </c>
      <c r="O761" t="s">
        <v>2403</v>
      </c>
      <c r="P761">
        <v>19899</v>
      </c>
    </row>
    <row r="762" spans="4:16">
      <c r="D762">
        <v>2101101</v>
      </c>
      <c r="E762" t="s">
        <v>2048</v>
      </c>
      <c r="F762">
        <v>7676</v>
      </c>
      <c r="G762">
        <f t="shared" si="22"/>
        <v>7676</v>
      </c>
      <c r="H762">
        <f t="shared" si="23"/>
        <v>0</v>
      </c>
      <c r="N762">
        <v>2101101</v>
      </c>
      <c r="O762" t="s">
        <v>2048</v>
      </c>
      <c r="P762">
        <v>7676</v>
      </c>
    </row>
    <row r="763" spans="4:16">
      <c r="D763">
        <v>2101102</v>
      </c>
      <c r="E763" t="s">
        <v>2049</v>
      </c>
      <c r="F763">
        <v>3923</v>
      </c>
      <c r="G763">
        <f t="shared" si="22"/>
        <v>3923</v>
      </c>
      <c r="H763">
        <f t="shared" si="23"/>
        <v>0</v>
      </c>
      <c r="N763">
        <v>2101102</v>
      </c>
      <c r="O763" t="s">
        <v>2049</v>
      </c>
      <c r="P763">
        <v>3923</v>
      </c>
    </row>
    <row r="764" spans="4:16">
      <c r="D764">
        <v>2101103</v>
      </c>
      <c r="E764" t="s">
        <v>2050</v>
      </c>
      <c r="F764">
        <v>7928</v>
      </c>
      <c r="G764">
        <f t="shared" si="22"/>
        <v>7928</v>
      </c>
      <c r="H764">
        <f t="shared" si="23"/>
        <v>0</v>
      </c>
      <c r="N764">
        <v>2101103</v>
      </c>
      <c r="O764" t="s">
        <v>2050</v>
      </c>
      <c r="P764">
        <v>7928</v>
      </c>
    </row>
    <row r="765" spans="4:16">
      <c r="D765">
        <v>2101199</v>
      </c>
      <c r="E765" t="s">
        <v>2573</v>
      </c>
      <c r="F765">
        <v>372</v>
      </c>
      <c r="G765">
        <f t="shared" si="22"/>
        <v>372</v>
      </c>
      <c r="H765">
        <f t="shared" si="23"/>
        <v>0</v>
      </c>
      <c r="N765">
        <v>2101199</v>
      </c>
      <c r="O765" t="s">
        <v>2573</v>
      </c>
      <c r="P765">
        <v>372</v>
      </c>
    </row>
    <row r="766" spans="4:16">
      <c r="D766">
        <v>21012</v>
      </c>
      <c r="E766" t="s">
        <v>2404</v>
      </c>
      <c r="F766">
        <v>29632</v>
      </c>
      <c r="G766">
        <f t="shared" si="22"/>
        <v>29632</v>
      </c>
      <c r="H766">
        <f t="shared" si="23"/>
        <v>0</v>
      </c>
      <c r="N766">
        <v>21012</v>
      </c>
      <c r="O766" t="s">
        <v>2404</v>
      </c>
      <c r="P766">
        <v>29632</v>
      </c>
    </row>
    <row r="767" spans="4:16">
      <c r="D767">
        <v>2101201</v>
      </c>
      <c r="E767" t="s">
        <v>4052</v>
      </c>
      <c r="F767">
        <v>0</v>
      </c>
      <c r="G767">
        <f t="shared" si="22"/>
        <v>0</v>
      </c>
      <c r="H767">
        <f t="shared" si="23"/>
        <v>0</v>
      </c>
      <c r="N767">
        <v>2101201</v>
      </c>
      <c r="O767" t="s">
        <v>4052</v>
      </c>
      <c r="P767">
        <v>0</v>
      </c>
    </row>
    <row r="768" spans="4:16">
      <c r="D768">
        <v>2101202</v>
      </c>
      <c r="E768" t="s">
        <v>2051</v>
      </c>
      <c r="F768">
        <v>29632</v>
      </c>
      <c r="G768">
        <f t="shared" si="22"/>
        <v>29632</v>
      </c>
      <c r="H768">
        <f t="shared" si="23"/>
        <v>0</v>
      </c>
      <c r="N768">
        <v>2101202</v>
      </c>
      <c r="O768" t="s">
        <v>2051</v>
      </c>
      <c r="P768">
        <v>29632</v>
      </c>
    </row>
    <row r="769" spans="4:16">
      <c r="D769">
        <v>2101203</v>
      </c>
      <c r="E769" t="s">
        <v>4053</v>
      </c>
      <c r="F769">
        <v>0</v>
      </c>
      <c r="G769">
        <f t="shared" si="22"/>
        <v>0</v>
      </c>
      <c r="H769">
        <f t="shared" si="23"/>
        <v>0</v>
      </c>
      <c r="N769">
        <v>2101203</v>
      </c>
      <c r="O769" t="s">
        <v>4053</v>
      </c>
      <c r="P769">
        <v>0</v>
      </c>
    </row>
    <row r="770" spans="4:16">
      <c r="D770">
        <v>2101204</v>
      </c>
      <c r="E770" t="s">
        <v>4054</v>
      </c>
      <c r="F770">
        <v>0</v>
      </c>
      <c r="G770">
        <f t="shared" si="22"/>
        <v>0</v>
      </c>
      <c r="H770">
        <f t="shared" si="23"/>
        <v>0</v>
      </c>
      <c r="N770">
        <v>2101204</v>
      </c>
      <c r="O770" t="s">
        <v>4054</v>
      </c>
      <c r="P770">
        <v>0</v>
      </c>
    </row>
    <row r="771" spans="4:16">
      <c r="D771">
        <v>2101299</v>
      </c>
      <c r="E771" t="s">
        <v>4055</v>
      </c>
      <c r="F771">
        <v>0</v>
      </c>
      <c r="G771">
        <f t="shared" si="22"/>
        <v>0</v>
      </c>
      <c r="H771">
        <f t="shared" si="23"/>
        <v>0</v>
      </c>
      <c r="N771">
        <v>2101299</v>
      </c>
      <c r="O771" t="s">
        <v>4055</v>
      </c>
      <c r="P771">
        <v>0</v>
      </c>
    </row>
    <row r="772" spans="4:16">
      <c r="D772">
        <v>21013</v>
      </c>
      <c r="E772" t="s">
        <v>4056</v>
      </c>
      <c r="F772">
        <v>0</v>
      </c>
      <c r="G772">
        <f t="shared" si="22"/>
        <v>0</v>
      </c>
      <c r="H772">
        <f t="shared" si="23"/>
        <v>0</v>
      </c>
      <c r="N772">
        <v>21013</v>
      </c>
      <c r="O772" t="s">
        <v>4056</v>
      </c>
      <c r="P772">
        <v>0</v>
      </c>
    </row>
    <row r="773" spans="4:16">
      <c r="D773">
        <v>2101301</v>
      </c>
      <c r="E773" t="s">
        <v>4057</v>
      </c>
      <c r="F773">
        <v>0</v>
      </c>
      <c r="G773">
        <f t="shared" si="22"/>
        <v>0</v>
      </c>
      <c r="H773">
        <f t="shared" si="23"/>
        <v>0</v>
      </c>
      <c r="N773">
        <v>2101301</v>
      </c>
      <c r="O773" t="s">
        <v>4057</v>
      </c>
      <c r="P773">
        <v>0</v>
      </c>
    </row>
    <row r="774" spans="4:16">
      <c r="D774">
        <v>2101302</v>
      </c>
      <c r="E774" t="s">
        <v>4058</v>
      </c>
      <c r="F774">
        <v>0</v>
      </c>
      <c r="G774">
        <f t="shared" ref="G774:G837" si="24">P774</f>
        <v>0</v>
      </c>
      <c r="H774">
        <f t="shared" ref="H774:H837" si="25">F774-G774</f>
        <v>0</v>
      </c>
      <c r="N774">
        <v>2101302</v>
      </c>
      <c r="O774" t="s">
        <v>4058</v>
      </c>
      <c r="P774">
        <v>0</v>
      </c>
    </row>
    <row r="775" spans="4:16">
      <c r="D775">
        <v>2101399</v>
      </c>
      <c r="E775" t="s">
        <v>4059</v>
      </c>
      <c r="F775">
        <v>0</v>
      </c>
      <c r="G775">
        <f t="shared" si="24"/>
        <v>0</v>
      </c>
      <c r="H775">
        <f t="shared" si="25"/>
        <v>0</v>
      </c>
      <c r="N775">
        <v>2101399</v>
      </c>
      <c r="O775" t="s">
        <v>4059</v>
      </c>
      <c r="P775">
        <v>0</v>
      </c>
    </row>
    <row r="776" spans="4:16">
      <c r="D776">
        <v>21014</v>
      </c>
      <c r="E776" t="s">
        <v>2405</v>
      </c>
      <c r="F776">
        <v>100</v>
      </c>
      <c r="G776">
        <f t="shared" si="24"/>
        <v>100</v>
      </c>
      <c r="H776">
        <f t="shared" si="25"/>
        <v>0</v>
      </c>
      <c r="N776">
        <v>21014</v>
      </c>
      <c r="O776" t="s">
        <v>2405</v>
      </c>
      <c r="P776">
        <v>100</v>
      </c>
    </row>
    <row r="777" spans="4:16">
      <c r="D777">
        <v>2101401</v>
      </c>
      <c r="E777" t="s">
        <v>2052</v>
      </c>
      <c r="F777">
        <v>100</v>
      </c>
      <c r="G777">
        <f t="shared" si="24"/>
        <v>100</v>
      </c>
      <c r="H777">
        <f t="shared" si="25"/>
        <v>0</v>
      </c>
      <c r="N777">
        <v>2101401</v>
      </c>
      <c r="O777" t="s">
        <v>2052</v>
      </c>
      <c r="P777">
        <v>100</v>
      </c>
    </row>
    <row r="778" spans="4:16">
      <c r="D778">
        <v>2101499</v>
      </c>
      <c r="E778" t="s">
        <v>4060</v>
      </c>
      <c r="F778">
        <v>0</v>
      </c>
      <c r="G778">
        <f t="shared" si="24"/>
        <v>0</v>
      </c>
      <c r="H778">
        <f t="shared" si="25"/>
        <v>0</v>
      </c>
      <c r="N778">
        <v>2101499</v>
      </c>
      <c r="O778" t="s">
        <v>4060</v>
      </c>
      <c r="P778">
        <v>0</v>
      </c>
    </row>
    <row r="779" spans="4:16">
      <c r="D779">
        <v>21099</v>
      </c>
      <c r="E779" t="s">
        <v>2406</v>
      </c>
      <c r="F779">
        <v>5841</v>
      </c>
      <c r="G779">
        <f t="shared" si="24"/>
        <v>5841</v>
      </c>
      <c r="H779">
        <f t="shared" si="25"/>
        <v>0</v>
      </c>
      <c r="N779">
        <v>21099</v>
      </c>
      <c r="O779" t="s">
        <v>2406</v>
      </c>
      <c r="P779">
        <v>5841</v>
      </c>
    </row>
    <row r="780" spans="4:16">
      <c r="D780">
        <v>2109901</v>
      </c>
      <c r="E780" t="s">
        <v>4061</v>
      </c>
      <c r="F780">
        <v>5841</v>
      </c>
      <c r="G780">
        <f t="shared" si="24"/>
        <v>5841</v>
      </c>
      <c r="H780">
        <f t="shared" si="25"/>
        <v>0</v>
      </c>
      <c r="N780">
        <v>2109901</v>
      </c>
      <c r="O780" t="s">
        <v>4061</v>
      </c>
      <c r="P780">
        <v>5841</v>
      </c>
    </row>
    <row r="781" spans="4:16">
      <c r="D781">
        <v>211</v>
      </c>
      <c r="E781" t="s">
        <v>2311</v>
      </c>
      <c r="F781">
        <v>53338</v>
      </c>
      <c r="G781">
        <f t="shared" si="24"/>
        <v>53338</v>
      </c>
      <c r="H781">
        <f t="shared" si="25"/>
        <v>0</v>
      </c>
      <c r="N781">
        <v>211</v>
      </c>
      <c r="O781" t="s">
        <v>2311</v>
      </c>
      <c r="P781">
        <v>53338</v>
      </c>
    </row>
    <row r="782" spans="4:16">
      <c r="D782">
        <v>21101</v>
      </c>
      <c r="E782" t="s">
        <v>2407</v>
      </c>
      <c r="F782">
        <v>2173</v>
      </c>
      <c r="G782">
        <f t="shared" si="24"/>
        <v>2173</v>
      </c>
      <c r="H782">
        <f t="shared" si="25"/>
        <v>0</v>
      </c>
      <c r="N782">
        <v>21101</v>
      </c>
      <c r="O782" t="s">
        <v>2407</v>
      </c>
      <c r="P782">
        <v>2173</v>
      </c>
    </row>
    <row r="783" spans="4:16">
      <c r="D783">
        <v>2110101</v>
      </c>
      <c r="E783" t="s">
        <v>2460</v>
      </c>
      <c r="F783">
        <v>1796</v>
      </c>
      <c r="G783">
        <f t="shared" si="24"/>
        <v>1796</v>
      </c>
      <c r="H783">
        <f t="shared" si="25"/>
        <v>0</v>
      </c>
      <c r="N783">
        <v>2110101</v>
      </c>
      <c r="O783" t="s">
        <v>2460</v>
      </c>
      <c r="P783">
        <v>1796</v>
      </c>
    </row>
    <row r="784" spans="4:16">
      <c r="D784">
        <v>2110102</v>
      </c>
      <c r="E784" t="s">
        <v>2461</v>
      </c>
      <c r="F784">
        <v>171</v>
      </c>
      <c r="G784">
        <f t="shared" si="24"/>
        <v>171</v>
      </c>
      <c r="H784">
        <f t="shared" si="25"/>
        <v>0</v>
      </c>
      <c r="N784">
        <v>2110102</v>
      </c>
      <c r="O784" t="s">
        <v>2461</v>
      </c>
      <c r="P784">
        <v>171</v>
      </c>
    </row>
    <row r="785" spans="4:16">
      <c r="D785">
        <v>2110103</v>
      </c>
      <c r="E785" t="s">
        <v>2462</v>
      </c>
      <c r="F785">
        <v>0</v>
      </c>
      <c r="G785">
        <f t="shared" si="24"/>
        <v>0</v>
      </c>
      <c r="H785">
        <f t="shared" si="25"/>
        <v>0</v>
      </c>
      <c r="N785">
        <v>2110103</v>
      </c>
      <c r="O785" t="s">
        <v>2462</v>
      </c>
      <c r="P785">
        <v>0</v>
      </c>
    </row>
    <row r="786" spans="4:16">
      <c r="D786">
        <v>2110104</v>
      </c>
      <c r="E786" t="s">
        <v>2574</v>
      </c>
      <c r="F786">
        <v>15</v>
      </c>
      <c r="G786">
        <f t="shared" si="24"/>
        <v>15</v>
      </c>
      <c r="H786">
        <f t="shared" si="25"/>
        <v>0</v>
      </c>
      <c r="N786">
        <v>2110104</v>
      </c>
      <c r="O786" t="s">
        <v>2574</v>
      </c>
      <c r="P786">
        <v>15</v>
      </c>
    </row>
    <row r="787" spans="4:16">
      <c r="D787">
        <v>2110105</v>
      </c>
      <c r="E787" t="s">
        <v>2058</v>
      </c>
      <c r="F787">
        <v>30</v>
      </c>
      <c r="G787">
        <f t="shared" si="24"/>
        <v>30</v>
      </c>
      <c r="H787">
        <f t="shared" si="25"/>
        <v>0</v>
      </c>
      <c r="N787">
        <v>2110105</v>
      </c>
      <c r="O787" t="s">
        <v>2058</v>
      </c>
      <c r="P787">
        <v>30</v>
      </c>
    </row>
    <row r="788" spans="4:16">
      <c r="D788">
        <v>2110106</v>
      </c>
      <c r="E788" t="s">
        <v>4062</v>
      </c>
      <c r="F788">
        <v>0</v>
      </c>
      <c r="G788">
        <f t="shared" si="24"/>
        <v>0</v>
      </c>
      <c r="H788">
        <f t="shared" si="25"/>
        <v>0</v>
      </c>
      <c r="N788">
        <v>2110106</v>
      </c>
      <c r="O788" t="s">
        <v>4062</v>
      </c>
      <c r="P788">
        <v>0</v>
      </c>
    </row>
    <row r="789" spans="4:16">
      <c r="D789">
        <v>2110107</v>
      </c>
      <c r="E789" t="s">
        <v>4063</v>
      </c>
      <c r="F789">
        <v>0</v>
      </c>
      <c r="G789">
        <f t="shared" si="24"/>
        <v>0</v>
      </c>
      <c r="H789">
        <f t="shared" si="25"/>
        <v>0</v>
      </c>
      <c r="N789">
        <v>2110107</v>
      </c>
      <c r="O789" t="s">
        <v>4063</v>
      </c>
      <c r="P789">
        <v>0</v>
      </c>
    </row>
    <row r="790" spans="4:16">
      <c r="D790">
        <v>2110199</v>
      </c>
      <c r="E790" t="s">
        <v>2059</v>
      </c>
      <c r="F790">
        <v>161</v>
      </c>
      <c r="G790">
        <f t="shared" si="24"/>
        <v>161</v>
      </c>
      <c r="H790">
        <f t="shared" si="25"/>
        <v>0</v>
      </c>
      <c r="N790">
        <v>2110199</v>
      </c>
      <c r="O790" t="s">
        <v>2059</v>
      </c>
      <c r="P790">
        <v>161</v>
      </c>
    </row>
    <row r="791" spans="4:16">
      <c r="D791">
        <v>21102</v>
      </c>
      <c r="E791" t="s">
        <v>2408</v>
      </c>
      <c r="F791">
        <v>342</v>
      </c>
      <c r="G791">
        <f t="shared" si="24"/>
        <v>342</v>
      </c>
      <c r="H791">
        <f t="shared" si="25"/>
        <v>0</v>
      </c>
      <c r="N791">
        <v>21102</v>
      </c>
      <c r="O791" t="s">
        <v>2408</v>
      </c>
      <c r="P791">
        <v>342</v>
      </c>
    </row>
    <row r="792" spans="4:16">
      <c r="D792">
        <v>2110203</v>
      </c>
      <c r="E792" t="s">
        <v>2062</v>
      </c>
      <c r="F792">
        <v>9</v>
      </c>
      <c r="G792">
        <f t="shared" si="24"/>
        <v>9</v>
      </c>
      <c r="H792">
        <f t="shared" si="25"/>
        <v>0</v>
      </c>
      <c r="N792">
        <v>2110203</v>
      </c>
      <c r="O792" t="s">
        <v>2062</v>
      </c>
      <c r="P792">
        <v>9</v>
      </c>
    </row>
    <row r="793" spans="4:16">
      <c r="D793">
        <v>2110204</v>
      </c>
      <c r="E793" t="s">
        <v>4064</v>
      </c>
      <c r="F793">
        <v>0</v>
      </c>
      <c r="G793">
        <f t="shared" si="24"/>
        <v>0</v>
      </c>
      <c r="H793">
        <f t="shared" si="25"/>
        <v>0</v>
      </c>
      <c r="N793">
        <v>2110204</v>
      </c>
      <c r="O793" t="s">
        <v>4064</v>
      </c>
      <c r="P793">
        <v>0</v>
      </c>
    </row>
    <row r="794" spans="4:16">
      <c r="D794">
        <v>2110299</v>
      </c>
      <c r="E794" t="s">
        <v>2063</v>
      </c>
      <c r="F794">
        <v>333</v>
      </c>
      <c r="G794">
        <f t="shared" si="24"/>
        <v>333</v>
      </c>
      <c r="H794">
        <f t="shared" si="25"/>
        <v>0</v>
      </c>
      <c r="N794">
        <v>2110299</v>
      </c>
      <c r="O794" t="s">
        <v>2063</v>
      </c>
      <c r="P794">
        <v>333</v>
      </c>
    </row>
    <row r="795" spans="4:16">
      <c r="D795">
        <v>21103</v>
      </c>
      <c r="E795" t="s">
        <v>2409</v>
      </c>
      <c r="F795">
        <v>8188</v>
      </c>
      <c r="G795">
        <f t="shared" si="24"/>
        <v>8188</v>
      </c>
      <c r="H795">
        <f t="shared" si="25"/>
        <v>0</v>
      </c>
      <c r="N795">
        <v>21103</v>
      </c>
      <c r="O795" t="s">
        <v>2409</v>
      </c>
      <c r="P795">
        <v>8188</v>
      </c>
    </row>
    <row r="796" spans="4:16">
      <c r="D796">
        <v>2110301</v>
      </c>
      <c r="E796" t="s">
        <v>2064</v>
      </c>
      <c r="F796">
        <v>80</v>
      </c>
      <c r="G796">
        <f t="shared" si="24"/>
        <v>80</v>
      </c>
      <c r="H796">
        <f t="shared" si="25"/>
        <v>0</v>
      </c>
      <c r="N796">
        <v>2110301</v>
      </c>
      <c r="O796" t="s">
        <v>2064</v>
      </c>
      <c r="P796">
        <v>80</v>
      </c>
    </row>
    <row r="797" spans="4:16">
      <c r="D797">
        <v>2110302</v>
      </c>
      <c r="E797" t="s">
        <v>4065</v>
      </c>
      <c r="F797">
        <v>0</v>
      </c>
      <c r="G797">
        <f t="shared" si="24"/>
        <v>0</v>
      </c>
      <c r="H797">
        <f t="shared" si="25"/>
        <v>0</v>
      </c>
      <c r="N797">
        <v>2110302</v>
      </c>
      <c r="O797" t="s">
        <v>4065</v>
      </c>
      <c r="P797">
        <v>0</v>
      </c>
    </row>
    <row r="798" spans="4:16">
      <c r="D798">
        <v>2110303</v>
      </c>
      <c r="E798" t="s">
        <v>4066</v>
      </c>
      <c r="F798">
        <v>0</v>
      </c>
      <c r="G798">
        <f t="shared" si="24"/>
        <v>0</v>
      </c>
      <c r="H798">
        <f t="shared" si="25"/>
        <v>0</v>
      </c>
      <c r="N798">
        <v>2110303</v>
      </c>
      <c r="O798" t="s">
        <v>4066</v>
      </c>
      <c r="P798">
        <v>0</v>
      </c>
    </row>
    <row r="799" spans="4:16">
      <c r="D799">
        <v>2110304</v>
      </c>
      <c r="E799" t="s">
        <v>4067</v>
      </c>
      <c r="F799">
        <v>0</v>
      </c>
      <c r="G799">
        <f t="shared" si="24"/>
        <v>0</v>
      </c>
      <c r="H799">
        <f t="shared" si="25"/>
        <v>0</v>
      </c>
      <c r="N799">
        <v>2110304</v>
      </c>
      <c r="O799" t="s">
        <v>4067</v>
      </c>
      <c r="P799">
        <v>0</v>
      </c>
    </row>
    <row r="800" spans="4:16">
      <c r="D800">
        <v>2110305</v>
      </c>
      <c r="E800" t="s">
        <v>2065</v>
      </c>
      <c r="F800">
        <v>82</v>
      </c>
      <c r="G800">
        <f t="shared" si="24"/>
        <v>82</v>
      </c>
      <c r="H800">
        <f t="shared" si="25"/>
        <v>0</v>
      </c>
      <c r="N800">
        <v>2110305</v>
      </c>
      <c r="O800" t="s">
        <v>2065</v>
      </c>
      <c r="P800">
        <v>82</v>
      </c>
    </row>
    <row r="801" spans="4:16">
      <c r="D801">
        <v>2110306</v>
      </c>
      <c r="E801" t="s">
        <v>4068</v>
      </c>
      <c r="F801">
        <v>0</v>
      </c>
      <c r="G801">
        <f t="shared" si="24"/>
        <v>0</v>
      </c>
      <c r="H801">
        <f t="shared" si="25"/>
        <v>0</v>
      </c>
      <c r="N801">
        <v>2110306</v>
      </c>
      <c r="O801" t="s">
        <v>4068</v>
      </c>
      <c r="P801">
        <v>0</v>
      </c>
    </row>
    <row r="802" spans="4:16">
      <c r="D802">
        <v>2110399</v>
      </c>
      <c r="E802" t="s">
        <v>2066</v>
      </c>
      <c r="F802">
        <v>8026</v>
      </c>
      <c r="G802">
        <f t="shared" si="24"/>
        <v>8026</v>
      </c>
      <c r="H802">
        <f t="shared" si="25"/>
        <v>0</v>
      </c>
      <c r="N802">
        <v>2110399</v>
      </c>
      <c r="O802" t="s">
        <v>2066</v>
      </c>
      <c r="P802">
        <v>8026</v>
      </c>
    </row>
    <row r="803" spans="4:16">
      <c r="D803">
        <v>21104</v>
      </c>
      <c r="E803" t="s">
        <v>4069</v>
      </c>
      <c r="F803">
        <v>0</v>
      </c>
      <c r="G803">
        <f t="shared" si="24"/>
        <v>0</v>
      </c>
      <c r="H803">
        <f t="shared" si="25"/>
        <v>0</v>
      </c>
      <c r="N803">
        <v>21104</v>
      </c>
      <c r="O803" t="s">
        <v>4069</v>
      </c>
      <c r="P803">
        <v>0</v>
      </c>
    </row>
    <row r="804" spans="4:16">
      <c r="D804">
        <v>2110401</v>
      </c>
      <c r="E804" t="s">
        <v>4070</v>
      </c>
      <c r="F804">
        <v>0</v>
      </c>
      <c r="G804">
        <f t="shared" si="24"/>
        <v>0</v>
      </c>
      <c r="H804">
        <f t="shared" si="25"/>
        <v>0</v>
      </c>
      <c r="N804">
        <v>2110401</v>
      </c>
      <c r="O804" t="s">
        <v>4070</v>
      </c>
      <c r="P804">
        <v>0</v>
      </c>
    </row>
    <row r="805" spans="4:16">
      <c r="D805">
        <v>2110402</v>
      </c>
      <c r="E805" t="s">
        <v>4071</v>
      </c>
      <c r="F805">
        <v>0</v>
      </c>
      <c r="G805">
        <f t="shared" si="24"/>
        <v>0</v>
      </c>
      <c r="H805">
        <f t="shared" si="25"/>
        <v>0</v>
      </c>
      <c r="N805">
        <v>2110402</v>
      </c>
      <c r="O805" t="s">
        <v>4071</v>
      </c>
      <c r="P805">
        <v>0</v>
      </c>
    </row>
    <row r="806" spans="4:16">
      <c r="D806">
        <v>2110403</v>
      </c>
      <c r="E806" t="s">
        <v>4072</v>
      </c>
      <c r="F806">
        <v>0</v>
      </c>
      <c r="G806">
        <f t="shared" si="24"/>
        <v>0</v>
      </c>
      <c r="H806">
        <f t="shared" si="25"/>
        <v>0</v>
      </c>
      <c r="N806">
        <v>2110403</v>
      </c>
      <c r="O806" t="s">
        <v>4072</v>
      </c>
      <c r="P806">
        <v>0</v>
      </c>
    </row>
    <row r="807" spans="4:16">
      <c r="D807">
        <v>2110404</v>
      </c>
      <c r="E807" t="s">
        <v>4073</v>
      </c>
      <c r="F807">
        <v>0</v>
      </c>
      <c r="G807">
        <f t="shared" si="24"/>
        <v>0</v>
      </c>
      <c r="H807">
        <f t="shared" si="25"/>
        <v>0</v>
      </c>
      <c r="N807">
        <v>2110404</v>
      </c>
      <c r="O807" t="s">
        <v>4073</v>
      </c>
      <c r="P807">
        <v>0</v>
      </c>
    </row>
    <row r="808" spans="4:16">
      <c r="D808">
        <v>2110499</v>
      </c>
      <c r="E808" t="s">
        <v>4074</v>
      </c>
      <c r="F808">
        <v>0</v>
      </c>
      <c r="G808">
        <f t="shared" si="24"/>
        <v>0</v>
      </c>
      <c r="H808">
        <f t="shared" si="25"/>
        <v>0</v>
      </c>
      <c r="N808">
        <v>2110499</v>
      </c>
      <c r="O808" t="s">
        <v>4074</v>
      </c>
      <c r="P808">
        <v>0</v>
      </c>
    </row>
    <row r="809" spans="4:16">
      <c r="D809">
        <v>21105</v>
      </c>
      <c r="E809" t="s">
        <v>4075</v>
      </c>
      <c r="F809">
        <v>0</v>
      </c>
      <c r="G809">
        <f t="shared" si="24"/>
        <v>0</v>
      </c>
      <c r="H809">
        <f t="shared" si="25"/>
        <v>0</v>
      </c>
      <c r="N809">
        <v>21105</v>
      </c>
      <c r="O809" t="s">
        <v>4075</v>
      </c>
      <c r="P809">
        <v>0</v>
      </c>
    </row>
    <row r="810" spans="4:16">
      <c r="D810">
        <v>2110501</v>
      </c>
      <c r="E810" t="s">
        <v>4076</v>
      </c>
      <c r="F810">
        <v>0</v>
      </c>
      <c r="G810">
        <f t="shared" si="24"/>
        <v>0</v>
      </c>
      <c r="H810">
        <f t="shared" si="25"/>
        <v>0</v>
      </c>
      <c r="N810">
        <v>2110501</v>
      </c>
      <c r="O810" t="s">
        <v>4076</v>
      </c>
      <c r="P810">
        <v>0</v>
      </c>
    </row>
    <row r="811" spans="4:16">
      <c r="D811">
        <v>2110502</v>
      </c>
      <c r="E811" t="s">
        <v>4077</v>
      </c>
      <c r="F811">
        <v>0</v>
      </c>
      <c r="G811">
        <f t="shared" si="24"/>
        <v>0</v>
      </c>
      <c r="H811">
        <f t="shared" si="25"/>
        <v>0</v>
      </c>
      <c r="N811">
        <v>2110502</v>
      </c>
      <c r="O811" t="s">
        <v>4077</v>
      </c>
      <c r="P811">
        <v>0</v>
      </c>
    </row>
    <row r="812" spans="4:16">
      <c r="D812">
        <v>2110503</v>
      </c>
      <c r="E812" t="s">
        <v>4078</v>
      </c>
      <c r="F812">
        <v>0</v>
      </c>
      <c r="G812">
        <f t="shared" si="24"/>
        <v>0</v>
      </c>
      <c r="H812">
        <f t="shared" si="25"/>
        <v>0</v>
      </c>
      <c r="N812">
        <v>2110503</v>
      </c>
      <c r="O812" t="s">
        <v>4078</v>
      </c>
      <c r="P812">
        <v>0</v>
      </c>
    </row>
    <row r="813" spans="4:16">
      <c r="D813">
        <v>2110506</v>
      </c>
      <c r="E813" t="s">
        <v>4079</v>
      </c>
      <c r="F813">
        <v>0</v>
      </c>
      <c r="G813">
        <f t="shared" si="24"/>
        <v>0</v>
      </c>
      <c r="H813">
        <f t="shared" si="25"/>
        <v>0</v>
      </c>
      <c r="N813">
        <v>2110506</v>
      </c>
      <c r="O813" t="s">
        <v>4079</v>
      </c>
      <c r="P813">
        <v>0</v>
      </c>
    </row>
    <row r="814" spans="4:16">
      <c r="D814">
        <v>2110507</v>
      </c>
      <c r="E814" t="s">
        <v>4080</v>
      </c>
      <c r="F814">
        <v>0</v>
      </c>
      <c r="G814">
        <f t="shared" si="24"/>
        <v>0</v>
      </c>
      <c r="H814">
        <f t="shared" si="25"/>
        <v>0</v>
      </c>
      <c r="N814">
        <v>2110507</v>
      </c>
      <c r="O814" t="s">
        <v>4080</v>
      </c>
      <c r="P814">
        <v>0</v>
      </c>
    </row>
    <row r="815" spans="4:16">
      <c r="D815">
        <v>2110599</v>
      </c>
      <c r="E815" t="s">
        <v>4081</v>
      </c>
      <c r="F815">
        <v>0</v>
      </c>
      <c r="G815">
        <f t="shared" si="24"/>
        <v>0</v>
      </c>
      <c r="H815">
        <f t="shared" si="25"/>
        <v>0</v>
      </c>
      <c r="N815">
        <v>2110599</v>
      </c>
      <c r="O815" t="s">
        <v>4081</v>
      </c>
      <c r="P815">
        <v>0</v>
      </c>
    </row>
    <row r="816" spans="4:16">
      <c r="D816">
        <v>21106</v>
      </c>
      <c r="E816" t="s">
        <v>4082</v>
      </c>
      <c r="F816">
        <v>0</v>
      </c>
      <c r="G816">
        <f t="shared" si="24"/>
        <v>0</v>
      </c>
      <c r="H816">
        <f t="shared" si="25"/>
        <v>0</v>
      </c>
      <c r="N816">
        <v>21106</v>
      </c>
      <c r="O816" t="s">
        <v>4082</v>
      </c>
      <c r="P816">
        <v>0</v>
      </c>
    </row>
    <row r="817" spans="4:16">
      <c r="D817">
        <v>2110602</v>
      </c>
      <c r="E817" t="s">
        <v>4083</v>
      </c>
      <c r="F817">
        <v>0</v>
      </c>
      <c r="G817">
        <f t="shared" si="24"/>
        <v>0</v>
      </c>
      <c r="H817">
        <f t="shared" si="25"/>
        <v>0</v>
      </c>
      <c r="N817">
        <v>2110602</v>
      </c>
      <c r="O817" t="s">
        <v>4083</v>
      </c>
      <c r="P817">
        <v>0</v>
      </c>
    </row>
    <row r="818" spans="4:16">
      <c r="D818">
        <v>2110603</v>
      </c>
      <c r="E818" t="s">
        <v>4084</v>
      </c>
      <c r="F818">
        <v>0</v>
      </c>
      <c r="G818">
        <f t="shared" si="24"/>
        <v>0</v>
      </c>
      <c r="H818">
        <f t="shared" si="25"/>
        <v>0</v>
      </c>
      <c r="N818">
        <v>2110603</v>
      </c>
      <c r="O818" t="s">
        <v>4084</v>
      </c>
      <c r="P818">
        <v>0</v>
      </c>
    </row>
    <row r="819" spans="4:16">
      <c r="D819">
        <v>2110604</v>
      </c>
      <c r="E819" t="s">
        <v>4085</v>
      </c>
      <c r="F819">
        <v>0</v>
      </c>
      <c r="G819">
        <f t="shared" si="24"/>
        <v>0</v>
      </c>
      <c r="H819">
        <f t="shared" si="25"/>
        <v>0</v>
      </c>
      <c r="N819">
        <v>2110604</v>
      </c>
      <c r="O819" t="s">
        <v>4085</v>
      </c>
      <c r="P819">
        <v>0</v>
      </c>
    </row>
    <row r="820" spans="4:16">
      <c r="D820">
        <v>2110605</v>
      </c>
      <c r="E820" t="s">
        <v>4086</v>
      </c>
      <c r="F820">
        <v>0</v>
      </c>
      <c r="G820">
        <f t="shared" si="24"/>
        <v>0</v>
      </c>
      <c r="H820">
        <f t="shared" si="25"/>
        <v>0</v>
      </c>
      <c r="N820">
        <v>2110605</v>
      </c>
      <c r="O820" t="s">
        <v>4086</v>
      </c>
      <c r="P820">
        <v>0</v>
      </c>
    </row>
    <row r="821" spans="4:16">
      <c r="D821">
        <v>2110699</v>
      </c>
      <c r="E821" t="s">
        <v>4087</v>
      </c>
      <c r="F821">
        <v>0</v>
      </c>
      <c r="G821">
        <f t="shared" si="24"/>
        <v>0</v>
      </c>
      <c r="H821">
        <f t="shared" si="25"/>
        <v>0</v>
      </c>
      <c r="N821">
        <v>2110699</v>
      </c>
      <c r="O821" t="s">
        <v>4087</v>
      </c>
      <c r="P821">
        <v>0</v>
      </c>
    </row>
    <row r="822" spans="4:16">
      <c r="D822">
        <v>21107</v>
      </c>
      <c r="E822" t="s">
        <v>4088</v>
      </c>
      <c r="F822">
        <v>0</v>
      </c>
      <c r="G822">
        <f t="shared" si="24"/>
        <v>0</v>
      </c>
      <c r="H822">
        <f t="shared" si="25"/>
        <v>0</v>
      </c>
      <c r="N822">
        <v>21107</v>
      </c>
      <c r="O822" t="s">
        <v>4088</v>
      </c>
      <c r="P822">
        <v>0</v>
      </c>
    </row>
    <row r="823" spans="4:16">
      <c r="D823">
        <v>2110704</v>
      </c>
      <c r="E823" t="s">
        <v>4089</v>
      </c>
      <c r="F823">
        <v>0</v>
      </c>
      <c r="G823">
        <f t="shared" si="24"/>
        <v>0</v>
      </c>
      <c r="H823">
        <f t="shared" si="25"/>
        <v>0</v>
      </c>
      <c r="N823">
        <v>2110704</v>
      </c>
      <c r="O823" t="s">
        <v>4089</v>
      </c>
      <c r="P823">
        <v>0</v>
      </c>
    </row>
    <row r="824" spans="4:16">
      <c r="D824">
        <v>2110799</v>
      </c>
      <c r="E824" t="s">
        <v>4090</v>
      </c>
      <c r="F824">
        <v>0</v>
      </c>
      <c r="G824">
        <f t="shared" si="24"/>
        <v>0</v>
      </c>
      <c r="H824">
        <f t="shared" si="25"/>
        <v>0</v>
      </c>
      <c r="N824">
        <v>2110799</v>
      </c>
      <c r="O824" t="s">
        <v>4090</v>
      </c>
      <c r="P824">
        <v>0</v>
      </c>
    </row>
    <row r="825" spans="4:16">
      <c r="D825">
        <v>21108</v>
      </c>
      <c r="E825" t="s">
        <v>4091</v>
      </c>
      <c r="F825">
        <v>0</v>
      </c>
      <c r="G825">
        <f t="shared" si="24"/>
        <v>0</v>
      </c>
      <c r="H825">
        <f t="shared" si="25"/>
        <v>0</v>
      </c>
      <c r="N825">
        <v>21108</v>
      </c>
      <c r="O825" t="s">
        <v>4091</v>
      </c>
      <c r="P825">
        <v>0</v>
      </c>
    </row>
    <row r="826" spans="4:16">
      <c r="D826">
        <v>2110804</v>
      </c>
      <c r="E826" t="s">
        <v>4092</v>
      </c>
      <c r="F826">
        <v>0</v>
      </c>
      <c r="G826">
        <f t="shared" si="24"/>
        <v>0</v>
      </c>
      <c r="H826">
        <f t="shared" si="25"/>
        <v>0</v>
      </c>
      <c r="N826">
        <v>2110804</v>
      </c>
      <c r="O826" t="s">
        <v>4092</v>
      </c>
      <c r="P826">
        <v>0</v>
      </c>
    </row>
    <row r="827" spans="4:16">
      <c r="D827">
        <v>2110899</v>
      </c>
      <c r="E827" t="s">
        <v>4093</v>
      </c>
      <c r="F827">
        <v>0</v>
      </c>
      <c r="G827">
        <f t="shared" si="24"/>
        <v>0</v>
      </c>
      <c r="H827">
        <f t="shared" si="25"/>
        <v>0</v>
      </c>
      <c r="N827">
        <v>2110899</v>
      </c>
      <c r="O827" t="s">
        <v>4093</v>
      </c>
      <c r="P827">
        <v>0</v>
      </c>
    </row>
    <row r="828" spans="4:16">
      <c r="D828">
        <v>21109</v>
      </c>
      <c r="E828" t="s">
        <v>4094</v>
      </c>
      <c r="F828">
        <v>0</v>
      </c>
      <c r="G828">
        <f t="shared" si="24"/>
        <v>0</v>
      </c>
      <c r="H828">
        <f t="shared" si="25"/>
        <v>0</v>
      </c>
      <c r="N828">
        <v>21109</v>
      </c>
      <c r="O828" t="s">
        <v>4094</v>
      </c>
      <c r="P828">
        <v>0</v>
      </c>
    </row>
    <row r="829" spans="4:16">
      <c r="D829">
        <v>2110901</v>
      </c>
      <c r="E829" t="s">
        <v>4095</v>
      </c>
      <c r="F829">
        <v>0</v>
      </c>
      <c r="G829">
        <f t="shared" si="24"/>
        <v>0</v>
      </c>
      <c r="H829">
        <f t="shared" si="25"/>
        <v>0</v>
      </c>
      <c r="N829">
        <v>2110901</v>
      </c>
      <c r="O829" t="s">
        <v>4095</v>
      </c>
      <c r="P829">
        <v>0</v>
      </c>
    </row>
    <row r="830" spans="4:16">
      <c r="D830">
        <v>21110</v>
      </c>
      <c r="E830" t="s">
        <v>2410</v>
      </c>
      <c r="F830">
        <v>7087</v>
      </c>
      <c r="G830">
        <f t="shared" si="24"/>
        <v>7087</v>
      </c>
      <c r="H830">
        <f t="shared" si="25"/>
        <v>0</v>
      </c>
      <c r="N830">
        <v>21110</v>
      </c>
      <c r="O830" t="s">
        <v>2410</v>
      </c>
      <c r="P830">
        <v>7087</v>
      </c>
    </row>
    <row r="831" spans="4:16">
      <c r="D831">
        <v>2111001</v>
      </c>
      <c r="E831" t="s">
        <v>4096</v>
      </c>
      <c r="F831">
        <v>7087</v>
      </c>
      <c r="G831">
        <f t="shared" si="24"/>
        <v>7087</v>
      </c>
      <c r="H831">
        <f t="shared" si="25"/>
        <v>0</v>
      </c>
      <c r="N831">
        <v>2111001</v>
      </c>
      <c r="O831" t="s">
        <v>4096</v>
      </c>
      <c r="P831">
        <v>7087</v>
      </c>
    </row>
    <row r="832" spans="4:16">
      <c r="D832">
        <v>21111</v>
      </c>
      <c r="E832" t="s">
        <v>2411</v>
      </c>
      <c r="F832">
        <v>441</v>
      </c>
      <c r="G832">
        <f t="shared" si="24"/>
        <v>441</v>
      </c>
      <c r="H832">
        <f t="shared" si="25"/>
        <v>0</v>
      </c>
      <c r="N832">
        <v>21111</v>
      </c>
      <c r="O832" t="s">
        <v>2411</v>
      </c>
      <c r="P832">
        <v>441</v>
      </c>
    </row>
    <row r="833" spans="4:16">
      <c r="D833">
        <v>2111101</v>
      </c>
      <c r="E833" t="s">
        <v>2575</v>
      </c>
      <c r="F833">
        <v>283</v>
      </c>
      <c r="G833">
        <f t="shared" si="24"/>
        <v>283</v>
      </c>
      <c r="H833">
        <f t="shared" si="25"/>
        <v>0</v>
      </c>
      <c r="N833">
        <v>2111101</v>
      </c>
      <c r="O833" t="s">
        <v>2575</v>
      </c>
      <c r="P833">
        <v>283</v>
      </c>
    </row>
    <row r="834" spans="4:16">
      <c r="D834">
        <v>2111102</v>
      </c>
      <c r="E834" t="s">
        <v>2576</v>
      </c>
      <c r="F834">
        <v>153</v>
      </c>
      <c r="G834">
        <f t="shared" si="24"/>
        <v>153</v>
      </c>
      <c r="H834">
        <f t="shared" si="25"/>
        <v>0</v>
      </c>
      <c r="N834">
        <v>2111102</v>
      </c>
      <c r="O834" t="s">
        <v>2576</v>
      </c>
      <c r="P834">
        <v>153</v>
      </c>
    </row>
    <row r="835" spans="4:16">
      <c r="D835">
        <v>2111103</v>
      </c>
      <c r="E835" t="s">
        <v>4097</v>
      </c>
      <c r="F835">
        <v>0</v>
      </c>
      <c r="G835">
        <f t="shared" si="24"/>
        <v>0</v>
      </c>
      <c r="H835">
        <f t="shared" si="25"/>
        <v>0</v>
      </c>
      <c r="N835">
        <v>2111103</v>
      </c>
      <c r="O835" t="s">
        <v>4097</v>
      </c>
      <c r="P835">
        <v>0</v>
      </c>
    </row>
    <row r="836" spans="4:16">
      <c r="D836">
        <v>2111104</v>
      </c>
      <c r="E836" t="s">
        <v>2577</v>
      </c>
      <c r="F836">
        <v>5</v>
      </c>
      <c r="G836">
        <f t="shared" si="24"/>
        <v>5</v>
      </c>
      <c r="H836">
        <f t="shared" si="25"/>
        <v>0</v>
      </c>
      <c r="N836">
        <v>2111104</v>
      </c>
      <c r="O836" t="s">
        <v>2577</v>
      </c>
      <c r="P836">
        <v>5</v>
      </c>
    </row>
    <row r="837" spans="4:16">
      <c r="D837">
        <v>2111199</v>
      </c>
      <c r="E837" t="s">
        <v>4098</v>
      </c>
      <c r="F837">
        <v>0</v>
      </c>
      <c r="G837">
        <f t="shared" si="24"/>
        <v>0</v>
      </c>
      <c r="H837">
        <f t="shared" si="25"/>
        <v>0</v>
      </c>
      <c r="N837">
        <v>2111199</v>
      </c>
      <c r="O837" t="s">
        <v>4098</v>
      </c>
      <c r="P837">
        <v>0</v>
      </c>
    </row>
    <row r="838" spans="4:16">
      <c r="D838">
        <v>21112</v>
      </c>
      <c r="E838" t="s">
        <v>4099</v>
      </c>
      <c r="F838">
        <v>52</v>
      </c>
      <c r="G838">
        <f t="shared" ref="G838:G901" si="26">P838</f>
        <v>52</v>
      </c>
      <c r="H838">
        <f t="shared" ref="H838:H901" si="27">F838-G838</f>
        <v>0</v>
      </c>
      <c r="N838">
        <v>21112</v>
      </c>
      <c r="O838" t="s">
        <v>4099</v>
      </c>
      <c r="P838">
        <v>52</v>
      </c>
    </row>
    <row r="839" spans="4:16">
      <c r="D839">
        <v>2111201</v>
      </c>
      <c r="E839" t="s">
        <v>4100</v>
      </c>
      <c r="F839">
        <v>52</v>
      </c>
      <c r="G839">
        <f t="shared" si="26"/>
        <v>52</v>
      </c>
      <c r="H839">
        <f t="shared" si="27"/>
        <v>0</v>
      </c>
      <c r="N839">
        <v>2111201</v>
      </c>
      <c r="O839" t="s">
        <v>4100</v>
      </c>
      <c r="P839">
        <v>52</v>
      </c>
    </row>
    <row r="840" spans="4:16">
      <c r="D840">
        <v>21113</v>
      </c>
      <c r="E840" t="s">
        <v>4101</v>
      </c>
      <c r="F840">
        <v>0</v>
      </c>
      <c r="G840">
        <f t="shared" si="26"/>
        <v>0</v>
      </c>
      <c r="H840">
        <f t="shared" si="27"/>
        <v>0</v>
      </c>
      <c r="N840">
        <v>21113</v>
      </c>
      <c r="O840" t="s">
        <v>4101</v>
      </c>
      <c r="P840">
        <v>0</v>
      </c>
    </row>
    <row r="841" spans="4:16">
      <c r="D841">
        <v>2111301</v>
      </c>
      <c r="E841" t="s">
        <v>4102</v>
      </c>
      <c r="F841">
        <v>0</v>
      </c>
      <c r="G841">
        <f t="shared" si="26"/>
        <v>0</v>
      </c>
      <c r="H841">
        <f t="shared" si="27"/>
        <v>0</v>
      </c>
      <c r="N841">
        <v>2111301</v>
      </c>
      <c r="O841" t="s">
        <v>4102</v>
      </c>
      <c r="P841">
        <v>0</v>
      </c>
    </row>
    <row r="842" spans="4:16">
      <c r="D842">
        <v>21114</v>
      </c>
      <c r="E842" t="s">
        <v>4103</v>
      </c>
      <c r="F842">
        <v>0</v>
      </c>
      <c r="G842">
        <f t="shared" si="26"/>
        <v>0</v>
      </c>
      <c r="H842">
        <f t="shared" si="27"/>
        <v>0</v>
      </c>
      <c r="N842">
        <v>21114</v>
      </c>
      <c r="O842" t="s">
        <v>4103</v>
      </c>
      <c r="P842">
        <v>0</v>
      </c>
    </row>
    <row r="843" spans="4:16">
      <c r="D843">
        <v>2111401</v>
      </c>
      <c r="E843" t="s">
        <v>2460</v>
      </c>
      <c r="F843">
        <v>0</v>
      </c>
      <c r="G843">
        <f t="shared" si="26"/>
        <v>0</v>
      </c>
      <c r="H843">
        <f t="shared" si="27"/>
        <v>0</v>
      </c>
      <c r="N843">
        <v>2111401</v>
      </c>
      <c r="O843" t="s">
        <v>2460</v>
      </c>
      <c r="P843">
        <v>0</v>
      </c>
    </row>
    <row r="844" spans="4:16">
      <c r="D844">
        <v>2111402</v>
      </c>
      <c r="E844" t="s">
        <v>2461</v>
      </c>
      <c r="F844">
        <v>0</v>
      </c>
      <c r="G844">
        <f t="shared" si="26"/>
        <v>0</v>
      </c>
      <c r="H844">
        <f t="shared" si="27"/>
        <v>0</v>
      </c>
      <c r="N844">
        <v>2111402</v>
      </c>
      <c r="O844" t="s">
        <v>2461</v>
      </c>
      <c r="P844">
        <v>0</v>
      </c>
    </row>
    <row r="845" spans="4:16">
      <c r="D845">
        <v>2111403</v>
      </c>
      <c r="E845" t="s">
        <v>2462</v>
      </c>
      <c r="F845">
        <v>0</v>
      </c>
      <c r="G845">
        <f t="shared" si="26"/>
        <v>0</v>
      </c>
      <c r="H845">
        <f t="shared" si="27"/>
        <v>0</v>
      </c>
      <c r="N845">
        <v>2111403</v>
      </c>
      <c r="O845" t="s">
        <v>2462</v>
      </c>
      <c r="P845">
        <v>0</v>
      </c>
    </row>
    <row r="846" spans="4:16">
      <c r="D846">
        <v>2111404</v>
      </c>
      <c r="E846" t="s">
        <v>4104</v>
      </c>
      <c r="F846">
        <v>0</v>
      </c>
      <c r="G846">
        <f t="shared" si="26"/>
        <v>0</v>
      </c>
      <c r="H846">
        <f t="shared" si="27"/>
        <v>0</v>
      </c>
      <c r="N846">
        <v>2111404</v>
      </c>
      <c r="O846" t="s">
        <v>4104</v>
      </c>
      <c r="P846">
        <v>0</v>
      </c>
    </row>
    <row r="847" spans="4:16">
      <c r="D847">
        <v>2111405</v>
      </c>
      <c r="E847" t="s">
        <v>4105</v>
      </c>
      <c r="F847">
        <v>0</v>
      </c>
      <c r="G847">
        <f t="shared" si="26"/>
        <v>0</v>
      </c>
      <c r="H847">
        <f t="shared" si="27"/>
        <v>0</v>
      </c>
      <c r="N847">
        <v>2111405</v>
      </c>
      <c r="O847" t="s">
        <v>4105</v>
      </c>
      <c r="P847">
        <v>0</v>
      </c>
    </row>
    <row r="848" spans="4:16">
      <c r="D848">
        <v>2111406</v>
      </c>
      <c r="E848" t="s">
        <v>4106</v>
      </c>
      <c r="F848">
        <v>0</v>
      </c>
      <c r="G848">
        <f t="shared" si="26"/>
        <v>0</v>
      </c>
      <c r="H848">
        <f t="shared" si="27"/>
        <v>0</v>
      </c>
      <c r="N848">
        <v>2111406</v>
      </c>
      <c r="O848" t="s">
        <v>4106</v>
      </c>
      <c r="P848">
        <v>0</v>
      </c>
    </row>
    <row r="849" spans="4:16">
      <c r="D849">
        <v>2111407</v>
      </c>
      <c r="E849" t="s">
        <v>4107</v>
      </c>
      <c r="F849">
        <v>0</v>
      </c>
      <c r="G849">
        <f t="shared" si="26"/>
        <v>0</v>
      </c>
      <c r="H849">
        <f t="shared" si="27"/>
        <v>0</v>
      </c>
      <c r="N849">
        <v>2111407</v>
      </c>
      <c r="O849" t="s">
        <v>4107</v>
      </c>
      <c r="P849">
        <v>0</v>
      </c>
    </row>
    <row r="850" spans="4:16">
      <c r="D850">
        <v>2111408</v>
      </c>
      <c r="E850" t="s">
        <v>4108</v>
      </c>
      <c r="F850">
        <v>0</v>
      </c>
      <c r="G850">
        <f t="shared" si="26"/>
        <v>0</v>
      </c>
      <c r="H850">
        <f t="shared" si="27"/>
        <v>0</v>
      </c>
      <c r="N850">
        <v>2111408</v>
      </c>
      <c r="O850" t="s">
        <v>4108</v>
      </c>
      <c r="P850">
        <v>0</v>
      </c>
    </row>
    <row r="851" spans="4:16">
      <c r="D851">
        <v>2111409</v>
      </c>
      <c r="E851" t="s">
        <v>4109</v>
      </c>
      <c r="F851">
        <v>0</v>
      </c>
      <c r="G851">
        <f t="shared" si="26"/>
        <v>0</v>
      </c>
      <c r="H851">
        <f t="shared" si="27"/>
        <v>0</v>
      </c>
      <c r="N851">
        <v>2111409</v>
      </c>
      <c r="O851" t="s">
        <v>4109</v>
      </c>
      <c r="P851">
        <v>0</v>
      </c>
    </row>
    <row r="852" spans="4:16">
      <c r="D852">
        <v>2111410</v>
      </c>
      <c r="E852" t="s">
        <v>4110</v>
      </c>
      <c r="F852">
        <v>0</v>
      </c>
      <c r="G852">
        <f t="shared" si="26"/>
        <v>0</v>
      </c>
      <c r="H852">
        <f t="shared" si="27"/>
        <v>0</v>
      </c>
      <c r="N852">
        <v>2111410</v>
      </c>
      <c r="O852" t="s">
        <v>4110</v>
      </c>
      <c r="P852">
        <v>0</v>
      </c>
    </row>
    <row r="853" spans="4:16">
      <c r="D853">
        <v>2111411</v>
      </c>
      <c r="E853" t="s">
        <v>2480</v>
      </c>
      <c r="F853">
        <v>0</v>
      </c>
      <c r="G853">
        <f t="shared" si="26"/>
        <v>0</v>
      </c>
      <c r="H853">
        <f t="shared" si="27"/>
        <v>0</v>
      </c>
      <c r="N853">
        <v>2111411</v>
      </c>
      <c r="O853" t="s">
        <v>2480</v>
      </c>
      <c r="P853">
        <v>0</v>
      </c>
    </row>
    <row r="854" spans="4:16">
      <c r="D854">
        <v>2111413</v>
      </c>
      <c r="E854" t="s">
        <v>4111</v>
      </c>
      <c r="F854">
        <v>0</v>
      </c>
      <c r="G854">
        <f t="shared" si="26"/>
        <v>0</v>
      </c>
      <c r="H854">
        <f t="shared" si="27"/>
        <v>0</v>
      </c>
      <c r="N854">
        <v>2111413</v>
      </c>
      <c r="O854" t="s">
        <v>4111</v>
      </c>
      <c r="P854">
        <v>0</v>
      </c>
    </row>
    <row r="855" spans="4:16">
      <c r="D855">
        <v>2111450</v>
      </c>
      <c r="E855" t="s">
        <v>2465</v>
      </c>
      <c r="F855">
        <v>0</v>
      </c>
      <c r="G855">
        <f t="shared" si="26"/>
        <v>0</v>
      </c>
      <c r="H855">
        <f t="shared" si="27"/>
        <v>0</v>
      </c>
      <c r="N855">
        <v>2111450</v>
      </c>
      <c r="O855" t="s">
        <v>2465</v>
      </c>
      <c r="P855">
        <v>0</v>
      </c>
    </row>
    <row r="856" spans="4:16">
      <c r="D856">
        <v>2111499</v>
      </c>
      <c r="E856" t="s">
        <v>4112</v>
      </c>
      <c r="F856">
        <v>0</v>
      </c>
      <c r="G856">
        <f t="shared" si="26"/>
        <v>0</v>
      </c>
      <c r="H856">
        <f t="shared" si="27"/>
        <v>0</v>
      </c>
      <c r="N856">
        <v>2111499</v>
      </c>
      <c r="O856" t="s">
        <v>4112</v>
      </c>
      <c r="P856">
        <v>0</v>
      </c>
    </row>
    <row r="857" spans="4:16">
      <c r="D857">
        <v>21199</v>
      </c>
      <c r="E857" t="s">
        <v>2412</v>
      </c>
      <c r="F857">
        <v>35055</v>
      </c>
      <c r="G857">
        <f t="shared" si="26"/>
        <v>35055</v>
      </c>
      <c r="H857">
        <f t="shared" si="27"/>
        <v>0</v>
      </c>
      <c r="N857">
        <v>21199</v>
      </c>
      <c r="O857" t="s">
        <v>2412</v>
      </c>
      <c r="P857">
        <v>35055</v>
      </c>
    </row>
    <row r="858" spans="4:16">
      <c r="D858">
        <v>2119901</v>
      </c>
      <c r="E858" t="s">
        <v>4113</v>
      </c>
      <c r="F858">
        <v>35055</v>
      </c>
      <c r="G858">
        <f t="shared" si="26"/>
        <v>35055</v>
      </c>
      <c r="H858">
        <f t="shared" si="27"/>
        <v>0</v>
      </c>
      <c r="N858">
        <v>2119901</v>
      </c>
      <c r="O858" t="s">
        <v>4113</v>
      </c>
      <c r="P858">
        <v>35055</v>
      </c>
    </row>
    <row r="859" spans="4:16">
      <c r="D859">
        <v>212</v>
      </c>
      <c r="E859" t="s">
        <v>2312</v>
      </c>
      <c r="F859">
        <v>531244</v>
      </c>
      <c r="G859">
        <f t="shared" si="26"/>
        <v>531244</v>
      </c>
      <c r="H859">
        <f t="shared" si="27"/>
        <v>0</v>
      </c>
      <c r="N859">
        <v>212</v>
      </c>
      <c r="O859" t="s">
        <v>2312</v>
      </c>
      <c r="P859">
        <v>531244</v>
      </c>
    </row>
    <row r="860" spans="4:16">
      <c r="D860">
        <v>21201</v>
      </c>
      <c r="E860" t="s">
        <v>2413</v>
      </c>
      <c r="F860">
        <v>11115</v>
      </c>
      <c r="G860">
        <f t="shared" si="26"/>
        <v>11115</v>
      </c>
      <c r="H860">
        <f t="shared" si="27"/>
        <v>0</v>
      </c>
      <c r="N860">
        <v>21201</v>
      </c>
      <c r="O860" t="s">
        <v>2413</v>
      </c>
      <c r="P860">
        <v>11115</v>
      </c>
    </row>
    <row r="861" spans="4:16">
      <c r="D861">
        <v>2120101</v>
      </c>
      <c r="E861" t="s">
        <v>2460</v>
      </c>
      <c r="F861">
        <v>4459</v>
      </c>
      <c r="G861">
        <f t="shared" si="26"/>
        <v>4459</v>
      </c>
      <c r="H861">
        <f t="shared" si="27"/>
        <v>0</v>
      </c>
      <c r="N861">
        <v>2120101</v>
      </c>
      <c r="O861" t="s">
        <v>2460</v>
      </c>
      <c r="P861">
        <v>4459</v>
      </c>
    </row>
    <row r="862" spans="4:16">
      <c r="D862">
        <v>2120102</v>
      </c>
      <c r="E862" t="s">
        <v>2461</v>
      </c>
      <c r="F862">
        <v>454</v>
      </c>
      <c r="G862">
        <f t="shared" si="26"/>
        <v>454</v>
      </c>
      <c r="H862">
        <f t="shared" si="27"/>
        <v>0</v>
      </c>
      <c r="N862">
        <v>2120102</v>
      </c>
      <c r="O862" t="s">
        <v>2461</v>
      </c>
      <c r="P862">
        <v>454</v>
      </c>
    </row>
    <row r="863" spans="4:16">
      <c r="D863">
        <v>2120103</v>
      </c>
      <c r="E863" t="s">
        <v>2462</v>
      </c>
      <c r="F863">
        <v>0</v>
      </c>
      <c r="G863">
        <f t="shared" si="26"/>
        <v>0</v>
      </c>
      <c r="H863">
        <f t="shared" si="27"/>
        <v>0</v>
      </c>
      <c r="N863">
        <v>2120103</v>
      </c>
      <c r="O863" t="s">
        <v>2462</v>
      </c>
      <c r="P863">
        <v>0</v>
      </c>
    </row>
    <row r="864" spans="4:16">
      <c r="D864">
        <v>2120104</v>
      </c>
      <c r="E864" t="s">
        <v>2079</v>
      </c>
      <c r="F864">
        <v>3177</v>
      </c>
      <c r="G864">
        <f t="shared" si="26"/>
        <v>3177</v>
      </c>
      <c r="H864">
        <f t="shared" si="27"/>
        <v>0</v>
      </c>
      <c r="N864">
        <v>2120104</v>
      </c>
      <c r="O864" t="s">
        <v>2079</v>
      </c>
      <c r="P864">
        <v>3177</v>
      </c>
    </row>
    <row r="865" spans="4:16">
      <c r="D865">
        <v>2120105</v>
      </c>
      <c r="E865" t="s">
        <v>4114</v>
      </c>
      <c r="F865">
        <v>0</v>
      </c>
      <c r="G865">
        <f t="shared" si="26"/>
        <v>0</v>
      </c>
      <c r="H865">
        <f t="shared" si="27"/>
        <v>0</v>
      </c>
      <c r="N865">
        <v>2120105</v>
      </c>
      <c r="O865" t="s">
        <v>4114</v>
      </c>
      <c r="P865">
        <v>0</v>
      </c>
    </row>
    <row r="866" spans="4:16">
      <c r="D866">
        <v>2120106</v>
      </c>
      <c r="E866" t="s">
        <v>4115</v>
      </c>
      <c r="F866">
        <v>0</v>
      </c>
      <c r="G866">
        <f t="shared" si="26"/>
        <v>0</v>
      </c>
      <c r="H866">
        <f t="shared" si="27"/>
        <v>0</v>
      </c>
      <c r="N866">
        <v>2120106</v>
      </c>
      <c r="O866" t="s">
        <v>4115</v>
      </c>
      <c r="P866">
        <v>0</v>
      </c>
    </row>
    <row r="867" spans="4:16">
      <c r="D867">
        <v>2120107</v>
      </c>
      <c r="E867" t="s">
        <v>4116</v>
      </c>
      <c r="F867">
        <v>0</v>
      </c>
      <c r="G867">
        <f t="shared" si="26"/>
        <v>0</v>
      </c>
      <c r="H867">
        <f t="shared" si="27"/>
        <v>0</v>
      </c>
      <c r="N867">
        <v>2120107</v>
      </c>
      <c r="O867" t="s">
        <v>4116</v>
      </c>
      <c r="P867">
        <v>0</v>
      </c>
    </row>
    <row r="868" spans="4:16">
      <c r="D868">
        <v>2120108</v>
      </c>
      <c r="E868" t="s">
        <v>4117</v>
      </c>
      <c r="F868">
        <v>0</v>
      </c>
      <c r="G868">
        <f t="shared" si="26"/>
        <v>0</v>
      </c>
      <c r="H868">
        <f t="shared" si="27"/>
        <v>0</v>
      </c>
      <c r="N868">
        <v>2120108</v>
      </c>
      <c r="O868" t="s">
        <v>4117</v>
      </c>
      <c r="P868">
        <v>0</v>
      </c>
    </row>
    <row r="869" spans="4:16">
      <c r="D869">
        <v>2120109</v>
      </c>
      <c r="E869" t="s">
        <v>4118</v>
      </c>
      <c r="F869">
        <v>0</v>
      </c>
      <c r="G869">
        <f t="shared" si="26"/>
        <v>0</v>
      </c>
      <c r="H869">
        <f t="shared" si="27"/>
        <v>0</v>
      </c>
      <c r="N869">
        <v>2120109</v>
      </c>
      <c r="O869" t="s">
        <v>4118</v>
      </c>
      <c r="P869">
        <v>0</v>
      </c>
    </row>
    <row r="870" spans="4:16">
      <c r="D870">
        <v>2120110</v>
      </c>
      <c r="E870" t="s">
        <v>4119</v>
      </c>
      <c r="F870">
        <v>0</v>
      </c>
      <c r="G870">
        <f t="shared" si="26"/>
        <v>0</v>
      </c>
      <c r="H870">
        <f t="shared" si="27"/>
        <v>0</v>
      </c>
      <c r="N870">
        <v>2120110</v>
      </c>
      <c r="O870" t="s">
        <v>4119</v>
      </c>
      <c r="P870">
        <v>0</v>
      </c>
    </row>
    <row r="871" spans="4:16">
      <c r="D871">
        <v>2120199</v>
      </c>
      <c r="E871" t="s">
        <v>2080</v>
      </c>
      <c r="F871">
        <v>3025</v>
      </c>
      <c r="G871">
        <f t="shared" si="26"/>
        <v>3025</v>
      </c>
      <c r="H871">
        <f t="shared" si="27"/>
        <v>0</v>
      </c>
      <c r="N871">
        <v>2120199</v>
      </c>
      <c r="O871" t="s">
        <v>2080</v>
      </c>
      <c r="P871">
        <v>3025</v>
      </c>
    </row>
    <row r="872" spans="4:16">
      <c r="D872">
        <v>21202</v>
      </c>
      <c r="E872" t="s">
        <v>2414</v>
      </c>
      <c r="F872">
        <v>3262</v>
      </c>
      <c r="G872">
        <f t="shared" si="26"/>
        <v>3262</v>
      </c>
      <c r="H872">
        <f t="shared" si="27"/>
        <v>0</v>
      </c>
      <c r="N872">
        <v>21202</v>
      </c>
      <c r="O872" t="s">
        <v>2414</v>
      </c>
      <c r="P872">
        <v>3262</v>
      </c>
    </row>
    <row r="873" spans="4:16">
      <c r="D873">
        <v>2120201</v>
      </c>
      <c r="E873" t="s">
        <v>2578</v>
      </c>
      <c r="F873">
        <v>3262</v>
      </c>
      <c r="G873">
        <f t="shared" si="26"/>
        <v>3262</v>
      </c>
      <c r="H873">
        <f t="shared" si="27"/>
        <v>0</v>
      </c>
      <c r="N873">
        <v>2120201</v>
      </c>
      <c r="O873" t="s">
        <v>2578</v>
      </c>
      <c r="P873">
        <v>3262</v>
      </c>
    </row>
    <row r="874" spans="4:16">
      <c r="D874">
        <v>21203</v>
      </c>
      <c r="E874" t="s">
        <v>2415</v>
      </c>
      <c r="F874">
        <v>415993</v>
      </c>
      <c r="G874">
        <f t="shared" si="26"/>
        <v>415993</v>
      </c>
      <c r="H874">
        <f t="shared" si="27"/>
        <v>0</v>
      </c>
      <c r="N874">
        <v>21203</v>
      </c>
      <c r="O874" t="s">
        <v>2415</v>
      </c>
      <c r="P874">
        <v>415993</v>
      </c>
    </row>
    <row r="875" spans="4:16">
      <c r="D875">
        <v>2120303</v>
      </c>
      <c r="E875" t="s">
        <v>4120</v>
      </c>
      <c r="F875">
        <v>0</v>
      </c>
      <c r="G875">
        <f t="shared" si="26"/>
        <v>0</v>
      </c>
      <c r="H875">
        <f t="shared" si="27"/>
        <v>0</v>
      </c>
      <c r="N875">
        <v>2120303</v>
      </c>
      <c r="O875" t="s">
        <v>4120</v>
      </c>
      <c r="P875">
        <v>0</v>
      </c>
    </row>
    <row r="876" spans="4:16">
      <c r="D876">
        <v>2120399</v>
      </c>
      <c r="E876" t="s">
        <v>2088</v>
      </c>
      <c r="F876">
        <v>415993</v>
      </c>
      <c r="G876">
        <f t="shared" si="26"/>
        <v>415993</v>
      </c>
      <c r="H876">
        <f t="shared" si="27"/>
        <v>0</v>
      </c>
      <c r="N876">
        <v>2120399</v>
      </c>
      <c r="O876" t="s">
        <v>2088</v>
      </c>
      <c r="P876">
        <v>415993</v>
      </c>
    </row>
    <row r="877" spans="4:16">
      <c r="D877">
        <v>21205</v>
      </c>
      <c r="E877" t="s">
        <v>2416</v>
      </c>
      <c r="F877">
        <v>44446</v>
      </c>
      <c r="G877">
        <f t="shared" si="26"/>
        <v>44446</v>
      </c>
      <c r="H877">
        <f t="shared" si="27"/>
        <v>0</v>
      </c>
      <c r="N877">
        <v>21205</v>
      </c>
      <c r="O877" t="s">
        <v>2416</v>
      </c>
      <c r="P877">
        <v>44446</v>
      </c>
    </row>
    <row r="878" spans="4:16">
      <c r="D878">
        <v>2120501</v>
      </c>
      <c r="E878" t="s">
        <v>2579</v>
      </c>
      <c r="F878">
        <v>44446</v>
      </c>
      <c r="G878">
        <f t="shared" si="26"/>
        <v>44446</v>
      </c>
      <c r="H878">
        <f t="shared" si="27"/>
        <v>0</v>
      </c>
      <c r="N878">
        <v>2120501</v>
      </c>
      <c r="O878" t="s">
        <v>2579</v>
      </c>
      <c r="P878">
        <v>44446</v>
      </c>
    </row>
    <row r="879" spans="4:16">
      <c r="D879">
        <v>21206</v>
      </c>
      <c r="E879" t="s">
        <v>2417</v>
      </c>
      <c r="F879">
        <v>2783</v>
      </c>
      <c r="G879">
        <f t="shared" si="26"/>
        <v>2783</v>
      </c>
      <c r="H879">
        <f t="shared" si="27"/>
        <v>0</v>
      </c>
      <c r="N879">
        <v>21206</v>
      </c>
      <c r="O879" t="s">
        <v>2417</v>
      </c>
      <c r="P879">
        <v>2783</v>
      </c>
    </row>
    <row r="880" spans="4:16">
      <c r="D880">
        <v>2120601</v>
      </c>
      <c r="E880" t="s">
        <v>2580</v>
      </c>
      <c r="F880">
        <v>2783</v>
      </c>
      <c r="G880">
        <f t="shared" si="26"/>
        <v>2783</v>
      </c>
      <c r="H880">
        <f t="shared" si="27"/>
        <v>0</v>
      </c>
      <c r="N880">
        <v>2120601</v>
      </c>
      <c r="O880" t="s">
        <v>2580</v>
      </c>
      <c r="P880">
        <v>2783</v>
      </c>
    </row>
    <row r="881" spans="4:16">
      <c r="D881">
        <v>21299</v>
      </c>
      <c r="E881" t="s">
        <v>2418</v>
      </c>
      <c r="F881">
        <v>53645</v>
      </c>
      <c r="G881">
        <f t="shared" si="26"/>
        <v>53645</v>
      </c>
      <c r="H881">
        <f t="shared" si="27"/>
        <v>0</v>
      </c>
      <c r="N881">
        <v>21299</v>
      </c>
      <c r="O881" t="s">
        <v>2418</v>
      </c>
      <c r="P881">
        <v>53645</v>
      </c>
    </row>
    <row r="882" spans="4:16">
      <c r="D882">
        <v>2129999</v>
      </c>
      <c r="E882" t="s">
        <v>2581</v>
      </c>
      <c r="F882">
        <v>53645</v>
      </c>
      <c r="G882">
        <f t="shared" si="26"/>
        <v>53645</v>
      </c>
      <c r="H882">
        <f t="shared" si="27"/>
        <v>0</v>
      </c>
      <c r="N882">
        <v>2129999</v>
      </c>
      <c r="O882" t="s">
        <v>2581</v>
      </c>
      <c r="P882">
        <v>53645</v>
      </c>
    </row>
    <row r="883" spans="4:16">
      <c r="D883">
        <v>213</v>
      </c>
      <c r="E883" t="s">
        <v>2313</v>
      </c>
      <c r="F883">
        <v>74870</v>
      </c>
      <c r="G883">
        <f t="shared" si="26"/>
        <v>74870</v>
      </c>
      <c r="H883">
        <f t="shared" si="27"/>
        <v>0</v>
      </c>
      <c r="N883">
        <v>213</v>
      </c>
      <c r="O883" t="s">
        <v>2313</v>
      </c>
      <c r="P883">
        <v>74870</v>
      </c>
    </row>
    <row r="884" spans="4:16">
      <c r="D884">
        <v>21301</v>
      </c>
      <c r="E884" t="s">
        <v>2419</v>
      </c>
      <c r="F884">
        <v>10859</v>
      </c>
      <c r="G884">
        <f t="shared" si="26"/>
        <v>10859</v>
      </c>
      <c r="H884">
        <f t="shared" si="27"/>
        <v>0</v>
      </c>
      <c r="N884">
        <v>21301</v>
      </c>
      <c r="O884" t="s">
        <v>2419</v>
      </c>
      <c r="P884">
        <v>10859</v>
      </c>
    </row>
    <row r="885" spans="4:16">
      <c r="D885">
        <v>2130101</v>
      </c>
      <c r="E885" t="s">
        <v>2460</v>
      </c>
      <c r="F885">
        <v>3525</v>
      </c>
      <c r="G885">
        <f t="shared" si="26"/>
        <v>3525</v>
      </c>
      <c r="H885">
        <f t="shared" si="27"/>
        <v>0</v>
      </c>
      <c r="N885">
        <v>2130101</v>
      </c>
      <c r="O885" t="s">
        <v>2460</v>
      </c>
      <c r="P885">
        <v>3525</v>
      </c>
    </row>
    <row r="886" spans="4:16">
      <c r="D886">
        <v>2130102</v>
      </c>
      <c r="E886" t="s">
        <v>2461</v>
      </c>
      <c r="F886">
        <v>98</v>
      </c>
      <c r="G886">
        <f t="shared" si="26"/>
        <v>98</v>
      </c>
      <c r="H886">
        <f t="shared" si="27"/>
        <v>0</v>
      </c>
      <c r="N886">
        <v>2130102</v>
      </c>
      <c r="O886" t="s">
        <v>2461</v>
      </c>
      <c r="P886">
        <v>98</v>
      </c>
    </row>
    <row r="887" spans="4:16">
      <c r="D887">
        <v>2130103</v>
      </c>
      <c r="E887" t="s">
        <v>2462</v>
      </c>
      <c r="F887">
        <v>0</v>
      </c>
      <c r="G887">
        <f t="shared" si="26"/>
        <v>0</v>
      </c>
      <c r="H887">
        <f t="shared" si="27"/>
        <v>0</v>
      </c>
      <c r="N887">
        <v>2130103</v>
      </c>
      <c r="O887" t="s">
        <v>2462</v>
      </c>
      <c r="P887">
        <v>0</v>
      </c>
    </row>
    <row r="888" spans="4:16">
      <c r="D888">
        <v>2130104</v>
      </c>
      <c r="E888" t="s">
        <v>2465</v>
      </c>
      <c r="F888">
        <v>1498</v>
      </c>
      <c r="G888">
        <f t="shared" si="26"/>
        <v>1498</v>
      </c>
      <c r="H888">
        <f t="shared" si="27"/>
        <v>0</v>
      </c>
      <c r="N888">
        <v>2130104</v>
      </c>
      <c r="O888" t="s">
        <v>2465</v>
      </c>
      <c r="P888">
        <v>1498</v>
      </c>
    </row>
    <row r="889" spans="4:16">
      <c r="D889">
        <v>2130105</v>
      </c>
      <c r="E889" t="s">
        <v>4121</v>
      </c>
      <c r="F889">
        <v>0</v>
      </c>
      <c r="G889">
        <f t="shared" si="26"/>
        <v>0</v>
      </c>
      <c r="H889">
        <f t="shared" si="27"/>
        <v>0</v>
      </c>
      <c r="N889">
        <v>2130105</v>
      </c>
      <c r="O889" t="s">
        <v>4121</v>
      </c>
      <c r="P889">
        <v>0</v>
      </c>
    </row>
    <row r="890" spans="4:16">
      <c r="D890">
        <v>2130106</v>
      </c>
      <c r="E890" t="s">
        <v>2135</v>
      </c>
      <c r="F890">
        <v>181</v>
      </c>
      <c r="G890">
        <f t="shared" si="26"/>
        <v>181</v>
      </c>
      <c r="H890">
        <f t="shared" si="27"/>
        <v>0</v>
      </c>
      <c r="N890">
        <v>2130106</v>
      </c>
      <c r="O890" t="s">
        <v>2135</v>
      </c>
      <c r="P890">
        <v>181</v>
      </c>
    </row>
    <row r="891" spans="4:16">
      <c r="D891">
        <v>2130108</v>
      </c>
      <c r="E891" t="s">
        <v>2136</v>
      </c>
      <c r="F891">
        <v>137</v>
      </c>
      <c r="G891">
        <f t="shared" si="26"/>
        <v>137</v>
      </c>
      <c r="H891">
        <f t="shared" si="27"/>
        <v>0</v>
      </c>
      <c r="N891">
        <v>2130108</v>
      </c>
      <c r="O891" t="s">
        <v>2136</v>
      </c>
      <c r="P891">
        <v>137</v>
      </c>
    </row>
    <row r="892" spans="4:16">
      <c r="D892">
        <v>2130109</v>
      </c>
      <c r="E892" t="s">
        <v>2137</v>
      </c>
      <c r="F892">
        <v>290</v>
      </c>
      <c r="G892">
        <f t="shared" si="26"/>
        <v>290</v>
      </c>
      <c r="H892">
        <f t="shared" si="27"/>
        <v>0</v>
      </c>
      <c r="N892">
        <v>2130109</v>
      </c>
      <c r="O892" t="s">
        <v>2137</v>
      </c>
      <c r="P892">
        <v>290</v>
      </c>
    </row>
    <row r="893" spans="4:16">
      <c r="D893">
        <v>2130110</v>
      </c>
      <c r="E893" t="s">
        <v>2138</v>
      </c>
      <c r="F893">
        <v>38</v>
      </c>
      <c r="G893">
        <f t="shared" si="26"/>
        <v>38</v>
      </c>
      <c r="H893">
        <f t="shared" si="27"/>
        <v>0</v>
      </c>
      <c r="N893">
        <v>2130110</v>
      </c>
      <c r="O893" t="s">
        <v>2138</v>
      </c>
      <c r="P893">
        <v>38</v>
      </c>
    </row>
    <row r="894" spans="4:16">
      <c r="D894">
        <v>2130111</v>
      </c>
      <c r="E894" t="s">
        <v>2582</v>
      </c>
      <c r="F894">
        <v>13</v>
      </c>
      <c r="G894">
        <f t="shared" si="26"/>
        <v>13</v>
      </c>
      <c r="H894">
        <f t="shared" si="27"/>
        <v>0</v>
      </c>
      <c r="N894">
        <v>2130111</v>
      </c>
      <c r="O894" t="s">
        <v>2582</v>
      </c>
      <c r="P894">
        <v>13</v>
      </c>
    </row>
    <row r="895" spans="4:16">
      <c r="D895">
        <v>2130112</v>
      </c>
      <c r="E895" t="s">
        <v>2583</v>
      </c>
      <c r="F895">
        <v>0</v>
      </c>
      <c r="G895">
        <f t="shared" si="26"/>
        <v>0</v>
      </c>
      <c r="H895">
        <f t="shared" si="27"/>
        <v>0</v>
      </c>
      <c r="N895">
        <v>2130112</v>
      </c>
      <c r="O895" t="s">
        <v>2583</v>
      </c>
      <c r="P895">
        <v>0</v>
      </c>
    </row>
    <row r="896" spans="4:16">
      <c r="D896">
        <v>2130114</v>
      </c>
      <c r="E896" t="s">
        <v>4122</v>
      </c>
      <c r="F896">
        <v>0</v>
      </c>
      <c r="G896">
        <f t="shared" si="26"/>
        <v>0</v>
      </c>
      <c r="H896">
        <f t="shared" si="27"/>
        <v>0</v>
      </c>
      <c r="N896">
        <v>2130114</v>
      </c>
      <c r="O896" t="s">
        <v>4122</v>
      </c>
      <c r="P896">
        <v>0</v>
      </c>
    </row>
    <row r="897" spans="4:16">
      <c r="D897">
        <v>2130119</v>
      </c>
      <c r="E897" t="s">
        <v>2584</v>
      </c>
      <c r="F897">
        <v>50</v>
      </c>
      <c r="G897">
        <f t="shared" si="26"/>
        <v>50</v>
      </c>
      <c r="H897">
        <f t="shared" si="27"/>
        <v>0</v>
      </c>
      <c r="N897">
        <v>2130119</v>
      </c>
      <c r="O897" t="s">
        <v>2584</v>
      </c>
      <c r="P897">
        <v>50</v>
      </c>
    </row>
    <row r="898" spans="4:16">
      <c r="D898">
        <v>2130120</v>
      </c>
      <c r="E898" t="s">
        <v>4123</v>
      </c>
      <c r="F898">
        <v>0</v>
      </c>
      <c r="G898">
        <f t="shared" si="26"/>
        <v>0</v>
      </c>
      <c r="H898">
        <f t="shared" si="27"/>
        <v>0</v>
      </c>
      <c r="N898">
        <v>2130120</v>
      </c>
      <c r="O898" t="s">
        <v>4123</v>
      </c>
      <c r="P898">
        <v>0</v>
      </c>
    </row>
    <row r="899" spans="4:16">
      <c r="D899">
        <v>2130121</v>
      </c>
      <c r="E899" t="s">
        <v>4124</v>
      </c>
      <c r="F899">
        <v>0</v>
      </c>
      <c r="G899">
        <f t="shared" si="26"/>
        <v>0</v>
      </c>
      <c r="H899">
        <f t="shared" si="27"/>
        <v>0</v>
      </c>
      <c r="N899">
        <v>2130121</v>
      </c>
      <c r="O899" t="s">
        <v>4124</v>
      </c>
      <c r="P899">
        <v>0</v>
      </c>
    </row>
    <row r="900" spans="4:16">
      <c r="D900">
        <v>2130122</v>
      </c>
      <c r="E900" t="s">
        <v>2585</v>
      </c>
      <c r="F900">
        <v>3</v>
      </c>
      <c r="G900">
        <f t="shared" si="26"/>
        <v>3</v>
      </c>
      <c r="H900">
        <f t="shared" si="27"/>
        <v>0</v>
      </c>
      <c r="N900">
        <v>2130122</v>
      </c>
      <c r="O900" t="s">
        <v>2585</v>
      </c>
      <c r="P900">
        <v>3</v>
      </c>
    </row>
    <row r="901" spans="4:16">
      <c r="D901">
        <v>2130124</v>
      </c>
      <c r="E901" t="s">
        <v>2586</v>
      </c>
      <c r="F901">
        <v>452</v>
      </c>
      <c r="G901">
        <f t="shared" si="26"/>
        <v>452</v>
      </c>
      <c r="H901">
        <f t="shared" si="27"/>
        <v>0</v>
      </c>
      <c r="N901">
        <v>2130124</v>
      </c>
      <c r="O901" t="s">
        <v>2586</v>
      </c>
      <c r="P901">
        <v>452</v>
      </c>
    </row>
    <row r="902" spans="4:16">
      <c r="D902">
        <v>2130125</v>
      </c>
      <c r="E902" t="s">
        <v>2587</v>
      </c>
      <c r="F902">
        <v>140</v>
      </c>
      <c r="G902">
        <f t="shared" ref="G902:G965" si="28">P902</f>
        <v>140</v>
      </c>
      <c r="H902">
        <f t="shared" ref="H902:H965" si="29">F902-G902</f>
        <v>0</v>
      </c>
      <c r="N902">
        <v>2130125</v>
      </c>
      <c r="O902" t="s">
        <v>2587</v>
      </c>
      <c r="P902">
        <v>140</v>
      </c>
    </row>
    <row r="903" spans="4:16">
      <c r="D903">
        <v>2130126</v>
      </c>
      <c r="E903" t="s">
        <v>2143</v>
      </c>
      <c r="F903">
        <v>0</v>
      </c>
      <c r="G903">
        <f t="shared" si="28"/>
        <v>0</v>
      </c>
      <c r="H903">
        <f t="shared" si="29"/>
        <v>0</v>
      </c>
      <c r="N903">
        <v>2130126</v>
      </c>
      <c r="O903" t="s">
        <v>2143</v>
      </c>
      <c r="P903">
        <v>0</v>
      </c>
    </row>
    <row r="904" spans="4:16">
      <c r="D904">
        <v>2130135</v>
      </c>
      <c r="E904" t="s">
        <v>2588</v>
      </c>
      <c r="F904">
        <v>22</v>
      </c>
      <c r="G904">
        <f t="shared" si="28"/>
        <v>22</v>
      </c>
      <c r="H904">
        <f t="shared" si="29"/>
        <v>0</v>
      </c>
      <c r="N904">
        <v>2130135</v>
      </c>
      <c r="O904" t="s">
        <v>2588</v>
      </c>
      <c r="P904">
        <v>22</v>
      </c>
    </row>
    <row r="905" spans="4:16">
      <c r="D905">
        <v>2130142</v>
      </c>
      <c r="E905" t="s">
        <v>4125</v>
      </c>
      <c r="F905">
        <v>0</v>
      </c>
      <c r="G905">
        <f t="shared" si="28"/>
        <v>0</v>
      </c>
      <c r="H905">
        <f t="shared" si="29"/>
        <v>0</v>
      </c>
      <c r="N905">
        <v>2130142</v>
      </c>
      <c r="O905" t="s">
        <v>4125</v>
      </c>
      <c r="P905">
        <v>0</v>
      </c>
    </row>
    <row r="906" spans="4:16">
      <c r="D906">
        <v>2130148</v>
      </c>
      <c r="E906" t="s">
        <v>2589</v>
      </c>
      <c r="F906">
        <v>61</v>
      </c>
      <c r="G906">
        <f t="shared" si="28"/>
        <v>61</v>
      </c>
      <c r="H906">
        <f t="shared" si="29"/>
        <v>0</v>
      </c>
      <c r="N906">
        <v>2130148</v>
      </c>
      <c r="O906" t="s">
        <v>2589</v>
      </c>
      <c r="P906">
        <v>61</v>
      </c>
    </row>
    <row r="907" spans="4:16">
      <c r="D907">
        <v>2130152</v>
      </c>
      <c r="E907" t="s">
        <v>4126</v>
      </c>
      <c r="F907">
        <v>0</v>
      </c>
      <c r="G907">
        <f t="shared" si="28"/>
        <v>0</v>
      </c>
      <c r="H907">
        <f t="shared" si="29"/>
        <v>0</v>
      </c>
      <c r="N907">
        <v>2130152</v>
      </c>
      <c r="O907" t="s">
        <v>4126</v>
      </c>
      <c r="P907">
        <v>0</v>
      </c>
    </row>
    <row r="908" spans="4:16">
      <c r="D908">
        <v>2130199</v>
      </c>
      <c r="E908" t="s">
        <v>2144</v>
      </c>
      <c r="F908">
        <v>4351</v>
      </c>
      <c r="G908">
        <f t="shared" si="28"/>
        <v>4351</v>
      </c>
      <c r="H908">
        <f t="shared" si="29"/>
        <v>0</v>
      </c>
      <c r="N908">
        <v>2130199</v>
      </c>
      <c r="O908" t="s">
        <v>2144</v>
      </c>
      <c r="P908">
        <v>4351</v>
      </c>
    </row>
    <row r="909" spans="4:16">
      <c r="D909">
        <v>21302</v>
      </c>
      <c r="E909" t="s">
        <v>2420</v>
      </c>
      <c r="F909">
        <v>3606</v>
      </c>
      <c r="G909">
        <f t="shared" si="28"/>
        <v>3606</v>
      </c>
      <c r="H909">
        <f t="shared" si="29"/>
        <v>0</v>
      </c>
      <c r="N909">
        <v>21302</v>
      </c>
      <c r="O909" t="s">
        <v>2420</v>
      </c>
      <c r="P909">
        <v>3606</v>
      </c>
    </row>
    <row r="910" spans="4:16">
      <c r="D910">
        <v>2130201</v>
      </c>
      <c r="E910" t="s">
        <v>2460</v>
      </c>
      <c r="F910">
        <v>576</v>
      </c>
      <c r="G910">
        <f t="shared" si="28"/>
        <v>576</v>
      </c>
      <c r="H910">
        <f t="shared" si="29"/>
        <v>0</v>
      </c>
      <c r="N910">
        <v>2130201</v>
      </c>
      <c r="O910" t="s">
        <v>2460</v>
      </c>
      <c r="P910">
        <v>576</v>
      </c>
    </row>
    <row r="911" spans="4:16">
      <c r="D911">
        <v>2130202</v>
      </c>
      <c r="E911" t="s">
        <v>2461</v>
      </c>
      <c r="F911">
        <v>22</v>
      </c>
      <c r="G911">
        <f t="shared" si="28"/>
        <v>22</v>
      </c>
      <c r="H911">
        <f t="shared" si="29"/>
        <v>0</v>
      </c>
      <c r="N911">
        <v>2130202</v>
      </c>
      <c r="O911" t="s">
        <v>2461</v>
      </c>
      <c r="P911">
        <v>22</v>
      </c>
    </row>
    <row r="912" spans="4:16">
      <c r="D912">
        <v>2130203</v>
      </c>
      <c r="E912" t="s">
        <v>2462</v>
      </c>
      <c r="F912">
        <v>0</v>
      </c>
      <c r="G912">
        <f t="shared" si="28"/>
        <v>0</v>
      </c>
      <c r="H912">
        <f t="shared" si="29"/>
        <v>0</v>
      </c>
      <c r="N912">
        <v>2130203</v>
      </c>
      <c r="O912" t="s">
        <v>2462</v>
      </c>
      <c r="P912">
        <v>0</v>
      </c>
    </row>
    <row r="913" spans="4:16">
      <c r="D913">
        <v>2130204</v>
      </c>
      <c r="E913" t="s">
        <v>2590</v>
      </c>
      <c r="F913">
        <v>683</v>
      </c>
      <c r="G913">
        <f t="shared" si="28"/>
        <v>683</v>
      </c>
      <c r="H913">
        <f t="shared" si="29"/>
        <v>0</v>
      </c>
      <c r="N913">
        <v>2130204</v>
      </c>
      <c r="O913" t="s">
        <v>2590</v>
      </c>
      <c r="P913">
        <v>683</v>
      </c>
    </row>
    <row r="914" spans="4:16">
      <c r="D914">
        <v>2130205</v>
      </c>
      <c r="E914" t="s">
        <v>2155</v>
      </c>
      <c r="F914">
        <v>167</v>
      </c>
      <c r="G914">
        <f t="shared" si="28"/>
        <v>167</v>
      </c>
      <c r="H914">
        <f t="shared" si="29"/>
        <v>0</v>
      </c>
      <c r="N914">
        <v>2130205</v>
      </c>
      <c r="O914" t="s">
        <v>2155</v>
      </c>
      <c r="P914">
        <v>167</v>
      </c>
    </row>
    <row r="915" spans="4:16">
      <c r="D915">
        <v>2130206</v>
      </c>
      <c r="E915" t="s">
        <v>2591</v>
      </c>
      <c r="F915">
        <v>50</v>
      </c>
      <c r="G915">
        <f t="shared" si="28"/>
        <v>50</v>
      </c>
      <c r="H915">
        <f t="shared" si="29"/>
        <v>0</v>
      </c>
      <c r="N915">
        <v>2130206</v>
      </c>
      <c r="O915" t="s">
        <v>2591</v>
      </c>
      <c r="P915">
        <v>50</v>
      </c>
    </row>
    <row r="916" spans="4:16">
      <c r="D916">
        <v>2130207</v>
      </c>
      <c r="E916" t="s">
        <v>2157</v>
      </c>
      <c r="F916">
        <v>0</v>
      </c>
      <c r="G916">
        <f t="shared" si="28"/>
        <v>0</v>
      </c>
      <c r="H916">
        <f t="shared" si="29"/>
        <v>0</v>
      </c>
      <c r="N916">
        <v>2130207</v>
      </c>
      <c r="O916" t="s">
        <v>2157</v>
      </c>
      <c r="P916">
        <v>0</v>
      </c>
    </row>
    <row r="917" spans="4:16">
      <c r="D917">
        <v>2130208</v>
      </c>
      <c r="E917" t="s">
        <v>4127</v>
      </c>
      <c r="F917">
        <v>0</v>
      </c>
      <c r="G917">
        <f t="shared" si="28"/>
        <v>0</v>
      </c>
      <c r="H917">
        <f t="shared" si="29"/>
        <v>0</v>
      </c>
      <c r="N917">
        <v>2130208</v>
      </c>
      <c r="O917" t="s">
        <v>4127</v>
      </c>
      <c r="P917">
        <v>0</v>
      </c>
    </row>
    <row r="918" spans="4:16">
      <c r="D918">
        <v>2130209</v>
      </c>
      <c r="E918" t="s">
        <v>2592</v>
      </c>
      <c r="F918">
        <v>23</v>
      </c>
      <c r="G918">
        <f t="shared" si="28"/>
        <v>23</v>
      </c>
      <c r="H918">
        <f t="shared" si="29"/>
        <v>0</v>
      </c>
      <c r="N918">
        <v>2130209</v>
      </c>
      <c r="O918" t="s">
        <v>2592</v>
      </c>
      <c r="P918">
        <v>23</v>
      </c>
    </row>
    <row r="919" spans="4:16">
      <c r="D919">
        <v>2130210</v>
      </c>
      <c r="E919" t="s">
        <v>4128</v>
      </c>
      <c r="F919">
        <v>0</v>
      </c>
      <c r="G919">
        <f t="shared" si="28"/>
        <v>0</v>
      </c>
      <c r="H919">
        <f t="shared" si="29"/>
        <v>0</v>
      </c>
      <c r="N919">
        <v>2130210</v>
      </c>
      <c r="O919" t="s">
        <v>4128</v>
      </c>
      <c r="P919">
        <v>0</v>
      </c>
    </row>
    <row r="920" spans="4:16">
      <c r="D920">
        <v>2130211</v>
      </c>
      <c r="E920" t="s">
        <v>2158</v>
      </c>
      <c r="F920">
        <v>19</v>
      </c>
      <c r="G920">
        <f t="shared" si="28"/>
        <v>19</v>
      </c>
      <c r="H920">
        <f t="shared" si="29"/>
        <v>0</v>
      </c>
      <c r="N920">
        <v>2130211</v>
      </c>
      <c r="O920" t="s">
        <v>2158</v>
      </c>
      <c r="P920">
        <v>19</v>
      </c>
    </row>
    <row r="921" spans="4:16">
      <c r="D921">
        <v>2130212</v>
      </c>
      <c r="E921" t="s">
        <v>2159</v>
      </c>
      <c r="F921">
        <v>9</v>
      </c>
      <c r="G921">
        <f t="shared" si="28"/>
        <v>9</v>
      </c>
      <c r="H921">
        <f t="shared" si="29"/>
        <v>0</v>
      </c>
      <c r="N921">
        <v>2130212</v>
      </c>
      <c r="O921" t="s">
        <v>2159</v>
      </c>
      <c r="P921">
        <v>9</v>
      </c>
    </row>
    <row r="922" spans="4:16">
      <c r="D922">
        <v>2130213</v>
      </c>
      <c r="E922" t="s">
        <v>2593</v>
      </c>
      <c r="F922">
        <v>26</v>
      </c>
      <c r="G922">
        <f t="shared" si="28"/>
        <v>26</v>
      </c>
      <c r="H922">
        <f t="shared" si="29"/>
        <v>0</v>
      </c>
      <c r="N922">
        <v>2130213</v>
      </c>
      <c r="O922" t="s">
        <v>2593</v>
      </c>
      <c r="P922">
        <v>26</v>
      </c>
    </row>
    <row r="923" spans="4:16">
      <c r="D923">
        <v>2130216</v>
      </c>
      <c r="E923" t="s">
        <v>4129</v>
      </c>
      <c r="F923">
        <v>0</v>
      </c>
      <c r="G923">
        <f t="shared" si="28"/>
        <v>0</v>
      </c>
      <c r="H923">
        <f t="shared" si="29"/>
        <v>0</v>
      </c>
      <c r="N923">
        <v>2130216</v>
      </c>
      <c r="O923" t="s">
        <v>4129</v>
      </c>
      <c r="P923">
        <v>0</v>
      </c>
    </row>
    <row r="924" spans="4:16">
      <c r="D924">
        <v>2130217</v>
      </c>
      <c r="E924" t="s">
        <v>4130</v>
      </c>
      <c r="F924">
        <v>0</v>
      </c>
      <c r="G924">
        <f t="shared" si="28"/>
        <v>0</v>
      </c>
      <c r="H924">
        <f t="shared" si="29"/>
        <v>0</v>
      </c>
      <c r="N924">
        <v>2130217</v>
      </c>
      <c r="O924" t="s">
        <v>4130</v>
      </c>
      <c r="P924">
        <v>0</v>
      </c>
    </row>
    <row r="925" spans="4:16">
      <c r="D925">
        <v>2130218</v>
      </c>
      <c r="E925" t="s">
        <v>4131</v>
      </c>
      <c r="F925">
        <v>0</v>
      </c>
      <c r="G925">
        <f t="shared" si="28"/>
        <v>0</v>
      </c>
      <c r="H925">
        <f t="shared" si="29"/>
        <v>0</v>
      </c>
      <c r="N925">
        <v>2130218</v>
      </c>
      <c r="O925" t="s">
        <v>4131</v>
      </c>
      <c r="P925">
        <v>0</v>
      </c>
    </row>
    <row r="926" spans="4:16">
      <c r="D926">
        <v>2130219</v>
      </c>
      <c r="E926" t="s">
        <v>4132</v>
      </c>
      <c r="F926">
        <v>0</v>
      </c>
      <c r="G926">
        <f t="shared" si="28"/>
        <v>0</v>
      </c>
      <c r="H926">
        <f t="shared" si="29"/>
        <v>0</v>
      </c>
      <c r="N926">
        <v>2130219</v>
      </c>
      <c r="O926" t="s">
        <v>4132</v>
      </c>
      <c r="P926">
        <v>0</v>
      </c>
    </row>
    <row r="927" spans="4:16">
      <c r="D927">
        <v>2130220</v>
      </c>
      <c r="E927" t="s">
        <v>4133</v>
      </c>
      <c r="F927">
        <v>0</v>
      </c>
      <c r="G927">
        <f t="shared" si="28"/>
        <v>0</v>
      </c>
      <c r="H927">
        <f t="shared" si="29"/>
        <v>0</v>
      </c>
      <c r="N927">
        <v>2130220</v>
      </c>
      <c r="O927" t="s">
        <v>4133</v>
      </c>
      <c r="P927">
        <v>0</v>
      </c>
    </row>
    <row r="928" spans="4:16">
      <c r="D928">
        <v>2130221</v>
      </c>
      <c r="E928" t="s">
        <v>2594</v>
      </c>
      <c r="F928">
        <v>0</v>
      </c>
      <c r="G928">
        <f t="shared" si="28"/>
        <v>0</v>
      </c>
      <c r="H928">
        <f t="shared" si="29"/>
        <v>0</v>
      </c>
      <c r="N928">
        <v>2130221</v>
      </c>
      <c r="O928" t="s">
        <v>2594</v>
      </c>
      <c r="P928">
        <v>0</v>
      </c>
    </row>
    <row r="929" spans="4:16">
      <c r="D929">
        <v>2130223</v>
      </c>
      <c r="E929" t="s">
        <v>2595</v>
      </c>
      <c r="F929">
        <v>30</v>
      </c>
      <c r="G929">
        <f t="shared" si="28"/>
        <v>30</v>
      </c>
      <c r="H929">
        <f t="shared" si="29"/>
        <v>0</v>
      </c>
      <c r="N929">
        <v>2130223</v>
      </c>
      <c r="O929" t="s">
        <v>2595</v>
      </c>
      <c r="P929">
        <v>30</v>
      </c>
    </row>
    <row r="930" spans="4:16">
      <c r="D930">
        <v>2130224</v>
      </c>
      <c r="E930" t="s">
        <v>4134</v>
      </c>
      <c r="F930">
        <v>0</v>
      </c>
      <c r="G930">
        <f t="shared" si="28"/>
        <v>0</v>
      </c>
      <c r="H930">
        <f t="shared" si="29"/>
        <v>0</v>
      </c>
      <c r="N930">
        <v>2130224</v>
      </c>
      <c r="O930" t="s">
        <v>4134</v>
      </c>
      <c r="P930">
        <v>0</v>
      </c>
    </row>
    <row r="931" spans="4:16">
      <c r="D931">
        <v>2130225</v>
      </c>
      <c r="E931" t="s">
        <v>4135</v>
      </c>
      <c r="F931">
        <v>0</v>
      </c>
      <c r="G931">
        <f t="shared" si="28"/>
        <v>0</v>
      </c>
      <c r="H931">
        <f t="shared" si="29"/>
        <v>0</v>
      </c>
      <c r="N931">
        <v>2130225</v>
      </c>
      <c r="O931" t="s">
        <v>4135</v>
      </c>
      <c r="P931">
        <v>0</v>
      </c>
    </row>
    <row r="932" spans="4:16">
      <c r="D932">
        <v>2130226</v>
      </c>
      <c r="E932" t="s">
        <v>2596</v>
      </c>
      <c r="F932">
        <v>0</v>
      </c>
      <c r="G932">
        <f t="shared" si="28"/>
        <v>0</v>
      </c>
      <c r="H932">
        <f t="shared" si="29"/>
        <v>0</v>
      </c>
      <c r="N932">
        <v>2130226</v>
      </c>
      <c r="O932" t="s">
        <v>2596</v>
      </c>
      <c r="P932">
        <v>0</v>
      </c>
    </row>
    <row r="933" spans="4:16">
      <c r="D933">
        <v>2130227</v>
      </c>
      <c r="E933" t="s">
        <v>4136</v>
      </c>
      <c r="F933">
        <v>0</v>
      </c>
      <c r="G933">
        <f t="shared" si="28"/>
        <v>0</v>
      </c>
      <c r="H933">
        <f t="shared" si="29"/>
        <v>0</v>
      </c>
      <c r="N933">
        <v>2130227</v>
      </c>
      <c r="O933" t="s">
        <v>4136</v>
      </c>
      <c r="P933">
        <v>0</v>
      </c>
    </row>
    <row r="934" spans="4:16">
      <c r="D934">
        <v>2130232</v>
      </c>
      <c r="E934" t="s">
        <v>2597</v>
      </c>
      <c r="F934">
        <v>0</v>
      </c>
      <c r="G934">
        <f t="shared" si="28"/>
        <v>0</v>
      </c>
      <c r="H934">
        <f t="shared" si="29"/>
        <v>0</v>
      </c>
      <c r="N934">
        <v>2130232</v>
      </c>
      <c r="O934" t="s">
        <v>2597</v>
      </c>
      <c r="P934">
        <v>0</v>
      </c>
    </row>
    <row r="935" spans="4:16">
      <c r="D935">
        <v>2130234</v>
      </c>
      <c r="E935" t="s">
        <v>2598</v>
      </c>
      <c r="F935">
        <v>289</v>
      </c>
      <c r="G935">
        <f t="shared" si="28"/>
        <v>289</v>
      </c>
      <c r="H935">
        <f t="shared" si="29"/>
        <v>0</v>
      </c>
      <c r="N935">
        <v>2130234</v>
      </c>
      <c r="O935" t="s">
        <v>2598</v>
      </c>
      <c r="P935">
        <v>289</v>
      </c>
    </row>
    <row r="936" spans="4:16">
      <c r="D936">
        <v>2130299</v>
      </c>
      <c r="E936" t="s">
        <v>2599</v>
      </c>
      <c r="F936">
        <v>1712</v>
      </c>
      <c r="G936">
        <f t="shared" si="28"/>
        <v>1712</v>
      </c>
      <c r="H936">
        <f t="shared" si="29"/>
        <v>0</v>
      </c>
      <c r="N936">
        <v>2130299</v>
      </c>
      <c r="O936" t="s">
        <v>2599</v>
      </c>
      <c r="P936">
        <v>1712</v>
      </c>
    </row>
    <row r="937" spans="4:16">
      <c r="D937">
        <v>21303</v>
      </c>
      <c r="E937" t="s">
        <v>2421</v>
      </c>
      <c r="F937">
        <v>56472</v>
      </c>
      <c r="G937">
        <f t="shared" si="28"/>
        <v>56472</v>
      </c>
      <c r="H937">
        <f t="shared" si="29"/>
        <v>0</v>
      </c>
      <c r="N937">
        <v>21303</v>
      </c>
      <c r="O937" t="s">
        <v>2421</v>
      </c>
      <c r="P937">
        <v>56472</v>
      </c>
    </row>
    <row r="938" spans="4:16">
      <c r="D938">
        <v>2130301</v>
      </c>
      <c r="E938" t="s">
        <v>2460</v>
      </c>
      <c r="F938">
        <v>1814</v>
      </c>
      <c r="G938">
        <f t="shared" si="28"/>
        <v>1814</v>
      </c>
      <c r="H938">
        <f t="shared" si="29"/>
        <v>0</v>
      </c>
      <c r="N938">
        <v>2130301</v>
      </c>
      <c r="O938" t="s">
        <v>2460</v>
      </c>
      <c r="P938">
        <v>1814</v>
      </c>
    </row>
    <row r="939" spans="4:16">
      <c r="D939">
        <v>2130302</v>
      </c>
      <c r="E939" t="s">
        <v>2461</v>
      </c>
      <c r="F939">
        <v>23</v>
      </c>
      <c r="G939">
        <f t="shared" si="28"/>
        <v>23</v>
      </c>
      <c r="H939">
        <f t="shared" si="29"/>
        <v>0</v>
      </c>
      <c r="N939">
        <v>2130302</v>
      </c>
      <c r="O939" t="s">
        <v>2461</v>
      </c>
      <c r="P939">
        <v>23</v>
      </c>
    </row>
    <row r="940" spans="4:16">
      <c r="D940">
        <v>2130303</v>
      </c>
      <c r="E940" t="s">
        <v>2462</v>
      </c>
      <c r="F940">
        <v>0</v>
      </c>
      <c r="G940">
        <f t="shared" si="28"/>
        <v>0</v>
      </c>
      <c r="H940">
        <f t="shared" si="29"/>
        <v>0</v>
      </c>
      <c r="N940">
        <v>2130303</v>
      </c>
      <c r="O940" t="s">
        <v>2462</v>
      </c>
      <c r="P940">
        <v>0</v>
      </c>
    </row>
    <row r="941" spans="4:16">
      <c r="D941">
        <v>2130304</v>
      </c>
      <c r="E941" t="s">
        <v>2167</v>
      </c>
      <c r="F941">
        <v>26</v>
      </c>
      <c r="G941">
        <f t="shared" si="28"/>
        <v>26</v>
      </c>
      <c r="H941">
        <f t="shared" si="29"/>
        <v>0</v>
      </c>
      <c r="N941">
        <v>2130304</v>
      </c>
      <c r="O941" t="s">
        <v>2167</v>
      </c>
      <c r="P941">
        <v>26</v>
      </c>
    </row>
    <row r="942" spans="4:16">
      <c r="D942">
        <v>2130305</v>
      </c>
      <c r="E942" t="s">
        <v>2168</v>
      </c>
      <c r="F942">
        <v>48770</v>
      </c>
      <c r="G942">
        <f t="shared" si="28"/>
        <v>48770</v>
      </c>
      <c r="H942">
        <f t="shared" si="29"/>
        <v>0</v>
      </c>
      <c r="N942">
        <v>2130305</v>
      </c>
      <c r="O942" t="s">
        <v>2168</v>
      </c>
      <c r="P942">
        <v>48770</v>
      </c>
    </row>
    <row r="943" spans="4:16">
      <c r="D943">
        <v>2130306</v>
      </c>
      <c r="E943" t="s">
        <v>2169</v>
      </c>
      <c r="F943">
        <v>2521</v>
      </c>
      <c r="G943">
        <f t="shared" si="28"/>
        <v>2521</v>
      </c>
      <c r="H943">
        <f t="shared" si="29"/>
        <v>0</v>
      </c>
      <c r="N943">
        <v>2130306</v>
      </c>
      <c r="O943" t="s">
        <v>2169</v>
      </c>
      <c r="P943">
        <v>2521</v>
      </c>
    </row>
    <row r="944" spans="4:16">
      <c r="D944">
        <v>2130307</v>
      </c>
      <c r="E944" t="s">
        <v>4137</v>
      </c>
      <c r="F944">
        <v>0</v>
      </c>
      <c r="G944">
        <f t="shared" si="28"/>
        <v>0</v>
      </c>
      <c r="H944">
        <f t="shared" si="29"/>
        <v>0</v>
      </c>
      <c r="N944">
        <v>2130307</v>
      </c>
      <c r="O944" t="s">
        <v>4137</v>
      </c>
      <c r="P944">
        <v>0</v>
      </c>
    </row>
    <row r="945" spans="4:16">
      <c r="D945">
        <v>2130308</v>
      </c>
      <c r="E945" t="s">
        <v>2172</v>
      </c>
      <c r="F945">
        <v>500</v>
      </c>
      <c r="G945">
        <f t="shared" si="28"/>
        <v>500</v>
      </c>
      <c r="H945">
        <f t="shared" si="29"/>
        <v>0</v>
      </c>
      <c r="N945">
        <v>2130308</v>
      </c>
      <c r="O945" t="s">
        <v>2172</v>
      </c>
      <c r="P945">
        <v>500</v>
      </c>
    </row>
    <row r="946" spans="4:16">
      <c r="D946">
        <v>2130309</v>
      </c>
      <c r="E946" t="s">
        <v>2173</v>
      </c>
      <c r="F946">
        <v>4</v>
      </c>
      <c r="G946">
        <f t="shared" si="28"/>
        <v>4</v>
      </c>
      <c r="H946">
        <f t="shared" si="29"/>
        <v>0</v>
      </c>
      <c r="N946">
        <v>2130309</v>
      </c>
      <c r="O946" t="s">
        <v>2173</v>
      </c>
      <c r="P946">
        <v>4</v>
      </c>
    </row>
    <row r="947" spans="4:16">
      <c r="D947">
        <v>2130310</v>
      </c>
      <c r="E947" t="s">
        <v>2174</v>
      </c>
      <c r="F947">
        <v>3</v>
      </c>
      <c r="G947">
        <f t="shared" si="28"/>
        <v>3</v>
      </c>
      <c r="H947">
        <f t="shared" si="29"/>
        <v>0</v>
      </c>
      <c r="N947">
        <v>2130310</v>
      </c>
      <c r="O947" t="s">
        <v>2174</v>
      </c>
      <c r="P947">
        <v>3</v>
      </c>
    </row>
    <row r="948" spans="4:16">
      <c r="D948">
        <v>2130311</v>
      </c>
      <c r="E948" t="s">
        <v>2175</v>
      </c>
      <c r="F948">
        <v>52</v>
      </c>
      <c r="G948">
        <f t="shared" si="28"/>
        <v>52</v>
      </c>
      <c r="H948">
        <f t="shared" si="29"/>
        <v>0</v>
      </c>
      <c r="N948">
        <v>2130311</v>
      </c>
      <c r="O948" t="s">
        <v>2175</v>
      </c>
      <c r="P948">
        <v>52</v>
      </c>
    </row>
    <row r="949" spans="4:16">
      <c r="D949">
        <v>2130312</v>
      </c>
      <c r="E949" t="s">
        <v>4138</v>
      </c>
      <c r="F949">
        <v>0</v>
      </c>
      <c r="G949">
        <f t="shared" si="28"/>
        <v>0</v>
      </c>
      <c r="H949">
        <f t="shared" si="29"/>
        <v>0</v>
      </c>
      <c r="N949">
        <v>2130312</v>
      </c>
      <c r="O949" t="s">
        <v>4138</v>
      </c>
      <c r="P949">
        <v>0</v>
      </c>
    </row>
    <row r="950" spans="4:16">
      <c r="D950">
        <v>2130313</v>
      </c>
      <c r="E950" t="s">
        <v>4139</v>
      </c>
      <c r="F950">
        <v>0</v>
      </c>
      <c r="G950">
        <f t="shared" si="28"/>
        <v>0</v>
      </c>
      <c r="H950">
        <f t="shared" si="29"/>
        <v>0</v>
      </c>
      <c r="N950">
        <v>2130313</v>
      </c>
      <c r="O950" t="s">
        <v>4139</v>
      </c>
      <c r="P950">
        <v>0</v>
      </c>
    </row>
    <row r="951" spans="4:16">
      <c r="D951">
        <v>2130314</v>
      </c>
      <c r="E951" t="s">
        <v>2176</v>
      </c>
      <c r="F951">
        <v>123</v>
      </c>
      <c r="G951">
        <f t="shared" si="28"/>
        <v>123</v>
      </c>
      <c r="H951">
        <f t="shared" si="29"/>
        <v>0</v>
      </c>
      <c r="N951">
        <v>2130314</v>
      </c>
      <c r="O951" t="s">
        <v>2176</v>
      </c>
      <c r="P951">
        <v>123</v>
      </c>
    </row>
    <row r="952" spans="4:16">
      <c r="D952">
        <v>2130315</v>
      </c>
      <c r="E952" t="s">
        <v>4140</v>
      </c>
      <c r="F952">
        <v>0</v>
      </c>
      <c r="G952">
        <f t="shared" si="28"/>
        <v>0</v>
      </c>
      <c r="H952">
        <f t="shared" si="29"/>
        <v>0</v>
      </c>
      <c r="N952">
        <v>2130315</v>
      </c>
      <c r="O952" t="s">
        <v>4140</v>
      </c>
      <c r="P952">
        <v>0</v>
      </c>
    </row>
    <row r="953" spans="4:16">
      <c r="D953">
        <v>2130316</v>
      </c>
      <c r="E953" t="s">
        <v>2177</v>
      </c>
      <c r="F953">
        <v>0</v>
      </c>
      <c r="G953">
        <f t="shared" si="28"/>
        <v>0</v>
      </c>
      <c r="H953">
        <f t="shared" si="29"/>
        <v>0</v>
      </c>
      <c r="N953">
        <v>2130316</v>
      </c>
      <c r="O953" t="s">
        <v>2177</v>
      </c>
      <c r="P953">
        <v>0</v>
      </c>
    </row>
    <row r="954" spans="4:16">
      <c r="D954">
        <v>2130317</v>
      </c>
      <c r="E954" t="s">
        <v>4141</v>
      </c>
      <c r="F954">
        <v>0</v>
      </c>
      <c r="G954">
        <f t="shared" si="28"/>
        <v>0</v>
      </c>
      <c r="H954">
        <f t="shared" si="29"/>
        <v>0</v>
      </c>
      <c r="N954">
        <v>2130317</v>
      </c>
      <c r="O954" t="s">
        <v>4141</v>
      </c>
      <c r="P954">
        <v>0</v>
      </c>
    </row>
    <row r="955" spans="4:16">
      <c r="D955">
        <v>2130318</v>
      </c>
      <c r="E955" t="s">
        <v>4142</v>
      </c>
      <c r="F955">
        <v>0</v>
      </c>
      <c r="G955">
        <f t="shared" si="28"/>
        <v>0</v>
      </c>
      <c r="H955">
        <f t="shared" si="29"/>
        <v>0</v>
      </c>
      <c r="N955">
        <v>2130318</v>
      </c>
      <c r="O955" t="s">
        <v>4142</v>
      </c>
      <c r="P955">
        <v>0</v>
      </c>
    </row>
    <row r="956" spans="4:16">
      <c r="D956">
        <v>2130319</v>
      </c>
      <c r="E956" t="s">
        <v>2178</v>
      </c>
      <c r="F956">
        <v>476</v>
      </c>
      <c r="G956">
        <f t="shared" si="28"/>
        <v>476</v>
      </c>
      <c r="H956">
        <f t="shared" si="29"/>
        <v>0</v>
      </c>
      <c r="N956">
        <v>2130319</v>
      </c>
      <c r="O956" t="s">
        <v>2178</v>
      </c>
      <c r="P956">
        <v>476</v>
      </c>
    </row>
    <row r="957" spans="4:16">
      <c r="D957">
        <v>2130321</v>
      </c>
      <c r="E957" t="s">
        <v>4143</v>
      </c>
      <c r="F957">
        <v>0</v>
      </c>
      <c r="G957">
        <f t="shared" si="28"/>
        <v>0</v>
      </c>
      <c r="H957">
        <f t="shared" si="29"/>
        <v>0</v>
      </c>
      <c r="N957">
        <v>2130321</v>
      </c>
      <c r="O957" t="s">
        <v>4143</v>
      </c>
      <c r="P957">
        <v>0</v>
      </c>
    </row>
    <row r="958" spans="4:16">
      <c r="D958">
        <v>2130322</v>
      </c>
      <c r="E958" t="s">
        <v>2179</v>
      </c>
      <c r="F958">
        <v>15</v>
      </c>
      <c r="G958">
        <f t="shared" si="28"/>
        <v>15</v>
      </c>
      <c r="H958">
        <f t="shared" si="29"/>
        <v>0</v>
      </c>
      <c r="N958">
        <v>2130322</v>
      </c>
      <c r="O958" t="s">
        <v>2179</v>
      </c>
      <c r="P958">
        <v>15</v>
      </c>
    </row>
    <row r="959" spans="4:16">
      <c r="D959">
        <v>2130332</v>
      </c>
      <c r="E959" t="s">
        <v>4144</v>
      </c>
      <c r="F959">
        <v>0</v>
      </c>
      <c r="G959">
        <f t="shared" si="28"/>
        <v>0</v>
      </c>
      <c r="H959">
        <f t="shared" si="29"/>
        <v>0</v>
      </c>
      <c r="N959">
        <v>2130332</v>
      </c>
      <c r="O959" t="s">
        <v>4144</v>
      </c>
      <c r="P959">
        <v>0</v>
      </c>
    </row>
    <row r="960" spans="4:16">
      <c r="D960">
        <v>2130333</v>
      </c>
      <c r="E960" t="s">
        <v>2595</v>
      </c>
      <c r="F960">
        <v>0</v>
      </c>
      <c r="G960">
        <f t="shared" si="28"/>
        <v>0</v>
      </c>
      <c r="H960">
        <f t="shared" si="29"/>
        <v>0</v>
      </c>
      <c r="N960">
        <v>2130333</v>
      </c>
      <c r="O960" t="s">
        <v>2595</v>
      </c>
      <c r="P960">
        <v>0</v>
      </c>
    </row>
    <row r="961" spans="4:16">
      <c r="D961">
        <v>2130334</v>
      </c>
      <c r="E961" t="s">
        <v>2180</v>
      </c>
      <c r="F961">
        <v>33</v>
      </c>
      <c r="G961">
        <f t="shared" si="28"/>
        <v>33</v>
      </c>
      <c r="H961">
        <f t="shared" si="29"/>
        <v>0</v>
      </c>
      <c r="N961">
        <v>2130334</v>
      </c>
      <c r="O961" t="s">
        <v>2180</v>
      </c>
      <c r="P961">
        <v>33</v>
      </c>
    </row>
    <row r="962" spans="4:16">
      <c r="D962">
        <v>2130335</v>
      </c>
      <c r="E962" t="s">
        <v>4145</v>
      </c>
      <c r="F962">
        <v>0</v>
      </c>
      <c r="G962">
        <f t="shared" si="28"/>
        <v>0</v>
      </c>
      <c r="H962">
        <f t="shared" si="29"/>
        <v>0</v>
      </c>
      <c r="N962">
        <v>2130335</v>
      </c>
      <c r="O962" t="s">
        <v>4145</v>
      </c>
      <c r="P962">
        <v>0</v>
      </c>
    </row>
    <row r="963" spans="4:16">
      <c r="D963">
        <v>2130399</v>
      </c>
      <c r="E963" t="s">
        <v>2181</v>
      </c>
      <c r="F963">
        <v>2112</v>
      </c>
      <c r="G963">
        <f t="shared" si="28"/>
        <v>2112</v>
      </c>
      <c r="H963">
        <f t="shared" si="29"/>
        <v>0</v>
      </c>
      <c r="N963">
        <v>2130399</v>
      </c>
      <c r="O963" t="s">
        <v>2181</v>
      </c>
      <c r="P963">
        <v>2112</v>
      </c>
    </row>
    <row r="964" spans="4:16">
      <c r="D964">
        <v>21304</v>
      </c>
      <c r="E964" t="s">
        <v>4146</v>
      </c>
      <c r="F964">
        <v>0</v>
      </c>
      <c r="G964">
        <f t="shared" si="28"/>
        <v>0</v>
      </c>
      <c r="H964">
        <f t="shared" si="29"/>
        <v>0</v>
      </c>
      <c r="N964">
        <v>21304</v>
      </c>
      <c r="O964" t="s">
        <v>4146</v>
      </c>
      <c r="P964">
        <v>0</v>
      </c>
    </row>
    <row r="965" spans="4:16">
      <c r="D965">
        <v>2130401</v>
      </c>
      <c r="E965" t="s">
        <v>2460</v>
      </c>
      <c r="F965">
        <v>0</v>
      </c>
      <c r="G965">
        <f t="shared" si="28"/>
        <v>0</v>
      </c>
      <c r="H965">
        <f t="shared" si="29"/>
        <v>0</v>
      </c>
      <c r="N965">
        <v>2130401</v>
      </c>
      <c r="O965" t="s">
        <v>2460</v>
      </c>
      <c r="P965">
        <v>0</v>
      </c>
    </row>
    <row r="966" spans="4:16">
      <c r="D966">
        <v>2130402</v>
      </c>
      <c r="E966" t="s">
        <v>2461</v>
      </c>
      <c r="F966">
        <v>0</v>
      </c>
      <c r="G966">
        <f t="shared" ref="G966:G1029" si="30">P966</f>
        <v>0</v>
      </c>
      <c r="H966">
        <f t="shared" ref="H966:H1029" si="31">F966-G966</f>
        <v>0</v>
      </c>
      <c r="N966">
        <v>2130402</v>
      </c>
      <c r="O966" t="s">
        <v>2461</v>
      </c>
      <c r="P966">
        <v>0</v>
      </c>
    </row>
    <row r="967" spans="4:16">
      <c r="D967">
        <v>2130403</v>
      </c>
      <c r="E967" t="s">
        <v>2462</v>
      </c>
      <c r="F967">
        <v>0</v>
      </c>
      <c r="G967">
        <f t="shared" si="30"/>
        <v>0</v>
      </c>
      <c r="H967">
        <f t="shared" si="31"/>
        <v>0</v>
      </c>
      <c r="N967">
        <v>2130403</v>
      </c>
      <c r="O967" t="s">
        <v>2462</v>
      </c>
      <c r="P967">
        <v>0</v>
      </c>
    </row>
    <row r="968" spans="4:16">
      <c r="D968">
        <v>2130404</v>
      </c>
      <c r="E968" t="s">
        <v>4147</v>
      </c>
      <c r="F968">
        <v>0</v>
      </c>
      <c r="G968">
        <f t="shared" si="30"/>
        <v>0</v>
      </c>
      <c r="H968">
        <f t="shared" si="31"/>
        <v>0</v>
      </c>
      <c r="N968">
        <v>2130404</v>
      </c>
      <c r="O968" t="s">
        <v>4147</v>
      </c>
      <c r="P968">
        <v>0</v>
      </c>
    </row>
    <row r="969" spans="4:16">
      <c r="D969">
        <v>2130405</v>
      </c>
      <c r="E969" t="s">
        <v>4148</v>
      </c>
      <c r="F969">
        <v>0</v>
      </c>
      <c r="G969">
        <f t="shared" si="30"/>
        <v>0</v>
      </c>
      <c r="H969">
        <f t="shared" si="31"/>
        <v>0</v>
      </c>
      <c r="N969">
        <v>2130405</v>
      </c>
      <c r="O969" t="s">
        <v>4148</v>
      </c>
      <c r="P969">
        <v>0</v>
      </c>
    </row>
    <row r="970" spans="4:16">
      <c r="D970">
        <v>2130406</v>
      </c>
      <c r="E970" t="s">
        <v>4149</v>
      </c>
      <c r="F970">
        <v>0</v>
      </c>
      <c r="G970">
        <f t="shared" si="30"/>
        <v>0</v>
      </c>
      <c r="H970">
        <f t="shared" si="31"/>
        <v>0</v>
      </c>
      <c r="N970">
        <v>2130406</v>
      </c>
      <c r="O970" t="s">
        <v>4149</v>
      </c>
      <c r="P970">
        <v>0</v>
      </c>
    </row>
    <row r="971" spans="4:16">
      <c r="D971">
        <v>2130407</v>
      </c>
      <c r="E971" t="s">
        <v>4150</v>
      </c>
      <c r="F971">
        <v>0</v>
      </c>
      <c r="G971">
        <f t="shared" si="30"/>
        <v>0</v>
      </c>
      <c r="H971">
        <f t="shared" si="31"/>
        <v>0</v>
      </c>
      <c r="N971">
        <v>2130407</v>
      </c>
      <c r="O971" t="s">
        <v>4150</v>
      </c>
      <c r="P971">
        <v>0</v>
      </c>
    </row>
    <row r="972" spans="4:16">
      <c r="D972">
        <v>2130408</v>
      </c>
      <c r="E972" t="s">
        <v>4151</v>
      </c>
      <c r="F972">
        <v>0</v>
      </c>
      <c r="G972">
        <f t="shared" si="30"/>
        <v>0</v>
      </c>
      <c r="H972">
        <f t="shared" si="31"/>
        <v>0</v>
      </c>
      <c r="N972">
        <v>2130408</v>
      </c>
      <c r="O972" t="s">
        <v>4151</v>
      </c>
      <c r="P972">
        <v>0</v>
      </c>
    </row>
    <row r="973" spans="4:16">
      <c r="D973">
        <v>2130409</v>
      </c>
      <c r="E973" t="s">
        <v>4152</v>
      </c>
      <c r="F973">
        <v>0</v>
      </c>
      <c r="G973">
        <f t="shared" si="30"/>
        <v>0</v>
      </c>
      <c r="H973">
        <f t="shared" si="31"/>
        <v>0</v>
      </c>
      <c r="N973">
        <v>2130409</v>
      </c>
      <c r="O973" t="s">
        <v>4152</v>
      </c>
      <c r="P973">
        <v>0</v>
      </c>
    </row>
    <row r="974" spans="4:16">
      <c r="D974">
        <v>2130499</v>
      </c>
      <c r="E974" t="s">
        <v>4153</v>
      </c>
      <c r="F974">
        <v>0</v>
      </c>
      <c r="G974">
        <f t="shared" si="30"/>
        <v>0</v>
      </c>
      <c r="H974">
        <f t="shared" si="31"/>
        <v>0</v>
      </c>
      <c r="N974">
        <v>2130499</v>
      </c>
      <c r="O974" t="s">
        <v>4153</v>
      </c>
      <c r="P974">
        <v>0</v>
      </c>
    </row>
    <row r="975" spans="4:16">
      <c r="D975">
        <v>21305</v>
      </c>
      <c r="E975" t="s">
        <v>2422</v>
      </c>
      <c r="F975">
        <v>1043</v>
      </c>
      <c r="G975">
        <f t="shared" si="30"/>
        <v>1043</v>
      </c>
      <c r="H975">
        <f t="shared" si="31"/>
        <v>0</v>
      </c>
      <c r="N975">
        <v>21305</v>
      </c>
      <c r="O975" t="s">
        <v>2422</v>
      </c>
      <c r="P975">
        <v>1043</v>
      </c>
    </row>
    <row r="976" spans="4:16">
      <c r="D976">
        <v>2130501</v>
      </c>
      <c r="E976" t="s">
        <v>2460</v>
      </c>
      <c r="F976">
        <v>287</v>
      </c>
      <c r="G976">
        <f t="shared" si="30"/>
        <v>287</v>
      </c>
      <c r="H976">
        <f t="shared" si="31"/>
        <v>0</v>
      </c>
      <c r="N976">
        <v>2130501</v>
      </c>
      <c r="O976" t="s">
        <v>2460</v>
      </c>
      <c r="P976">
        <v>287</v>
      </c>
    </row>
    <row r="977" spans="4:16">
      <c r="D977">
        <v>2130502</v>
      </c>
      <c r="E977" t="s">
        <v>2461</v>
      </c>
      <c r="F977">
        <v>47</v>
      </c>
      <c r="G977">
        <f t="shared" si="30"/>
        <v>47</v>
      </c>
      <c r="H977">
        <f t="shared" si="31"/>
        <v>0</v>
      </c>
      <c r="N977">
        <v>2130502</v>
      </c>
      <c r="O977" t="s">
        <v>2461</v>
      </c>
      <c r="P977">
        <v>47</v>
      </c>
    </row>
    <row r="978" spans="4:16">
      <c r="D978">
        <v>2130503</v>
      </c>
      <c r="E978" t="s">
        <v>2462</v>
      </c>
      <c r="F978">
        <v>0</v>
      </c>
      <c r="G978">
        <f t="shared" si="30"/>
        <v>0</v>
      </c>
      <c r="H978">
        <f t="shared" si="31"/>
        <v>0</v>
      </c>
      <c r="N978">
        <v>2130503</v>
      </c>
      <c r="O978" t="s">
        <v>2462</v>
      </c>
      <c r="P978">
        <v>0</v>
      </c>
    </row>
    <row r="979" spans="4:16">
      <c r="D979">
        <v>2130504</v>
      </c>
      <c r="E979" t="s">
        <v>2600</v>
      </c>
      <c r="F979">
        <v>150</v>
      </c>
      <c r="G979">
        <f t="shared" si="30"/>
        <v>150</v>
      </c>
      <c r="H979">
        <f t="shared" si="31"/>
        <v>0</v>
      </c>
      <c r="N979">
        <v>2130504</v>
      </c>
      <c r="O979" t="s">
        <v>2600</v>
      </c>
      <c r="P979">
        <v>150</v>
      </c>
    </row>
    <row r="980" spans="4:16">
      <c r="D980">
        <v>2130505</v>
      </c>
      <c r="E980" t="s">
        <v>2601</v>
      </c>
      <c r="F980">
        <v>0</v>
      </c>
      <c r="G980">
        <f t="shared" si="30"/>
        <v>0</v>
      </c>
      <c r="H980">
        <f t="shared" si="31"/>
        <v>0</v>
      </c>
      <c r="N980">
        <v>2130505</v>
      </c>
      <c r="O980" t="s">
        <v>2601</v>
      </c>
      <c r="P980">
        <v>0</v>
      </c>
    </row>
    <row r="981" spans="4:16">
      <c r="D981">
        <v>2130506</v>
      </c>
      <c r="E981" t="s">
        <v>4154</v>
      </c>
      <c r="F981">
        <v>0</v>
      </c>
      <c r="G981">
        <f t="shared" si="30"/>
        <v>0</v>
      </c>
      <c r="H981">
        <f t="shared" si="31"/>
        <v>0</v>
      </c>
      <c r="N981">
        <v>2130506</v>
      </c>
      <c r="O981" t="s">
        <v>4154</v>
      </c>
      <c r="P981">
        <v>0</v>
      </c>
    </row>
    <row r="982" spans="4:16">
      <c r="D982">
        <v>2130507</v>
      </c>
      <c r="E982" t="s">
        <v>4155</v>
      </c>
      <c r="F982">
        <v>0</v>
      </c>
      <c r="G982">
        <f t="shared" si="30"/>
        <v>0</v>
      </c>
      <c r="H982">
        <f t="shared" si="31"/>
        <v>0</v>
      </c>
      <c r="N982">
        <v>2130507</v>
      </c>
      <c r="O982" t="s">
        <v>4155</v>
      </c>
      <c r="P982">
        <v>0</v>
      </c>
    </row>
    <row r="983" spans="4:16">
      <c r="D983">
        <v>2130508</v>
      </c>
      <c r="E983" t="s">
        <v>4156</v>
      </c>
      <c r="F983">
        <v>0</v>
      </c>
      <c r="G983">
        <f t="shared" si="30"/>
        <v>0</v>
      </c>
      <c r="H983">
        <f t="shared" si="31"/>
        <v>0</v>
      </c>
      <c r="N983">
        <v>2130508</v>
      </c>
      <c r="O983" t="s">
        <v>4156</v>
      </c>
      <c r="P983">
        <v>0</v>
      </c>
    </row>
    <row r="984" spans="4:16">
      <c r="D984">
        <v>2130550</v>
      </c>
      <c r="E984" t="s">
        <v>2187</v>
      </c>
      <c r="F984">
        <v>72</v>
      </c>
      <c r="G984">
        <f t="shared" si="30"/>
        <v>72</v>
      </c>
      <c r="H984">
        <f t="shared" si="31"/>
        <v>0</v>
      </c>
      <c r="N984">
        <v>2130550</v>
      </c>
      <c r="O984" t="s">
        <v>2187</v>
      </c>
      <c r="P984">
        <v>72</v>
      </c>
    </row>
    <row r="985" spans="4:16">
      <c r="D985">
        <v>2130599</v>
      </c>
      <c r="E985" t="s">
        <v>2188</v>
      </c>
      <c r="F985">
        <v>487</v>
      </c>
      <c r="G985">
        <f t="shared" si="30"/>
        <v>487</v>
      </c>
      <c r="H985">
        <f t="shared" si="31"/>
        <v>0</v>
      </c>
      <c r="N985">
        <v>2130599</v>
      </c>
      <c r="O985" t="s">
        <v>2188</v>
      </c>
      <c r="P985">
        <v>487</v>
      </c>
    </row>
    <row r="986" spans="4:16">
      <c r="D986">
        <v>21306</v>
      </c>
      <c r="E986" t="s">
        <v>2423</v>
      </c>
      <c r="F986">
        <v>0</v>
      </c>
      <c r="G986">
        <f t="shared" si="30"/>
        <v>0</v>
      </c>
      <c r="H986">
        <f t="shared" si="31"/>
        <v>0</v>
      </c>
      <c r="N986">
        <v>21306</v>
      </c>
      <c r="O986" t="s">
        <v>2423</v>
      </c>
      <c r="P986">
        <v>0</v>
      </c>
    </row>
    <row r="987" spans="4:16">
      <c r="D987">
        <v>2130601</v>
      </c>
      <c r="E987" t="s">
        <v>2532</v>
      </c>
      <c r="F987">
        <v>0</v>
      </c>
      <c r="G987">
        <f t="shared" si="30"/>
        <v>0</v>
      </c>
      <c r="H987">
        <f t="shared" si="31"/>
        <v>0</v>
      </c>
      <c r="N987">
        <v>2130601</v>
      </c>
      <c r="O987" t="s">
        <v>2532</v>
      </c>
      <c r="P987">
        <v>0</v>
      </c>
    </row>
    <row r="988" spans="4:16">
      <c r="D988">
        <v>2130602</v>
      </c>
      <c r="E988" t="s">
        <v>4157</v>
      </c>
      <c r="F988">
        <v>0</v>
      </c>
      <c r="G988">
        <f t="shared" si="30"/>
        <v>0</v>
      </c>
      <c r="H988">
        <f t="shared" si="31"/>
        <v>0</v>
      </c>
      <c r="N988">
        <v>2130602</v>
      </c>
      <c r="O988" t="s">
        <v>4157</v>
      </c>
      <c r="P988">
        <v>0</v>
      </c>
    </row>
    <row r="989" spans="4:16">
      <c r="D989">
        <v>2130603</v>
      </c>
      <c r="E989" t="s">
        <v>2196</v>
      </c>
      <c r="F989">
        <v>0</v>
      </c>
      <c r="G989">
        <f t="shared" si="30"/>
        <v>0</v>
      </c>
      <c r="H989">
        <f t="shared" si="31"/>
        <v>0</v>
      </c>
      <c r="N989">
        <v>2130603</v>
      </c>
      <c r="O989" t="s">
        <v>2196</v>
      </c>
      <c r="P989">
        <v>0</v>
      </c>
    </row>
    <row r="990" spans="4:16">
      <c r="D990">
        <v>2130604</v>
      </c>
      <c r="E990" t="s">
        <v>4158</v>
      </c>
      <c r="F990">
        <v>0</v>
      </c>
      <c r="G990">
        <f t="shared" si="30"/>
        <v>0</v>
      </c>
      <c r="H990">
        <f t="shared" si="31"/>
        <v>0</v>
      </c>
      <c r="N990">
        <v>2130604</v>
      </c>
      <c r="O990" t="s">
        <v>4158</v>
      </c>
      <c r="P990">
        <v>0</v>
      </c>
    </row>
    <row r="991" spans="4:16">
      <c r="D991">
        <v>2130699</v>
      </c>
      <c r="E991" t="s">
        <v>2197</v>
      </c>
      <c r="F991">
        <v>0</v>
      </c>
      <c r="G991">
        <f t="shared" si="30"/>
        <v>0</v>
      </c>
      <c r="H991">
        <f t="shared" si="31"/>
        <v>0</v>
      </c>
      <c r="N991">
        <v>2130699</v>
      </c>
      <c r="O991" t="s">
        <v>2197</v>
      </c>
      <c r="P991">
        <v>0</v>
      </c>
    </row>
    <row r="992" spans="4:16">
      <c r="D992">
        <v>21307</v>
      </c>
      <c r="E992" t="s">
        <v>2424</v>
      </c>
      <c r="F992">
        <v>44</v>
      </c>
      <c r="G992">
        <f t="shared" si="30"/>
        <v>44</v>
      </c>
      <c r="H992">
        <f t="shared" si="31"/>
        <v>0</v>
      </c>
      <c r="N992">
        <v>21307</v>
      </c>
      <c r="O992" t="s">
        <v>2424</v>
      </c>
      <c r="P992">
        <v>44</v>
      </c>
    </row>
    <row r="993" spans="4:16">
      <c r="D993">
        <v>2130701</v>
      </c>
      <c r="E993" t="s">
        <v>2203</v>
      </c>
      <c r="F993">
        <v>9</v>
      </c>
      <c r="G993">
        <f t="shared" si="30"/>
        <v>9</v>
      </c>
      <c r="H993">
        <f t="shared" si="31"/>
        <v>0</v>
      </c>
      <c r="N993">
        <v>2130701</v>
      </c>
      <c r="O993" t="s">
        <v>2203</v>
      </c>
      <c r="P993">
        <v>9</v>
      </c>
    </row>
    <row r="994" spans="4:16">
      <c r="D994">
        <v>2130704</v>
      </c>
      <c r="E994" t="s">
        <v>4159</v>
      </c>
      <c r="F994">
        <v>0</v>
      </c>
      <c r="G994">
        <f t="shared" si="30"/>
        <v>0</v>
      </c>
      <c r="H994">
        <f t="shared" si="31"/>
        <v>0</v>
      </c>
      <c r="N994">
        <v>2130704</v>
      </c>
      <c r="O994" t="s">
        <v>4159</v>
      </c>
      <c r="P994">
        <v>0</v>
      </c>
    </row>
    <row r="995" spans="4:16">
      <c r="D995">
        <v>2130705</v>
      </c>
      <c r="E995" t="s">
        <v>4160</v>
      </c>
      <c r="F995">
        <v>0</v>
      </c>
      <c r="G995">
        <f t="shared" si="30"/>
        <v>0</v>
      </c>
      <c r="H995">
        <f t="shared" si="31"/>
        <v>0</v>
      </c>
      <c r="N995">
        <v>2130705</v>
      </c>
      <c r="O995" t="s">
        <v>4160</v>
      </c>
      <c r="P995">
        <v>0</v>
      </c>
    </row>
    <row r="996" spans="4:16">
      <c r="D996">
        <v>2130706</v>
      </c>
      <c r="E996" t="s">
        <v>4161</v>
      </c>
      <c r="F996">
        <v>0</v>
      </c>
      <c r="G996">
        <f t="shared" si="30"/>
        <v>0</v>
      </c>
      <c r="H996">
        <f t="shared" si="31"/>
        <v>0</v>
      </c>
      <c r="N996">
        <v>2130706</v>
      </c>
      <c r="O996" t="s">
        <v>4161</v>
      </c>
      <c r="P996">
        <v>0</v>
      </c>
    </row>
    <row r="997" spans="4:16">
      <c r="D997">
        <v>2130707</v>
      </c>
      <c r="E997" t="s">
        <v>4162</v>
      </c>
      <c r="F997">
        <v>0</v>
      </c>
      <c r="G997">
        <f t="shared" si="30"/>
        <v>0</v>
      </c>
      <c r="H997">
        <f t="shared" si="31"/>
        <v>0</v>
      </c>
      <c r="N997">
        <v>2130707</v>
      </c>
      <c r="O997" t="s">
        <v>4162</v>
      </c>
      <c r="P997">
        <v>0</v>
      </c>
    </row>
    <row r="998" spans="4:16">
      <c r="D998">
        <v>2130799</v>
      </c>
      <c r="E998" t="s">
        <v>2204</v>
      </c>
      <c r="F998">
        <v>35</v>
      </c>
      <c r="G998">
        <f t="shared" si="30"/>
        <v>35</v>
      </c>
      <c r="H998">
        <f t="shared" si="31"/>
        <v>0</v>
      </c>
      <c r="N998">
        <v>2130799</v>
      </c>
      <c r="O998" t="s">
        <v>2204</v>
      </c>
      <c r="P998">
        <v>35</v>
      </c>
    </row>
    <row r="999" spans="4:16">
      <c r="D999">
        <v>21308</v>
      </c>
      <c r="E999" t="s">
        <v>2425</v>
      </c>
      <c r="F999">
        <v>2202</v>
      </c>
      <c r="G999">
        <f t="shared" si="30"/>
        <v>2202</v>
      </c>
      <c r="H999">
        <f t="shared" si="31"/>
        <v>0</v>
      </c>
      <c r="N999">
        <v>21308</v>
      </c>
      <c r="O999" t="s">
        <v>2425</v>
      </c>
      <c r="P999">
        <v>2202</v>
      </c>
    </row>
    <row r="1000" spans="4:16">
      <c r="D1000">
        <v>2130801</v>
      </c>
      <c r="E1000" t="s">
        <v>2602</v>
      </c>
      <c r="F1000">
        <v>0</v>
      </c>
      <c r="G1000">
        <f t="shared" si="30"/>
        <v>0</v>
      </c>
      <c r="H1000">
        <f t="shared" si="31"/>
        <v>0</v>
      </c>
      <c r="N1000">
        <v>2130801</v>
      </c>
      <c r="O1000" t="s">
        <v>2602</v>
      </c>
      <c r="P1000">
        <v>0</v>
      </c>
    </row>
    <row r="1001" spans="4:16">
      <c r="D1001">
        <v>2130802</v>
      </c>
      <c r="E1001" t="s">
        <v>2603</v>
      </c>
      <c r="F1001">
        <v>0</v>
      </c>
      <c r="G1001">
        <f t="shared" si="30"/>
        <v>0</v>
      </c>
      <c r="H1001">
        <f t="shared" si="31"/>
        <v>0</v>
      </c>
      <c r="N1001">
        <v>2130802</v>
      </c>
      <c r="O1001" t="s">
        <v>2603</v>
      </c>
      <c r="P1001">
        <v>0</v>
      </c>
    </row>
    <row r="1002" spans="4:16">
      <c r="D1002">
        <v>2130803</v>
      </c>
      <c r="E1002" t="s">
        <v>4163</v>
      </c>
      <c r="F1002">
        <v>0</v>
      </c>
      <c r="G1002">
        <f t="shared" si="30"/>
        <v>0</v>
      </c>
      <c r="H1002">
        <f t="shared" si="31"/>
        <v>0</v>
      </c>
      <c r="N1002">
        <v>2130803</v>
      </c>
      <c r="O1002" t="s">
        <v>4163</v>
      </c>
      <c r="P1002">
        <v>0</v>
      </c>
    </row>
    <row r="1003" spans="4:16">
      <c r="D1003">
        <v>2130804</v>
      </c>
      <c r="E1003" t="s">
        <v>2604</v>
      </c>
      <c r="F1003">
        <v>32</v>
      </c>
      <c r="G1003">
        <f t="shared" si="30"/>
        <v>32</v>
      </c>
      <c r="H1003">
        <f t="shared" si="31"/>
        <v>0</v>
      </c>
      <c r="N1003">
        <v>2130804</v>
      </c>
      <c r="O1003" t="s">
        <v>2604</v>
      </c>
      <c r="P1003">
        <v>32</v>
      </c>
    </row>
    <row r="1004" spans="4:16">
      <c r="D1004">
        <v>2130805</v>
      </c>
      <c r="E1004" t="s">
        <v>4164</v>
      </c>
      <c r="F1004">
        <v>0</v>
      </c>
      <c r="G1004">
        <f t="shared" si="30"/>
        <v>0</v>
      </c>
      <c r="H1004">
        <f t="shared" si="31"/>
        <v>0</v>
      </c>
      <c r="N1004">
        <v>2130805</v>
      </c>
      <c r="O1004" t="s">
        <v>4164</v>
      </c>
      <c r="P1004">
        <v>0</v>
      </c>
    </row>
    <row r="1005" spans="4:16">
      <c r="D1005">
        <v>2130899</v>
      </c>
      <c r="E1005" t="s">
        <v>2605</v>
      </c>
      <c r="F1005">
        <v>2170</v>
      </c>
      <c r="G1005">
        <f t="shared" si="30"/>
        <v>2170</v>
      </c>
      <c r="H1005">
        <f t="shared" si="31"/>
        <v>0</v>
      </c>
      <c r="N1005">
        <v>2130899</v>
      </c>
      <c r="O1005" t="s">
        <v>2605</v>
      </c>
      <c r="P1005">
        <v>2170</v>
      </c>
    </row>
    <row r="1006" spans="4:16">
      <c r="D1006">
        <v>21309</v>
      </c>
      <c r="E1006" t="s">
        <v>4165</v>
      </c>
      <c r="F1006">
        <v>0</v>
      </c>
      <c r="G1006">
        <f t="shared" si="30"/>
        <v>0</v>
      </c>
      <c r="H1006">
        <f t="shared" si="31"/>
        <v>0</v>
      </c>
      <c r="N1006">
        <v>21309</v>
      </c>
      <c r="O1006" t="s">
        <v>4165</v>
      </c>
      <c r="P1006">
        <v>0</v>
      </c>
    </row>
    <row r="1007" spans="4:16">
      <c r="D1007">
        <v>2130901</v>
      </c>
      <c r="E1007" t="s">
        <v>4166</v>
      </c>
      <c r="F1007">
        <v>0</v>
      </c>
      <c r="G1007">
        <f t="shared" si="30"/>
        <v>0</v>
      </c>
      <c r="H1007">
        <f t="shared" si="31"/>
        <v>0</v>
      </c>
      <c r="N1007">
        <v>2130901</v>
      </c>
      <c r="O1007" t="s">
        <v>4166</v>
      </c>
      <c r="P1007">
        <v>0</v>
      </c>
    </row>
    <row r="1008" spans="4:16">
      <c r="D1008">
        <v>2130902</v>
      </c>
      <c r="E1008" t="s">
        <v>4167</v>
      </c>
      <c r="F1008">
        <v>0</v>
      </c>
      <c r="G1008">
        <f t="shared" si="30"/>
        <v>0</v>
      </c>
      <c r="H1008">
        <f t="shared" si="31"/>
        <v>0</v>
      </c>
      <c r="N1008">
        <v>2130902</v>
      </c>
      <c r="O1008" t="s">
        <v>4167</v>
      </c>
      <c r="P1008">
        <v>0</v>
      </c>
    </row>
    <row r="1009" spans="4:16">
      <c r="D1009">
        <v>2130999</v>
      </c>
      <c r="E1009" t="s">
        <v>4168</v>
      </c>
      <c r="F1009">
        <v>0</v>
      </c>
      <c r="G1009">
        <f t="shared" si="30"/>
        <v>0</v>
      </c>
      <c r="H1009">
        <f t="shared" si="31"/>
        <v>0</v>
      </c>
      <c r="N1009">
        <v>2130999</v>
      </c>
      <c r="O1009" t="s">
        <v>4168</v>
      </c>
      <c r="P1009">
        <v>0</v>
      </c>
    </row>
    <row r="1010" spans="4:16">
      <c r="D1010">
        <v>21399</v>
      </c>
      <c r="E1010" t="s">
        <v>2426</v>
      </c>
      <c r="F1010">
        <v>644</v>
      </c>
      <c r="G1010">
        <f t="shared" si="30"/>
        <v>644</v>
      </c>
      <c r="H1010">
        <f t="shared" si="31"/>
        <v>0</v>
      </c>
      <c r="N1010">
        <v>21399</v>
      </c>
      <c r="O1010" t="s">
        <v>2426</v>
      </c>
      <c r="P1010">
        <v>644</v>
      </c>
    </row>
    <row r="1011" spans="4:16">
      <c r="D1011">
        <v>2139901</v>
      </c>
      <c r="E1011" t="s">
        <v>4169</v>
      </c>
      <c r="F1011">
        <v>0</v>
      </c>
      <c r="G1011">
        <f t="shared" si="30"/>
        <v>0</v>
      </c>
      <c r="H1011">
        <f t="shared" si="31"/>
        <v>0</v>
      </c>
      <c r="N1011">
        <v>2139901</v>
      </c>
      <c r="O1011" t="s">
        <v>4169</v>
      </c>
      <c r="P1011">
        <v>0</v>
      </c>
    </row>
    <row r="1012" spans="4:16">
      <c r="D1012">
        <v>2139999</v>
      </c>
      <c r="E1012" t="s">
        <v>2606</v>
      </c>
      <c r="F1012">
        <v>644</v>
      </c>
      <c r="G1012">
        <f t="shared" si="30"/>
        <v>644</v>
      </c>
      <c r="H1012">
        <f t="shared" si="31"/>
        <v>0</v>
      </c>
      <c r="N1012">
        <v>2139999</v>
      </c>
      <c r="O1012" t="s">
        <v>2606</v>
      </c>
      <c r="P1012">
        <v>644</v>
      </c>
    </row>
    <row r="1013" spans="4:16">
      <c r="D1013">
        <v>214</v>
      </c>
      <c r="E1013" t="s">
        <v>2314</v>
      </c>
      <c r="F1013">
        <v>30278</v>
      </c>
      <c r="G1013">
        <f t="shared" si="30"/>
        <v>30278</v>
      </c>
      <c r="H1013">
        <f t="shared" si="31"/>
        <v>0</v>
      </c>
      <c r="N1013">
        <v>214</v>
      </c>
      <c r="O1013" t="s">
        <v>2314</v>
      </c>
      <c r="P1013">
        <v>30278</v>
      </c>
    </row>
    <row r="1014" spans="4:16">
      <c r="D1014">
        <v>21401</v>
      </c>
      <c r="E1014" t="s">
        <v>2427</v>
      </c>
      <c r="F1014">
        <v>3582</v>
      </c>
      <c r="G1014">
        <f t="shared" si="30"/>
        <v>3582</v>
      </c>
      <c r="H1014">
        <f t="shared" si="31"/>
        <v>0</v>
      </c>
      <c r="N1014">
        <v>21401</v>
      </c>
      <c r="O1014" t="s">
        <v>2427</v>
      </c>
      <c r="P1014">
        <v>3582</v>
      </c>
    </row>
    <row r="1015" spans="4:16">
      <c r="D1015">
        <v>2140101</v>
      </c>
      <c r="E1015" t="s">
        <v>2460</v>
      </c>
      <c r="F1015">
        <v>499</v>
      </c>
      <c r="G1015">
        <f t="shared" si="30"/>
        <v>499</v>
      </c>
      <c r="H1015">
        <f t="shared" si="31"/>
        <v>0</v>
      </c>
      <c r="N1015">
        <v>2140101</v>
      </c>
      <c r="O1015" t="s">
        <v>2460</v>
      </c>
      <c r="P1015">
        <v>499</v>
      </c>
    </row>
    <row r="1016" spans="4:16">
      <c r="D1016">
        <v>2140102</v>
      </c>
      <c r="E1016" t="s">
        <v>2461</v>
      </c>
      <c r="F1016">
        <v>89</v>
      </c>
      <c r="G1016">
        <f t="shared" si="30"/>
        <v>89</v>
      </c>
      <c r="H1016">
        <f t="shared" si="31"/>
        <v>0</v>
      </c>
      <c r="N1016">
        <v>2140102</v>
      </c>
      <c r="O1016" t="s">
        <v>2461</v>
      </c>
      <c r="P1016">
        <v>89</v>
      </c>
    </row>
    <row r="1017" spans="4:16">
      <c r="D1017">
        <v>2140103</v>
      </c>
      <c r="E1017" t="s">
        <v>2462</v>
      </c>
      <c r="F1017">
        <v>0</v>
      </c>
      <c r="G1017">
        <f t="shared" si="30"/>
        <v>0</v>
      </c>
      <c r="H1017">
        <f t="shared" si="31"/>
        <v>0</v>
      </c>
      <c r="N1017">
        <v>2140103</v>
      </c>
      <c r="O1017" t="s">
        <v>2462</v>
      </c>
      <c r="P1017">
        <v>0</v>
      </c>
    </row>
    <row r="1018" spans="4:16">
      <c r="D1018">
        <v>2140104</v>
      </c>
      <c r="E1018" t="s">
        <v>2607</v>
      </c>
      <c r="F1018">
        <v>0</v>
      </c>
      <c r="G1018">
        <f t="shared" si="30"/>
        <v>0</v>
      </c>
      <c r="H1018">
        <f t="shared" si="31"/>
        <v>0</v>
      </c>
      <c r="N1018">
        <v>2140104</v>
      </c>
      <c r="O1018" t="s">
        <v>2607</v>
      </c>
      <c r="P1018">
        <v>0</v>
      </c>
    </row>
    <row r="1019" spans="4:16">
      <c r="D1019">
        <v>2140106</v>
      </c>
      <c r="E1019" t="s">
        <v>4170</v>
      </c>
      <c r="F1019">
        <v>0</v>
      </c>
      <c r="G1019">
        <f t="shared" si="30"/>
        <v>0</v>
      </c>
      <c r="H1019">
        <f t="shared" si="31"/>
        <v>0</v>
      </c>
      <c r="N1019">
        <v>2140106</v>
      </c>
      <c r="O1019" t="s">
        <v>4170</v>
      </c>
      <c r="P1019">
        <v>0</v>
      </c>
    </row>
    <row r="1020" spans="4:16">
      <c r="D1020">
        <v>2140109</v>
      </c>
      <c r="E1020" t="s">
        <v>4171</v>
      </c>
      <c r="F1020">
        <v>0</v>
      </c>
      <c r="G1020">
        <f t="shared" si="30"/>
        <v>0</v>
      </c>
      <c r="H1020">
        <f t="shared" si="31"/>
        <v>0</v>
      </c>
      <c r="N1020">
        <v>2140109</v>
      </c>
      <c r="O1020" t="s">
        <v>4171</v>
      </c>
      <c r="P1020">
        <v>0</v>
      </c>
    </row>
    <row r="1021" spans="4:16">
      <c r="D1021">
        <v>2140110</v>
      </c>
      <c r="E1021" t="s">
        <v>2208</v>
      </c>
      <c r="F1021">
        <v>46</v>
      </c>
      <c r="G1021">
        <f t="shared" si="30"/>
        <v>46</v>
      </c>
      <c r="H1021">
        <f t="shared" si="31"/>
        <v>0</v>
      </c>
      <c r="N1021">
        <v>2140110</v>
      </c>
      <c r="O1021" t="s">
        <v>2208</v>
      </c>
      <c r="P1021">
        <v>46</v>
      </c>
    </row>
    <row r="1022" spans="4:16">
      <c r="D1022">
        <v>2140111</v>
      </c>
      <c r="E1022" t="s">
        <v>2608</v>
      </c>
      <c r="F1022">
        <v>0</v>
      </c>
      <c r="G1022">
        <f t="shared" si="30"/>
        <v>0</v>
      </c>
      <c r="H1022">
        <f t="shared" si="31"/>
        <v>0</v>
      </c>
      <c r="N1022">
        <v>2140111</v>
      </c>
      <c r="O1022" t="s">
        <v>2608</v>
      </c>
      <c r="P1022">
        <v>0</v>
      </c>
    </row>
    <row r="1023" spans="4:16">
      <c r="D1023">
        <v>2140112</v>
      </c>
      <c r="E1023" t="s">
        <v>2209</v>
      </c>
      <c r="F1023">
        <v>1119</v>
      </c>
      <c r="G1023">
        <f t="shared" si="30"/>
        <v>1119</v>
      </c>
      <c r="H1023">
        <f t="shared" si="31"/>
        <v>0</v>
      </c>
      <c r="N1023">
        <v>2140112</v>
      </c>
      <c r="O1023" t="s">
        <v>2209</v>
      </c>
      <c r="P1023">
        <v>1119</v>
      </c>
    </row>
    <row r="1024" spans="4:16">
      <c r="D1024">
        <v>2140114</v>
      </c>
      <c r="E1024" t="s">
        <v>4172</v>
      </c>
      <c r="F1024">
        <v>0</v>
      </c>
      <c r="G1024">
        <f t="shared" si="30"/>
        <v>0</v>
      </c>
      <c r="H1024">
        <f t="shared" si="31"/>
        <v>0</v>
      </c>
      <c r="N1024">
        <v>2140114</v>
      </c>
      <c r="O1024" t="s">
        <v>4172</v>
      </c>
      <c r="P1024">
        <v>0</v>
      </c>
    </row>
    <row r="1025" spans="4:16">
      <c r="D1025">
        <v>2140122</v>
      </c>
      <c r="E1025" t="s">
        <v>4173</v>
      </c>
      <c r="F1025">
        <v>0</v>
      </c>
      <c r="G1025">
        <f t="shared" si="30"/>
        <v>0</v>
      </c>
      <c r="H1025">
        <f t="shared" si="31"/>
        <v>0</v>
      </c>
      <c r="N1025">
        <v>2140122</v>
      </c>
      <c r="O1025" t="s">
        <v>4173</v>
      </c>
      <c r="P1025">
        <v>0</v>
      </c>
    </row>
    <row r="1026" spans="4:16">
      <c r="D1026">
        <v>2140123</v>
      </c>
      <c r="E1026" t="s">
        <v>4174</v>
      </c>
      <c r="F1026">
        <v>0</v>
      </c>
      <c r="G1026">
        <f t="shared" si="30"/>
        <v>0</v>
      </c>
      <c r="H1026">
        <f t="shared" si="31"/>
        <v>0</v>
      </c>
      <c r="N1026">
        <v>2140123</v>
      </c>
      <c r="O1026" t="s">
        <v>4174</v>
      </c>
      <c r="P1026">
        <v>0</v>
      </c>
    </row>
    <row r="1027" spans="4:16">
      <c r="D1027">
        <v>2140127</v>
      </c>
      <c r="E1027" t="s">
        <v>4175</v>
      </c>
      <c r="F1027">
        <v>0</v>
      </c>
      <c r="G1027">
        <f t="shared" si="30"/>
        <v>0</v>
      </c>
      <c r="H1027">
        <f t="shared" si="31"/>
        <v>0</v>
      </c>
      <c r="N1027">
        <v>2140127</v>
      </c>
      <c r="O1027" t="s">
        <v>4175</v>
      </c>
      <c r="P1027">
        <v>0</v>
      </c>
    </row>
    <row r="1028" spans="4:16">
      <c r="D1028">
        <v>2140128</v>
      </c>
      <c r="E1028" t="s">
        <v>4176</v>
      </c>
      <c r="F1028">
        <v>0</v>
      </c>
      <c r="G1028">
        <f t="shared" si="30"/>
        <v>0</v>
      </c>
      <c r="H1028">
        <f t="shared" si="31"/>
        <v>0</v>
      </c>
      <c r="N1028">
        <v>2140128</v>
      </c>
      <c r="O1028" t="s">
        <v>4176</v>
      </c>
      <c r="P1028">
        <v>0</v>
      </c>
    </row>
    <row r="1029" spans="4:16">
      <c r="D1029">
        <v>2140129</v>
      </c>
      <c r="E1029" t="s">
        <v>4177</v>
      </c>
      <c r="F1029">
        <v>0</v>
      </c>
      <c r="G1029">
        <f t="shared" si="30"/>
        <v>0</v>
      </c>
      <c r="H1029">
        <f t="shared" si="31"/>
        <v>0</v>
      </c>
      <c r="N1029">
        <v>2140129</v>
      </c>
      <c r="O1029" t="s">
        <v>4177</v>
      </c>
      <c r="P1029">
        <v>0</v>
      </c>
    </row>
    <row r="1030" spans="4:16">
      <c r="D1030">
        <v>2140130</v>
      </c>
      <c r="E1030" t="s">
        <v>4178</v>
      </c>
      <c r="F1030">
        <v>0</v>
      </c>
      <c r="G1030">
        <f t="shared" ref="G1030:G1093" si="32">P1030</f>
        <v>0</v>
      </c>
      <c r="H1030">
        <f t="shared" ref="H1030:H1093" si="33">F1030-G1030</f>
        <v>0</v>
      </c>
      <c r="N1030">
        <v>2140130</v>
      </c>
      <c r="O1030" t="s">
        <v>4178</v>
      </c>
      <c r="P1030">
        <v>0</v>
      </c>
    </row>
    <row r="1031" spans="4:16">
      <c r="D1031">
        <v>2140131</v>
      </c>
      <c r="E1031" t="s">
        <v>4179</v>
      </c>
      <c r="F1031">
        <v>0</v>
      </c>
      <c r="G1031">
        <f t="shared" si="32"/>
        <v>0</v>
      </c>
      <c r="H1031">
        <f t="shared" si="33"/>
        <v>0</v>
      </c>
      <c r="N1031">
        <v>2140131</v>
      </c>
      <c r="O1031" t="s">
        <v>4179</v>
      </c>
      <c r="P1031">
        <v>0</v>
      </c>
    </row>
    <row r="1032" spans="4:16">
      <c r="D1032">
        <v>2140133</v>
      </c>
      <c r="E1032" t="s">
        <v>4180</v>
      </c>
      <c r="F1032">
        <v>0</v>
      </c>
      <c r="G1032">
        <f t="shared" si="32"/>
        <v>0</v>
      </c>
      <c r="H1032">
        <f t="shared" si="33"/>
        <v>0</v>
      </c>
      <c r="N1032">
        <v>2140133</v>
      </c>
      <c r="O1032" t="s">
        <v>4180</v>
      </c>
      <c r="P1032">
        <v>0</v>
      </c>
    </row>
    <row r="1033" spans="4:16">
      <c r="D1033">
        <v>2140136</v>
      </c>
      <c r="E1033" t="s">
        <v>4181</v>
      </c>
      <c r="F1033">
        <v>0</v>
      </c>
      <c r="G1033">
        <f t="shared" si="32"/>
        <v>0</v>
      </c>
      <c r="H1033">
        <f t="shared" si="33"/>
        <v>0</v>
      </c>
      <c r="N1033">
        <v>2140136</v>
      </c>
      <c r="O1033" t="s">
        <v>4181</v>
      </c>
      <c r="P1033">
        <v>0</v>
      </c>
    </row>
    <row r="1034" spans="4:16">
      <c r="D1034">
        <v>2140138</v>
      </c>
      <c r="E1034" t="s">
        <v>4182</v>
      </c>
      <c r="F1034">
        <v>0</v>
      </c>
      <c r="G1034">
        <f t="shared" si="32"/>
        <v>0</v>
      </c>
      <c r="H1034">
        <f t="shared" si="33"/>
        <v>0</v>
      </c>
      <c r="N1034">
        <v>2140138</v>
      </c>
      <c r="O1034" t="s">
        <v>4182</v>
      </c>
      <c r="P1034">
        <v>0</v>
      </c>
    </row>
    <row r="1035" spans="4:16">
      <c r="D1035">
        <v>2140139</v>
      </c>
      <c r="E1035" t="s">
        <v>2210</v>
      </c>
      <c r="F1035">
        <v>1684</v>
      </c>
      <c r="G1035">
        <f t="shared" si="32"/>
        <v>1684</v>
      </c>
      <c r="H1035">
        <f t="shared" si="33"/>
        <v>0</v>
      </c>
      <c r="N1035">
        <v>2140139</v>
      </c>
      <c r="O1035" t="s">
        <v>2210</v>
      </c>
      <c r="P1035">
        <v>1684</v>
      </c>
    </row>
    <row r="1036" spans="4:16">
      <c r="D1036">
        <v>2140199</v>
      </c>
      <c r="E1036" t="s">
        <v>2213</v>
      </c>
      <c r="F1036">
        <v>145</v>
      </c>
      <c r="G1036">
        <f t="shared" si="32"/>
        <v>145</v>
      </c>
      <c r="H1036">
        <f t="shared" si="33"/>
        <v>0</v>
      </c>
      <c r="N1036">
        <v>2140199</v>
      </c>
      <c r="O1036" t="s">
        <v>2213</v>
      </c>
      <c r="P1036">
        <v>145</v>
      </c>
    </row>
    <row r="1037" spans="4:16">
      <c r="D1037">
        <v>21402</v>
      </c>
      <c r="E1037" t="s">
        <v>2428</v>
      </c>
      <c r="F1037">
        <v>22200</v>
      </c>
      <c r="G1037">
        <f t="shared" si="32"/>
        <v>22200</v>
      </c>
      <c r="H1037">
        <f t="shared" si="33"/>
        <v>0</v>
      </c>
      <c r="N1037">
        <v>21402</v>
      </c>
      <c r="O1037" t="s">
        <v>2428</v>
      </c>
      <c r="P1037">
        <v>22200</v>
      </c>
    </row>
    <row r="1038" spans="4:16">
      <c r="D1038">
        <v>2140201</v>
      </c>
      <c r="E1038" t="s">
        <v>2460</v>
      </c>
      <c r="F1038">
        <v>0</v>
      </c>
      <c r="G1038">
        <f t="shared" si="32"/>
        <v>0</v>
      </c>
      <c r="H1038">
        <f t="shared" si="33"/>
        <v>0</v>
      </c>
      <c r="N1038">
        <v>2140201</v>
      </c>
      <c r="O1038" t="s">
        <v>2460</v>
      </c>
      <c r="P1038">
        <v>0</v>
      </c>
    </row>
    <row r="1039" spans="4:16">
      <c r="D1039">
        <v>2140202</v>
      </c>
      <c r="E1039" t="s">
        <v>2461</v>
      </c>
      <c r="F1039">
        <v>0</v>
      </c>
      <c r="G1039">
        <f t="shared" si="32"/>
        <v>0</v>
      </c>
      <c r="H1039">
        <f t="shared" si="33"/>
        <v>0</v>
      </c>
      <c r="N1039">
        <v>2140202</v>
      </c>
      <c r="O1039" t="s">
        <v>2461</v>
      </c>
      <c r="P1039">
        <v>0</v>
      </c>
    </row>
    <row r="1040" spans="4:16">
      <c r="D1040">
        <v>2140203</v>
      </c>
      <c r="E1040" t="s">
        <v>2462</v>
      </c>
      <c r="F1040">
        <v>0</v>
      </c>
      <c r="G1040">
        <f t="shared" si="32"/>
        <v>0</v>
      </c>
      <c r="H1040">
        <f t="shared" si="33"/>
        <v>0</v>
      </c>
      <c r="N1040">
        <v>2140203</v>
      </c>
      <c r="O1040" t="s">
        <v>2462</v>
      </c>
      <c r="P1040">
        <v>0</v>
      </c>
    </row>
    <row r="1041" spans="4:16">
      <c r="D1041">
        <v>2140204</v>
      </c>
      <c r="E1041" t="s">
        <v>4183</v>
      </c>
      <c r="F1041">
        <v>0</v>
      </c>
      <c r="G1041">
        <f t="shared" si="32"/>
        <v>0</v>
      </c>
      <c r="H1041">
        <f t="shared" si="33"/>
        <v>0</v>
      </c>
      <c r="N1041">
        <v>2140204</v>
      </c>
      <c r="O1041" t="s">
        <v>4183</v>
      </c>
      <c r="P1041">
        <v>0</v>
      </c>
    </row>
    <row r="1042" spans="4:16">
      <c r="D1042">
        <v>2140205</v>
      </c>
      <c r="E1042" t="s">
        <v>4184</v>
      </c>
      <c r="F1042">
        <v>0</v>
      </c>
      <c r="G1042">
        <f t="shared" si="32"/>
        <v>0</v>
      </c>
      <c r="H1042">
        <f t="shared" si="33"/>
        <v>0</v>
      </c>
      <c r="N1042">
        <v>2140205</v>
      </c>
      <c r="O1042" t="s">
        <v>4184</v>
      </c>
      <c r="P1042">
        <v>0</v>
      </c>
    </row>
    <row r="1043" spans="4:16">
      <c r="D1043">
        <v>2140206</v>
      </c>
      <c r="E1043" t="s">
        <v>4185</v>
      </c>
      <c r="F1043">
        <v>0</v>
      </c>
      <c r="G1043">
        <f t="shared" si="32"/>
        <v>0</v>
      </c>
      <c r="H1043">
        <f t="shared" si="33"/>
        <v>0</v>
      </c>
      <c r="N1043">
        <v>2140206</v>
      </c>
      <c r="O1043" t="s">
        <v>4185</v>
      </c>
      <c r="P1043">
        <v>0</v>
      </c>
    </row>
    <row r="1044" spans="4:16">
      <c r="D1044">
        <v>2140207</v>
      </c>
      <c r="E1044" t="s">
        <v>4186</v>
      </c>
      <c r="F1044">
        <v>0</v>
      </c>
      <c r="G1044">
        <f t="shared" si="32"/>
        <v>0</v>
      </c>
      <c r="H1044">
        <f t="shared" si="33"/>
        <v>0</v>
      </c>
      <c r="N1044">
        <v>2140207</v>
      </c>
      <c r="O1044" t="s">
        <v>4186</v>
      </c>
      <c r="P1044">
        <v>0</v>
      </c>
    </row>
    <row r="1045" spans="4:16">
      <c r="D1045">
        <v>2140208</v>
      </c>
      <c r="E1045" t="s">
        <v>4187</v>
      </c>
      <c r="F1045">
        <v>0</v>
      </c>
      <c r="G1045">
        <f t="shared" si="32"/>
        <v>0</v>
      </c>
      <c r="H1045">
        <f t="shared" si="33"/>
        <v>0</v>
      </c>
      <c r="N1045">
        <v>2140208</v>
      </c>
      <c r="O1045" t="s">
        <v>4187</v>
      </c>
      <c r="P1045">
        <v>0</v>
      </c>
    </row>
    <row r="1046" spans="4:16">
      <c r="D1046">
        <v>2140299</v>
      </c>
      <c r="E1046" t="s">
        <v>2609</v>
      </c>
      <c r="F1046">
        <v>22200</v>
      </c>
      <c r="G1046">
        <f t="shared" si="32"/>
        <v>22200</v>
      </c>
      <c r="H1046">
        <f t="shared" si="33"/>
        <v>0</v>
      </c>
      <c r="N1046">
        <v>2140299</v>
      </c>
      <c r="O1046" t="s">
        <v>2609</v>
      </c>
      <c r="P1046">
        <v>22200</v>
      </c>
    </row>
    <row r="1047" spans="4:16">
      <c r="D1047">
        <v>21403</v>
      </c>
      <c r="E1047" t="s">
        <v>2429</v>
      </c>
      <c r="F1047">
        <v>0</v>
      </c>
      <c r="G1047">
        <f t="shared" si="32"/>
        <v>0</v>
      </c>
      <c r="H1047">
        <f t="shared" si="33"/>
        <v>0</v>
      </c>
      <c r="N1047">
        <v>21403</v>
      </c>
      <c r="O1047" t="s">
        <v>2429</v>
      </c>
      <c r="P1047">
        <v>0</v>
      </c>
    </row>
    <row r="1048" spans="4:16">
      <c r="D1048">
        <v>2140301</v>
      </c>
      <c r="E1048" t="s">
        <v>2460</v>
      </c>
      <c r="F1048">
        <v>0</v>
      </c>
      <c r="G1048">
        <f t="shared" si="32"/>
        <v>0</v>
      </c>
      <c r="H1048">
        <f t="shared" si="33"/>
        <v>0</v>
      </c>
      <c r="N1048">
        <v>2140301</v>
      </c>
      <c r="O1048" t="s">
        <v>2460</v>
      </c>
      <c r="P1048">
        <v>0</v>
      </c>
    </row>
    <row r="1049" spans="4:16">
      <c r="D1049">
        <v>2140302</v>
      </c>
      <c r="E1049" t="s">
        <v>2461</v>
      </c>
      <c r="F1049">
        <v>0</v>
      </c>
      <c r="G1049">
        <f t="shared" si="32"/>
        <v>0</v>
      </c>
      <c r="H1049">
        <f t="shared" si="33"/>
        <v>0</v>
      </c>
      <c r="N1049">
        <v>2140302</v>
      </c>
      <c r="O1049" t="s">
        <v>2461</v>
      </c>
      <c r="P1049">
        <v>0</v>
      </c>
    </row>
    <row r="1050" spans="4:16">
      <c r="D1050">
        <v>2140303</v>
      </c>
      <c r="E1050" t="s">
        <v>2462</v>
      </c>
      <c r="F1050">
        <v>0</v>
      </c>
      <c r="G1050">
        <f t="shared" si="32"/>
        <v>0</v>
      </c>
      <c r="H1050">
        <f t="shared" si="33"/>
        <v>0</v>
      </c>
      <c r="N1050">
        <v>2140303</v>
      </c>
      <c r="O1050" t="s">
        <v>2462</v>
      </c>
      <c r="P1050">
        <v>0</v>
      </c>
    </row>
    <row r="1051" spans="4:16">
      <c r="D1051">
        <v>2140304</v>
      </c>
      <c r="E1051" t="s">
        <v>4188</v>
      </c>
      <c r="F1051">
        <v>0</v>
      </c>
      <c r="G1051">
        <f t="shared" si="32"/>
        <v>0</v>
      </c>
      <c r="H1051">
        <f t="shared" si="33"/>
        <v>0</v>
      </c>
      <c r="N1051">
        <v>2140304</v>
      </c>
      <c r="O1051" t="s">
        <v>4188</v>
      </c>
      <c r="P1051">
        <v>0</v>
      </c>
    </row>
    <row r="1052" spans="4:16">
      <c r="D1052">
        <v>2140305</v>
      </c>
      <c r="E1052" t="s">
        <v>4189</v>
      </c>
      <c r="F1052">
        <v>0</v>
      </c>
      <c r="G1052">
        <f t="shared" si="32"/>
        <v>0</v>
      </c>
      <c r="H1052">
        <f t="shared" si="33"/>
        <v>0</v>
      </c>
      <c r="N1052">
        <v>2140305</v>
      </c>
      <c r="O1052" t="s">
        <v>4189</v>
      </c>
      <c r="P1052">
        <v>0</v>
      </c>
    </row>
    <row r="1053" spans="4:16">
      <c r="D1053">
        <v>2140306</v>
      </c>
      <c r="E1053" t="s">
        <v>4190</v>
      </c>
      <c r="F1053">
        <v>0</v>
      </c>
      <c r="G1053">
        <f t="shared" si="32"/>
        <v>0</v>
      </c>
      <c r="H1053">
        <f t="shared" si="33"/>
        <v>0</v>
      </c>
      <c r="N1053">
        <v>2140306</v>
      </c>
      <c r="O1053" t="s">
        <v>4190</v>
      </c>
      <c r="P1053">
        <v>0</v>
      </c>
    </row>
    <row r="1054" spans="4:16">
      <c r="D1054">
        <v>2140307</v>
      </c>
      <c r="E1054" t="s">
        <v>4191</v>
      </c>
      <c r="F1054">
        <v>0</v>
      </c>
      <c r="G1054">
        <f t="shared" si="32"/>
        <v>0</v>
      </c>
      <c r="H1054">
        <f t="shared" si="33"/>
        <v>0</v>
      </c>
      <c r="N1054">
        <v>2140307</v>
      </c>
      <c r="O1054" t="s">
        <v>4191</v>
      </c>
      <c r="P1054">
        <v>0</v>
      </c>
    </row>
    <row r="1055" spans="4:16">
      <c r="D1055">
        <v>2140308</v>
      </c>
      <c r="E1055" t="s">
        <v>4192</v>
      </c>
      <c r="F1055">
        <v>0</v>
      </c>
      <c r="G1055">
        <f t="shared" si="32"/>
        <v>0</v>
      </c>
      <c r="H1055">
        <f t="shared" si="33"/>
        <v>0</v>
      </c>
      <c r="N1055">
        <v>2140308</v>
      </c>
      <c r="O1055" t="s">
        <v>4192</v>
      </c>
      <c r="P1055">
        <v>0</v>
      </c>
    </row>
    <row r="1056" spans="4:16">
      <c r="D1056">
        <v>2140399</v>
      </c>
      <c r="E1056" t="s">
        <v>2610</v>
      </c>
      <c r="F1056">
        <v>0</v>
      </c>
      <c r="G1056">
        <f t="shared" si="32"/>
        <v>0</v>
      </c>
      <c r="H1056">
        <f t="shared" si="33"/>
        <v>0</v>
      </c>
      <c r="N1056">
        <v>2140399</v>
      </c>
      <c r="O1056" t="s">
        <v>2610</v>
      </c>
      <c r="P1056">
        <v>0</v>
      </c>
    </row>
    <row r="1057" spans="4:16">
      <c r="D1057">
        <v>21404</v>
      </c>
      <c r="E1057" t="s">
        <v>2430</v>
      </c>
      <c r="F1057">
        <v>4448</v>
      </c>
      <c r="G1057">
        <f t="shared" si="32"/>
        <v>4448</v>
      </c>
      <c r="H1057">
        <f t="shared" si="33"/>
        <v>0</v>
      </c>
      <c r="N1057">
        <v>21404</v>
      </c>
      <c r="O1057" t="s">
        <v>2430</v>
      </c>
      <c r="P1057">
        <v>4448</v>
      </c>
    </row>
    <row r="1058" spans="4:16">
      <c r="D1058">
        <v>2140401</v>
      </c>
      <c r="E1058" t="s">
        <v>2611</v>
      </c>
      <c r="F1058">
        <v>3337</v>
      </c>
      <c r="G1058">
        <f t="shared" si="32"/>
        <v>3337</v>
      </c>
      <c r="H1058">
        <f t="shared" si="33"/>
        <v>0</v>
      </c>
      <c r="N1058">
        <v>2140401</v>
      </c>
      <c r="O1058" t="s">
        <v>2611</v>
      </c>
      <c r="P1058">
        <v>3337</v>
      </c>
    </row>
    <row r="1059" spans="4:16">
      <c r="D1059">
        <v>2140402</v>
      </c>
      <c r="E1059" t="s">
        <v>2612</v>
      </c>
      <c r="F1059">
        <v>352</v>
      </c>
      <c r="G1059">
        <f t="shared" si="32"/>
        <v>352</v>
      </c>
      <c r="H1059">
        <f t="shared" si="33"/>
        <v>0</v>
      </c>
      <c r="N1059">
        <v>2140402</v>
      </c>
      <c r="O1059" t="s">
        <v>2612</v>
      </c>
      <c r="P1059">
        <v>352</v>
      </c>
    </row>
    <row r="1060" spans="4:16">
      <c r="D1060">
        <v>2140403</v>
      </c>
      <c r="E1060" t="s">
        <v>2613</v>
      </c>
      <c r="F1060">
        <v>0</v>
      </c>
      <c r="G1060">
        <f t="shared" si="32"/>
        <v>0</v>
      </c>
      <c r="H1060">
        <f t="shared" si="33"/>
        <v>0</v>
      </c>
      <c r="N1060">
        <v>2140403</v>
      </c>
      <c r="O1060" t="s">
        <v>2613</v>
      </c>
      <c r="P1060">
        <v>0</v>
      </c>
    </row>
    <row r="1061" spans="4:16">
      <c r="D1061">
        <v>2140499</v>
      </c>
      <c r="E1061" t="s">
        <v>2614</v>
      </c>
      <c r="F1061">
        <v>759</v>
      </c>
      <c r="G1061">
        <f t="shared" si="32"/>
        <v>759</v>
      </c>
      <c r="H1061">
        <f t="shared" si="33"/>
        <v>0</v>
      </c>
      <c r="N1061">
        <v>2140499</v>
      </c>
      <c r="O1061" t="s">
        <v>2614</v>
      </c>
      <c r="P1061">
        <v>759</v>
      </c>
    </row>
    <row r="1062" spans="4:16">
      <c r="D1062">
        <v>21405</v>
      </c>
      <c r="E1062" t="s">
        <v>2431</v>
      </c>
      <c r="F1062">
        <v>0</v>
      </c>
      <c r="G1062">
        <f t="shared" si="32"/>
        <v>0</v>
      </c>
      <c r="H1062">
        <f t="shared" si="33"/>
        <v>0</v>
      </c>
      <c r="N1062">
        <v>21405</v>
      </c>
      <c r="O1062" t="s">
        <v>2431</v>
      </c>
      <c r="P1062">
        <v>0</v>
      </c>
    </row>
    <row r="1063" spans="4:16">
      <c r="D1063">
        <v>2140501</v>
      </c>
      <c r="E1063" t="s">
        <v>2460</v>
      </c>
      <c r="F1063">
        <v>0</v>
      </c>
      <c r="G1063">
        <f t="shared" si="32"/>
        <v>0</v>
      </c>
      <c r="H1063">
        <f t="shared" si="33"/>
        <v>0</v>
      </c>
      <c r="N1063">
        <v>2140501</v>
      </c>
      <c r="O1063" t="s">
        <v>2460</v>
      </c>
      <c r="P1063">
        <v>0</v>
      </c>
    </row>
    <row r="1064" spans="4:16">
      <c r="D1064">
        <v>2140502</v>
      </c>
      <c r="E1064" t="s">
        <v>2461</v>
      </c>
      <c r="F1064">
        <v>0</v>
      </c>
      <c r="G1064">
        <f t="shared" si="32"/>
        <v>0</v>
      </c>
      <c r="H1064">
        <f t="shared" si="33"/>
        <v>0</v>
      </c>
      <c r="N1064">
        <v>2140502</v>
      </c>
      <c r="O1064" t="s">
        <v>2461</v>
      </c>
      <c r="P1064">
        <v>0</v>
      </c>
    </row>
    <row r="1065" spans="4:16">
      <c r="D1065">
        <v>2140503</v>
      </c>
      <c r="E1065" t="s">
        <v>2462</v>
      </c>
      <c r="F1065">
        <v>0</v>
      </c>
      <c r="G1065">
        <f t="shared" si="32"/>
        <v>0</v>
      </c>
      <c r="H1065">
        <f t="shared" si="33"/>
        <v>0</v>
      </c>
      <c r="N1065">
        <v>2140503</v>
      </c>
      <c r="O1065" t="s">
        <v>2462</v>
      </c>
      <c r="P1065">
        <v>0</v>
      </c>
    </row>
    <row r="1066" spans="4:16">
      <c r="D1066">
        <v>2140504</v>
      </c>
      <c r="E1066" t="s">
        <v>4187</v>
      </c>
      <c r="F1066">
        <v>0</v>
      </c>
      <c r="G1066">
        <f t="shared" si="32"/>
        <v>0</v>
      </c>
      <c r="H1066">
        <f t="shared" si="33"/>
        <v>0</v>
      </c>
      <c r="N1066">
        <v>2140504</v>
      </c>
      <c r="O1066" t="s">
        <v>4187</v>
      </c>
      <c r="P1066">
        <v>0</v>
      </c>
    </row>
    <row r="1067" spans="4:16">
      <c r="D1067">
        <v>2140505</v>
      </c>
      <c r="E1067" t="s">
        <v>4193</v>
      </c>
      <c r="F1067">
        <v>0</v>
      </c>
      <c r="G1067">
        <f t="shared" si="32"/>
        <v>0</v>
      </c>
      <c r="H1067">
        <f t="shared" si="33"/>
        <v>0</v>
      </c>
      <c r="N1067">
        <v>2140505</v>
      </c>
      <c r="O1067" t="s">
        <v>4193</v>
      </c>
      <c r="P1067">
        <v>0</v>
      </c>
    </row>
    <row r="1068" spans="4:16">
      <c r="D1068">
        <v>2140599</v>
      </c>
      <c r="E1068" t="s">
        <v>2615</v>
      </c>
      <c r="F1068">
        <v>0</v>
      </c>
      <c r="G1068">
        <f t="shared" si="32"/>
        <v>0</v>
      </c>
      <c r="H1068">
        <f t="shared" si="33"/>
        <v>0</v>
      </c>
      <c r="N1068">
        <v>2140599</v>
      </c>
      <c r="O1068" t="s">
        <v>2615</v>
      </c>
      <c r="P1068">
        <v>0</v>
      </c>
    </row>
    <row r="1069" spans="4:16">
      <c r="D1069">
        <v>21406</v>
      </c>
      <c r="E1069" t="s">
        <v>4194</v>
      </c>
      <c r="F1069">
        <v>0</v>
      </c>
      <c r="G1069">
        <f t="shared" si="32"/>
        <v>0</v>
      </c>
      <c r="H1069">
        <f t="shared" si="33"/>
        <v>0</v>
      </c>
      <c r="N1069">
        <v>21406</v>
      </c>
      <c r="O1069" t="s">
        <v>4194</v>
      </c>
      <c r="P1069">
        <v>0</v>
      </c>
    </row>
    <row r="1070" spans="4:16">
      <c r="D1070">
        <v>2140601</v>
      </c>
      <c r="E1070" t="s">
        <v>4195</v>
      </c>
      <c r="F1070">
        <v>0</v>
      </c>
      <c r="G1070">
        <f t="shared" si="32"/>
        <v>0</v>
      </c>
      <c r="H1070">
        <f t="shared" si="33"/>
        <v>0</v>
      </c>
      <c r="N1070">
        <v>2140601</v>
      </c>
      <c r="O1070" t="s">
        <v>4195</v>
      </c>
      <c r="P1070">
        <v>0</v>
      </c>
    </row>
    <row r="1071" spans="4:16">
      <c r="D1071">
        <v>2140602</v>
      </c>
      <c r="E1071" t="s">
        <v>4196</v>
      </c>
      <c r="F1071">
        <v>0</v>
      </c>
      <c r="G1071">
        <f t="shared" si="32"/>
        <v>0</v>
      </c>
      <c r="H1071">
        <f t="shared" si="33"/>
        <v>0</v>
      </c>
      <c r="N1071">
        <v>2140602</v>
      </c>
      <c r="O1071" t="s">
        <v>4196</v>
      </c>
      <c r="P1071">
        <v>0</v>
      </c>
    </row>
    <row r="1072" spans="4:16">
      <c r="D1072">
        <v>2140603</v>
      </c>
      <c r="E1072" t="s">
        <v>4197</v>
      </c>
      <c r="F1072">
        <v>0</v>
      </c>
      <c r="G1072">
        <f t="shared" si="32"/>
        <v>0</v>
      </c>
      <c r="H1072">
        <f t="shared" si="33"/>
        <v>0</v>
      </c>
      <c r="N1072">
        <v>2140603</v>
      </c>
      <c r="O1072" t="s">
        <v>4197</v>
      </c>
      <c r="P1072">
        <v>0</v>
      </c>
    </row>
    <row r="1073" spans="4:16">
      <c r="D1073">
        <v>2140699</v>
      </c>
      <c r="E1073" t="s">
        <v>4198</v>
      </c>
      <c r="F1073">
        <v>0</v>
      </c>
      <c r="G1073">
        <f t="shared" si="32"/>
        <v>0</v>
      </c>
      <c r="H1073">
        <f t="shared" si="33"/>
        <v>0</v>
      </c>
      <c r="N1073">
        <v>2140699</v>
      </c>
      <c r="O1073" t="s">
        <v>4198</v>
      </c>
      <c r="P1073">
        <v>0</v>
      </c>
    </row>
    <row r="1074" spans="4:16">
      <c r="D1074">
        <v>21499</v>
      </c>
      <c r="E1074" t="s">
        <v>2432</v>
      </c>
      <c r="F1074">
        <v>48</v>
      </c>
      <c r="G1074">
        <f t="shared" si="32"/>
        <v>48</v>
      </c>
      <c r="H1074">
        <f t="shared" si="33"/>
        <v>0</v>
      </c>
      <c r="N1074">
        <v>21499</v>
      </c>
      <c r="O1074" t="s">
        <v>2432</v>
      </c>
      <c r="P1074">
        <v>48</v>
      </c>
    </row>
    <row r="1075" spans="4:16">
      <c r="D1075">
        <v>2149901</v>
      </c>
      <c r="E1075" t="s">
        <v>4199</v>
      </c>
      <c r="F1075">
        <v>0</v>
      </c>
      <c r="G1075">
        <f t="shared" si="32"/>
        <v>0</v>
      </c>
      <c r="H1075">
        <f t="shared" si="33"/>
        <v>0</v>
      </c>
      <c r="N1075">
        <v>2149901</v>
      </c>
      <c r="O1075" t="s">
        <v>4199</v>
      </c>
      <c r="P1075">
        <v>0</v>
      </c>
    </row>
    <row r="1076" spans="4:16">
      <c r="D1076">
        <v>2149999</v>
      </c>
      <c r="E1076" t="s">
        <v>2616</v>
      </c>
      <c r="F1076">
        <v>48</v>
      </c>
      <c r="G1076">
        <f t="shared" si="32"/>
        <v>48</v>
      </c>
      <c r="H1076">
        <f t="shared" si="33"/>
        <v>0</v>
      </c>
      <c r="N1076">
        <v>2149999</v>
      </c>
      <c r="O1076" t="s">
        <v>2616</v>
      </c>
      <c r="P1076">
        <v>48</v>
      </c>
    </row>
    <row r="1077" spans="4:16">
      <c r="D1077">
        <v>215</v>
      </c>
      <c r="E1077" t="s">
        <v>2315</v>
      </c>
      <c r="F1077">
        <v>61378</v>
      </c>
      <c r="G1077">
        <f t="shared" si="32"/>
        <v>61378</v>
      </c>
      <c r="H1077">
        <f t="shared" si="33"/>
        <v>0</v>
      </c>
      <c r="N1077">
        <v>215</v>
      </c>
      <c r="O1077" t="s">
        <v>2315</v>
      </c>
      <c r="P1077">
        <v>61378</v>
      </c>
    </row>
    <row r="1078" spans="4:16">
      <c r="D1078">
        <v>21501</v>
      </c>
      <c r="E1078" t="s">
        <v>4200</v>
      </c>
      <c r="F1078">
        <v>0</v>
      </c>
      <c r="G1078">
        <f t="shared" si="32"/>
        <v>0</v>
      </c>
      <c r="H1078">
        <f t="shared" si="33"/>
        <v>0</v>
      </c>
      <c r="N1078">
        <v>21501</v>
      </c>
      <c r="O1078" t="s">
        <v>4200</v>
      </c>
      <c r="P1078">
        <v>0</v>
      </c>
    </row>
    <row r="1079" spans="4:16">
      <c r="D1079">
        <v>2150101</v>
      </c>
      <c r="E1079" t="s">
        <v>2460</v>
      </c>
      <c r="F1079">
        <v>0</v>
      </c>
      <c r="G1079">
        <f t="shared" si="32"/>
        <v>0</v>
      </c>
      <c r="H1079">
        <f t="shared" si="33"/>
        <v>0</v>
      </c>
      <c r="N1079">
        <v>2150101</v>
      </c>
      <c r="O1079" t="s">
        <v>2460</v>
      </c>
      <c r="P1079">
        <v>0</v>
      </c>
    </row>
    <row r="1080" spans="4:16">
      <c r="D1080">
        <v>2150102</v>
      </c>
      <c r="E1080" t="s">
        <v>2461</v>
      </c>
      <c r="F1080">
        <v>0</v>
      </c>
      <c r="G1080">
        <f t="shared" si="32"/>
        <v>0</v>
      </c>
      <c r="H1080">
        <f t="shared" si="33"/>
        <v>0</v>
      </c>
      <c r="N1080">
        <v>2150102</v>
      </c>
      <c r="O1080" t="s">
        <v>2461</v>
      </c>
      <c r="P1080">
        <v>0</v>
      </c>
    </row>
    <row r="1081" spans="4:16">
      <c r="D1081">
        <v>2150103</v>
      </c>
      <c r="E1081" t="s">
        <v>2462</v>
      </c>
      <c r="F1081">
        <v>0</v>
      </c>
      <c r="G1081">
        <f t="shared" si="32"/>
        <v>0</v>
      </c>
      <c r="H1081">
        <f t="shared" si="33"/>
        <v>0</v>
      </c>
      <c r="N1081">
        <v>2150103</v>
      </c>
      <c r="O1081" t="s">
        <v>2462</v>
      </c>
      <c r="P1081">
        <v>0</v>
      </c>
    </row>
    <row r="1082" spans="4:16">
      <c r="D1082">
        <v>2150104</v>
      </c>
      <c r="E1082" t="s">
        <v>4201</v>
      </c>
      <c r="F1082">
        <v>0</v>
      </c>
      <c r="G1082">
        <f t="shared" si="32"/>
        <v>0</v>
      </c>
      <c r="H1082">
        <f t="shared" si="33"/>
        <v>0</v>
      </c>
      <c r="N1082">
        <v>2150104</v>
      </c>
      <c r="O1082" t="s">
        <v>4201</v>
      </c>
      <c r="P1082">
        <v>0</v>
      </c>
    </row>
    <row r="1083" spans="4:16">
      <c r="D1083">
        <v>2150105</v>
      </c>
      <c r="E1083" t="s">
        <v>4202</v>
      </c>
      <c r="F1083">
        <v>0</v>
      </c>
      <c r="G1083">
        <f t="shared" si="32"/>
        <v>0</v>
      </c>
      <c r="H1083">
        <f t="shared" si="33"/>
        <v>0</v>
      </c>
      <c r="N1083">
        <v>2150105</v>
      </c>
      <c r="O1083" t="s">
        <v>4202</v>
      </c>
      <c r="P1083">
        <v>0</v>
      </c>
    </row>
    <row r="1084" spans="4:16">
      <c r="D1084">
        <v>2150106</v>
      </c>
      <c r="E1084" t="s">
        <v>4203</v>
      </c>
      <c r="F1084">
        <v>0</v>
      </c>
      <c r="G1084">
        <f t="shared" si="32"/>
        <v>0</v>
      </c>
      <c r="H1084">
        <f t="shared" si="33"/>
        <v>0</v>
      </c>
      <c r="N1084">
        <v>2150106</v>
      </c>
      <c r="O1084" t="s">
        <v>4203</v>
      </c>
      <c r="P1084">
        <v>0</v>
      </c>
    </row>
    <row r="1085" spans="4:16">
      <c r="D1085">
        <v>2150107</v>
      </c>
      <c r="E1085" t="s">
        <v>4204</v>
      </c>
      <c r="F1085">
        <v>0</v>
      </c>
      <c r="G1085">
        <f t="shared" si="32"/>
        <v>0</v>
      </c>
      <c r="H1085">
        <f t="shared" si="33"/>
        <v>0</v>
      </c>
      <c r="N1085">
        <v>2150107</v>
      </c>
      <c r="O1085" t="s">
        <v>4204</v>
      </c>
      <c r="P1085">
        <v>0</v>
      </c>
    </row>
    <row r="1086" spans="4:16">
      <c r="D1086">
        <v>2150108</v>
      </c>
      <c r="E1086" t="s">
        <v>4205</v>
      </c>
      <c r="F1086">
        <v>0</v>
      </c>
      <c r="G1086">
        <f t="shared" si="32"/>
        <v>0</v>
      </c>
      <c r="H1086">
        <f t="shared" si="33"/>
        <v>0</v>
      </c>
      <c r="N1086">
        <v>2150108</v>
      </c>
      <c r="O1086" t="s">
        <v>4205</v>
      </c>
      <c r="P1086">
        <v>0</v>
      </c>
    </row>
    <row r="1087" spans="4:16">
      <c r="D1087">
        <v>2150199</v>
      </c>
      <c r="E1087" t="s">
        <v>4206</v>
      </c>
      <c r="F1087">
        <v>0</v>
      </c>
      <c r="G1087">
        <f t="shared" si="32"/>
        <v>0</v>
      </c>
      <c r="H1087">
        <f t="shared" si="33"/>
        <v>0</v>
      </c>
      <c r="N1087">
        <v>2150199</v>
      </c>
      <c r="O1087" t="s">
        <v>4206</v>
      </c>
      <c r="P1087">
        <v>0</v>
      </c>
    </row>
    <row r="1088" spans="4:16">
      <c r="D1088">
        <v>21502</v>
      </c>
      <c r="E1088" t="s">
        <v>2433</v>
      </c>
      <c r="F1088">
        <v>16915</v>
      </c>
      <c r="G1088">
        <f t="shared" si="32"/>
        <v>16915</v>
      </c>
      <c r="H1088">
        <f t="shared" si="33"/>
        <v>0</v>
      </c>
      <c r="N1088">
        <v>21502</v>
      </c>
      <c r="O1088" t="s">
        <v>2433</v>
      </c>
      <c r="P1088">
        <v>16915</v>
      </c>
    </row>
    <row r="1089" spans="4:16">
      <c r="D1089">
        <v>2150201</v>
      </c>
      <c r="E1089" t="s">
        <v>2460</v>
      </c>
      <c r="F1089">
        <v>1107</v>
      </c>
      <c r="G1089">
        <f t="shared" si="32"/>
        <v>1107</v>
      </c>
      <c r="H1089">
        <f t="shared" si="33"/>
        <v>0</v>
      </c>
      <c r="N1089">
        <v>2150201</v>
      </c>
      <c r="O1089" t="s">
        <v>2460</v>
      </c>
      <c r="P1089">
        <v>1107</v>
      </c>
    </row>
    <row r="1090" spans="4:16">
      <c r="D1090">
        <v>2150202</v>
      </c>
      <c r="E1090" t="s">
        <v>2461</v>
      </c>
      <c r="F1090">
        <v>41</v>
      </c>
      <c r="G1090">
        <f t="shared" si="32"/>
        <v>41</v>
      </c>
      <c r="H1090">
        <f t="shared" si="33"/>
        <v>0</v>
      </c>
      <c r="N1090">
        <v>2150202</v>
      </c>
      <c r="O1090" t="s">
        <v>2461</v>
      </c>
      <c r="P1090">
        <v>41</v>
      </c>
    </row>
    <row r="1091" spans="4:16">
      <c r="D1091">
        <v>2150203</v>
      </c>
      <c r="E1091" t="s">
        <v>2462</v>
      </c>
      <c r="F1091">
        <v>0</v>
      </c>
      <c r="G1091">
        <f t="shared" si="32"/>
        <v>0</v>
      </c>
      <c r="H1091">
        <f t="shared" si="33"/>
        <v>0</v>
      </c>
      <c r="N1091">
        <v>2150203</v>
      </c>
      <c r="O1091" t="s">
        <v>2462</v>
      </c>
      <c r="P1091">
        <v>0</v>
      </c>
    </row>
    <row r="1092" spans="4:16">
      <c r="D1092">
        <v>2150204</v>
      </c>
      <c r="E1092" t="s">
        <v>4207</v>
      </c>
      <c r="F1092">
        <v>0</v>
      </c>
      <c r="G1092">
        <f t="shared" si="32"/>
        <v>0</v>
      </c>
      <c r="H1092">
        <f t="shared" si="33"/>
        <v>0</v>
      </c>
      <c r="N1092">
        <v>2150204</v>
      </c>
      <c r="O1092" t="s">
        <v>4207</v>
      </c>
      <c r="P1092">
        <v>0</v>
      </c>
    </row>
    <row r="1093" spans="4:16">
      <c r="D1093">
        <v>2150205</v>
      </c>
      <c r="E1093" t="s">
        <v>4208</v>
      </c>
      <c r="F1093">
        <v>0</v>
      </c>
      <c r="G1093">
        <f t="shared" si="32"/>
        <v>0</v>
      </c>
      <c r="H1093">
        <f t="shared" si="33"/>
        <v>0</v>
      </c>
      <c r="N1093">
        <v>2150205</v>
      </c>
      <c r="O1093" t="s">
        <v>4208</v>
      </c>
      <c r="P1093">
        <v>0</v>
      </c>
    </row>
    <row r="1094" spans="4:16">
      <c r="D1094">
        <v>2150206</v>
      </c>
      <c r="E1094" t="s">
        <v>4209</v>
      </c>
      <c r="F1094">
        <v>0</v>
      </c>
      <c r="G1094">
        <f t="shared" ref="G1094:G1157" si="34">P1094</f>
        <v>0</v>
      </c>
      <c r="H1094">
        <f t="shared" ref="H1094:H1157" si="35">F1094-G1094</f>
        <v>0</v>
      </c>
      <c r="N1094">
        <v>2150206</v>
      </c>
      <c r="O1094" t="s">
        <v>4209</v>
      </c>
      <c r="P1094">
        <v>0</v>
      </c>
    </row>
    <row r="1095" spans="4:16">
      <c r="D1095">
        <v>2150207</v>
      </c>
      <c r="E1095" t="s">
        <v>4210</v>
      </c>
      <c r="F1095">
        <v>0</v>
      </c>
      <c r="G1095">
        <f t="shared" si="34"/>
        <v>0</v>
      </c>
      <c r="H1095">
        <f t="shared" si="35"/>
        <v>0</v>
      </c>
      <c r="N1095">
        <v>2150207</v>
      </c>
      <c r="O1095" t="s">
        <v>4210</v>
      </c>
      <c r="P1095">
        <v>0</v>
      </c>
    </row>
    <row r="1096" spans="4:16">
      <c r="D1096">
        <v>2150208</v>
      </c>
      <c r="E1096" t="s">
        <v>4211</v>
      </c>
      <c r="F1096">
        <v>0</v>
      </c>
      <c r="G1096">
        <f t="shared" si="34"/>
        <v>0</v>
      </c>
      <c r="H1096">
        <f t="shared" si="35"/>
        <v>0</v>
      </c>
      <c r="N1096">
        <v>2150208</v>
      </c>
      <c r="O1096" t="s">
        <v>4211</v>
      </c>
      <c r="P1096">
        <v>0</v>
      </c>
    </row>
    <row r="1097" spans="4:16">
      <c r="D1097">
        <v>2150209</v>
      </c>
      <c r="E1097" t="s">
        <v>4212</v>
      </c>
      <c r="F1097">
        <v>0</v>
      </c>
      <c r="G1097">
        <f t="shared" si="34"/>
        <v>0</v>
      </c>
      <c r="H1097">
        <f t="shared" si="35"/>
        <v>0</v>
      </c>
      <c r="N1097">
        <v>2150209</v>
      </c>
      <c r="O1097" t="s">
        <v>4212</v>
      </c>
      <c r="P1097">
        <v>0</v>
      </c>
    </row>
    <row r="1098" spans="4:16">
      <c r="D1098">
        <v>2150210</v>
      </c>
      <c r="E1098" t="s">
        <v>4213</v>
      </c>
      <c r="F1098">
        <v>0</v>
      </c>
      <c r="G1098">
        <f t="shared" si="34"/>
        <v>0</v>
      </c>
      <c r="H1098">
        <f t="shared" si="35"/>
        <v>0</v>
      </c>
      <c r="N1098">
        <v>2150210</v>
      </c>
      <c r="O1098" t="s">
        <v>4213</v>
      </c>
      <c r="P1098">
        <v>0</v>
      </c>
    </row>
    <row r="1099" spans="4:16">
      <c r="D1099">
        <v>2150212</v>
      </c>
      <c r="E1099" t="s">
        <v>4214</v>
      </c>
      <c r="F1099">
        <v>0</v>
      </c>
      <c r="G1099">
        <f t="shared" si="34"/>
        <v>0</v>
      </c>
      <c r="H1099">
        <f t="shared" si="35"/>
        <v>0</v>
      </c>
      <c r="N1099">
        <v>2150212</v>
      </c>
      <c r="O1099" t="s">
        <v>4214</v>
      </c>
      <c r="P1099">
        <v>0</v>
      </c>
    </row>
    <row r="1100" spans="4:16">
      <c r="D1100">
        <v>2150213</v>
      </c>
      <c r="E1100" t="s">
        <v>4215</v>
      </c>
      <c r="F1100">
        <v>0</v>
      </c>
      <c r="G1100">
        <f t="shared" si="34"/>
        <v>0</v>
      </c>
      <c r="H1100">
        <f t="shared" si="35"/>
        <v>0</v>
      </c>
      <c r="N1100">
        <v>2150213</v>
      </c>
      <c r="O1100" t="s">
        <v>4215</v>
      </c>
      <c r="P1100">
        <v>0</v>
      </c>
    </row>
    <row r="1101" spans="4:16">
      <c r="D1101">
        <v>2150214</v>
      </c>
      <c r="E1101" t="s">
        <v>4216</v>
      </c>
      <c r="F1101">
        <v>0</v>
      </c>
      <c r="G1101">
        <f t="shared" si="34"/>
        <v>0</v>
      </c>
      <c r="H1101">
        <f t="shared" si="35"/>
        <v>0</v>
      </c>
      <c r="N1101">
        <v>2150214</v>
      </c>
      <c r="O1101" t="s">
        <v>4216</v>
      </c>
      <c r="P1101">
        <v>0</v>
      </c>
    </row>
    <row r="1102" spans="4:16">
      <c r="D1102">
        <v>2150215</v>
      </c>
      <c r="E1102" t="s">
        <v>4217</v>
      </c>
      <c r="F1102">
        <v>0</v>
      </c>
      <c r="G1102">
        <f t="shared" si="34"/>
        <v>0</v>
      </c>
      <c r="H1102">
        <f t="shared" si="35"/>
        <v>0</v>
      </c>
      <c r="N1102">
        <v>2150215</v>
      </c>
      <c r="O1102" t="s">
        <v>4217</v>
      </c>
      <c r="P1102">
        <v>0</v>
      </c>
    </row>
    <row r="1103" spans="4:16">
      <c r="D1103">
        <v>2150299</v>
      </c>
      <c r="E1103" t="s">
        <v>2217</v>
      </c>
      <c r="F1103">
        <v>15767</v>
      </c>
      <c r="G1103">
        <f t="shared" si="34"/>
        <v>15767</v>
      </c>
      <c r="H1103">
        <f t="shared" si="35"/>
        <v>0</v>
      </c>
      <c r="N1103">
        <v>2150299</v>
      </c>
      <c r="O1103" t="s">
        <v>2217</v>
      </c>
      <c r="P1103">
        <v>15767</v>
      </c>
    </row>
    <row r="1104" spans="4:16">
      <c r="D1104">
        <v>21503</v>
      </c>
      <c r="E1104" t="s">
        <v>4218</v>
      </c>
      <c r="F1104">
        <v>0</v>
      </c>
      <c r="G1104">
        <f t="shared" si="34"/>
        <v>0</v>
      </c>
      <c r="H1104">
        <f t="shared" si="35"/>
        <v>0</v>
      </c>
      <c r="N1104">
        <v>21503</v>
      </c>
      <c r="O1104" t="s">
        <v>4218</v>
      </c>
      <c r="P1104">
        <v>0</v>
      </c>
    </row>
    <row r="1105" spans="4:16">
      <c r="D1105">
        <v>2150301</v>
      </c>
      <c r="E1105" t="s">
        <v>2460</v>
      </c>
      <c r="F1105">
        <v>0</v>
      </c>
      <c r="G1105">
        <f t="shared" si="34"/>
        <v>0</v>
      </c>
      <c r="H1105">
        <f t="shared" si="35"/>
        <v>0</v>
      </c>
      <c r="N1105">
        <v>2150301</v>
      </c>
      <c r="O1105" t="s">
        <v>2460</v>
      </c>
      <c r="P1105">
        <v>0</v>
      </c>
    </row>
    <row r="1106" spans="4:16">
      <c r="D1106">
        <v>2150302</v>
      </c>
      <c r="E1106" t="s">
        <v>2461</v>
      </c>
      <c r="F1106">
        <v>0</v>
      </c>
      <c r="G1106">
        <f t="shared" si="34"/>
        <v>0</v>
      </c>
      <c r="H1106">
        <f t="shared" si="35"/>
        <v>0</v>
      </c>
      <c r="N1106">
        <v>2150302</v>
      </c>
      <c r="O1106" t="s">
        <v>2461</v>
      </c>
      <c r="P1106">
        <v>0</v>
      </c>
    </row>
    <row r="1107" spans="4:16">
      <c r="D1107">
        <v>2150303</v>
      </c>
      <c r="E1107" t="s">
        <v>2462</v>
      </c>
      <c r="F1107">
        <v>0</v>
      </c>
      <c r="G1107">
        <f t="shared" si="34"/>
        <v>0</v>
      </c>
      <c r="H1107">
        <f t="shared" si="35"/>
        <v>0</v>
      </c>
      <c r="N1107">
        <v>2150303</v>
      </c>
      <c r="O1107" t="s">
        <v>2462</v>
      </c>
      <c r="P1107">
        <v>0</v>
      </c>
    </row>
    <row r="1108" spans="4:16">
      <c r="D1108">
        <v>2150399</v>
      </c>
      <c r="E1108" t="s">
        <v>4219</v>
      </c>
      <c r="F1108">
        <v>0</v>
      </c>
      <c r="G1108">
        <f t="shared" si="34"/>
        <v>0</v>
      </c>
      <c r="H1108">
        <f t="shared" si="35"/>
        <v>0</v>
      </c>
      <c r="N1108">
        <v>2150399</v>
      </c>
      <c r="O1108" t="s">
        <v>4219</v>
      </c>
      <c r="P1108">
        <v>0</v>
      </c>
    </row>
    <row r="1109" spans="4:16">
      <c r="D1109">
        <v>21505</v>
      </c>
      <c r="E1109" t="s">
        <v>2434</v>
      </c>
      <c r="F1109">
        <v>150</v>
      </c>
      <c r="G1109">
        <f t="shared" si="34"/>
        <v>150</v>
      </c>
      <c r="H1109">
        <f t="shared" si="35"/>
        <v>0</v>
      </c>
      <c r="N1109">
        <v>21505</v>
      </c>
      <c r="O1109" t="s">
        <v>2434</v>
      </c>
      <c r="P1109">
        <v>150</v>
      </c>
    </row>
    <row r="1110" spans="4:16">
      <c r="D1110">
        <v>2150501</v>
      </c>
      <c r="E1110" t="s">
        <v>2460</v>
      </c>
      <c r="F1110">
        <v>0</v>
      </c>
      <c r="G1110">
        <f t="shared" si="34"/>
        <v>0</v>
      </c>
      <c r="H1110">
        <f t="shared" si="35"/>
        <v>0</v>
      </c>
      <c r="N1110">
        <v>2150501</v>
      </c>
      <c r="O1110" t="s">
        <v>2460</v>
      </c>
      <c r="P1110">
        <v>0</v>
      </c>
    </row>
    <row r="1111" spans="4:16">
      <c r="D1111">
        <v>2150502</v>
      </c>
      <c r="E1111" t="s">
        <v>2461</v>
      </c>
      <c r="F1111">
        <v>77</v>
      </c>
      <c r="G1111">
        <f t="shared" si="34"/>
        <v>77</v>
      </c>
      <c r="H1111">
        <f t="shared" si="35"/>
        <v>0</v>
      </c>
      <c r="N1111">
        <v>2150502</v>
      </c>
      <c r="O1111" t="s">
        <v>2461</v>
      </c>
      <c r="P1111">
        <v>77</v>
      </c>
    </row>
    <row r="1112" spans="4:16">
      <c r="D1112">
        <v>2150503</v>
      </c>
      <c r="E1112" t="s">
        <v>2462</v>
      </c>
      <c r="F1112">
        <v>0</v>
      </c>
      <c r="G1112">
        <f t="shared" si="34"/>
        <v>0</v>
      </c>
      <c r="H1112">
        <f t="shared" si="35"/>
        <v>0</v>
      </c>
      <c r="N1112">
        <v>2150503</v>
      </c>
      <c r="O1112" t="s">
        <v>2462</v>
      </c>
      <c r="P1112">
        <v>0</v>
      </c>
    </row>
    <row r="1113" spans="4:16">
      <c r="D1113">
        <v>2150505</v>
      </c>
      <c r="E1113" t="s">
        <v>4220</v>
      </c>
      <c r="F1113">
        <v>0</v>
      </c>
      <c r="G1113">
        <f t="shared" si="34"/>
        <v>0</v>
      </c>
      <c r="H1113">
        <f t="shared" si="35"/>
        <v>0</v>
      </c>
      <c r="N1113">
        <v>2150505</v>
      </c>
      <c r="O1113" t="s">
        <v>4220</v>
      </c>
      <c r="P1113">
        <v>0</v>
      </c>
    </row>
    <row r="1114" spans="4:16">
      <c r="D1114">
        <v>2150506</v>
      </c>
      <c r="E1114" t="s">
        <v>4221</v>
      </c>
      <c r="F1114">
        <v>0</v>
      </c>
      <c r="G1114">
        <f t="shared" si="34"/>
        <v>0</v>
      </c>
      <c r="H1114">
        <f t="shared" si="35"/>
        <v>0</v>
      </c>
      <c r="N1114">
        <v>2150506</v>
      </c>
      <c r="O1114" t="s">
        <v>4221</v>
      </c>
      <c r="P1114">
        <v>0</v>
      </c>
    </row>
    <row r="1115" spans="4:16">
      <c r="D1115">
        <v>2150507</v>
      </c>
      <c r="E1115" t="s">
        <v>4222</v>
      </c>
      <c r="F1115">
        <v>0</v>
      </c>
      <c r="G1115">
        <f t="shared" si="34"/>
        <v>0</v>
      </c>
      <c r="H1115">
        <f t="shared" si="35"/>
        <v>0</v>
      </c>
      <c r="N1115">
        <v>2150507</v>
      </c>
      <c r="O1115" t="s">
        <v>4222</v>
      </c>
      <c r="P1115">
        <v>0</v>
      </c>
    </row>
    <row r="1116" spans="4:16">
      <c r="D1116">
        <v>2150508</v>
      </c>
      <c r="E1116" t="s">
        <v>4223</v>
      </c>
      <c r="F1116">
        <v>0</v>
      </c>
      <c r="G1116">
        <f t="shared" si="34"/>
        <v>0</v>
      </c>
      <c r="H1116">
        <f t="shared" si="35"/>
        <v>0</v>
      </c>
      <c r="N1116">
        <v>2150508</v>
      </c>
      <c r="O1116" t="s">
        <v>4223</v>
      </c>
      <c r="P1116">
        <v>0</v>
      </c>
    </row>
    <row r="1117" spans="4:16">
      <c r="D1117">
        <v>2150509</v>
      </c>
      <c r="E1117" t="s">
        <v>4224</v>
      </c>
      <c r="F1117">
        <v>0</v>
      </c>
      <c r="G1117">
        <f t="shared" si="34"/>
        <v>0</v>
      </c>
      <c r="H1117">
        <f t="shared" si="35"/>
        <v>0</v>
      </c>
      <c r="N1117">
        <v>2150509</v>
      </c>
      <c r="O1117" t="s">
        <v>4224</v>
      </c>
      <c r="P1117">
        <v>0</v>
      </c>
    </row>
    <row r="1118" spans="4:16">
      <c r="D1118">
        <v>2150510</v>
      </c>
      <c r="E1118" t="s">
        <v>4225</v>
      </c>
      <c r="F1118">
        <v>0</v>
      </c>
      <c r="G1118">
        <f t="shared" si="34"/>
        <v>0</v>
      </c>
      <c r="H1118">
        <f t="shared" si="35"/>
        <v>0</v>
      </c>
      <c r="N1118">
        <v>2150510</v>
      </c>
      <c r="O1118" t="s">
        <v>4225</v>
      </c>
      <c r="P1118">
        <v>0</v>
      </c>
    </row>
    <row r="1119" spans="4:16">
      <c r="D1119">
        <v>2150511</v>
      </c>
      <c r="E1119" t="s">
        <v>4226</v>
      </c>
      <c r="F1119">
        <v>0</v>
      </c>
      <c r="G1119">
        <f t="shared" si="34"/>
        <v>0</v>
      </c>
      <c r="H1119">
        <f t="shared" si="35"/>
        <v>0</v>
      </c>
      <c r="N1119">
        <v>2150511</v>
      </c>
      <c r="O1119" t="s">
        <v>4226</v>
      </c>
      <c r="P1119">
        <v>0</v>
      </c>
    </row>
    <row r="1120" spans="4:16">
      <c r="D1120">
        <v>2150513</v>
      </c>
      <c r="E1120" t="s">
        <v>4187</v>
      </c>
      <c r="F1120">
        <v>0</v>
      </c>
      <c r="G1120">
        <f t="shared" si="34"/>
        <v>0</v>
      </c>
      <c r="H1120">
        <f t="shared" si="35"/>
        <v>0</v>
      </c>
      <c r="N1120">
        <v>2150513</v>
      </c>
      <c r="O1120" t="s">
        <v>4187</v>
      </c>
      <c r="P1120">
        <v>0</v>
      </c>
    </row>
    <row r="1121" spans="4:16">
      <c r="D1121">
        <v>2150515</v>
      </c>
      <c r="E1121" t="s">
        <v>4227</v>
      </c>
      <c r="F1121">
        <v>0</v>
      </c>
      <c r="G1121">
        <f t="shared" si="34"/>
        <v>0</v>
      </c>
      <c r="H1121">
        <f t="shared" si="35"/>
        <v>0</v>
      </c>
      <c r="N1121">
        <v>2150515</v>
      </c>
      <c r="O1121" t="s">
        <v>4227</v>
      </c>
      <c r="P1121">
        <v>0</v>
      </c>
    </row>
    <row r="1122" spans="4:16">
      <c r="D1122">
        <v>2150599</v>
      </c>
      <c r="E1122" t="s">
        <v>2220</v>
      </c>
      <c r="F1122">
        <v>73</v>
      </c>
      <c r="G1122">
        <f t="shared" si="34"/>
        <v>73</v>
      </c>
      <c r="H1122">
        <f t="shared" si="35"/>
        <v>0</v>
      </c>
      <c r="N1122">
        <v>2150599</v>
      </c>
      <c r="O1122" t="s">
        <v>2220</v>
      </c>
      <c r="P1122">
        <v>73</v>
      </c>
    </row>
    <row r="1123" spans="4:16">
      <c r="D1123">
        <v>21506</v>
      </c>
      <c r="E1123" t="s">
        <v>2435</v>
      </c>
      <c r="F1123">
        <v>1252</v>
      </c>
      <c r="G1123">
        <f t="shared" si="34"/>
        <v>1252</v>
      </c>
      <c r="H1123">
        <f t="shared" si="35"/>
        <v>0</v>
      </c>
      <c r="N1123">
        <v>21506</v>
      </c>
      <c r="O1123" t="s">
        <v>2435</v>
      </c>
      <c r="P1123">
        <v>1252</v>
      </c>
    </row>
    <row r="1124" spans="4:16">
      <c r="D1124">
        <v>2150601</v>
      </c>
      <c r="E1124" t="s">
        <v>2460</v>
      </c>
      <c r="F1124">
        <v>585</v>
      </c>
      <c r="G1124">
        <f t="shared" si="34"/>
        <v>585</v>
      </c>
      <c r="H1124">
        <f t="shared" si="35"/>
        <v>0</v>
      </c>
      <c r="N1124">
        <v>2150601</v>
      </c>
      <c r="O1124" t="s">
        <v>2460</v>
      </c>
      <c r="P1124">
        <v>585</v>
      </c>
    </row>
    <row r="1125" spans="4:16">
      <c r="D1125">
        <v>2150602</v>
      </c>
      <c r="E1125" t="s">
        <v>2461</v>
      </c>
      <c r="F1125">
        <v>0</v>
      </c>
      <c r="G1125">
        <f t="shared" si="34"/>
        <v>0</v>
      </c>
      <c r="H1125">
        <f t="shared" si="35"/>
        <v>0</v>
      </c>
      <c r="N1125">
        <v>2150602</v>
      </c>
      <c r="O1125" t="s">
        <v>2461</v>
      </c>
      <c r="P1125">
        <v>0</v>
      </c>
    </row>
    <row r="1126" spans="4:16">
      <c r="D1126">
        <v>2150603</v>
      </c>
      <c r="E1126" t="s">
        <v>2462</v>
      </c>
      <c r="F1126">
        <v>14</v>
      </c>
      <c r="G1126">
        <f t="shared" si="34"/>
        <v>14</v>
      </c>
      <c r="H1126">
        <f t="shared" si="35"/>
        <v>0</v>
      </c>
      <c r="N1126">
        <v>2150603</v>
      </c>
      <c r="O1126" t="s">
        <v>2462</v>
      </c>
      <c r="P1126">
        <v>14</v>
      </c>
    </row>
    <row r="1127" spans="4:16">
      <c r="D1127">
        <v>2150604</v>
      </c>
      <c r="E1127" t="s">
        <v>4228</v>
      </c>
      <c r="F1127">
        <v>0</v>
      </c>
      <c r="G1127">
        <f t="shared" si="34"/>
        <v>0</v>
      </c>
      <c r="H1127">
        <f t="shared" si="35"/>
        <v>0</v>
      </c>
      <c r="N1127">
        <v>2150604</v>
      </c>
      <c r="O1127" t="s">
        <v>4228</v>
      </c>
      <c r="P1127">
        <v>0</v>
      </c>
    </row>
    <row r="1128" spans="4:16">
      <c r="D1128">
        <v>2150605</v>
      </c>
      <c r="E1128" t="s">
        <v>2617</v>
      </c>
      <c r="F1128">
        <v>543</v>
      </c>
      <c r="G1128">
        <f t="shared" si="34"/>
        <v>543</v>
      </c>
      <c r="H1128">
        <f t="shared" si="35"/>
        <v>0</v>
      </c>
      <c r="N1128">
        <v>2150605</v>
      </c>
      <c r="O1128" t="s">
        <v>2617</v>
      </c>
      <c r="P1128">
        <v>543</v>
      </c>
    </row>
    <row r="1129" spans="4:16">
      <c r="D1129">
        <v>2150606</v>
      </c>
      <c r="E1129" t="s">
        <v>4229</v>
      </c>
      <c r="F1129">
        <v>0</v>
      </c>
      <c r="G1129">
        <f t="shared" si="34"/>
        <v>0</v>
      </c>
      <c r="H1129">
        <f t="shared" si="35"/>
        <v>0</v>
      </c>
      <c r="N1129">
        <v>2150606</v>
      </c>
      <c r="O1129" t="s">
        <v>4229</v>
      </c>
      <c r="P1129">
        <v>0</v>
      </c>
    </row>
    <row r="1130" spans="4:16">
      <c r="D1130">
        <v>2150607</v>
      </c>
      <c r="E1130" t="s">
        <v>4230</v>
      </c>
      <c r="F1130">
        <v>0</v>
      </c>
      <c r="G1130">
        <f t="shared" si="34"/>
        <v>0</v>
      </c>
      <c r="H1130">
        <f t="shared" si="35"/>
        <v>0</v>
      </c>
      <c r="N1130">
        <v>2150607</v>
      </c>
      <c r="O1130" t="s">
        <v>4230</v>
      </c>
      <c r="P1130">
        <v>0</v>
      </c>
    </row>
    <row r="1131" spans="4:16">
      <c r="D1131">
        <v>2150699</v>
      </c>
      <c r="E1131" t="s">
        <v>2618</v>
      </c>
      <c r="F1131">
        <v>110</v>
      </c>
      <c r="G1131">
        <f t="shared" si="34"/>
        <v>110</v>
      </c>
      <c r="H1131">
        <f t="shared" si="35"/>
        <v>0</v>
      </c>
      <c r="N1131">
        <v>2150699</v>
      </c>
      <c r="O1131" t="s">
        <v>2618</v>
      </c>
      <c r="P1131">
        <v>110</v>
      </c>
    </row>
    <row r="1132" spans="4:16">
      <c r="D1132">
        <v>21507</v>
      </c>
      <c r="E1132" t="s">
        <v>2436</v>
      </c>
      <c r="F1132">
        <v>1291</v>
      </c>
      <c r="G1132">
        <f t="shared" si="34"/>
        <v>1291</v>
      </c>
      <c r="H1132">
        <f t="shared" si="35"/>
        <v>0</v>
      </c>
      <c r="N1132">
        <v>21507</v>
      </c>
      <c r="O1132" t="s">
        <v>2436</v>
      </c>
      <c r="P1132">
        <v>1291</v>
      </c>
    </row>
    <row r="1133" spans="4:16">
      <c r="D1133">
        <v>2150701</v>
      </c>
      <c r="E1133" t="s">
        <v>2460</v>
      </c>
      <c r="F1133">
        <v>722</v>
      </c>
      <c r="G1133">
        <f t="shared" si="34"/>
        <v>722</v>
      </c>
      <c r="H1133">
        <f t="shared" si="35"/>
        <v>0</v>
      </c>
      <c r="N1133">
        <v>2150701</v>
      </c>
      <c r="O1133" t="s">
        <v>2460</v>
      </c>
      <c r="P1133">
        <v>722</v>
      </c>
    </row>
    <row r="1134" spans="4:16">
      <c r="D1134">
        <v>2150702</v>
      </c>
      <c r="E1134" t="s">
        <v>2461</v>
      </c>
      <c r="F1134">
        <v>70</v>
      </c>
      <c r="G1134">
        <f t="shared" si="34"/>
        <v>70</v>
      </c>
      <c r="H1134">
        <f t="shared" si="35"/>
        <v>0</v>
      </c>
      <c r="N1134">
        <v>2150702</v>
      </c>
      <c r="O1134" t="s">
        <v>2461</v>
      </c>
      <c r="P1134">
        <v>70</v>
      </c>
    </row>
    <row r="1135" spans="4:16">
      <c r="D1135">
        <v>2150703</v>
      </c>
      <c r="E1135" t="s">
        <v>2462</v>
      </c>
      <c r="F1135">
        <v>0</v>
      </c>
      <c r="G1135">
        <f t="shared" si="34"/>
        <v>0</v>
      </c>
      <c r="H1135">
        <f t="shared" si="35"/>
        <v>0</v>
      </c>
      <c r="N1135">
        <v>2150703</v>
      </c>
      <c r="O1135" t="s">
        <v>2462</v>
      </c>
      <c r="P1135">
        <v>0</v>
      </c>
    </row>
    <row r="1136" spans="4:16">
      <c r="D1136">
        <v>2150704</v>
      </c>
      <c r="E1136" t="s">
        <v>2223</v>
      </c>
      <c r="F1136">
        <v>0</v>
      </c>
      <c r="G1136">
        <f t="shared" si="34"/>
        <v>0</v>
      </c>
      <c r="H1136">
        <f t="shared" si="35"/>
        <v>0</v>
      </c>
      <c r="N1136">
        <v>2150704</v>
      </c>
      <c r="O1136" t="s">
        <v>2223</v>
      </c>
      <c r="P1136">
        <v>0</v>
      </c>
    </row>
    <row r="1137" spans="4:16">
      <c r="D1137">
        <v>2150705</v>
      </c>
      <c r="E1137" t="s">
        <v>4231</v>
      </c>
      <c r="F1137">
        <v>0</v>
      </c>
      <c r="G1137">
        <f t="shared" si="34"/>
        <v>0</v>
      </c>
      <c r="H1137">
        <f t="shared" si="35"/>
        <v>0</v>
      </c>
      <c r="N1137">
        <v>2150705</v>
      </c>
      <c r="O1137" t="s">
        <v>4231</v>
      </c>
      <c r="P1137">
        <v>0</v>
      </c>
    </row>
    <row r="1138" spans="4:16">
      <c r="D1138">
        <v>2150799</v>
      </c>
      <c r="E1138" t="s">
        <v>2224</v>
      </c>
      <c r="F1138">
        <v>499</v>
      </c>
      <c r="G1138">
        <f t="shared" si="34"/>
        <v>499</v>
      </c>
      <c r="H1138">
        <f t="shared" si="35"/>
        <v>0</v>
      </c>
      <c r="N1138">
        <v>2150799</v>
      </c>
      <c r="O1138" t="s">
        <v>2224</v>
      </c>
      <c r="P1138">
        <v>499</v>
      </c>
    </row>
    <row r="1139" spans="4:16">
      <c r="D1139">
        <v>21508</v>
      </c>
      <c r="E1139" t="s">
        <v>2437</v>
      </c>
      <c r="F1139">
        <v>4893</v>
      </c>
      <c r="G1139">
        <f t="shared" si="34"/>
        <v>4893</v>
      </c>
      <c r="H1139">
        <f t="shared" si="35"/>
        <v>0</v>
      </c>
      <c r="N1139">
        <v>21508</v>
      </c>
      <c r="O1139" t="s">
        <v>2437</v>
      </c>
      <c r="P1139">
        <v>4893</v>
      </c>
    </row>
    <row r="1140" spans="4:16">
      <c r="D1140">
        <v>2150801</v>
      </c>
      <c r="E1140" t="s">
        <v>2460</v>
      </c>
      <c r="F1140">
        <v>0</v>
      </c>
      <c r="G1140">
        <f t="shared" si="34"/>
        <v>0</v>
      </c>
      <c r="H1140">
        <f t="shared" si="35"/>
        <v>0</v>
      </c>
      <c r="N1140">
        <v>2150801</v>
      </c>
      <c r="O1140" t="s">
        <v>2460</v>
      </c>
      <c r="P1140">
        <v>0</v>
      </c>
    </row>
    <row r="1141" spans="4:16">
      <c r="D1141">
        <v>2150802</v>
      </c>
      <c r="E1141" t="s">
        <v>2461</v>
      </c>
      <c r="F1141">
        <v>0</v>
      </c>
      <c r="G1141">
        <f t="shared" si="34"/>
        <v>0</v>
      </c>
      <c r="H1141">
        <f t="shared" si="35"/>
        <v>0</v>
      </c>
      <c r="N1141">
        <v>2150802</v>
      </c>
      <c r="O1141" t="s">
        <v>2461</v>
      </c>
      <c r="P1141">
        <v>0</v>
      </c>
    </row>
    <row r="1142" spans="4:16">
      <c r="D1142">
        <v>2150803</v>
      </c>
      <c r="E1142" t="s">
        <v>2462</v>
      </c>
      <c r="F1142">
        <v>0</v>
      </c>
      <c r="G1142">
        <f t="shared" si="34"/>
        <v>0</v>
      </c>
      <c r="H1142">
        <f t="shared" si="35"/>
        <v>0</v>
      </c>
      <c r="N1142">
        <v>2150803</v>
      </c>
      <c r="O1142" t="s">
        <v>2462</v>
      </c>
      <c r="P1142">
        <v>0</v>
      </c>
    </row>
    <row r="1143" spans="4:16">
      <c r="D1143">
        <v>2150804</v>
      </c>
      <c r="E1143" t="s">
        <v>4232</v>
      </c>
      <c r="F1143">
        <v>0</v>
      </c>
      <c r="G1143">
        <f t="shared" si="34"/>
        <v>0</v>
      </c>
      <c r="H1143">
        <f t="shared" si="35"/>
        <v>0</v>
      </c>
      <c r="N1143">
        <v>2150804</v>
      </c>
      <c r="O1143" t="s">
        <v>4232</v>
      </c>
      <c r="P1143">
        <v>0</v>
      </c>
    </row>
    <row r="1144" spans="4:16">
      <c r="D1144">
        <v>2150805</v>
      </c>
      <c r="E1144" t="s">
        <v>2619</v>
      </c>
      <c r="F1144">
        <v>0</v>
      </c>
      <c r="G1144">
        <f t="shared" si="34"/>
        <v>0</v>
      </c>
      <c r="H1144">
        <f t="shared" si="35"/>
        <v>0</v>
      </c>
      <c r="N1144">
        <v>2150805</v>
      </c>
      <c r="O1144" t="s">
        <v>2619</v>
      </c>
      <c r="P1144">
        <v>0</v>
      </c>
    </row>
    <row r="1145" spans="4:16">
      <c r="D1145">
        <v>2150899</v>
      </c>
      <c r="E1145" t="s">
        <v>2228</v>
      </c>
      <c r="F1145">
        <v>4893</v>
      </c>
      <c r="G1145">
        <f t="shared" si="34"/>
        <v>4893</v>
      </c>
      <c r="H1145">
        <f t="shared" si="35"/>
        <v>0</v>
      </c>
      <c r="N1145">
        <v>2150899</v>
      </c>
      <c r="O1145" t="s">
        <v>2228</v>
      </c>
      <c r="P1145">
        <v>4893</v>
      </c>
    </row>
    <row r="1146" spans="4:16">
      <c r="D1146">
        <v>21599</v>
      </c>
      <c r="E1146" t="s">
        <v>2438</v>
      </c>
      <c r="F1146">
        <v>36877</v>
      </c>
      <c r="G1146">
        <f t="shared" si="34"/>
        <v>36877</v>
      </c>
      <c r="H1146">
        <f t="shared" si="35"/>
        <v>0</v>
      </c>
      <c r="N1146">
        <v>21599</v>
      </c>
      <c r="O1146" t="s">
        <v>2438</v>
      </c>
      <c r="P1146">
        <v>36877</v>
      </c>
    </row>
    <row r="1147" spans="4:16">
      <c r="D1147">
        <v>2159901</v>
      </c>
      <c r="E1147" t="s">
        <v>4233</v>
      </c>
      <c r="F1147">
        <v>0</v>
      </c>
      <c r="G1147">
        <f t="shared" si="34"/>
        <v>0</v>
      </c>
      <c r="H1147">
        <f t="shared" si="35"/>
        <v>0</v>
      </c>
      <c r="N1147">
        <v>2159901</v>
      </c>
      <c r="O1147" t="s">
        <v>4233</v>
      </c>
      <c r="P1147">
        <v>0</v>
      </c>
    </row>
    <row r="1148" spans="4:16">
      <c r="D1148">
        <v>2159902</v>
      </c>
      <c r="E1148" t="s">
        <v>4234</v>
      </c>
      <c r="F1148">
        <v>0</v>
      </c>
      <c r="G1148">
        <f t="shared" si="34"/>
        <v>0</v>
      </c>
      <c r="H1148">
        <f t="shared" si="35"/>
        <v>0</v>
      </c>
      <c r="N1148">
        <v>2159902</v>
      </c>
      <c r="O1148" t="s">
        <v>4234</v>
      </c>
      <c r="P1148">
        <v>0</v>
      </c>
    </row>
    <row r="1149" spans="4:16">
      <c r="D1149">
        <v>2159904</v>
      </c>
      <c r="E1149" t="s">
        <v>4235</v>
      </c>
      <c r="F1149">
        <v>3021</v>
      </c>
      <c r="G1149">
        <f t="shared" si="34"/>
        <v>3021</v>
      </c>
      <c r="H1149">
        <f t="shared" si="35"/>
        <v>0</v>
      </c>
      <c r="N1149">
        <v>2159904</v>
      </c>
      <c r="O1149" t="s">
        <v>4235</v>
      </c>
      <c r="P1149">
        <v>3021</v>
      </c>
    </row>
    <row r="1150" spans="4:16">
      <c r="D1150">
        <v>2159905</v>
      </c>
      <c r="E1150" t="s">
        <v>4236</v>
      </c>
      <c r="F1150">
        <v>0</v>
      </c>
      <c r="G1150">
        <f t="shared" si="34"/>
        <v>0</v>
      </c>
      <c r="H1150">
        <f t="shared" si="35"/>
        <v>0</v>
      </c>
      <c r="N1150">
        <v>2159905</v>
      </c>
      <c r="O1150" t="s">
        <v>4236</v>
      </c>
      <c r="P1150">
        <v>0</v>
      </c>
    </row>
    <row r="1151" spans="4:16">
      <c r="D1151">
        <v>2159906</v>
      </c>
      <c r="E1151" t="s">
        <v>4237</v>
      </c>
      <c r="F1151">
        <v>0</v>
      </c>
      <c r="G1151">
        <f t="shared" si="34"/>
        <v>0</v>
      </c>
      <c r="H1151">
        <f t="shared" si="35"/>
        <v>0</v>
      </c>
      <c r="N1151">
        <v>2159906</v>
      </c>
      <c r="O1151" t="s">
        <v>4237</v>
      </c>
      <c r="P1151">
        <v>0</v>
      </c>
    </row>
    <row r="1152" spans="4:16">
      <c r="D1152">
        <v>2159999</v>
      </c>
      <c r="E1152" t="s">
        <v>2620</v>
      </c>
      <c r="F1152">
        <v>33856</v>
      </c>
      <c r="G1152">
        <f t="shared" si="34"/>
        <v>33856</v>
      </c>
      <c r="H1152">
        <f t="shared" si="35"/>
        <v>0</v>
      </c>
      <c r="N1152">
        <v>2159999</v>
      </c>
      <c r="O1152" t="s">
        <v>2620</v>
      </c>
      <c r="P1152">
        <v>33856</v>
      </c>
    </row>
    <row r="1153" spans="4:16">
      <c r="D1153">
        <v>216</v>
      </c>
      <c r="E1153" t="s">
        <v>2316</v>
      </c>
      <c r="F1153">
        <v>16345</v>
      </c>
      <c r="G1153">
        <f t="shared" si="34"/>
        <v>16345</v>
      </c>
      <c r="H1153">
        <f t="shared" si="35"/>
        <v>0</v>
      </c>
      <c r="N1153">
        <v>216</v>
      </c>
      <c r="O1153" t="s">
        <v>2316</v>
      </c>
      <c r="P1153">
        <v>16345</v>
      </c>
    </row>
    <row r="1154" spans="4:16">
      <c r="D1154">
        <v>21602</v>
      </c>
      <c r="E1154" t="s">
        <v>2439</v>
      </c>
      <c r="F1154">
        <v>11238</v>
      </c>
      <c r="G1154">
        <f t="shared" si="34"/>
        <v>11238</v>
      </c>
      <c r="H1154">
        <f t="shared" si="35"/>
        <v>0</v>
      </c>
      <c r="N1154">
        <v>21602</v>
      </c>
      <c r="O1154" t="s">
        <v>2439</v>
      </c>
      <c r="P1154">
        <v>11238</v>
      </c>
    </row>
    <row r="1155" spans="4:16">
      <c r="D1155">
        <v>2160201</v>
      </c>
      <c r="E1155" t="s">
        <v>2460</v>
      </c>
      <c r="F1155">
        <v>422</v>
      </c>
      <c r="G1155">
        <f t="shared" si="34"/>
        <v>422</v>
      </c>
      <c r="H1155">
        <f t="shared" si="35"/>
        <v>0</v>
      </c>
      <c r="N1155">
        <v>2160201</v>
      </c>
      <c r="O1155" t="s">
        <v>2460</v>
      </c>
      <c r="P1155">
        <v>422</v>
      </c>
    </row>
    <row r="1156" spans="4:16">
      <c r="D1156">
        <v>2160202</v>
      </c>
      <c r="E1156" t="s">
        <v>2461</v>
      </c>
      <c r="F1156">
        <v>51</v>
      </c>
      <c r="G1156">
        <f t="shared" si="34"/>
        <v>51</v>
      </c>
      <c r="H1156">
        <f t="shared" si="35"/>
        <v>0</v>
      </c>
      <c r="N1156">
        <v>2160202</v>
      </c>
      <c r="O1156" t="s">
        <v>2461</v>
      </c>
      <c r="P1156">
        <v>51</v>
      </c>
    </row>
    <row r="1157" spans="4:16">
      <c r="D1157">
        <v>2160203</v>
      </c>
      <c r="E1157" t="s">
        <v>2462</v>
      </c>
      <c r="F1157">
        <v>0</v>
      </c>
      <c r="G1157">
        <f t="shared" si="34"/>
        <v>0</v>
      </c>
      <c r="H1157">
        <f t="shared" si="35"/>
        <v>0</v>
      </c>
      <c r="N1157">
        <v>2160203</v>
      </c>
      <c r="O1157" t="s">
        <v>2462</v>
      </c>
      <c r="P1157">
        <v>0</v>
      </c>
    </row>
    <row r="1158" spans="4:16">
      <c r="D1158">
        <v>2160216</v>
      </c>
      <c r="E1158" t="s">
        <v>4238</v>
      </c>
      <c r="F1158">
        <v>0</v>
      </c>
      <c r="G1158">
        <f t="shared" ref="G1158:G1221" si="36">P1158</f>
        <v>0</v>
      </c>
      <c r="H1158">
        <f t="shared" ref="H1158:H1221" si="37">F1158-G1158</f>
        <v>0</v>
      </c>
      <c r="N1158">
        <v>2160216</v>
      </c>
      <c r="O1158" t="s">
        <v>4238</v>
      </c>
      <c r="P1158">
        <v>0</v>
      </c>
    </row>
    <row r="1159" spans="4:16">
      <c r="D1159">
        <v>2160217</v>
      </c>
      <c r="E1159" t="s">
        <v>4239</v>
      </c>
      <c r="F1159">
        <v>0</v>
      </c>
      <c r="G1159">
        <f t="shared" si="36"/>
        <v>0</v>
      </c>
      <c r="H1159">
        <f t="shared" si="37"/>
        <v>0</v>
      </c>
      <c r="N1159">
        <v>2160217</v>
      </c>
      <c r="O1159" t="s">
        <v>4239</v>
      </c>
      <c r="P1159">
        <v>0</v>
      </c>
    </row>
    <row r="1160" spans="4:16">
      <c r="D1160">
        <v>2160218</v>
      </c>
      <c r="E1160" t="s">
        <v>4240</v>
      </c>
      <c r="F1160">
        <v>0</v>
      </c>
      <c r="G1160">
        <f t="shared" si="36"/>
        <v>0</v>
      </c>
      <c r="H1160">
        <f t="shared" si="37"/>
        <v>0</v>
      </c>
      <c r="N1160">
        <v>2160218</v>
      </c>
      <c r="O1160" t="s">
        <v>4240</v>
      </c>
      <c r="P1160">
        <v>0</v>
      </c>
    </row>
    <row r="1161" spans="4:16">
      <c r="D1161">
        <v>2160219</v>
      </c>
      <c r="E1161" t="s">
        <v>4241</v>
      </c>
      <c r="F1161">
        <v>0</v>
      </c>
      <c r="G1161">
        <f t="shared" si="36"/>
        <v>0</v>
      </c>
      <c r="H1161">
        <f t="shared" si="37"/>
        <v>0</v>
      </c>
      <c r="N1161">
        <v>2160219</v>
      </c>
      <c r="O1161" t="s">
        <v>4241</v>
      </c>
      <c r="P1161">
        <v>0</v>
      </c>
    </row>
    <row r="1162" spans="4:16">
      <c r="D1162">
        <v>2160250</v>
      </c>
      <c r="E1162" t="s">
        <v>2465</v>
      </c>
      <c r="F1162">
        <v>0</v>
      </c>
      <c r="G1162">
        <f t="shared" si="36"/>
        <v>0</v>
      </c>
      <c r="H1162">
        <f t="shared" si="37"/>
        <v>0</v>
      </c>
      <c r="N1162">
        <v>2160250</v>
      </c>
      <c r="O1162" t="s">
        <v>2465</v>
      </c>
      <c r="P1162">
        <v>0</v>
      </c>
    </row>
    <row r="1163" spans="4:16">
      <c r="D1163">
        <v>2160299</v>
      </c>
      <c r="E1163" t="s">
        <v>2232</v>
      </c>
      <c r="F1163">
        <v>10765</v>
      </c>
      <c r="G1163">
        <f t="shared" si="36"/>
        <v>10765</v>
      </c>
      <c r="H1163">
        <f t="shared" si="37"/>
        <v>0</v>
      </c>
      <c r="N1163">
        <v>2160299</v>
      </c>
      <c r="O1163" t="s">
        <v>2232</v>
      </c>
      <c r="P1163">
        <v>10765</v>
      </c>
    </row>
    <row r="1164" spans="4:16">
      <c r="D1164">
        <v>21605</v>
      </c>
      <c r="E1164" t="s">
        <v>2440</v>
      </c>
      <c r="F1164">
        <v>3124</v>
      </c>
      <c r="G1164">
        <f t="shared" si="36"/>
        <v>3124</v>
      </c>
      <c r="H1164">
        <f t="shared" si="37"/>
        <v>0</v>
      </c>
      <c r="N1164">
        <v>21605</v>
      </c>
      <c r="O1164" t="s">
        <v>2440</v>
      </c>
      <c r="P1164">
        <v>3124</v>
      </c>
    </row>
    <row r="1165" spans="4:16">
      <c r="D1165">
        <v>2160501</v>
      </c>
      <c r="E1165" t="s">
        <v>2460</v>
      </c>
      <c r="F1165">
        <v>318</v>
      </c>
      <c r="G1165">
        <f t="shared" si="36"/>
        <v>318</v>
      </c>
      <c r="H1165">
        <f t="shared" si="37"/>
        <v>0</v>
      </c>
      <c r="N1165">
        <v>2160501</v>
      </c>
      <c r="O1165" t="s">
        <v>2460</v>
      </c>
      <c r="P1165">
        <v>318</v>
      </c>
    </row>
    <row r="1166" spans="4:16">
      <c r="D1166">
        <v>2160502</v>
      </c>
      <c r="E1166" t="s">
        <v>2461</v>
      </c>
      <c r="F1166">
        <v>146</v>
      </c>
      <c r="G1166">
        <f t="shared" si="36"/>
        <v>146</v>
      </c>
      <c r="H1166">
        <f t="shared" si="37"/>
        <v>0</v>
      </c>
      <c r="N1166">
        <v>2160502</v>
      </c>
      <c r="O1166" t="s">
        <v>2461</v>
      </c>
      <c r="P1166">
        <v>146</v>
      </c>
    </row>
    <row r="1167" spans="4:16">
      <c r="D1167">
        <v>2160503</v>
      </c>
      <c r="E1167" t="s">
        <v>2462</v>
      </c>
      <c r="F1167">
        <v>0</v>
      </c>
      <c r="G1167">
        <f t="shared" si="36"/>
        <v>0</v>
      </c>
      <c r="H1167">
        <f t="shared" si="37"/>
        <v>0</v>
      </c>
      <c r="N1167">
        <v>2160503</v>
      </c>
      <c r="O1167" t="s">
        <v>2462</v>
      </c>
      <c r="P1167">
        <v>0</v>
      </c>
    </row>
    <row r="1168" spans="4:16">
      <c r="D1168">
        <v>2160504</v>
      </c>
      <c r="E1168" t="s">
        <v>2621</v>
      </c>
      <c r="F1168">
        <v>517</v>
      </c>
      <c r="G1168">
        <f t="shared" si="36"/>
        <v>517</v>
      </c>
      <c r="H1168">
        <f t="shared" si="37"/>
        <v>0</v>
      </c>
      <c r="N1168">
        <v>2160504</v>
      </c>
      <c r="O1168" t="s">
        <v>2621</v>
      </c>
      <c r="P1168">
        <v>517</v>
      </c>
    </row>
    <row r="1169" spans="4:16">
      <c r="D1169">
        <v>2160505</v>
      </c>
      <c r="E1169" t="s">
        <v>1551</v>
      </c>
      <c r="F1169">
        <v>0</v>
      </c>
      <c r="G1169">
        <f t="shared" si="36"/>
        <v>0</v>
      </c>
      <c r="H1169">
        <f t="shared" si="37"/>
        <v>0</v>
      </c>
      <c r="N1169">
        <v>2160505</v>
      </c>
      <c r="O1169" t="s">
        <v>1551</v>
      </c>
      <c r="P1169">
        <v>0</v>
      </c>
    </row>
    <row r="1170" spans="4:16">
      <c r="D1170">
        <v>2160599</v>
      </c>
      <c r="E1170" t="s">
        <v>2622</v>
      </c>
      <c r="F1170">
        <v>2143</v>
      </c>
      <c r="G1170">
        <f t="shared" si="36"/>
        <v>2143</v>
      </c>
      <c r="H1170">
        <f t="shared" si="37"/>
        <v>0</v>
      </c>
      <c r="N1170">
        <v>2160599</v>
      </c>
      <c r="O1170" t="s">
        <v>2622</v>
      </c>
      <c r="P1170">
        <v>2143</v>
      </c>
    </row>
    <row r="1171" spans="4:16">
      <c r="D1171">
        <v>21606</v>
      </c>
      <c r="E1171" t="s">
        <v>2441</v>
      </c>
      <c r="F1171">
        <v>1983</v>
      </c>
      <c r="G1171">
        <f t="shared" si="36"/>
        <v>1983</v>
      </c>
      <c r="H1171">
        <f t="shared" si="37"/>
        <v>0</v>
      </c>
      <c r="N1171">
        <v>21606</v>
      </c>
      <c r="O1171" t="s">
        <v>2441</v>
      </c>
      <c r="P1171">
        <v>1983</v>
      </c>
    </row>
    <row r="1172" spans="4:16">
      <c r="D1172">
        <v>2160601</v>
      </c>
      <c r="E1172" t="s">
        <v>2460</v>
      </c>
      <c r="F1172">
        <v>0</v>
      </c>
      <c r="G1172">
        <f t="shared" si="36"/>
        <v>0</v>
      </c>
      <c r="H1172">
        <f t="shared" si="37"/>
        <v>0</v>
      </c>
      <c r="N1172">
        <v>2160601</v>
      </c>
      <c r="O1172" t="s">
        <v>2460</v>
      </c>
      <c r="P1172">
        <v>0</v>
      </c>
    </row>
    <row r="1173" spans="4:16">
      <c r="D1173">
        <v>2160602</v>
      </c>
      <c r="E1173" t="s">
        <v>2461</v>
      </c>
      <c r="F1173">
        <v>0</v>
      </c>
      <c r="G1173">
        <f t="shared" si="36"/>
        <v>0</v>
      </c>
      <c r="H1173">
        <f t="shared" si="37"/>
        <v>0</v>
      </c>
      <c r="N1173">
        <v>2160602</v>
      </c>
      <c r="O1173" t="s">
        <v>2461</v>
      </c>
      <c r="P1173">
        <v>0</v>
      </c>
    </row>
    <row r="1174" spans="4:16">
      <c r="D1174">
        <v>2160603</v>
      </c>
      <c r="E1174" t="s">
        <v>2462</v>
      </c>
      <c r="F1174">
        <v>0</v>
      </c>
      <c r="G1174">
        <f t="shared" si="36"/>
        <v>0</v>
      </c>
      <c r="H1174">
        <f t="shared" si="37"/>
        <v>0</v>
      </c>
      <c r="N1174">
        <v>2160603</v>
      </c>
      <c r="O1174" t="s">
        <v>2462</v>
      </c>
      <c r="P1174">
        <v>0</v>
      </c>
    </row>
    <row r="1175" spans="4:16">
      <c r="D1175">
        <v>2160607</v>
      </c>
      <c r="E1175" t="s">
        <v>4242</v>
      </c>
      <c r="F1175">
        <v>0</v>
      </c>
      <c r="G1175">
        <f t="shared" si="36"/>
        <v>0</v>
      </c>
      <c r="H1175">
        <f t="shared" si="37"/>
        <v>0</v>
      </c>
      <c r="N1175">
        <v>2160607</v>
      </c>
      <c r="O1175" t="s">
        <v>4242</v>
      </c>
      <c r="P1175">
        <v>0</v>
      </c>
    </row>
    <row r="1176" spans="4:16">
      <c r="D1176">
        <v>2160699</v>
      </c>
      <c r="E1176" t="s">
        <v>2623</v>
      </c>
      <c r="F1176">
        <v>1983</v>
      </c>
      <c r="G1176">
        <f t="shared" si="36"/>
        <v>1983</v>
      </c>
      <c r="H1176">
        <f t="shared" si="37"/>
        <v>0</v>
      </c>
      <c r="N1176">
        <v>2160699</v>
      </c>
      <c r="O1176" t="s">
        <v>2623</v>
      </c>
      <c r="P1176">
        <v>1983</v>
      </c>
    </row>
    <row r="1177" spans="4:16">
      <c r="D1177">
        <v>21699</v>
      </c>
      <c r="E1177" t="s">
        <v>2442</v>
      </c>
      <c r="F1177">
        <v>0</v>
      </c>
      <c r="G1177">
        <f t="shared" si="36"/>
        <v>0</v>
      </c>
      <c r="H1177">
        <f t="shared" si="37"/>
        <v>0</v>
      </c>
      <c r="N1177">
        <v>21699</v>
      </c>
      <c r="O1177" t="s">
        <v>2442</v>
      </c>
      <c r="P1177">
        <v>0</v>
      </c>
    </row>
    <row r="1178" spans="4:16">
      <c r="D1178">
        <v>2169901</v>
      </c>
      <c r="E1178" t="s">
        <v>4243</v>
      </c>
      <c r="F1178">
        <v>0</v>
      </c>
      <c r="G1178">
        <f t="shared" si="36"/>
        <v>0</v>
      </c>
      <c r="H1178">
        <f t="shared" si="37"/>
        <v>0</v>
      </c>
      <c r="N1178">
        <v>2169901</v>
      </c>
      <c r="O1178" t="s">
        <v>4243</v>
      </c>
      <c r="P1178">
        <v>0</v>
      </c>
    </row>
    <row r="1179" spans="4:16">
      <c r="D1179">
        <v>2169999</v>
      </c>
      <c r="E1179" t="s">
        <v>2624</v>
      </c>
      <c r="F1179">
        <v>0</v>
      </c>
      <c r="G1179">
        <f t="shared" si="36"/>
        <v>0</v>
      </c>
      <c r="H1179">
        <f t="shared" si="37"/>
        <v>0</v>
      </c>
      <c r="N1179">
        <v>2169999</v>
      </c>
      <c r="O1179" t="s">
        <v>2624</v>
      </c>
      <c r="P1179">
        <v>0</v>
      </c>
    </row>
    <row r="1180" spans="4:16">
      <c r="D1180">
        <v>217</v>
      </c>
      <c r="E1180" t="s">
        <v>2317</v>
      </c>
      <c r="F1180">
        <v>3173</v>
      </c>
      <c r="G1180">
        <f t="shared" si="36"/>
        <v>3173</v>
      </c>
      <c r="H1180">
        <f t="shared" si="37"/>
        <v>0</v>
      </c>
      <c r="N1180">
        <v>217</v>
      </c>
      <c r="O1180" t="s">
        <v>2317</v>
      </c>
      <c r="P1180">
        <v>3173</v>
      </c>
    </row>
    <row r="1181" spans="4:16">
      <c r="D1181">
        <v>21701</v>
      </c>
      <c r="E1181" t="s">
        <v>2443</v>
      </c>
      <c r="F1181">
        <v>232</v>
      </c>
      <c r="G1181">
        <f t="shared" si="36"/>
        <v>232</v>
      </c>
      <c r="H1181">
        <f t="shared" si="37"/>
        <v>0</v>
      </c>
      <c r="N1181">
        <v>21701</v>
      </c>
      <c r="O1181" t="s">
        <v>2443</v>
      </c>
      <c r="P1181">
        <v>232</v>
      </c>
    </row>
    <row r="1182" spans="4:16">
      <c r="D1182">
        <v>2170101</v>
      </c>
      <c r="E1182" t="s">
        <v>2460</v>
      </c>
      <c r="F1182">
        <v>139</v>
      </c>
      <c r="G1182">
        <f t="shared" si="36"/>
        <v>139</v>
      </c>
      <c r="H1182">
        <f t="shared" si="37"/>
        <v>0</v>
      </c>
      <c r="N1182">
        <v>2170101</v>
      </c>
      <c r="O1182" t="s">
        <v>2460</v>
      </c>
      <c r="P1182">
        <v>139</v>
      </c>
    </row>
    <row r="1183" spans="4:16">
      <c r="D1183">
        <v>2170102</v>
      </c>
      <c r="E1183" t="s">
        <v>2461</v>
      </c>
      <c r="F1183">
        <v>64</v>
      </c>
      <c r="G1183">
        <f t="shared" si="36"/>
        <v>64</v>
      </c>
      <c r="H1183">
        <f t="shared" si="37"/>
        <v>0</v>
      </c>
      <c r="N1183">
        <v>2170102</v>
      </c>
      <c r="O1183" t="s">
        <v>2461</v>
      </c>
      <c r="P1183">
        <v>64</v>
      </c>
    </row>
    <row r="1184" spans="4:16">
      <c r="D1184">
        <v>2170103</v>
      </c>
      <c r="E1184" t="s">
        <v>2462</v>
      </c>
      <c r="F1184">
        <v>0</v>
      </c>
      <c r="G1184">
        <f t="shared" si="36"/>
        <v>0</v>
      </c>
      <c r="H1184">
        <f t="shared" si="37"/>
        <v>0</v>
      </c>
      <c r="N1184">
        <v>2170103</v>
      </c>
      <c r="O1184" t="s">
        <v>2462</v>
      </c>
      <c r="P1184">
        <v>0</v>
      </c>
    </row>
    <row r="1185" spans="4:16">
      <c r="D1185">
        <v>2170104</v>
      </c>
      <c r="E1185" t="s">
        <v>4244</v>
      </c>
      <c r="F1185">
        <v>0</v>
      </c>
      <c r="G1185">
        <f t="shared" si="36"/>
        <v>0</v>
      </c>
      <c r="H1185">
        <f t="shared" si="37"/>
        <v>0</v>
      </c>
      <c r="N1185">
        <v>2170104</v>
      </c>
      <c r="O1185" t="s">
        <v>4244</v>
      </c>
      <c r="P1185">
        <v>0</v>
      </c>
    </row>
    <row r="1186" spans="4:16">
      <c r="D1186">
        <v>2170150</v>
      </c>
      <c r="E1186" t="s">
        <v>2465</v>
      </c>
      <c r="F1186">
        <v>0</v>
      </c>
      <c r="G1186">
        <f t="shared" si="36"/>
        <v>0</v>
      </c>
      <c r="H1186">
        <f t="shared" si="37"/>
        <v>0</v>
      </c>
      <c r="N1186">
        <v>2170150</v>
      </c>
      <c r="O1186" t="s">
        <v>2465</v>
      </c>
      <c r="P1186">
        <v>0</v>
      </c>
    </row>
    <row r="1187" spans="4:16">
      <c r="D1187">
        <v>2170199</v>
      </c>
      <c r="E1187" t="s">
        <v>2625</v>
      </c>
      <c r="F1187">
        <v>29</v>
      </c>
      <c r="G1187">
        <f t="shared" si="36"/>
        <v>29</v>
      </c>
      <c r="H1187">
        <f t="shared" si="37"/>
        <v>0</v>
      </c>
      <c r="N1187">
        <v>2170199</v>
      </c>
      <c r="O1187" t="s">
        <v>2625</v>
      </c>
      <c r="P1187">
        <v>29</v>
      </c>
    </row>
    <row r="1188" spans="4:16">
      <c r="D1188">
        <v>21702</v>
      </c>
      <c r="E1188" t="s">
        <v>4245</v>
      </c>
      <c r="F1188">
        <v>0</v>
      </c>
      <c r="G1188">
        <f t="shared" si="36"/>
        <v>0</v>
      </c>
      <c r="H1188">
        <f t="shared" si="37"/>
        <v>0</v>
      </c>
      <c r="N1188">
        <v>21702</v>
      </c>
      <c r="O1188" t="s">
        <v>4245</v>
      </c>
      <c r="P1188">
        <v>0</v>
      </c>
    </row>
    <row r="1189" spans="4:16">
      <c r="D1189">
        <v>2170201</v>
      </c>
      <c r="E1189" t="s">
        <v>4246</v>
      </c>
      <c r="F1189">
        <v>0</v>
      </c>
      <c r="G1189">
        <f t="shared" si="36"/>
        <v>0</v>
      </c>
      <c r="H1189">
        <f t="shared" si="37"/>
        <v>0</v>
      </c>
      <c r="N1189">
        <v>2170201</v>
      </c>
      <c r="O1189" t="s">
        <v>4246</v>
      </c>
      <c r="P1189">
        <v>0</v>
      </c>
    </row>
    <row r="1190" spans="4:16">
      <c r="D1190">
        <v>2170202</v>
      </c>
      <c r="E1190" t="s">
        <v>4247</v>
      </c>
      <c r="F1190">
        <v>0</v>
      </c>
      <c r="G1190">
        <f t="shared" si="36"/>
        <v>0</v>
      </c>
      <c r="H1190">
        <f t="shared" si="37"/>
        <v>0</v>
      </c>
      <c r="N1190">
        <v>2170202</v>
      </c>
      <c r="O1190" t="s">
        <v>4247</v>
      </c>
      <c r="P1190">
        <v>0</v>
      </c>
    </row>
    <row r="1191" spans="4:16">
      <c r="D1191">
        <v>2170203</v>
      </c>
      <c r="E1191" t="s">
        <v>4248</v>
      </c>
      <c r="F1191">
        <v>0</v>
      </c>
      <c r="G1191">
        <f t="shared" si="36"/>
        <v>0</v>
      </c>
      <c r="H1191">
        <f t="shared" si="37"/>
        <v>0</v>
      </c>
      <c r="N1191">
        <v>2170203</v>
      </c>
      <c r="O1191" t="s">
        <v>4248</v>
      </c>
      <c r="P1191">
        <v>0</v>
      </c>
    </row>
    <row r="1192" spans="4:16">
      <c r="D1192">
        <v>2170204</v>
      </c>
      <c r="E1192" t="s">
        <v>4249</v>
      </c>
      <c r="F1192">
        <v>0</v>
      </c>
      <c r="G1192">
        <f t="shared" si="36"/>
        <v>0</v>
      </c>
      <c r="H1192">
        <f t="shared" si="37"/>
        <v>0</v>
      </c>
      <c r="N1192">
        <v>2170204</v>
      </c>
      <c r="O1192" t="s">
        <v>4249</v>
      </c>
      <c r="P1192">
        <v>0</v>
      </c>
    </row>
    <row r="1193" spans="4:16">
      <c r="D1193">
        <v>2170205</v>
      </c>
      <c r="E1193" t="s">
        <v>4250</v>
      </c>
      <c r="F1193">
        <v>0</v>
      </c>
      <c r="G1193">
        <f t="shared" si="36"/>
        <v>0</v>
      </c>
      <c r="H1193">
        <f t="shared" si="37"/>
        <v>0</v>
      </c>
      <c r="N1193">
        <v>2170205</v>
      </c>
      <c r="O1193" t="s">
        <v>4250</v>
      </c>
      <c r="P1193">
        <v>0</v>
      </c>
    </row>
    <row r="1194" spans="4:16">
      <c r="D1194">
        <v>2170206</v>
      </c>
      <c r="E1194" t="s">
        <v>4251</v>
      </c>
      <c r="F1194">
        <v>0</v>
      </c>
      <c r="G1194">
        <f t="shared" si="36"/>
        <v>0</v>
      </c>
      <c r="H1194">
        <f t="shared" si="37"/>
        <v>0</v>
      </c>
      <c r="N1194">
        <v>2170206</v>
      </c>
      <c r="O1194" t="s">
        <v>4251</v>
      </c>
      <c r="P1194">
        <v>0</v>
      </c>
    </row>
    <row r="1195" spans="4:16">
      <c r="D1195">
        <v>2170207</v>
      </c>
      <c r="E1195" t="s">
        <v>4252</v>
      </c>
      <c r="F1195">
        <v>0</v>
      </c>
      <c r="G1195">
        <f t="shared" si="36"/>
        <v>0</v>
      </c>
      <c r="H1195">
        <f t="shared" si="37"/>
        <v>0</v>
      </c>
      <c r="N1195">
        <v>2170207</v>
      </c>
      <c r="O1195" t="s">
        <v>4252</v>
      </c>
      <c r="P1195">
        <v>0</v>
      </c>
    </row>
    <row r="1196" spans="4:16">
      <c r="D1196">
        <v>2170208</v>
      </c>
      <c r="E1196" t="s">
        <v>4253</v>
      </c>
      <c r="F1196">
        <v>0</v>
      </c>
      <c r="G1196">
        <f t="shared" si="36"/>
        <v>0</v>
      </c>
      <c r="H1196">
        <f t="shared" si="37"/>
        <v>0</v>
      </c>
      <c r="N1196">
        <v>2170208</v>
      </c>
      <c r="O1196" t="s">
        <v>4253</v>
      </c>
      <c r="P1196">
        <v>0</v>
      </c>
    </row>
    <row r="1197" spans="4:16">
      <c r="D1197">
        <v>2170299</v>
      </c>
      <c r="E1197" t="s">
        <v>4254</v>
      </c>
      <c r="F1197">
        <v>0</v>
      </c>
      <c r="G1197">
        <f t="shared" si="36"/>
        <v>0</v>
      </c>
      <c r="H1197">
        <f t="shared" si="37"/>
        <v>0</v>
      </c>
      <c r="N1197">
        <v>2170299</v>
      </c>
      <c r="O1197" t="s">
        <v>4254</v>
      </c>
      <c r="P1197">
        <v>0</v>
      </c>
    </row>
    <row r="1198" spans="4:16">
      <c r="D1198">
        <v>21703</v>
      </c>
      <c r="E1198" t="s">
        <v>2444</v>
      </c>
      <c r="F1198">
        <v>2941</v>
      </c>
      <c r="G1198">
        <f t="shared" si="36"/>
        <v>2941</v>
      </c>
      <c r="H1198">
        <f t="shared" si="37"/>
        <v>0</v>
      </c>
      <c r="N1198">
        <v>21703</v>
      </c>
      <c r="O1198" t="s">
        <v>2444</v>
      </c>
      <c r="P1198">
        <v>2941</v>
      </c>
    </row>
    <row r="1199" spans="4:16">
      <c r="D1199">
        <v>2170301</v>
      </c>
      <c r="E1199" t="s">
        <v>4255</v>
      </c>
      <c r="F1199">
        <v>0</v>
      </c>
      <c r="G1199">
        <f t="shared" si="36"/>
        <v>0</v>
      </c>
      <c r="H1199">
        <f t="shared" si="37"/>
        <v>0</v>
      </c>
      <c r="N1199">
        <v>2170301</v>
      </c>
      <c r="O1199" t="s">
        <v>4255</v>
      </c>
      <c r="P1199">
        <v>0</v>
      </c>
    </row>
    <row r="1200" spans="4:16">
      <c r="D1200">
        <v>2170302</v>
      </c>
      <c r="E1200" t="s">
        <v>4256</v>
      </c>
      <c r="F1200">
        <v>0</v>
      </c>
      <c r="G1200">
        <f t="shared" si="36"/>
        <v>0</v>
      </c>
      <c r="H1200">
        <f t="shared" si="37"/>
        <v>0</v>
      </c>
      <c r="N1200">
        <v>2170302</v>
      </c>
      <c r="O1200" t="s">
        <v>4256</v>
      </c>
      <c r="P1200">
        <v>0</v>
      </c>
    </row>
    <row r="1201" spans="4:16">
      <c r="D1201">
        <v>2170303</v>
      </c>
      <c r="E1201" t="s">
        <v>2244</v>
      </c>
      <c r="F1201">
        <v>2000</v>
      </c>
      <c r="G1201">
        <f t="shared" si="36"/>
        <v>2000</v>
      </c>
      <c r="H1201">
        <f t="shared" si="37"/>
        <v>0</v>
      </c>
      <c r="N1201">
        <v>2170303</v>
      </c>
      <c r="O1201" t="s">
        <v>2244</v>
      </c>
      <c r="P1201">
        <v>2000</v>
      </c>
    </row>
    <row r="1202" spans="4:16">
      <c r="D1202">
        <v>2170304</v>
      </c>
      <c r="E1202" t="s">
        <v>4257</v>
      </c>
      <c r="F1202">
        <v>0</v>
      </c>
      <c r="G1202">
        <f t="shared" si="36"/>
        <v>0</v>
      </c>
      <c r="H1202">
        <f t="shared" si="37"/>
        <v>0</v>
      </c>
      <c r="N1202">
        <v>2170304</v>
      </c>
      <c r="O1202" t="s">
        <v>4257</v>
      </c>
      <c r="P1202">
        <v>0</v>
      </c>
    </row>
    <row r="1203" spans="4:16">
      <c r="D1203">
        <v>2170399</v>
      </c>
      <c r="E1203" t="s">
        <v>2626</v>
      </c>
      <c r="F1203">
        <v>941</v>
      </c>
      <c r="G1203">
        <f t="shared" si="36"/>
        <v>941</v>
      </c>
      <c r="H1203">
        <f t="shared" si="37"/>
        <v>0</v>
      </c>
      <c r="N1203">
        <v>2170399</v>
      </c>
      <c r="O1203" t="s">
        <v>2626</v>
      </c>
      <c r="P1203">
        <v>941</v>
      </c>
    </row>
    <row r="1204" spans="4:16">
      <c r="D1204">
        <v>21704</v>
      </c>
      <c r="E1204" t="s">
        <v>4258</v>
      </c>
      <c r="F1204">
        <v>0</v>
      </c>
      <c r="G1204">
        <f t="shared" si="36"/>
        <v>0</v>
      </c>
      <c r="H1204">
        <f t="shared" si="37"/>
        <v>0</v>
      </c>
      <c r="N1204">
        <v>21704</v>
      </c>
      <c r="O1204" t="s">
        <v>4258</v>
      </c>
      <c r="P1204">
        <v>0</v>
      </c>
    </row>
    <row r="1205" spans="4:16">
      <c r="D1205">
        <v>2170401</v>
      </c>
      <c r="E1205" t="s">
        <v>4259</v>
      </c>
      <c r="F1205">
        <v>0</v>
      </c>
      <c r="G1205">
        <f t="shared" si="36"/>
        <v>0</v>
      </c>
      <c r="H1205">
        <f t="shared" si="37"/>
        <v>0</v>
      </c>
      <c r="N1205">
        <v>2170401</v>
      </c>
      <c r="O1205" t="s">
        <v>4259</v>
      </c>
      <c r="P1205">
        <v>0</v>
      </c>
    </row>
    <row r="1206" spans="4:16">
      <c r="D1206">
        <v>2170499</v>
      </c>
      <c r="E1206" t="s">
        <v>4260</v>
      </c>
      <c r="F1206">
        <v>0</v>
      </c>
      <c r="G1206">
        <f t="shared" si="36"/>
        <v>0</v>
      </c>
      <c r="H1206">
        <f t="shared" si="37"/>
        <v>0</v>
      </c>
      <c r="N1206">
        <v>2170499</v>
      </c>
      <c r="O1206" t="s">
        <v>4260</v>
      </c>
      <c r="P1206">
        <v>0</v>
      </c>
    </row>
    <row r="1207" spans="4:16">
      <c r="D1207">
        <v>21799</v>
      </c>
      <c r="E1207" t="s">
        <v>2445</v>
      </c>
      <c r="F1207">
        <v>0</v>
      </c>
      <c r="G1207">
        <f t="shared" si="36"/>
        <v>0</v>
      </c>
      <c r="H1207">
        <f t="shared" si="37"/>
        <v>0</v>
      </c>
      <c r="N1207">
        <v>21799</v>
      </c>
      <c r="O1207" t="s">
        <v>2445</v>
      </c>
      <c r="P1207">
        <v>0</v>
      </c>
    </row>
    <row r="1208" spans="4:16">
      <c r="D1208">
        <v>2179901</v>
      </c>
      <c r="E1208" t="s">
        <v>2627</v>
      </c>
      <c r="F1208">
        <v>0</v>
      </c>
      <c r="G1208">
        <f t="shared" si="36"/>
        <v>0</v>
      </c>
      <c r="H1208">
        <f t="shared" si="37"/>
        <v>0</v>
      </c>
      <c r="N1208">
        <v>2179901</v>
      </c>
      <c r="O1208" t="s">
        <v>2627</v>
      </c>
      <c r="P1208">
        <v>0</v>
      </c>
    </row>
    <row r="1209" spans="4:16">
      <c r="D1209">
        <v>219</v>
      </c>
      <c r="E1209" t="s">
        <v>2318</v>
      </c>
      <c r="F1209">
        <v>0</v>
      </c>
      <c r="G1209">
        <f t="shared" si="36"/>
        <v>0</v>
      </c>
      <c r="H1209">
        <f t="shared" si="37"/>
        <v>0</v>
      </c>
      <c r="N1209">
        <v>219</v>
      </c>
      <c r="O1209" t="s">
        <v>2318</v>
      </c>
      <c r="P1209">
        <v>0</v>
      </c>
    </row>
    <row r="1210" spans="4:16">
      <c r="D1210">
        <v>21901</v>
      </c>
      <c r="E1210" t="s">
        <v>4261</v>
      </c>
      <c r="F1210">
        <v>0</v>
      </c>
      <c r="G1210">
        <f t="shared" si="36"/>
        <v>0</v>
      </c>
      <c r="H1210">
        <f t="shared" si="37"/>
        <v>0</v>
      </c>
      <c r="N1210">
        <v>21901</v>
      </c>
      <c r="O1210" t="s">
        <v>4261</v>
      </c>
      <c r="P1210">
        <v>0</v>
      </c>
    </row>
    <row r="1211" spans="4:16">
      <c r="D1211">
        <v>21902</v>
      </c>
      <c r="E1211" t="s">
        <v>4262</v>
      </c>
      <c r="F1211">
        <v>0</v>
      </c>
      <c r="G1211">
        <f t="shared" si="36"/>
        <v>0</v>
      </c>
      <c r="H1211">
        <f t="shared" si="37"/>
        <v>0</v>
      </c>
      <c r="N1211">
        <v>21902</v>
      </c>
      <c r="O1211" t="s">
        <v>4262</v>
      </c>
      <c r="P1211">
        <v>0</v>
      </c>
    </row>
    <row r="1212" spans="4:16">
      <c r="D1212">
        <v>21903</v>
      </c>
      <c r="E1212" t="s">
        <v>4263</v>
      </c>
      <c r="F1212">
        <v>0</v>
      </c>
      <c r="G1212">
        <f t="shared" si="36"/>
        <v>0</v>
      </c>
      <c r="H1212">
        <f t="shared" si="37"/>
        <v>0</v>
      </c>
      <c r="N1212">
        <v>21903</v>
      </c>
      <c r="O1212" t="s">
        <v>4263</v>
      </c>
      <c r="P1212">
        <v>0</v>
      </c>
    </row>
    <row r="1213" spans="4:16">
      <c r="D1213">
        <v>21904</v>
      </c>
      <c r="E1213" t="s">
        <v>4264</v>
      </c>
      <c r="F1213">
        <v>0</v>
      </c>
      <c r="G1213">
        <f t="shared" si="36"/>
        <v>0</v>
      </c>
      <c r="H1213">
        <f t="shared" si="37"/>
        <v>0</v>
      </c>
      <c r="N1213">
        <v>21904</v>
      </c>
      <c r="O1213" t="s">
        <v>4264</v>
      </c>
      <c r="P1213">
        <v>0</v>
      </c>
    </row>
    <row r="1214" spans="4:16">
      <c r="D1214">
        <v>21905</v>
      </c>
      <c r="E1214" t="s">
        <v>4265</v>
      </c>
      <c r="F1214">
        <v>0</v>
      </c>
      <c r="G1214">
        <f t="shared" si="36"/>
        <v>0</v>
      </c>
      <c r="H1214">
        <f t="shared" si="37"/>
        <v>0</v>
      </c>
      <c r="N1214">
        <v>21905</v>
      </c>
      <c r="O1214" t="s">
        <v>4265</v>
      </c>
      <c r="P1214">
        <v>0</v>
      </c>
    </row>
    <row r="1215" spans="4:16">
      <c r="D1215">
        <v>21906</v>
      </c>
      <c r="E1215" t="s">
        <v>2419</v>
      </c>
      <c r="F1215">
        <v>0</v>
      </c>
      <c r="G1215">
        <f t="shared" si="36"/>
        <v>0</v>
      </c>
      <c r="H1215">
        <f t="shared" si="37"/>
        <v>0</v>
      </c>
      <c r="N1215">
        <v>21906</v>
      </c>
      <c r="O1215" t="s">
        <v>2419</v>
      </c>
      <c r="P1215">
        <v>0</v>
      </c>
    </row>
    <row r="1216" spans="4:16">
      <c r="D1216">
        <v>21907</v>
      </c>
      <c r="E1216" t="s">
        <v>4266</v>
      </c>
      <c r="F1216">
        <v>0</v>
      </c>
      <c r="G1216">
        <f t="shared" si="36"/>
        <v>0</v>
      </c>
      <c r="H1216">
        <f t="shared" si="37"/>
        <v>0</v>
      </c>
      <c r="N1216">
        <v>21907</v>
      </c>
      <c r="O1216" t="s">
        <v>4266</v>
      </c>
      <c r="P1216">
        <v>0</v>
      </c>
    </row>
    <row r="1217" spans="4:16">
      <c r="D1217">
        <v>21908</v>
      </c>
      <c r="E1217" t="s">
        <v>4267</v>
      </c>
      <c r="F1217">
        <v>0</v>
      </c>
      <c r="G1217">
        <f t="shared" si="36"/>
        <v>0</v>
      </c>
      <c r="H1217">
        <f t="shared" si="37"/>
        <v>0</v>
      </c>
      <c r="N1217">
        <v>21908</v>
      </c>
      <c r="O1217" t="s">
        <v>4267</v>
      </c>
      <c r="P1217">
        <v>0</v>
      </c>
    </row>
    <row r="1218" spans="4:16">
      <c r="D1218">
        <v>21999</v>
      </c>
      <c r="E1218" t="s">
        <v>2765</v>
      </c>
      <c r="F1218">
        <v>0</v>
      </c>
      <c r="G1218">
        <f t="shared" si="36"/>
        <v>0</v>
      </c>
      <c r="H1218">
        <f t="shared" si="37"/>
        <v>0</v>
      </c>
      <c r="N1218">
        <v>21999</v>
      </c>
      <c r="O1218" t="s">
        <v>2765</v>
      </c>
      <c r="P1218">
        <v>0</v>
      </c>
    </row>
    <row r="1219" spans="4:16">
      <c r="D1219">
        <v>220</v>
      </c>
      <c r="E1219" t="s">
        <v>2319</v>
      </c>
      <c r="F1219">
        <v>10850</v>
      </c>
      <c r="G1219">
        <f t="shared" si="36"/>
        <v>10850</v>
      </c>
      <c r="H1219">
        <f t="shared" si="37"/>
        <v>0</v>
      </c>
      <c r="N1219">
        <v>220</v>
      </c>
      <c r="O1219" t="s">
        <v>2319</v>
      </c>
      <c r="P1219">
        <v>10850</v>
      </c>
    </row>
    <row r="1220" spans="4:16">
      <c r="D1220">
        <v>22001</v>
      </c>
      <c r="E1220" t="s">
        <v>2446</v>
      </c>
      <c r="F1220">
        <v>8991</v>
      </c>
      <c r="G1220">
        <f t="shared" si="36"/>
        <v>8991</v>
      </c>
      <c r="H1220">
        <f t="shared" si="37"/>
        <v>0</v>
      </c>
      <c r="N1220">
        <v>22001</v>
      </c>
      <c r="O1220" t="s">
        <v>2446</v>
      </c>
      <c r="P1220">
        <v>8991</v>
      </c>
    </row>
    <row r="1221" spans="4:16">
      <c r="D1221">
        <v>2200101</v>
      </c>
      <c r="E1221" t="s">
        <v>2460</v>
      </c>
      <c r="F1221">
        <v>2781</v>
      </c>
      <c r="G1221">
        <f t="shared" si="36"/>
        <v>2781</v>
      </c>
      <c r="H1221">
        <f t="shared" si="37"/>
        <v>0</v>
      </c>
      <c r="N1221">
        <v>2200101</v>
      </c>
      <c r="O1221" t="s">
        <v>2460</v>
      </c>
      <c r="P1221">
        <v>2781</v>
      </c>
    </row>
    <row r="1222" spans="4:16">
      <c r="D1222">
        <v>2200102</v>
      </c>
      <c r="E1222" t="s">
        <v>2461</v>
      </c>
      <c r="F1222">
        <v>20</v>
      </c>
      <c r="G1222">
        <f t="shared" ref="G1222:G1285" si="38">P1222</f>
        <v>20</v>
      </c>
      <c r="H1222">
        <f t="shared" ref="H1222:H1285" si="39">F1222-G1222</f>
        <v>0</v>
      </c>
      <c r="N1222">
        <v>2200102</v>
      </c>
      <c r="O1222" t="s">
        <v>2461</v>
      </c>
      <c r="P1222">
        <v>20</v>
      </c>
    </row>
    <row r="1223" spans="4:16">
      <c r="D1223">
        <v>2200103</v>
      </c>
      <c r="E1223" t="s">
        <v>2462</v>
      </c>
      <c r="F1223">
        <v>0</v>
      </c>
      <c r="G1223">
        <f t="shared" si="38"/>
        <v>0</v>
      </c>
      <c r="H1223">
        <f t="shared" si="39"/>
        <v>0</v>
      </c>
      <c r="N1223">
        <v>2200103</v>
      </c>
      <c r="O1223" t="s">
        <v>2462</v>
      </c>
      <c r="P1223">
        <v>0</v>
      </c>
    </row>
    <row r="1224" spans="4:16">
      <c r="D1224">
        <v>2200104</v>
      </c>
      <c r="E1224" t="s">
        <v>4268</v>
      </c>
      <c r="F1224">
        <v>0</v>
      </c>
      <c r="G1224">
        <f t="shared" si="38"/>
        <v>0</v>
      </c>
      <c r="H1224">
        <f t="shared" si="39"/>
        <v>0</v>
      </c>
      <c r="N1224">
        <v>2200104</v>
      </c>
      <c r="O1224" t="s">
        <v>4268</v>
      </c>
      <c r="P1224">
        <v>0</v>
      </c>
    </row>
    <row r="1225" spans="4:16">
      <c r="D1225">
        <v>2200105</v>
      </c>
      <c r="E1225" t="s">
        <v>2628</v>
      </c>
      <c r="F1225">
        <v>14</v>
      </c>
      <c r="G1225">
        <f t="shared" si="38"/>
        <v>14</v>
      </c>
      <c r="H1225">
        <f t="shared" si="39"/>
        <v>0</v>
      </c>
      <c r="N1225">
        <v>2200105</v>
      </c>
      <c r="O1225" t="s">
        <v>2628</v>
      </c>
      <c r="P1225">
        <v>14</v>
      </c>
    </row>
    <row r="1226" spans="4:16">
      <c r="D1226">
        <v>2200106</v>
      </c>
      <c r="E1226" t="s">
        <v>2629</v>
      </c>
      <c r="F1226">
        <v>2214</v>
      </c>
      <c r="G1226">
        <f t="shared" si="38"/>
        <v>2214</v>
      </c>
      <c r="H1226">
        <f t="shared" si="39"/>
        <v>0</v>
      </c>
      <c r="N1226">
        <v>2200106</v>
      </c>
      <c r="O1226" t="s">
        <v>2629</v>
      </c>
      <c r="P1226">
        <v>2214</v>
      </c>
    </row>
    <row r="1227" spans="4:16">
      <c r="D1227">
        <v>2200107</v>
      </c>
      <c r="E1227" t="s">
        <v>4269</v>
      </c>
      <c r="F1227">
        <v>0</v>
      </c>
      <c r="G1227">
        <f t="shared" si="38"/>
        <v>0</v>
      </c>
      <c r="H1227">
        <f t="shared" si="39"/>
        <v>0</v>
      </c>
      <c r="N1227">
        <v>2200107</v>
      </c>
      <c r="O1227" t="s">
        <v>4269</v>
      </c>
      <c r="P1227">
        <v>0</v>
      </c>
    </row>
    <row r="1228" spans="4:16">
      <c r="D1228">
        <v>2200108</v>
      </c>
      <c r="E1228" t="s">
        <v>4270</v>
      </c>
      <c r="F1228">
        <v>0</v>
      </c>
      <c r="G1228">
        <f t="shared" si="38"/>
        <v>0</v>
      </c>
      <c r="H1228">
        <f t="shared" si="39"/>
        <v>0</v>
      </c>
      <c r="N1228">
        <v>2200108</v>
      </c>
      <c r="O1228" t="s">
        <v>4270</v>
      </c>
      <c r="P1228">
        <v>0</v>
      </c>
    </row>
    <row r="1229" spans="4:16">
      <c r="D1229">
        <v>2200109</v>
      </c>
      <c r="E1229" t="s">
        <v>4271</v>
      </c>
      <c r="F1229">
        <v>0</v>
      </c>
      <c r="G1229">
        <f t="shared" si="38"/>
        <v>0</v>
      </c>
      <c r="H1229">
        <f t="shared" si="39"/>
        <v>0</v>
      </c>
      <c r="N1229">
        <v>2200109</v>
      </c>
      <c r="O1229" t="s">
        <v>4271</v>
      </c>
      <c r="P1229">
        <v>0</v>
      </c>
    </row>
    <row r="1230" spans="4:16">
      <c r="D1230">
        <v>2200110</v>
      </c>
      <c r="E1230" t="s">
        <v>2630</v>
      </c>
      <c r="F1230">
        <v>0</v>
      </c>
      <c r="G1230">
        <f t="shared" si="38"/>
        <v>0</v>
      </c>
      <c r="H1230">
        <f t="shared" si="39"/>
        <v>0</v>
      </c>
      <c r="N1230">
        <v>2200110</v>
      </c>
      <c r="O1230" t="s">
        <v>2630</v>
      </c>
      <c r="P1230">
        <v>0</v>
      </c>
    </row>
    <row r="1231" spans="4:16">
      <c r="D1231">
        <v>2200111</v>
      </c>
      <c r="E1231" t="s">
        <v>2631</v>
      </c>
      <c r="F1231">
        <v>106</v>
      </c>
      <c r="G1231">
        <f t="shared" si="38"/>
        <v>106</v>
      </c>
      <c r="H1231">
        <f t="shared" si="39"/>
        <v>0</v>
      </c>
      <c r="N1231">
        <v>2200111</v>
      </c>
      <c r="O1231" t="s">
        <v>2631</v>
      </c>
      <c r="P1231">
        <v>106</v>
      </c>
    </row>
    <row r="1232" spans="4:16">
      <c r="D1232">
        <v>2200112</v>
      </c>
      <c r="E1232" t="s">
        <v>2248</v>
      </c>
      <c r="F1232">
        <v>508</v>
      </c>
      <c r="G1232">
        <f t="shared" si="38"/>
        <v>508</v>
      </c>
      <c r="H1232">
        <f t="shared" si="39"/>
        <v>0</v>
      </c>
      <c r="N1232">
        <v>2200112</v>
      </c>
      <c r="O1232" t="s">
        <v>2248</v>
      </c>
      <c r="P1232">
        <v>508</v>
      </c>
    </row>
    <row r="1233" spans="4:16">
      <c r="D1233">
        <v>2200113</v>
      </c>
      <c r="E1233" t="s">
        <v>2632</v>
      </c>
      <c r="F1233">
        <v>0</v>
      </c>
      <c r="G1233">
        <f t="shared" si="38"/>
        <v>0</v>
      </c>
      <c r="H1233">
        <f t="shared" si="39"/>
        <v>0</v>
      </c>
      <c r="N1233">
        <v>2200113</v>
      </c>
      <c r="O1233" t="s">
        <v>2632</v>
      </c>
      <c r="P1233">
        <v>0</v>
      </c>
    </row>
    <row r="1234" spans="4:16">
      <c r="D1234">
        <v>2200114</v>
      </c>
      <c r="E1234" t="s">
        <v>2249</v>
      </c>
      <c r="F1234">
        <v>173</v>
      </c>
      <c r="G1234">
        <f t="shared" si="38"/>
        <v>173</v>
      </c>
      <c r="H1234">
        <f t="shared" si="39"/>
        <v>0</v>
      </c>
      <c r="N1234">
        <v>2200114</v>
      </c>
      <c r="O1234" t="s">
        <v>2249</v>
      </c>
      <c r="P1234">
        <v>173</v>
      </c>
    </row>
    <row r="1235" spans="4:16">
      <c r="D1235">
        <v>2200115</v>
      </c>
      <c r="E1235" t="s">
        <v>4272</v>
      </c>
      <c r="F1235">
        <v>0</v>
      </c>
      <c r="G1235">
        <f t="shared" si="38"/>
        <v>0</v>
      </c>
      <c r="H1235">
        <f t="shared" si="39"/>
        <v>0</v>
      </c>
      <c r="N1235">
        <v>2200115</v>
      </c>
      <c r="O1235" t="s">
        <v>4272</v>
      </c>
      <c r="P1235">
        <v>0</v>
      </c>
    </row>
    <row r="1236" spans="4:16">
      <c r="D1236">
        <v>2200116</v>
      </c>
      <c r="E1236" t="s">
        <v>4273</v>
      </c>
      <c r="F1236">
        <v>0</v>
      </c>
      <c r="G1236">
        <f t="shared" si="38"/>
        <v>0</v>
      </c>
      <c r="H1236">
        <f t="shared" si="39"/>
        <v>0</v>
      </c>
      <c r="N1236">
        <v>2200116</v>
      </c>
      <c r="O1236" t="s">
        <v>4273</v>
      </c>
      <c r="P1236">
        <v>0</v>
      </c>
    </row>
    <row r="1237" spans="4:16">
      <c r="D1237">
        <v>2200119</v>
      </c>
      <c r="E1237" t="s">
        <v>4274</v>
      </c>
      <c r="F1237">
        <v>0</v>
      </c>
      <c r="G1237">
        <f t="shared" si="38"/>
        <v>0</v>
      </c>
      <c r="H1237">
        <f t="shared" si="39"/>
        <v>0</v>
      </c>
      <c r="N1237">
        <v>2200119</v>
      </c>
      <c r="O1237" t="s">
        <v>4274</v>
      </c>
      <c r="P1237">
        <v>0</v>
      </c>
    </row>
    <row r="1238" spans="4:16">
      <c r="D1238">
        <v>2200150</v>
      </c>
      <c r="E1238" t="s">
        <v>2465</v>
      </c>
      <c r="F1238">
        <v>168</v>
      </c>
      <c r="G1238">
        <f t="shared" si="38"/>
        <v>168</v>
      </c>
      <c r="H1238">
        <f t="shared" si="39"/>
        <v>0</v>
      </c>
      <c r="N1238">
        <v>2200150</v>
      </c>
      <c r="O1238" t="s">
        <v>2465</v>
      </c>
      <c r="P1238">
        <v>168</v>
      </c>
    </row>
    <row r="1239" spans="4:16">
      <c r="D1239">
        <v>2200199</v>
      </c>
      <c r="E1239" t="s">
        <v>2633</v>
      </c>
      <c r="F1239">
        <v>3007</v>
      </c>
      <c r="G1239">
        <f t="shared" si="38"/>
        <v>3007</v>
      </c>
      <c r="H1239">
        <f t="shared" si="39"/>
        <v>0</v>
      </c>
      <c r="N1239">
        <v>2200199</v>
      </c>
      <c r="O1239" t="s">
        <v>2633</v>
      </c>
      <c r="P1239">
        <v>3007</v>
      </c>
    </row>
    <row r="1240" spans="4:16">
      <c r="D1240">
        <v>22002</v>
      </c>
      <c r="E1240" t="s">
        <v>4275</v>
      </c>
      <c r="F1240">
        <v>0</v>
      </c>
      <c r="G1240">
        <f t="shared" si="38"/>
        <v>0</v>
      </c>
      <c r="H1240">
        <f t="shared" si="39"/>
        <v>0</v>
      </c>
      <c r="N1240">
        <v>22002</v>
      </c>
      <c r="O1240" t="s">
        <v>4275</v>
      </c>
      <c r="P1240">
        <v>0</v>
      </c>
    </row>
    <row r="1241" spans="4:16">
      <c r="D1241">
        <v>2200201</v>
      </c>
      <c r="E1241" t="s">
        <v>2460</v>
      </c>
      <c r="F1241">
        <v>0</v>
      </c>
      <c r="G1241">
        <f t="shared" si="38"/>
        <v>0</v>
      </c>
      <c r="H1241">
        <f t="shared" si="39"/>
        <v>0</v>
      </c>
      <c r="N1241">
        <v>2200201</v>
      </c>
      <c r="O1241" t="s">
        <v>2460</v>
      </c>
      <c r="P1241">
        <v>0</v>
      </c>
    </row>
    <row r="1242" spans="4:16">
      <c r="D1242">
        <v>2200202</v>
      </c>
      <c r="E1242" t="s">
        <v>2461</v>
      </c>
      <c r="F1242">
        <v>0</v>
      </c>
      <c r="G1242">
        <f t="shared" si="38"/>
        <v>0</v>
      </c>
      <c r="H1242">
        <f t="shared" si="39"/>
        <v>0</v>
      </c>
      <c r="N1242">
        <v>2200202</v>
      </c>
      <c r="O1242" t="s">
        <v>2461</v>
      </c>
      <c r="P1242">
        <v>0</v>
      </c>
    </row>
    <row r="1243" spans="4:16">
      <c r="D1243">
        <v>2200203</v>
      </c>
      <c r="E1243" t="s">
        <v>2462</v>
      </c>
      <c r="F1243">
        <v>0</v>
      </c>
      <c r="G1243">
        <f t="shared" si="38"/>
        <v>0</v>
      </c>
      <c r="H1243">
        <f t="shared" si="39"/>
        <v>0</v>
      </c>
      <c r="N1243">
        <v>2200203</v>
      </c>
      <c r="O1243" t="s">
        <v>2462</v>
      </c>
      <c r="P1243">
        <v>0</v>
      </c>
    </row>
    <row r="1244" spans="4:16">
      <c r="D1244">
        <v>2200204</v>
      </c>
      <c r="E1244" t="s">
        <v>4276</v>
      </c>
      <c r="F1244">
        <v>0</v>
      </c>
      <c r="G1244">
        <f t="shared" si="38"/>
        <v>0</v>
      </c>
      <c r="H1244">
        <f t="shared" si="39"/>
        <v>0</v>
      </c>
      <c r="N1244">
        <v>2200204</v>
      </c>
      <c r="O1244" t="s">
        <v>4276</v>
      </c>
      <c r="P1244">
        <v>0</v>
      </c>
    </row>
    <row r="1245" spans="4:16">
      <c r="D1245">
        <v>2200205</v>
      </c>
      <c r="E1245" t="s">
        <v>4277</v>
      </c>
      <c r="F1245">
        <v>0</v>
      </c>
      <c r="G1245">
        <f t="shared" si="38"/>
        <v>0</v>
      </c>
      <c r="H1245">
        <f t="shared" si="39"/>
        <v>0</v>
      </c>
      <c r="N1245">
        <v>2200205</v>
      </c>
      <c r="O1245" t="s">
        <v>4277</v>
      </c>
      <c r="P1245">
        <v>0</v>
      </c>
    </row>
    <row r="1246" spans="4:16">
      <c r="D1246">
        <v>2200206</v>
      </c>
      <c r="E1246" t="s">
        <v>4278</v>
      </c>
      <c r="F1246">
        <v>0</v>
      </c>
      <c r="G1246">
        <f t="shared" si="38"/>
        <v>0</v>
      </c>
      <c r="H1246">
        <f t="shared" si="39"/>
        <v>0</v>
      </c>
      <c r="N1246">
        <v>2200206</v>
      </c>
      <c r="O1246" t="s">
        <v>4278</v>
      </c>
      <c r="P1246">
        <v>0</v>
      </c>
    </row>
    <row r="1247" spans="4:16">
      <c r="D1247">
        <v>2200207</v>
      </c>
      <c r="E1247" t="s">
        <v>4279</v>
      </c>
      <c r="F1247">
        <v>0</v>
      </c>
      <c r="G1247">
        <f t="shared" si="38"/>
        <v>0</v>
      </c>
      <c r="H1247">
        <f t="shared" si="39"/>
        <v>0</v>
      </c>
      <c r="N1247">
        <v>2200207</v>
      </c>
      <c r="O1247" t="s">
        <v>4279</v>
      </c>
      <c r="P1247">
        <v>0</v>
      </c>
    </row>
    <row r="1248" spans="4:16">
      <c r="D1248">
        <v>2200208</v>
      </c>
      <c r="E1248" t="s">
        <v>4280</v>
      </c>
      <c r="F1248">
        <v>0</v>
      </c>
      <c r="G1248">
        <f t="shared" si="38"/>
        <v>0</v>
      </c>
      <c r="H1248">
        <f t="shared" si="39"/>
        <v>0</v>
      </c>
      <c r="N1248">
        <v>2200208</v>
      </c>
      <c r="O1248" t="s">
        <v>4280</v>
      </c>
      <c r="P1248">
        <v>0</v>
      </c>
    </row>
    <row r="1249" spans="4:16">
      <c r="D1249">
        <v>2200209</v>
      </c>
      <c r="E1249" t="s">
        <v>4281</v>
      </c>
      <c r="F1249">
        <v>0</v>
      </c>
      <c r="G1249">
        <f t="shared" si="38"/>
        <v>0</v>
      </c>
      <c r="H1249">
        <f t="shared" si="39"/>
        <v>0</v>
      </c>
      <c r="N1249">
        <v>2200209</v>
      </c>
      <c r="O1249" t="s">
        <v>4281</v>
      </c>
      <c r="P1249">
        <v>0</v>
      </c>
    </row>
    <row r="1250" spans="4:16">
      <c r="D1250">
        <v>2200210</v>
      </c>
      <c r="E1250" t="s">
        <v>4282</v>
      </c>
      <c r="F1250">
        <v>0</v>
      </c>
      <c r="G1250">
        <f t="shared" si="38"/>
        <v>0</v>
      </c>
      <c r="H1250">
        <f t="shared" si="39"/>
        <v>0</v>
      </c>
      <c r="N1250">
        <v>2200210</v>
      </c>
      <c r="O1250" t="s">
        <v>4282</v>
      </c>
      <c r="P1250">
        <v>0</v>
      </c>
    </row>
    <row r="1251" spans="4:16">
      <c r="D1251">
        <v>2200211</v>
      </c>
      <c r="E1251" t="s">
        <v>4283</v>
      </c>
      <c r="F1251">
        <v>0</v>
      </c>
      <c r="G1251">
        <f t="shared" si="38"/>
        <v>0</v>
      </c>
      <c r="H1251">
        <f t="shared" si="39"/>
        <v>0</v>
      </c>
      <c r="N1251">
        <v>2200211</v>
      </c>
      <c r="O1251" t="s">
        <v>4283</v>
      </c>
      <c r="P1251">
        <v>0</v>
      </c>
    </row>
    <row r="1252" spans="4:16">
      <c r="D1252">
        <v>2200212</v>
      </c>
      <c r="E1252" t="s">
        <v>4284</v>
      </c>
      <c r="F1252">
        <v>0</v>
      </c>
      <c r="G1252">
        <f t="shared" si="38"/>
        <v>0</v>
      </c>
      <c r="H1252">
        <f t="shared" si="39"/>
        <v>0</v>
      </c>
      <c r="N1252">
        <v>2200212</v>
      </c>
      <c r="O1252" t="s">
        <v>4284</v>
      </c>
      <c r="P1252">
        <v>0</v>
      </c>
    </row>
    <row r="1253" spans="4:16">
      <c r="D1253">
        <v>2200213</v>
      </c>
      <c r="E1253" t="s">
        <v>4285</v>
      </c>
      <c r="F1253">
        <v>0</v>
      </c>
      <c r="G1253">
        <f t="shared" si="38"/>
        <v>0</v>
      </c>
      <c r="H1253">
        <f t="shared" si="39"/>
        <v>0</v>
      </c>
      <c r="N1253">
        <v>2200213</v>
      </c>
      <c r="O1253" t="s">
        <v>4285</v>
      </c>
      <c r="P1253">
        <v>0</v>
      </c>
    </row>
    <row r="1254" spans="4:16">
      <c r="D1254">
        <v>2200215</v>
      </c>
      <c r="E1254" t="s">
        <v>4286</v>
      </c>
      <c r="F1254">
        <v>0</v>
      </c>
      <c r="G1254">
        <f t="shared" si="38"/>
        <v>0</v>
      </c>
      <c r="H1254">
        <f t="shared" si="39"/>
        <v>0</v>
      </c>
      <c r="N1254">
        <v>2200215</v>
      </c>
      <c r="O1254" t="s">
        <v>4286</v>
      </c>
      <c r="P1254">
        <v>0</v>
      </c>
    </row>
    <row r="1255" spans="4:16">
      <c r="D1255">
        <v>2200217</v>
      </c>
      <c r="E1255" t="s">
        <v>4287</v>
      </c>
      <c r="F1255">
        <v>0</v>
      </c>
      <c r="G1255">
        <f t="shared" si="38"/>
        <v>0</v>
      </c>
      <c r="H1255">
        <f t="shared" si="39"/>
        <v>0</v>
      </c>
      <c r="N1255">
        <v>2200217</v>
      </c>
      <c r="O1255" t="s">
        <v>4287</v>
      </c>
      <c r="P1255">
        <v>0</v>
      </c>
    </row>
    <row r="1256" spans="4:16">
      <c r="D1256">
        <v>2200218</v>
      </c>
      <c r="E1256" t="s">
        <v>4288</v>
      </c>
      <c r="F1256">
        <v>0</v>
      </c>
      <c r="G1256">
        <f t="shared" si="38"/>
        <v>0</v>
      </c>
      <c r="H1256">
        <f t="shared" si="39"/>
        <v>0</v>
      </c>
      <c r="N1256">
        <v>2200218</v>
      </c>
      <c r="O1256" t="s">
        <v>4288</v>
      </c>
      <c r="P1256">
        <v>0</v>
      </c>
    </row>
    <row r="1257" spans="4:16">
      <c r="D1257">
        <v>2200250</v>
      </c>
      <c r="E1257" t="s">
        <v>2465</v>
      </c>
      <c r="F1257">
        <v>0</v>
      </c>
      <c r="G1257">
        <f t="shared" si="38"/>
        <v>0</v>
      </c>
      <c r="H1257">
        <f t="shared" si="39"/>
        <v>0</v>
      </c>
      <c r="N1257">
        <v>2200250</v>
      </c>
      <c r="O1257" t="s">
        <v>2465</v>
      </c>
      <c r="P1257">
        <v>0</v>
      </c>
    </row>
    <row r="1258" spans="4:16">
      <c r="D1258">
        <v>2200299</v>
      </c>
      <c r="E1258" t="s">
        <v>4289</v>
      </c>
      <c r="F1258">
        <v>0</v>
      </c>
      <c r="G1258">
        <f t="shared" si="38"/>
        <v>0</v>
      </c>
      <c r="H1258">
        <f t="shared" si="39"/>
        <v>0</v>
      </c>
      <c r="N1258">
        <v>2200299</v>
      </c>
      <c r="O1258" t="s">
        <v>4289</v>
      </c>
      <c r="P1258">
        <v>0</v>
      </c>
    </row>
    <row r="1259" spans="4:16">
      <c r="D1259">
        <v>22003</v>
      </c>
      <c r="E1259" t="s">
        <v>4290</v>
      </c>
      <c r="F1259">
        <v>24</v>
      </c>
      <c r="G1259">
        <f t="shared" si="38"/>
        <v>24</v>
      </c>
      <c r="H1259">
        <f t="shared" si="39"/>
        <v>0</v>
      </c>
      <c r="N1259">
        <v>22003</v>
      </c>
      <c r="O1259" t="s">
        <v>4290</v>
      </c>
      <c r="P1259">
        <v>24</v>
      </c>
    </row>
    <row r="1260" spans="4:16">
      <c r="D1260">
        <v>2200301</v>
      </c>
      <c r="E1260" t="s">
        <v>2460</v>
      </c>
      <c r="F1260">
        <v>0</v>
      </c>
      <c r="G1260">
        <f t="shared" si="38"/>
        <v>0</v>
      </c>
      <c r="H1260">
        <f t="shared" si="39"/>
        <v>0</v>
      </c>
      <c r="N1260">
        <v>2200301</v>
      </c>
      <c r="O1260" t="s">
        <v>2460</v>
      </c>
      <c r="P1260">
        <v>0</v>
      </c>
    </row>
    <row r="1261" spans="4:16">
      <c r="D1261">
        <v>2200302</v>
      </c>
      <c r="E1261" t="s">
        <v>2461</v>
      </c>
      <c r="F1261">
        <v>0</v>
      </c>
      <c r="G1261">
        <f t="shared" si="38"/>
        <v>0</v>
      </c>
      <c r="H1261">
        <f t="shared" si="39"/>
        <v>0</v>
      </c>
      <c r="N1261">
        <v>2200302</v>
      </c>
      <c r="O1261" t="s">
        <v>2461</v>
      </c>
      <c r="P1261">
        <v>0</v>
      </c>
    </row>
    <row r="1262" spans="4:16">
      <c r="D1262">
        <v>2200303</v>
      </c>
      <c r="E1262" t="s">
        <v>2462</v>
      </c>
      <c r="F1262">
        <v>0</v>
      </c>
      <c r="G1262">
        <f t="shared" si="38"/>
        <v>0</v>
      </c>
      <c r="H1262">
        <f t="shared" si="39"/>
        <v>0</v>
      </c>
      <c r="N1262">
        <v>2200303</v>
      </c>
      <c r="O1262" t="s">
        <v>2462</v>
      </c>
      <c r="P1262">
        <v>0</v>
      </c>
    </row>
    <row r="1263" spans="4:16">
      <c r="D1263">
        <v>2200304</v>
      </c>
      <c r="E1263" t="s">
        <v>4291</v>
      </c>
      <c r="F1263">
        <v>24</v>
      </c>
      <c r="G1263">
        <f t="shared" si="38"/>
        <v>24</v>
      </c>
      <c r="H1263">
        <f t="shared" si="39"/>
        <v>0</v>
      </c>
      <c r="N1263">
        <v>2200304</v>
      </c>
      <c r="O1263" t="s">
        <v>4291</v>
      </c>
      <c r="P1263">
        <v>24</v>
      </c>
    </row>
    <row r="1264" spans="4:16">
      <c r="D1264">
        <v>2200305</v>
      </c>
      <c r="E1264" t="s">
        <v>4292</v>
      </c>
      <c r="F1264">
        <v>0</v>
      </c>
      <c r="G1264">
        <f t="shared" si="38"/>
        <v>0</v>
      </c>
      <c r="H1264">
        <f t="shared" si="39"/>
        <v>0</v>
      </c>
      <c r="N1264">
        <v>2200305</v>
      </c>
      <c r="O1264" t="s">
        <v>4292</v>
      </c>
      <c r="P1264">
        <v>0</v>
      </c>
    </row>
    <row r="1265" spans="4:16">
      <c r="D1265">
        <v>2200306</v>
      </c>
      <c r="E1265" t="s">
        <v>4293</v>
      </c>
      <c r="F1265">
        <v>0</v>
      </c>
      <c r="G1265">
        <f t="shared" si="38"/>
        <v>0</v>
      </c>
      <c r="H1265">
        <f t="shared" si="39"/>
        <v>0</v>
      </c>
      <c r="N1265">
        <v>2200306</v>
      </c>
      <c r="O1265" t="s">
        <v>4293</v>
      </c>
      <c r="P1265">
        <v>0</v>
      </c>
    </row>
    <row r="1266" spans="4:16">
      <c r="D1266">
        <v>2200350</v>
      </c>
      <c r="E1266" t="s">
        <v>2465</v>
      </c>
      <c r="F1266">
        <v>0</v>
      </c>
      <c r="G1266">
        <f t="shared" si="38"/>
        <v>0</v>
      </c>
      <c r="H1266">
        <f t="shared" si="39"/>
        <v>0</v>
      </c>
      <c r="N1266">
        <v>2200350</v>
      </c>
      <c r="O1266" t="s">
        <v>2465</v>
      </c>
      <c r="P1266">
        <v>0</v>
      </c>
    </row>
    <row r="1267" spans="4:16">
      <c r="D1267">
        <v>2200399</v>
      </c>
      <c r="E1267" t="s">
        <v>4294</v>
      </c>
      <c r="F1267">
        <v>0</v>
      </c>
      <c r="G1267">
        <f t="shared" si="38"/>
        <v>0</v>
      </c>
      <c r="H1267">
        <f t="shared" si="39"/>
        <v>0</v>
      </c>
      <c r="N1267">
        <v>2200399</v>
      </c>
      <c r="O1267" t="s">
        <v>4294</v>
      </c>
      <c r="P1267">
        <v>0</v>
      </c>
    </row>
    <row r="1268" spans="4:16">
      <c r="D1268">
        <v>22004</v>
      </c>
      <c r="E1268" t="s">
        <v>2447</v>
      </c>
      <c r="F1268">
        <v>369</v>
      </c>
      <c r="G1268">
        <f t="shared" si="38"/>
        <v>369</v>
      </c>
      <c r="H1268">
        <f t="shared" si="39"/>
        <v>0</v>
      </c>
      <c r="N1268">
        <v>22004</v>
      </c>
      <c r="O1268" t="s">
        <v>2447</v>
      </c>
      <c r="P1268">
        <v>369</v>
      </c>
    </row>
    <row r="1269" spans="4:16">
      <c r="D1269">
        <v>2200401</v>
      </c>
      <c r="E1269" t="s">
        <v>2460</v>
      </c>
      <c r="F1269">
        <v>263</v>
      </c>
      <c r="G1269">
        <f t="shared" si="38"/>
        <v>263</v>
      </c>
      <c r="H1269">
        <f t="shared" si="39"/>
        <v>0</v>
      </c>
      <c r="N1269">
        <v>2200401</v>
      </c>
      <c r="O1269" t="s">
        <v>2460</v>
      </c>
      <c r="P1269">
        <v>263</v>
      </c>
    </row>
    <row r="1270" spans="4:16">
      <c r="D1270">
        <v>2200402</v>
      </c>
      <c r="E1270" t="s">
        <v>2461</v>
      </c>
      <c r="F1270">
        <v>12</v>
      </c>
      <c r="G1270">
        <f t="shared" si="38"/>
        <v>12</v>
      </c>
      <c r="H1270">
        <f t="shared" si="39"/>
        <v>0</v>
      </c>
      <c r="N1270">
        <v>2200402</v>
      </c>
      <c r="O1270" t="s">
        <v>2461</v>
      </c>
      <c r="P1270">
        <v>12</v>
      </c>
    </row>
    <row r="1271" spans="4:16">
      <c r="D1271">
        <v>2200403</v>
      </c>
      <c r="E1271" t="s">
        <v>2462</v>
      </c>
      <c r="F1271">
        <v>0</v>
      </c>
      <c r="G1271">
        <f t="shared" si="38"/>
        <v>0</v>
      </c>
      <c r="H1271">
        <f t="shared" si="39"/>
        <v>0</v>
      </c>
      <c r="N1271">
        <v>2200403</v>
      </c>
      <c r="O1271" t="s">
        <v>2462</v>
      </c>
      <c r="P1271">
        <v>0</v>
      </c>
    </row>
    <row r="1272" spans="4:16">
      <c r="D1272">
        <v>2200404</v>
      </c>
      <c r="E1272" t="s">
        <v>2285</v>
      </c>
      <c r="F1272">
        <v>15</v>
      </c>
      <c r="G1272">
        <f t="shared" si="38"/>
        <v>15</v>
      </c>
      <c r="H1272">
        <f t="shared" si="39"/>
        <v>0</v>
      </c>
      <c r="N1272">
        <v>2200404</v>
      </c>
      <c r="O1272" t="s">
        <v>2285</v>
      </c>
      <c r="P1272">
        <v>15</v>
      </c>
    </row>
    <row r="1273" spans="4:16">
      <c r="D1273">
        <v>2200405</v>
      </c>
      <c r="E1273" t="s">
        <v>4295</v>
      </c>
      <c r="F1273">
        <v>0</v>
      </c>
      <c r="G1273">
        <f t="shared" si="38"/>
        <v>0</v>
      </c>
      <c r="H1273">
        <f t="shared" si="39"/>
        <v>0</v>
      </c>
      <c r="N1273">
        <v>2200405</v>
      </c>
      <c r="O1273" t="s">
        <v>4295</v>
      </c>
      <c r="P1273">
        <v>0</v>
      </c>
    </row>
    <row r="1274" spans="4:16">
      <c r="D1274">
        <v>2200406</v>
      </c>
      <c r="E1274" t="s">
        <v>2286</v>
      </c>
      <c r="F1274">
        <v>11</v>
      </c>
      <c r="G1274">
        <f t="shared" si="38"/>
        <v>11</v>
      </c>
      <c r="H1274">
        <f t="shared" si="39"/>
        <v>0</v>
      </c>
      <c r="N1274">
        <v>2200406</v>
      </c>
      <c r="O1274" t="s">
        <v>2286</v>
      </c>
      <c r="P1274">
        <v>11</v>
      </c>
    </row>
    <row r="1275" spans="4:16">
      <c r="D1275">
        <v>2200407</v>
      </c>
      <c r="E1275" t="s">
        <v>2287</v>
      </c>
      <c r="F1275">
        <v>0</v>
      </c>
      <c r="G1275">
        <f t="shared" si="38"/>
        <v>0</v>
      </c>
      <c r="H1275">
        <f t="shared" si="39"/>
        <v>0</v>
      </c>
      <c r="N1275">
        <v>2200407</v>
      </c>
      <c r="O1275" t="s">
        <v>2287</v>
      </c>
      <c r="P1275">
        <v>0</v>
      </c>
    </row>
    <row r="1276" spans="4:16">
      <c r="D1276">
        <v>2200408</v>
      </c>
      <c r="E1276" t="s">
        <v>2288</v>
      </c>
      <c r="F1276">
        <v>11</v>
      </c>
      <c r="G1276">
        <f t="shared" si="38"/>
        <v>11</v>
      </c>
      <c r="H1276">
        <f t="shared" si="39"/>
        <v>0</v>
      </c>
      <c r="N1276">
        <v>2200408</v>
      </c>
      <c r="O1276" t="s">
        <v>2288</v>
      </c>
      <c r="P1276">
        <v>11</v>
      </c>
    </row>
    <row r="1277" spans="4:16">
      <c r="D1277">
        <v>2200409</v>
      </c>
      <c r="E1277" t="s">
        <v>2289</v>
      </c>
      <c r="F1277">
        <v>24</v>
      </c>
      <c r="G1277">
        <f t="shared" si="38"/>
        <v>24</v>
      </c>
      <c r="H1277">
        <f t="shared" si="39"/>
        <v>0</v>
      </c>
      <c r="N1277">
        <v>2200409</v>
      </c>
      <c r="O1277" t="s">
        <v>2289</v>
      </c>
      <c r="P1277">
        <v>24</v>
      </c>
    </row>
    <row r="1278" spans="4:16">
      <c r="D1278">
        <v>2200410</v>
      </c>
      <c r="E1278" t="s">
        <v>2290</v>
      </c>
      <c r="F1278">
        <v>4</v>
      </c>
      <c r="G1278">
        <f t="shared" si="38"/>
        <v>4</v>
      </c>
      <c r="H1278">
        <f t="shared" si="39"/>
        <v>0</v>
      </c>
      <c r="N1278">
        <v>2200410</v>
      </c>
      <c r="O1278" t="s">
        <v>2290</v>
      </c>
      <c r="P1278">
        <v>4</v>
      </c>
    </row>
    <row r="1279" spans="4:16">
      <c r="D1279">
        <v>2200450</v>
      </c>
      <c r="E1279" t="s">
        <v>4296</v>
      </c>
      <c r="F1279">
        <v>0</v>
      </c>
      <c r="G1279">
        <f t="shared" si="38"/>
        <v>0</v>
      </c>
      <c r="H1279">
        <f t="shared" si="39"/>
        <v>0</v>
      </c>
      <c r="N1279">
        <v>2200450</v>
      </c>
      <c r="O1279" t="s">
        <v>4296</v>
      </c>
      <c r="P1279">
        <v>0</v>
      </c>
    </row>
    <row r="1280" spans="4:16">
      <c r="D1280">
        <v>2200499</v>
      </c>
      <c r="E1280" t="s">
        <v>2291</v>
      </c>
      <c r="F1280">
        <v>29</v>
      </c>
      <c r="G1280">
        <f t="shared" si="38"/>
        <v>29</v>
      </c>
      <c r="H1280">
        <f t="shared" si="39"/>
        <v>0</v>
      </c>
      <c r="N1280">
        <v>2200499</v>
      </c>
      <c r="O1280" t="s">
        <v>2291</v>
      </c>
      <c r="P1280">
        <v>29</v>
      </c>
    </row>
    <row r="1281" spans="4:16">
      <c r="D1281">
        <v>22005</v>
      </c>
      <c r="E1281" t="s">
        <v>2448</v>
      </c>
      <c r="F1281">
        <v>1423</v>
      </c>
      <c r="G1281">
        <f t="shared" si="38"/>
        <v>1423</v>
      </c>
      <c r="H1281">
        <f t="shared" si="39"/>
        <v>0</v>
      </c>
      <c r="N1281">
        <v>22005</v>
      </c>
      <c r="O1281" t="s">
        <v>2448</v>
      </c>
      <c r="P1281">
        <v>1423</v>
      </c>
    </row>
    <row r="1282" spans="4:16">
      <c r="D1282">
        <v>2200501</v>
      </c>
      <c r="E1282" t="s">
        <v>2460</v>
      </c>
      <c r="F1282">
        <v>133</v>
      </c>
      <c r="G1282">
        <f t="shared" si="38"/>
        <v>133</v>
      </c>
      <c r="H1282">
        <f t="shared" si="39"/>
        <v>0</v>
      </c>
      <c r="N1282">
        <v>2200501</v>
      </c>
      <c r="O1282" t="s">
        <v>2460</v>
      </c>
      <c r="P1282">
        <v>133</v>
      </c>
    </row>
    <row r="1283" spans="4:16">
      <c r="D1283">
        <v>2200502</v>
      </c>
      <c r="E1283" t="s">
        <v>2461</v>
      </c>
      <c r="F1283">
        <v>0</v>
      </c>
      <c r="G1283">
        <f t="shared" si="38"/>
        <v>0</v>
      </c>
      <c r="H1283">
        <f t="shared" si="39"/>
        <v>0</v>
      </c>
      <c r="N1283">
        <v>2200502</v>
      </c>
      <c r="O1283" t="s">
        <v>2461</v>
      </c>
      <c r="P1283">
        <v>0</v>
      </c>
    </row>
    <row r="1284" spans="4:16">
      <c r="D1284">
        <v>2200503</v>
      </c>
      <c r="E1284" t="s">
        <v>2462</v>
      </c>
      <c r="F1284">
        <v>0</v>
      </c>
      <c r="G1284">
        <f t="shared" si="38"/>
        <v>0</v>
      </c>
      <c r="H1284">
        <f t="shared" si="39"/>
        <v>0</v>
      </c>
      <c r="N1284">
        <v>2200503</v>
      </c>
      <c r="O1284" t="s">
        <v>2462</v>
      </c>
      <c r="P1284">
        <v>0</v>
      </c>
    </row>
    <row r="1285" spans="4:16">
      <c r="D1285">
        <v>2200504</v>
      </c>
      <c r="E1285" t="s">
        <v>4297</v>
      </c>
      <c r="F1285">
        <v>0</v>
      </c>
      <c r="G1285">
        <f t="shared" si="38"/>
        <v>0</v>
      </c>
      <c r="H1285">
        <f t="shared" si="39"/>
        <v>0</v>
      </c>
      <c r="N1285">
        <v>2200504</v>
      </c>
      <c r="O1285" t="s">
        <v>4297</v>
      </c>
      <c r="P1285">
        <v>0</v>
      </c>
    </row>
    <row r="1286" spans="4:16">
      <c r="D1286">
        <v>2200506</v>
      </c>
      <c r="E1286" t="s">
        <v>4298</v>
      </c>
      <c r="F1286">
        <v>0</v>
      </c>
      <c r="G1286">
        <f t="shared" ref="G1286:G1349" si="40">P1286</f>
        <v>0</v>
      </c>
      <c r="H1286">
        <f t="shared" ref="H1286:H1349" si="41">F1286-G1286</f>
        <v>0</v>
      </c>
      <c r="N1286">
        <v>2200506</v>
      </c>
      <c r="O1286" t="s">
        <v>4298</v>
      </c>
      <c r="P1286">
        <v>0</v>
      </c>
    </row>
    <row r="1287" spans="4:16">
      <c r="D1287">
        <v>2200507</v>
      </c>
      <c r="E1287" t="s">
        <v>4299</v>
      </c>
      <c r="F1287">
        <v>0</v>
      </c>
      <c r="G1287">
        <f t="shared" si="40"/>
        <v>0</v>
      </c>
      <c r="H1287">
        <f t="shared" si="41"/>
        <v>0</v>
      </c>
      <c r="N1287">
        <v>2200507</v>
      </c>
      <c r="O1287" t="s">
        <v>4299</v>
      </c>
      <c r="P1287">
        <v>0</v>
      </c>
    </row>
    <row r="1288" spans="4:16">
      <c r="D1288">
        <v>2200508</v>
      </c>
      <c r="E1288" t="s">
        <v>4300</v>
      </c>
      <c r="F1288">
        <v>0</v>
      </c>
      <c r="G1288">
        <f t="shared" si="40"/>
        <v>0</v>
      </c>
      <c r="H1288">
        <f t="shared" si="41"/>
        <v>0</v>
      </c>
      <c r="N1288">
        <v>2200508</v>
      </c>
      <c r="O1288" t="s">
        <v>4300</v>
      </c>
      <c r="P1288">
        <v>0</v>
      </c>
    </row>
    <row r="1289" spans="4:16">
      <c r="D1289">
        <v>2200509</v>
      </c>
      <c r="E1289" t="s">
        <v>2255</v>
      </c>
      <c r="F1289">
        <v>490</v>
      </c>
      <c r="G1289">
        <f t="shared" si="40"/>
        <v>490</v>
      </c>
      <c r="H1289">
        <f t="shared" si="41"/>
        <v>0</v>
      </c>
      <c r="N1289">
        <v>2200509</v>
      </c>
      <c r="O1289" t="s">
        <v>2255</v>
      </c>
      <c r="P1289">
        <v>490</v>
      </c>
    </row>
    <row r="1290" spans="4:16">
      <c r="D1290">
        <v>2200510</v>
      </c>
      <c r="E1290" t="s">
        <v>4301</v>
      </c>
      <c r="F1290">
        <v>0</v>
      </c>
      <c r="G1290">
        <f t="shared" si="40"/>
        <v>0</v>
      </c>
      <c r="H1290">
        <f t="shared" si="41"/>
        <v>0</v>
      </c>
      <c r="N1290">
        <v>2200510</v>
      </c>
      <c r="O1290" t="s">
        <v>4301</v>
      </c>
      <c r="P1290">
        <v>0</v>
      </c>
    </row>
    <row r="1291" spans="4:16">
      <c r="D1291">
        <v>2200511</v>
      </c>
      <c r="E1291" t="s">
        <v>2634</v>
      </c>
      <c r="F1291">
        <v>800</v>
      </c>
      <c r="G1291">
        <f t="shared" si="40"/>
        <v>800</v>
      </c>
      <c r="H1291">
        <f t="shared" si="41"/>
        <v>0</v>
      </c>
      <c r="N1291">
        <v>2200511</v>
      </c>
      <c r="O1291" t="s">
        <v>2634</v>
      </c>
      <c r="P1291">
        <v>800</v>
      </c>
    </row>
    <row r="1292" spans="4:16">
      <c r="D1292">
        <v>2200512</v>
      </c>
      <c r="E1292" t="s">
        <v>4302</v>
      </c>
      <c r="F1292">
        <v>0</v>
      </c>
      <c r="G1292">
        <f t="shared" si="40"/>
        <v>0</v>
      </c>
      <c r="H1292">
        <f t="shared" si="41"/>
        <v>0</v>
      </c>
      <c r="N1292">
        <v>2200512</v>
      </c>
      <c r="O1292" t="s">
        <v>4302</v>
      </c>
      <c r="P1292">
        <v>0</v>
      </c>
    </row>
    <row r="1293" spans="4:16">
      <c r="D1293">
        <v>2200513</v>
      </c>
      <c r="E1293" t="s">
        <v>4303</v>
      </c>
      <c r="F1293">
        <v>0</v>
      </c>
      <c r="G1293">
        <f t="shared" si="40"/>
        <v>0</v>
      </c>
      <c r="H1293">
        <f t="shared" si="41"/>
        <v>0</v>
      </c>
      <c r="N1293">
        <v>2200513</v>
      </c>
      <c r="O1293" t="s">
        <v>4303</v>
      </c>
      <c r="P1293">
        <v>0</v>
      </c>
    </row>
    <row r="1294" spans="4:16">
      <c r="D1294">
        <v>2200514</v>
      </c>
      <c r="E1294" t="s">
        <v>4304</v>
      </c>
      <c r="F1294">
        <v>0</v>
      </c>
      <c r="G1294">
        <f t="shared" si="40"/>
        <v>0</v>
      </c>
      <c r="H1294">
        <f t="shared" si="41"/>
        <v>0</v>
      </c>
      <c r="N1294">
        <v>2200514</v>
      </c>
      <c r="O1294" t="s">
        <v>4304</v>
      </c>
      <c r="P1294">
        <v>0</v>
      </c>
    </row>
    <row r="1295" spans="4:16">
      <c r="D1295">
        <v>2200599</v>
      </c>
      <c r="E1295" t="s">
        <v>2635</v>
      </c>
      <c r="F1295">
        <v>0</v>
      </c>
      <c r="G1295">
        <f t="shared" si="40"/>
        <v>0</v>
      </c>
      <c r="H1295">
        <f t="shared" si="41"/>
        <v>0</v>
      </c>
      <c r="N1295">
        <v>2200599</v>
      </c>
      <c r="O1295" t="s">
        <v>2635</v>
      </c>
      <c r="P1295">
        <v>0</v>
      </c>
    </row>
    <row r="1296" spans="4:16">
      <c r="D1296">
        <v>22099</v>
      </c>
      <c r="E1296" t="s">
        <v>2449</v>
      </c>
      <c r="F1296">
        <v>43</v>
      </c>
      <c r="G1296">
        <f t="shared" si="40"/>
        <v>43</v>
      </c>
      <c r="H1296">
        <f t="shared" si="41"/>
        <v>0</v>
      </c>
      <c r="N1296">
        <v>22099</v>
      </c>
      <c r="O1296" t="s">
        <v>2449</v>
      </c>
      <c r="P1296">
        <v>43</v>
      </c>
    </row>
    <row r="1297" spans="4:16">
      <c r="D1297">
        <v>2209901</v>
      </c>
      <c r="E1297" t="s">
        <v>2636</v>
      </c>
      <c r="F1297">
        <v>43</v>
      </c>
      <c r="G1297">
        <f t="shared" si="40"/>
        <v>43</v>
      </c>
      <c r="H1297">
        <f t="shared" si="41"/>
        <v>0</v>
      </c>
      <c r="N1297">
        <v>2209901</v>
      </c>
      <c r="O1297" t="s">
        <v>2636</v>
      </c>
      <c r="P1297">
        <v>43</v>
      </c>
    </row>
    <row r="1298" spans="4:16">
      <c r="D1298">
        <v>221</v>
      </c>
      <c r="E1298" t="s">
        <v>2320</v>
      </c>
      <c r="F1298">
        <v>44625</v>
      </c>
      <c r="G1298">
        <f t="shared" si="40"/>
        <v>44625</v>
      </c>
      <c r="H1298">
        <f t="shared" si="41"/>
        <v>0</v>
      </c>
      <c r="N1298">
        <v>221</v>
      </c>
      <c r="O1298" t="s">
        <v>2320</v>
      </c>
      <c r="P1298">
        <v>44625</v>
      </c>
    </row>
    <row r="1299" spans="4:16">
      <c r="D1299">
        <v>22101</v>
      </c>
      <c r="E1299" t="s">
        <v>2450</v>
      </c>
      <c r="F1299">
        <v>23555</v>
      </c>
      <c r="G1299">
        <f t="shared" si="40"/>
        <v>23555</v>
      </c>
      <c r="H1299">
        <f t="shared" si="41"/>
        <v>0</v>
      </c>
      <c r="N1299">
        <v>22101</v>
      </c>
      <c r="O1299" t="s">
        <v>2450</v>
      </c>
      <c r="P1299">
        <v>23555</v>
      </c>
    </row>
    <row r="1300" spans="4:16">
      <c r="D1300">
        <v>2210101</v>
      </c>
      <c r="E1300" t="s">
        <v>4305</v>
      </c>
      <c r="F1300">
        <v>0</v>
      </c>
      <c r="G1300">
        <f t="shared" si="40"/>
        <v>0</v>
      </c>
      <c r="H1300">
        <f t="shared" si="41"/>
        <v>0</v>
      </c>
      <c r="N1300">
        <v>2210101</v>
      </c>
      <c r="O1300" t="s">
        <v>4305</v>
      </c>
      <c r="P1300">
        <v>0</v>
      </c>
    </row>
    <row r="1301" spans="4:16">
      <c r="D1301">
        <v>2210102</v>
      </c>
      <c r="E1301" t="s">
        <v>4306</v>
      </c>
      <c r="F1301">
        <v>0</v>
      </c>
      <c r="G1301">
        <f t="shared" si="40"/>
        <v>0</v>
      </c>
      <c r="H1301">
        <f t="shared" si="41"/>
        <v>0</v>
      </c>
      <c r="N1301">
        <v>2210102</v>
      </c>
      <c r="O1301" t="s">
        <v>4306</v>
      </c>
      <c r="P1301">
        <v>0</v>
      </c>
    </row>
    <row r="1302" spans="4:16">
      <c r="D1302">
        <v>2210103</v>
      </c>
      <c r="E1302" t="s">
        <v>2637</v>
      </c>
      <c r="F1302">
        <v>15453</v>
      </c>
      <c r="G1302">
        <f t="shared" si="40"/>
        <v>15453</v>
      </c>
      <c r="H1302">
        <f t="shared" si="41"/>
        <v>0</v>
      </c>
      <c r="N1302">
        <v>2210103</v>
      </c>
      <c r="O1302" t="s">
        <v>2637</v>
      </c>
      <c r="P1302">
        <v>15453</v>
      </c>
    </row>
    <row r="1303" spans="4:16">
      <c r="D1303">
        <v>2210104</v>
      </c>
      <c r="E1303" t="s">
        <v>4307</v>
      </c>
      <c r="F1303">
        <v>0</v>
      </c>
      <c r="G1303">
        <f t="shared" si="40"/>
        <v>0</v>
      </c>
      <c r="H1303">
        <f t="shared" si="41"/>
        <v>0</v>
      </c>
      <c r="N1303">
        <v>2210104</v>
      </c>
      <c r="O1303" t="s">
        <v>4307</v>
      </c>
      <c r="P1303">
        <v>0</v>
      </c>
    </row>
    <row r="1304" spans="4:16">
      <c r="D1304">
        <v>2210105</v>
      </c>
      <c r="E1304" t="s">
        <v>4308</v>
      </c>
      <c r="F1304">
        <v>0</v>
      </c>
      <c r="G1304">
        <f t="shared" si="40"/>
        <v>0</v>
      </c>
      <c r="H1304">
        <f t="shared" si="41"/>
        <v>0</v>
      </c>
      <c r="N1304">
        <v>2210105</v>
      </c>
      <c r="O1304" t="s">
        <v>4308</v>
      </c>
      <c r="P1304">
        <v>0</v>
      </c>
    </row>
    <row r="1305" spans="4:16">
      <c r="D1305">
        <v>2210106</v>
      </c>
      <c r="E1305" t="s">
        <v>2259</v>
      </c>
      <c r="F1305">
        <v>1084</v>
      </c>
      <c r="G1305">
        <f t="shared" si="40"/>
        <v>1084</v>
      </c>
      <c r="H1305">
        <f t="shared" si="41"/>
        <v>0</v>
      </c>
      <c r="N1305">
        <v>2210106</v>
      </c>
      <c r="O1305" t="s">
        <v>2259</v>
      </c>
      <c r="P1305">
        <v>1084</v>
      </c>
    </row>
    <row r="1306" spans="4:16">
      <c r="D1306">
        <v>2210107</v>
      </c>
      <c r="E1306" t="s">
        <v>2638</v>
      </c>
      <c r="F1306">
        <v>458</v>
      </c>
      <c r="G1306">
        <f t="shared" si="40"/>
        <v>458</v>
      </c>
      <c r="H1306">
        <f t="shared" si="41"/>
        <v>0</v>
      </c>
      <c r="N1306">
        <v>2210107</v>
      </c>
      <c r="O1306" t="s">
        <v>2638</v>
      </c>
      <c r="P1306">
        <v>458</v>
      </c>
    </row>
    <row r="1307" spans="4:16">
      <c r="D1307">
        <v>2210199</v>
      </c>
      <c r="E1307" t="s">
        <v>2639</v>
      </c>
      <c r="F1307">
        <v>6560</v>
      </c>
      <c r="G1307">
        <f t="shared" si="40"/>
        <v>6560</v>
      </c>
      <c r="H1307">
        <f t="shared" si="41"/>
        <v>0</v>
      </c>
      <c r="N1307">
        <v>2210199</v>
      </c>
      <c r="O1307" t="s">
        <v>2639</v>
      </c>
      <c r="P1307">
        <v>6560</v>
      </c>
    </row>
    <row r="1308" spans="4:16">
      <c r="D1308">
        <v>22102</v>
      </c>
      <c r="E1308" t="s">
        <v>2451</v>
      </c>
      <c r="F1308">
        <v>16905</v>
      </c>
      <c r="G1308">
        <f t="shared" si="40"/>
        <v>16905</v>
      </c>
      <c r="H1308">
        <f t="shared" si="41"/>
        <v>0</v>
      </c>
      <c r="N1308">
        <v>22102</v>
      </c>
      <c r="O1308" t="s">
        <v>2451</v>
      </c>
      <c r="P1308">
        <v>16905</v>
      </c>
    </row>
    <row r="1309" spans="4:16">
      <c r="D1309">
        <v>2210201</v>
      </c>
      <c r="E1309" t="s">
        <v>2264</v>
      </c>
      <c r="F1309">
        <v>16508</v>
      </c>
      <c r="G1309">
        <f t="shared" si="40"/>
        <v>16508</v>
      </c>
      <c r="H1309">
        <f t="shared" si="41"/>
        <v>0</v>
      </c>
      <c r="N1309">
        <v>2210201</v>
      </c>
      <c r="O1309" t="s">
        <v>2264</v>
      </c>
      <c r="P1309">
        <v>16508</v>
      </c>
    </row>
    <row r="1310" spans="4:16">
      <c r="D1310">
        <v>2210202</v>
      </c>
      <c r="E1310" t="s">
        <v>4309</v>
      </c>
      <c r="F1310">
        <v>0</v>
      </c>
      <c r="G1310">
        <f t="shared" si="40"/>
        <v>0</v>
      </c>
      <c r="H1310">
        <f t="shared" si="41"/>
        <v>0</v>
      </c>
      <c r="N1310">
        <v>2210202</v>
      </c>
      <c r="O1310" t="s">
        <v>4309</v>
      </c>
      <c r="P1310">
        <v>0</v>
      </c>
    </row>
    <row r="1311" spans="4:16">
      <c r="D1311">
        <v>2210203</v>
      </c>
      <c r="E1311" t="s">
        <v>2265</v>
      </c>
      <c r="F1311">
        <v>397</v>
      </c>
      <c r="G1311">
        <f t="shared" si="40"/>
        <v>397</v>
      </c>
      <c r="H1311">
        <f t="shared" si="41"/>
        <v>0</v>
      </c>
      <c r="N1311">
        <v>2210203</v>
      </c>
      <c r="O1311" t="s">
        <v>2265</v>
      </c>
      <c r="P1311">
        <v>397</v>
      </c>
    </row>
    <row r="1312" spans="4:16">
      <c r="D1312">
        <v>22103</v>
      </c>
      <c r="E1312" t="s">
        <v>2452</v>
      </c>
      <c r="F1312">
        <v>4165</v>
      </c>
      <c r="G1312">
        <f t="shared" si="40"/>
        <v>4165</v>
      </c>
      <c r="H1312">
        <f t="shared" si="41"/>
        <v>0</v>
      </c>
      <c r="N1312">
        <v>22103</v>
      </c>
      <c r="O1312" t="s">
        <v>2452</v>
      </c>
      <c r="P1312">
        <v>4165</v>
      </c>
    </row>
    <row r="1313" spans="4:16">
      <c r="D1313">
        <v>2210301</v>
      </c>
      <c r="E1313" t="s">
        <v>2266</v>
      </c>
      <c r="F1313">
        <v>1219</v>
      </c>
      <c r="G1313">
        <f t="shared" si="40"/>
        <v>1219</v>
      </c>
      <c r="H1313">
        <f t="shared" si="41"/>
        <v>0</v>
      </c>
      <c r="N1313">
        <v>2210301</v>
      </c>
      <c r="O1313" t="s">
        <v>2266</v>
      </c>
      <c r="P1313">
        <v>1219</v>
      </c>
    </row>
    <row r="1314" spans="4:16">
      <c r="D1314">
        <v>2210302</v>
      </c>
      <c r="E1314" t="s">
        <v>2267</v>
      </c>
      <c r="F1314">
        <v>2837</v>
      </c>
      <c r="G1314">
        <f t="shared" si="40"/>
        <v>2837</v>
      </c>
      <c r="H1314">
        <f t="shared" si="41"/>
        <v>0</v>
      </c>
      <c r="N1314">
        <v>2210302</v>
      </c>
      <c r="O1314" t="s">
        <v>2267</v>
      </c>
      <c r="P1314">
        <v>2837</v>
      </c>
    </row>
    <row r="1315" spans="4:16">
      <c r="D1315">
        <v>2210399</v>
      </c>
      <c r="E1315" t="s">
        <v>2268</v>
      </c>
      <c r="F1315">
        <v>109</v>
      </c>
      <c r="G1315">
        <f t="shared" si="40"/>
        <v>109</v>
      </c>
      <c r="H1315">
        <f t="shared" si="41"/>
        <v>0</v>
      </c>
      <c r="N1315">
        <v>2210399</v>
      </c>
      <c r="O1315" t="s">
        <v>2268</v>
      </c>
      <c r="P1315">
        <v>109</v>
      </c>
    </row>
    <row r="1316" spans="4:16">
      <c r="D1316">
        <v>222</v>
      </c>
      <c r="E1316" t="s">
        <v>2321</v>
      </c>
      <c r="F1316">
        <v>2614</v>
      </c>
      <c r="G1316">
        <f t="shared" si="40"/>
        <v>2614</v>
      </c>
      <c r="H1316">
        <f t="shared" si="41"/>
        <v>0</v>
      </c>
      <c r="N1316">
        <v>222</v>
      </c>
      <c r="O1316" t="s">
        <v>2321</v>
      </c>
      <c r="P1316">
        <v>2614</v>
      </c>
    </row>
    <row r="1317" spans="4:16">
      <c r="D1317">
        <v>22201</v>
      </c>
      <c r="E1317" t="s">
        <v>2453</v>
      </c>
      <c r="F1317">
        <v>2272</v>
      </c>
      <c r="G1317">
        <f t="shared" si="40"/>
        <v>2272</v>
      </c>
      <c r="H1317">
        <f t="shared" si="41"/>
        <v>0</v>
      </c>
      <c r="N1317">
        <v>22201</v>
      </c>
      <c r="O1317" t="s">
        <v>2453</v>
      </c>
      <c r="P1317">
        <v>2272</v>
      </c>
    </row>
    <row r="1318" spans="4:16">
      <c r="D1318">
        <v>2220101</v>
      </c>
      <c r="E1318" t="s">
        <v>2460</v>
      </c>
      <c r="F1318">
        <v>475</v>
      </c>
      <c r="G1318">
        <f t="shared" si="40"/>
        <v>475</v>
      </c>
      <c r="H1318">
        <f t="shared" si="41"/>
        <v>0</v>
      </c>
      <c r="N1318">
        <v>2220101</v>
      </c>
      <c r="O1318" t="s">
        <v>2460</v>
      </c>
      <c r="P1318">
        <v>475</v>
      </c>
    </row>
    <row r="1319" spans="4:16">
      <c r="D1319">
        <v>2220102</v>
      </c>
      <c r="E1319" t="s">
        <v>2461</v>
      </c>
      <c r="F1319">
        <v>66</v>
      </c>
      <c r="G1319">
        <f t="shared" si="40"/>
        <v>66</v>
      </c>
      <c r="H1319">
        <f t="shared" si="41"/>
        <v>0</v>
      </c>
      <c r="N1319">
        <v>2220102</v>
      </c>
      <c r="O1319" t="s">
        <v>2461</v>
      </c>
      <c r="P1319">
        <v>66</v>
      </c>
    </row>
    <row r="1320" spans="4:16">
      <c r="D1320">
        <v>2220103</v>
      </c>
      <c r="E1320" t="s">
        <v>2462</v>
      </c>
      <c r="F1320">
        <v>0</v>
      </c>
      <c r="G1320">
        <f t="shared" si="40"/>
        <v>0</v>
      </c>
      <c r="H1320">
        <f t="shared" si="41"/>
        <v>0</v>
      </c>
      <c r="N1320">
        <v>2220103</v>
      </c>
      <c r="O1320" t="s">
        <v>2462</v>
      </c>
      <c r="P1320">
        <v>0</v>
      </c>
    </row>
    <row r="1321" spans="4:16">
      <c r="D1321">
        <v>2220104</v>
      </c>
      <c r="E1321" t="s">
        <v>4310</v>
      </c>
      <c r="F1321">
        <v>0</v>
      </c>
      <c r="G1321">
        <f t="shared" si="40"/>
        <v>0</v>
      </c>
      <c r="H1321">
        <f t="shared" si="41"/>
        <v>0</v>
      </c>
      <c r="N1321">
        <v>2220104</v>
      </c>
      <c r="O1321" t="s">
        <v>4310</v>
      </c>
      <c r="P1321">
        <v>0</v>
      </c>
    </row>
    <row r="1322" spans="4:16">
      <c r="D1322">
        <v>2220105</v>
      </c>
      <c r="E1322" t="s">
        <v>4311</v>
      </c>
      <c r="F1322">
        <v>0</v>
      </c>
      <c r="G1322">
        <f t="shared" si="40"/>
        <v>0</v>
      </c>
      <c r="H1322">
        <f t="shared" si="41"/>
        <v>0</v>
      </c>
      <c r="N1322">
        <v>2220105</v>
      </c>
      <c r="O1322" t="s">
        <v>4311</v>
      </c>
      <c r="P1322">
        <v>0</v>
      </c>
    </row>
    <row r="1323" spans="4:16">
      <c r="D1323">
        <v>2220106</v>
      </c>
      <c r="E1323" t="s">
        <v>2271</v>
      </c>
      <c r="F1323">
        <v>63</v>
      </c>
      <c r="G1323">
        <f t="shared" si="40"/>
        <v>63</v>
      </c>
      <c r="H1323">
        <f t="shared" si="41"/>
        <v>0</v>
      </c>
      <c r="N1323">
        <v>2220106</v>
      </c>
      <c r="O1323" t="s">
        <v>2271</v>
      </c>
      <c r="P1323">
        <v>63</v>
      </c>
    </row>
    <row r="1324" spans="4:16">
      <c r="D1324">
        <v>2220107</v>
      </c>
      <c r="E1324" t="s">
        <v>4312</v>
      </c>
      <c r="F1324">
        <v>0</v>
      </c>
      <c r="G1324">
        <f t="shared" si="40"/>
        <v>0</v>
      </c>
      <c r="H1324">
        <f t="shared" si="41"/>
        <v>0</v>
      </c>
      <c r="N1324">
        <v>2220107</v>
      </c>
      <c r="O1324" t="s">
        <v>4312</v>
      </c>
      <c r="P1324">
        <v>0</v>
      </c>
    </row>
    <row r="1325" spans="4:16">
      <c r="D1325">
        <v>2220112</v>
      </c>
      <c r="E1325" t="s">
        <v>4313</v>
      </c>
      <c r="F1325">
        <v>0</v>
      </c>
      <c r="G1325">
        <f t="shared" si="40"/>
        <v>0</v>
      </c>
      <c r="H1325">
        <f t="shared" si="41"/>
        <v>0</v>
      </c>
      <c r="N1325">
        <v>2220112</v>
      </c>
      <c r="O1325" t="s">
        <v>4313</v>
      </c>
      <c r="P1325">
        <v>0</v>
      </c>
    </row>
    <row r="1326" spans="4:16">
      <c r="D1326">
        <v>2220113</v>
      </c>
      <c r="E1326" t="s">
        <v>4314</v>
      </c>
      <c r="F1326">
        <v>0</v>
      </c>
      <c r="G1326">
        <f t="shared" si="40"/>
        <v>0</v>
      </c>
      <c r="H1326">
        <f t="shared" si="41"/>
        <v>0</v>
      </c>
      <c r="N1326">
        <v>2220113</v>
      </c>
      <c r="O1326" t="s">
        <v>4314</v>
      </c>
      <c r="P1326">
        <v>0</v>
      </c>
    </row>
    <row r="1327" spans="4:16">
      <c r="D1327">
        <v>2220114</v>
      </c>
      <c r="E1327" t="s">
        <v>4315</v>
      </c>
      <c r="F1327">
        <v>0</v>
      </c>
      <c r="G1327">
        <f t="shared" si="40"/>
        <v>0</v>
      </c>
      <c r="H1327">
        <f t="shared" si="41"/>
        <v>0</v>
      </c>
      <c r="N1327">
        <v>2220114</v>
      </c>
      <c r="O1327" t="s">
        <v>4315</v>
      </c>
      <c r="P1327">
        <v>0</v>
      </c>
    </row>
    <row r="1328" spans="4:16">
      <c r="D1328">
        <v>2220115</v>
      </c>
      <c r="E1328" t="s">
        <v>4316</v>
      </c>
      <c r="F1328">
        <v>0</v>
      </c>
      <c r="G1328">
        <f t="shared" si="40"/>
        <v>0</v>
      </c>
      <c r="H1328">
        <f t="shared" si="41"/>
        <v>0</v>
      </c>
      <c r="N1328">
        <v>2220115</v>
      </c>
      <c r="O1328" t="s">
        <v>4316</v>
      </c>
      <c r="P1328">
        <v>0</v>
      </c>
    </row>
    <row r="1329" spans="4:16">
      <c r="D1329">
        <v>2220118</v>
      </c>
      <c r="E1329" t="s">
        <v>4317</v>
      </c>
      <c r="F1329">
        <v>0</v>
      </c>
      <c r="G1329">
        <f t="shared" si="40"/>
        <v>0</v>
      </c>
      <c r="H1329">
        <f t="shared" si="41"/>
        <v>0</v>
      </c>
      <c r="N1329">
        <v>2220118</v>
      </c>
      <c r="O1329" t="s">
        <v>4317</v>
      </c>
      <c r="P1329">
        <v>0</v>
      </c>
    </row>
    <row r="1330" spans="4:16">
      <c r="D1330">
        <v>2220150</v>
      </c>
      <c r="E1330" t="s">
        <v>2465</v>
      </c>
      <c r="F1330">
        <v>8</v>
      </c>
      <c r="G1330">
        <f t="shared" si="40"/>
        <v>8</v>
      </c>
      <c r="H1330">
        <f t="shared" si="41"/>
        <v>0</v>
      </c>
      <c r="N1330">
        <v>2220150</v>
      </c>
      <c r="O1330" t="s">
        <v>2465</v>
      </c>
      <c r="P1330">
        <v>8</v>
      </c>
    </row>
    <row r="1331" spans="4:16">
      <c r="D1331">
        <v>2220199</v>
      </c>
      <c r="E1331" t="s">
        <v>2273</v>
      </c>
      <c r="F1331">
        <v>1660</v>
      </c>
      <c r="G1331">
        <f t="shared" si="40"/>
        <v>1660</v>
      </c>
      <c r="H1331">
        <f t="shared" si="41"/>
        <v>0</v>
      </c>
      <c r="N1331">
        <v>2220199</v>
      </c>
      <c r="O1331" t="s">
        <v>2273</v>
      </c>
      <c r="P1331">
        <v>1660</v>
      </c>
    </row>
    <row r="1332" spans="4:16">
      <c r="D1332">
        <v>22202</v>
      </c>
      <c r="E1332" t="s">
        <v>2454</v>
      </c>
      <c r="F1332">
        <v>322</v>
      </c>
      <c r="G1332">
        <f t="shared" si="40"/>
        <v>322</v>
      </c>
      <c r="H1332">
        <f t="shared" si="41"/>
        <v>0</v>
      </c>
      <c r="N1332">
        <v>22202</v>
      </c>
      <c r="O1332" t="s">
        <v>2454</v>
      </c>
      <c r="P1332">
        <v>322</v>
      </c>
    </row>
    <row r="1333" spans="4:16">
      <c r="D1333">
        <v>2220201</v>
      </c>
      <c r="E1333" t="s">
        <v>2460</v>
      </c>
      <c r="F1333">
        <v>0</v>
      </c>
      <c r="G1333">
        <f t="shared" si="40"/>
        <v>0</v>
      </c>
      <c r="H1333">
        <f t="shared" si="41"/>
        <v>0</v>
      </c>
      <c r="N1333">
        <v>2220201</v>
      </c>
      <c r="O1333" t="s">
        <v>2460</v>
      </c>
      <c r="P1333">
        <v>0</v>
      </c>
    </row>
    <row r="1334" spans="4:16">
      <c r="D1334">
        <v>2220202</v>
      </c>
      <c r="E1334" t="s">
        <v>2461</v>
      </c>
      <c r="F1334">
        <v>2</v>
      </c>
      <c r="G1334">
        <f t="shared" si="40"/>
        <v>2</v>
      </c>
      <c r="H1334">
        <f t="shared" si="41"/>
        <v>0</v>
      </c>
      <c r="N1334">
        <v>2220202</v>
      </c>
      <c r="O1334" t="s">
        <v>2461</v>
      </c>
      <c r="P1334">
        <v>2</v>
      </c>
    </row>
    <row r="1335" spans="4:16">
      <c r="D1335">
        <v>2220203</v>
      </c>
      <c r="E1335" t="s">
        <v>2462</v>
      </c>
      <c r="F1335">
        <v>0</v>
      </c>
      <c r="G1335">
        <f t="shared" si="40"/>
        <v>0</v>
      </c>
      <c r="H1335">
        <f t="shared" si="41"/>
        <v>0</v>
      </c>
      <c r="N1335">
        <v>2220203</v>
      </c>
      <c r="O1335" t="s">
        <v>2462</v>
      </c>
      <c r="P1335">
        <v>0</v>
      </c>
    </row>
    <row r="1336" spans="4:16">
      <c r="D1336">
        <v>2220204</v>
      </c>
      <c r="E1336" t="s">
        <v>4318</v>
      </c>
      <c r="F1336">
        <v>0</v>
      </c>
      <c r="G1336">
        <f t="shared" si="40"/>
        <v>0</v>
      </c>
      <c r="H1336">
        <f t="shared" si="41"/>
        <v>0</v>
      </c>
      <c r="N1336">
        <v>2220204</v>
      </c>
      <c r="O1336" t="s">
        <v>4318</v>
      </c>
      <c r="P1336">
        <v>0</v>
      </c>
    </row>
    <row r="1337" spans="4:16">
      <c r="D1337">
        <v>2220205</v>
      </c>
      <c r="E1337" t="s">
        <v>4319</v>
      </c>
      <c r="F1337">
        <v>0</v>
      </c>
      <c r="G1337">
        <f t="shared" si="40"/>
        <v>0</v>
      </c>
      <c r="H1337">
        <f t="shared" si="41"/>
        <v>0</v>
      </c>
      <c r="N1337">
        <v>2220205</v>
      </c>
      <c r="O1337" t="s">
        <v>4319</v>
      </c>
      <c r="P1337">
        <v>0</v>
      </c>
    </row>
    <row r="1338" spans="4:16">
      <c r="D1338">
        <v>2220206</v>
      </c>
      <c r="E1338" t="s">
        <v>4320</v>
      </c>
      <c r="F1338">
        <v>0</v>
      </c>
      <c r="G1338">
        <f t="shared" si="40"/>
        <v>0</v>
      </c>
      <c r="H1338">
        <f t="shared" si="41"/>
        <v>0</v>
      </c>
      <c r="N1338">
        <v>2220206</v>
      </c>
      <c r="O1338" t="s">
        <v>4320</v>
      </c>
      <c r="P1338">
        <v>0</v>
      </c>
    </row>
    <row r="1339" spans="4:16">
      <c r="D1339">
        <v>2220207</v>
      </c>
      <c r="E1339" t="s">
        <v>4321</v>
      </c>
      <c r="F1339">
        <v>0</v>
      </c>
      <c r="G1339">
        <f t="shared" si="40"/>
        <v>0</v>
      </c>
      <c r="H1339">
        <f t="shared" si="41"/>
        <v>0</v>
      </c>
      <c r="N1339">
        <v>2220207</v>
      </c>
      <c r="O1339" t="s">
        <v>4321</v>
      </c>
      <c r="P1339">
        <v>0</v>
      </c>
    </row>
    <row r="1340" spans="4:16">
      <c r="D1340">
        <v>2220209</v>
      </c>
      <c r="E1340" t="s">
        <v>4322</v>
      </c>
      <c r="F1340">
        <v>0</v>
      </c>
      <c r="G1340">
        <f t="shared" si="40"/>
        <v>0</v>
      </c>
      <c r="H1340">
        <f t="shared" si="41"/>
        <v>0</v>
      </c>
      <c r="N1340">
        <v>2220209</v>
      </c>
      <c r="O1340" t="s">
        <v>4322</v>
      </c>
      <c r="P1340">
        <v>0</v>
      </c>
    </row>
    <row r="1341" spans="4:16">
      <c r="D1341">
        <v>2220210</v>
      </c>
      <c r="E1341" t="s">
        <v>4323</v>
      </c>
      <c r="F1341">
        <v>0</v>
      </c>
      <c r="G1341">
        <f t="shared" si="40"/>
        <v>0</v>
      </c>
      <c r="H1341">
        <f t="shared" si="41"/>
        <v>0</v>
      </c>
      <c r="N1341">
        <v>2220210</v>
      </c>
      <c r="O1341" t="s">
        <v>4323</v>
      </c>
      <c r="P1341">
        <v>0</v>
      </c>
    </row>
    <row r="1342" spans="4:16">
      <c r="D1342">
        <v>2220211</v>
      </c>
      <c r="E1342" t="s">
        <v>2640</v>
      </c>
      <c r="F1342">
        <v>320</v>
      </c>
      <c r="G1342">
        <f t="shared" si="40"/>
        <v>320</v>
      </c>
      <c r="H1342">
        <f t="shared" si="41"/>
        <v>0</v>
      </c>
      <c r="N1342">
        <v>2220211</v>
      </c>
      <c r="O1342" t="s">
        <v>2640</v>
      </c>
      <c r="P1342">
        <v>320</v>
      </c>
    </row>
    <row r="1343" spans="4:16">
      <c r="D1343">
        <v>2220212</v>
      </c>
      <c r="E1343" t="s">
        <v>4324</v>
      </c>
      <c r="F1343">
        <v>0</v>
      </c>
      <c r="G1343">
        <f t="shared" si="40"/>
        <v>0</v>
      </c>
      <c r="H1343">
        <f t="shared" si="41"/>
        <v>0</v>
      </c>
      <c r="N1343">
        <v>2220212</v>
      </c>
      <c r="O1343" t="s">
        <v>4324</v>
      </c>
      <c r="P1343">
        <v>0</v>
      </c>
    </row>
    <row r="1344" spans="4:16">
      <c r="D1344">
        <v>2220250</v>
      </c>
      <c r="E1344" t="s">
        <v>2465</v>
      </c>
      <c r="F1344">
        <v>0</v>
      </c>
      <c r="G1344">
        <f t="shared" si="40"/>
        <v>0</v>
      </c>
      <c r="H1344">
        <f t="shared" si="41"/>
        <v>0</v>
      </c>
      <c r="N1344">
        <v>2220250</v>
      </c>
      <c r="O1344" t="s">
        <v>2465</v>
      </c>
      <c r="P1344">
        <v>0</v>
      </c>
    </row>
    <row r="1345" spans="4:16">
      <c r="D1345">
        <v>2220299</v>
      </c>
      <c r="E1345" t="s">
        <v>4325</v>
      </c>
      <c r="F1345">
        <v>0</v>
      </c>
      <c r="G1345">
        <f t="shared" si="40"/>
        <v>0</v>
      </c>
      <c r="H1345">
        <f t="shared" si="41"/>
        <v>0</v>
      </c>
      <c r="N1345">
        <v>2220299</v>
      </c>
      <c r="O1345" t="s">
        <v>4325</v>
      </c>
      <c r="P1345">
        <v>0</v>
      </c>
    </row>
    <row r="1346" spans="4:16">
      <c r="D1346">
        <v>22203</v>
      </c>
      <c r="E1346" t="s">
        <v>4326</v>
      </c>
      <c r="F1346">
        <v>0</v>
      </c>
      <c r="G1346">
        <f t="shared" si="40"/>
        <v>0</v>
      </c>
      <c r="H1346">
        <f t="shared" si="41"/>
        <v>0</v>
      </c>
      <c r="N1346">
        <v>22203</v>
      </c>
      <c r="O1346" t="s">
        <v>4326</v>
      </c>
      <c r="P1346">
        <v>0</v>
      </c>
    </row>
    <row r="1347" spans="4:16">
      <c r="D1347">
        <v>2220301</v>
      </c>
      <c r="E1347" t="s">
        <v>4327</v>
      </c>
      <c r="F1347">
        <v>0</v>
      </c>
      <c r="G1347">
        <f t="shared" si="40"/>
        <v>0</v>
      </c>
      <c r="H1347">
        <f t="shared" si="41"/>
        <v>0</v>
      </c>
      <c r="N1347">
        <v>2220301</v>
      </c>
      <c r="O1347" t="s">
        <v>4327</v>
      </c>
      <c r="P1347">
        <v>0</v>
      </c>
    </row>
    <row r="1348" spans="4:16">
      <c r="D1348">
        <v>2220303</v>
      </c>
      <c r="E1348" t="s">
        <v>4328</v>
      </c>
      <c r="F1348">
        <v>0</v>
      </c>
      <c r="G1348">
        <f t="shared" si="40"/>
        <v>0</v>
      </c>
      <c r="H1348">
        <f t="shared" si="41"/>
        <v>0</v>
      </c>
      <c r="N1348">
        <v>2220303</v>
      </c>
      <c r="O1348" t="s">
        <v>4328</v>
      </c>
      <c r="P1348">
        <v>0</v>
      </c>
    </row>
    <row r="1349" spans="4:16">
      <c r="D1349">
        <v>2220304</v>
      </c>
      <c r="E1349" t="s">
        <v>4329</v>
      </c>
      <c r="F1349">
        <v>0</v>
      </c>
      <c r="G1349">
        <f t="shared" si="40"/>
        <v>0</v>
      </c>
      <c r="H1349">
        <f t="shared" si="41"/>
        <v>0</v>
      </c>
      <c r="N1349">
        <v>2220304</v>
      </c>
      <c r="O1349" t="s">
        <v>4329</v>
      </c>
      <c r="P1349">
        <v>0</v>
      </c>
    </row>
    <row r="1350" spans="4:16">
      <c r="D1350">
        <v>2220399</v>
      </c>
      <c r="E1350" t="s">
        <v>4330</v>
      </c>
      <c r="F1350">
        <v>0</v>
      </c>
      <c r="G1350">
        <f t="shared" ref="G1350:G1383" si="42">P1350</f>
        <v>0</v>
      </c>
      <c r="H1350">
        <f t="shared" ref="H1350:H1383" si="43">F1350-G1350</f>
        <v>0</v>
      </c>
      <c r="N1350">
        <v>2220399</v>
      </c>
      <c r="O1350" t="s">
        <v>4330</v>
      </c>
      <c r="P1350">
        <v>0</v>
      </c>
    </row>
    <row r="1351" spans="4:16">
      <c r="D1351">
        <v>22204</v>
      </c>
      <c r="E1351" t="s">
        <v>2455</v>
      </c>
      <c r="F1351">
        <v>20</v>
      </c>
      <c r="G1351">
        <f t="shared" si="42"/>
        <v>20</v>
      </c>
      <c r="H1351">
        <f t="shared" si="43"/>
        <v>0</v>
      </c>
      <c r="N1351">
        <v>22204</v>
      </c>
      <c r="O1351" t="s">
        <v>2455</v>
      </c>
      <c r="P1351">
        <v>20</v>
      </c>
    </row>
    <row r="1352" spans="4:16">
      <c r="D1352">
        <v>2220401</v>
      </c>
      <c r="E1352" t="s">
        <v>4331</v>
      </c>
      <c r="F1352">
        <v>0</v>
      </c>
      <c r="G1352">
        <f t="shared" si="42"/>
        <v>0</v>
      </c>
      <c r="H1352">
        <f t="shared" si="43"/>
        <v>0</v>
      </c>
      <c r="N1352">
        <v>2220401</v>
      </c>
      <c r="O1352" t="s">
        <v>4331</v>
      </c>
      <c r="P1352">
        <v>0</v>
      </c>
    </row>
    <row r="1353" spans="4:16">
      <c r="D1353">
        <v>2220402</v>
      </c>
      <c r="E1353" t="s">
        <v>4332</v>
      </c>
      <c r="F1353">
        <v>0</v>
      </c>
      <c r="G1353">
        <f t="shared" si="42"/>
        <v>0</v>
      </c>
      <c r="H1353">
        <f t="shared" si="43"/>
        <v>0</v>
      </c>
      <c r="N1353">
        <v>2220402</v>
      </c>
      <c r="O1353" t="s">
        <v>4332</v>
      </c>
      <c r="P1353">
        <v>0</v>
      </c>
    </row>
    <row r="1354" spans="4:16">
      <c r="D1354">
        <v>2220403</v>
      </c>
      <c r="E1354" t="s">
        <v>2641</v>
      </c>
      <c r="F1354">
        <v>20</v>
      </c>
      <c r="G1354">
        <f t="shared" si="42"/>
        <v>20</v>
      </c>
      <c r="H1354">
        <f t="shared" si="43"/>
        <v>0</v>
      </c>
      <c r="N1354">
        <v>2220403</v>
      </c>
      <c r="O1354" t="s">
        <v>2641</v>
      </c>
      <c r="P1354">
        <v>20</v>
      </c>
    </row>
    <row r="1355" spans="4:16">
      <c r="D1355">
        <v>2220404</v>
      </c>
      <c r="E1355" t="s">
        <v>4333</v>
      </c>
      <c r="F1355">
        <v>0</v>
      </c>
      <c r="G1355">
        <f t="shared" si="42"/>
        <v>0</v>
      </c>
      <c r="H1355">
        <f t="shared" si="43"/>
        <v>0</v>
      </c>
      <c r="N1355">
        <v>2220404</v>
      </c>
      <c r="O1355" t="s">
        <v>4333</v>
      </c>
      <c r="P1355">
        <v>0</v>
      </c>
    </row>
    <row r="1356" spans="4:16">
      <c r="D1356">
        <v>2220499</v>
      </c>
      <c r="E1356" t="s">
        <v>4334</v>
      </c>
      <c r="F1356">
        <v>0</v>
      </c>
      <c r="G1356">
        <f t="shared" si="42"/>
        <v>0</v>
      </c>
      <c r="H1356">
        <f t="shared" si="43"/>
        <v>0</v>
      </c>
      <c r="N1356">
        <v>2220499</v>
      </c>
      <c r="O1356" t="s">
        <v>4334</v>
      </c>
      <c r="P1356">
        <v>0</v>
      </c>
    </row>
    <row r="1357" spans="4:16">
      <c r="D1357">
        <v>22205</v>
      </c>
      <c r="E1357" t="s">
        <v>2456</v>
      </c>
      <c r="F1357">
        <v>0</v>
      </c>
      <c r="G1357">
        <f t="shared" si="42"/>
        <v>0</v>
      </c>
      <c r="H1357">
        <f t="shared" si="43"/>
        <v>0</v>
      </c>
      <c r="N1357">
        <v>22205</v>
      </c>
      <c r="O1357" t="s">
        <v>2456</v>
      </c>
      <c r="P1357">
        <v>0</v>
      </c>
    </row>
    <row r="1358" spans="4:16">
      <c r="D1358">
        <v>2220501</v>
      </c>
      <c r="E1358" t="s">
        <v>4335</v>
      </c>
      <c r="F1358">
        <v>0</v>
      </c>
      <c r="G1358">
        <f t="shared" si="42"/>
        <v>0</v>
      </c>
      <c r="H1358">
        <f t="shared" si="43"/>
        <v>0</v>
      </c>
      <c r="N1358">
        <v>2220501</v>
      </c>
      <c r="O1358" t="s">
        <v>4335</v>
      </c>
      <c r="P1358">
        <v>0</v>
      </c>
    </row>
    <row r="1359" spans="4:16">
      <c r="D1359">
        <v>2220502</v>
      </c>
      <c r="E1359" t="s">
        <v>2642</v>
      </c>
      <c r="F1359">
        <v>0</v>
      </c>
      <c r="G1359">
        <f t="shared" si="42"/>
        <v>0</v>
      </c>
      <c r="H1359">
        <f t="shared" si="43"/>
        <v>0</v>
      </c>
      <c r="N1359">
        <v>2220502</v>
      </c>
      <c r="O1359" t="s">
        <v>2642</v>
      </c>
      <c r="P1359">
        <v>0</v>
      </c>
    </row>
    <row r="1360" spans="4:16">
      <c r="D1360">
        <v>2220503</v>
      </c>
      <c r="E1360" t="s">
        <v>4336</v>
      </c>
      <c r="F1360">
        <v>0</v>
      </c>
      <c r="G1360">
        <f t="shared" si="42"/>
        <v>0</v>
      </c>
      <c r="H1360">
        <f t="shared" si="43"/>
        <v>0</v>
      </c>
      <c r="N1360">
        <v>2220503</v>
      </c>
      <c r="O1360" t="s">
        <v>4336</v>
      </c>
      <c r="P1360">
        <v>0</v>
      </c>
    </row>
    <row r="1361" spans="4:16">
      <c r="D1361">
        <v>2220504</v>
      </c>
      <c r="E1361" t="s">
        <v>2277</v>
      </c>
      <c r="F1361">
        <v>0</v>
      </c>
      <c r="G1361">
        <f t="shared" si="42"/>
        <v>0</v>
      </c>
      <c r="H1361">
        <f t="shared" si="43"/>
        <v>0</v>
      </c>
      <c r="N1361">
        <v>2220504</v>
      </c>
      <c r="O1361" t="s">
        <v>2277</v>
      </c>
      <c r="P1361">
        <v>0</v>
      </c>
    </row>
    <row r="1362" spans="4:16">
      <c r="D1362">
        <v>2220505</v>
      </c>
      <c r="E1362" t="s">
        <v>4337</v>
      </c>
      <c r="F1362">
        <v>0</v>
      </c>
      <c r="G1362">
        <f t="shared" si="42"/>
        <v>0</v>
      </c>
      <c r="H1362">
        <f t="shared" si="43"/>
        <v>0</v>
      </c>
      <c r="N1362">
        <v>2220505</v>
      </c>
      <c r="O1362" t="s">
        <v>4337</v>
      </c>
      <c r="P1362">
        <v>0</v>
      </c>
    </row>
    <row r="1363" spans="4:16">
      <c r="D1363">
        <v>2220506</v>
      </c>
      <c r="E1363" t="s">
        <v>4338</v>
      </c>
      <c r="F1363">
        <v>0</v>
      </c>
      <c r="G1363">
        <f t="shared" si="42"/>
        <v>0</v>
      </c>
      <c r="H1363">
        <f t="shared" si="43"/>
        <v>0</v>
      </c>
      <c r="N1363">
        <v>2220506</v>
      </c>
      <c r="O1363" t="s">
        <v>4338</v>
      </c>
      <c r="P1363">
        <v>0</v>
      </c>
    </row>
    <row r="1364" spans="4:16">
      <c r="D1364">
        <v>2220507</v>
      </c>
      <c r="E1364" t="s">
        <v>4339</v>
      </c>
      <c r="F1364">
        <v>0</v>
      </c>
      <c r="G1364">
        <f t="shared" si="42"/>
        <v>0</v>
      </c>
      <c r="H1364">
        <f t="shared" si="43"/>
        <v>0</v>
      </c>
      <c r="N1364">
        <v>2220507</v>
      </c>
      <c r="O1364" t="s">
        <v>4339</v>
      </c>
      <c r="P1364">
        <v>0</v>
      </c>
    </row>
    <row r="1365" spans="4:16">
      <c r="D1365">
        <v>2220508</v>
      </c>
      <c r="E1365" t="s">
        <v>4340</v>
      </c>
      <c r="F1365">
        <v>0</v>
      </c>
      <c r="G1365">
        <f t="shared" si="42"/>
        <v>0</v>
      </c>
      <c r="H1365">
        <f t="shared" si="43"/>
        <v>0</v>
      </c>
      <c r="N1365">
        <v>2220508</v>
      </c>
      <c r="O1365" t="s">
        <v>4340</v>
      </c>
      <c r="P1365">
        <v>0</v>
      </c>
    </row>
    <row r="1366" spans="4:16">
      <c r="D1366">
        <v>2220509</v>
      </c>
      <c r="E1366" t="s">
        <v>4341</v>
      </c>
      <c r="F1366">
        <v>0</v>
      </c>
      <c r="G1366">
        <f t="shared" si="42"/>
        <v>0</v>
      </c>
      <c r="H1366">
        <f t="shared" si="43"/>
        <v>0</v>
      </c>
      <c r="N1366">
        <v>2220509</v>
      </c>
      <c r="O1366" t="s">
        <v>4341</v>
      </c>
      <c r="P1366">
        <v>0</v>
      </c>
    </row>
    <row r="1367" spans="4:16">
      <c r="D1367">
        <v>2220510</v>
      </c>
      <c r="E1367" t="s">
        <v>4342</v>
      </c>
      <c r="F1367">
        <v>0</v>
      </c>
      <c r="G1367">
        <f t="shared" si="42"/>
        <v>0</v>
      </c>
      <c r="H1367">
        <f t="shared" si="43"/>
        <v>0</v>
      </c>
      <c r="N1367">
        <v>2220510</v>
      </c>
      <c r="O1367" t="s">
        <v>4342</v>
      </c>
      <c r="P1367">
        <v>0</v>
      </c>
    </row>
    <row r="1368" spans="4:16">
      <c r="D1368">
        <v>2220599</v>
      </c>
      <c r="E1368" t="s">
        <v>4343</v>
      </c>
      <c r="F1368">
        <v>0</v>
      </c>
      <c r="G1368">
        <f t="shared" si="42"/>
        <v>0</v>
      </c>
      <c r="H1368">
        <f t="shared" si="43"/>
        <v>0</v>
      </c>
      <c r="N1368">
        <v>2220599</v>
      </c>
      <c r="O1368" t="s">
        <v>4343</v>
      </c>
      <c r="P1368">
        <v>0</v>
      </c>
    </row>
    <row r="1369" spans="4:16">
      <c r="D1369">
        <v>229</v>
      </c>
      <c r="E1369" t="s">
        <v>2322</v>
      </c>
      <c r="F1369">
        <v>1960</v>
      </c>
      <c r="G1369">
        <f t="shared" si="42"/>
        <v>1960</v>
      </c>
      <c r="H1369">
        <f t="shared" si="43"/>
        <v>0</v>
      </c>
      <c r="N1369">
        <v>229</v>
      </c>
      <c r="O1369" t="s">
        <v>2322</v>
      </c>
      <c r="P1369">
        <v>1960</v>
      </c>
    </row>
    <row r="1370" spans="4:16">
      <c r="D1370">
        <v>22999</v>
      </c>
      <c r="E1370" t="s">
        <v>2457</v>
      </c>
      <c r="F1370">
        <v>1960</v>
      </c>
      <c r="G1370">
        <f t="shared" si="42"/>
        <v>1960</v>
      </c>
      <c r="H1370">
        <f t="shared" si="43"/>
        <v>0</v>
      </c>
      <c r="N1370">
        <v>22999</v>
      </c>
      <c r="O1370" t="s">
        <v>2457</v>
      </c>
      <c r="P1370">
        <v>1960</v>
      </c>
    </row>
    <row r="1371" spans="4:16">
      <c r="D1371">
        <v>2299901</v>
      </c>
      <c r="E1371" t="s">
        <v>2643</v>
      </c>
      <c r="F1371">
        <v>1960</v>
      </c>
      <c r="G1371">
        <f t="shared" si="42"/>
        <v>1960</v>
      </c>
      <c r="H1371">
        <f t="shared" si="43"/>
        <v>0</v>
      </c>
      <c r="N1371">
        <v>2299901</v>
      </c>
      <c r="O1371" t="s">
        <v>2643</v>
      </c>
      <c r="P1371">
        <v>1960</v>
      </c>
    </row>
    <row r="1372" spans="4:16">
      <c r="D1372">
        <v>232</v>
      </c>
      <c r="E1372" t="s">
        <v>2323</v>
      </c>
      <c r="F1372">
        <v>43183</v>
      </c>
      <c r="G1372">
        <f t="shared" si="42"/>
        <v>43183</v>
      </c>
      <c r="H1372">
        <f t="shared" si="43"/>
        <v>0</v>
      </c>
      <c r="N1372">
        <v>232</v>
      </c>
      <c r="O1372" t="s">
        <v>2323</v>
      </c>
      <c r="P1372">
        <v>43183</v>
      </c>
    </row>
    <row r="1373" spans="4:16">
      <c r="D1373">
        <v>23201</v>
      </c>
      <c r="E1373" t="s">
        <v>4344</v>
      </c>
      <c r="F1373">
        <v>0</v>
      </c>
      <c r="G1373">
        <f t="shared" si="42"/>
        <v>0</v>
      </c>
      <c r="H1373">
        <f t="shared" si="43"/>
        <v>0</v>
      </c>
      <c r="N1373">
        <v>23201</v>
      </c>
      <c r="O1373" t="s">
        <v>4344</v>
      </c>
      <c r="P1373">
        <v>0</v>
      </c>
    </row>
    <row r="1374" spans="4:16">
      <c r="D1374">
        <v>23202</v>
      </c>
      <c r="E1374" t="s">
        <v>4345</v>
      </c>
      <c r="F1374">
        <v>0</v>
      </c>
      <c r="G1374">
        <f t="shared" si="42"/>
        <v>0</v>
      </c>
      <c r="H1374">
        <f t="shared" si="43"/>
        <v>0</v>
      </c>
      <c r="N1374">
        <v>23202</v>
      </c>
      <c r="O1374" t="s">
        <v>4345</v>
      </c>
      <c r="P1374">
        <v>0</v>
      </c>
    </row>
    <row r="1375" spans="4:16">
      <c r="D1375">
        <v>23203</v>
      </c>
      <c r="E1375" t="s">
        <v>2458</v>
      </c>
      <c r="F1375">
        <v>43183</v>
      </c>
      <c r="G1375">
        <f t="shared" si="42"/>
        <v>43183</v>
      </c>
      <c r="H1375">
        <f t="shared" si="43"/>
        <v>0</v>
      </c>
      <c r="N1375">
        <v>23203</v>
      </c>
      <c r="O1375" t="s">
        <v>2458</v>
      </c>
      <c r="P1375">
        <v>43183</v>
      </c>
    </row>
    <row r="1376" spans="4:16">
      <c r="D1376">
        <v>2320301</v>
      </c>
      <c r="E1376" t="s">
        <v>4346</v>
      </c>
      <c r="F1376">
        <v>43183</v>
      </c>
      <c r="G1376">
        <f t="shared" si="42"/>
        <v>43183</v>
      </c>
      <c r="H1376">
        <f t="shared" si="43"/>
        <v>0</v>
      </c>
      <c r="N1376">
        <v>2320301</v>
      </c>
      <c r="O1376" t="s">
        <v>4346</v>
      </c>
      <c r="P1376">
        <v>43183</v>
      </c>
    </row>
    <row r="1377" spans="4:16">
      <c r="D1377">
        <v>2320302</v>
      </c>
      <c r="E1377" t="s">
        <v>4347</v>
      </c>
      <c r="F1377">
        <v>0</v>
      </c>
      <c r="G1377">
        <f t="shared" si="42"/>
        <v>0</v>
      </c>
      <c r="H1377">
        <f t="shared" si="43"/>
        <v>0</v>
      </c>
      <c r="N1377">
        <v>2320302</v>
      </c>
      <c r="O1377" t="s">
        <v>4347</v>
      </c>
      <c r="P1377">
        <v>0</v>
      </c>
    </row>
    <row r="1378" spans="4:16">
      <c r="D1378">
        <v>2320303</v>
      </c>
      <c r="E1378" t="s">
        <v>4348</v>
      </c>
      <c r="F1378">
        <v>0</v>
      </c>
      <c r="G1378">
        <f t="shared" si="42"/>
        <v>0</v>
      </c>
      <c r="H1378">
        <f t="shared" si="43"/>
        <v>0</v>
      </c>
      <c r="N1378">
        <v>2320303</v>
      </c>
      <c r="O1378" t="s">
        <v>4348</v>
      </c>
      <c r="P1378">
        <v>0</v>
      </c>
    </row>
    <row r="1379" spans="4:16">
      <c r="D1379">
        <v>2320304</v>
      </c>
      <c r="E1379" t="s">
        <v>4349</v>
      </c>
      <c r="F1379">
        <v>0</v>
      </c>
      <c r="G1379">
        <f t="shared" si="42"/>
        <v>0</v>
      </c>
      <c r="H1379">
        <f t="shared" si="43"/>
        <v>0</v>
      </c>
      <c r="N1379">
        <v>2320304</v>
      </c>
      <c r="O1379" t="s">
        <v>4349</v>
      </c>
      <c r="P1379">
        <v>0</v>
      </c>
    </row>
    <row r="1380" spans="4:16">
      <c r="D1380">
        <v>233</v>
      </c>
      <c r="E1380" t="s">
        <v>2324</v>
      </c>
      <c r="F1380">
        <v>252</v>
      </c>
      <c r="G1380">
        <f t="shared" si="42"/>
        <v>252</v>
      </c>
      <c r="H1380">
        <f t="shared" si="43"/>
        <v>0</v>
      </c>
      <c r="N1380">
        <v>233</v>
      </c>
      <c r="O1380" t="s">
        <v>2324</v>
      </c>
      <c r="P1380">
        <v>252</v>
      </c>
    </row>
    <row r="1381" spans="4:16">
      <c r="D1381">
        <v>23301</v>
      </c>
      <c r="E1381" t="s">
        <v>4350</v>
      </c>
      <c r="F1381">
        <v>0</v>
      </c>
      <c r="G1381">
        <f t="shared" si="42"/>
        <v>0</v>
      </c>
      <c r="H1381">
        <f t="shared" si="43"/>
        <v>0</v>
      </c>
      <c r="N1381">
        <v>23301</v>
      </c>
      <c r="O1381" t="s">
        <v>4350</v>
      </c>
      <c r="P1381">
        <v>0</v>
      </c>
    </row>
    <row r="1382" spans="4:16">
      <c r="D1382">
        <v>23302</v>
      </c>
      <c r="E1382" t="s">
        <v>4351</v>
      </c>
      <c r="F1382">
        <v>0</v>
      </c>
      <c r="G1382">
        <f t="shared" si="42"/>
        <v>0</v>
      </c>
      <c r="H1382">
        <f t="shared" si="43"/>
        <v>0</v>
      </c>
      <c r="N1382">
        <v>23302</v>
      </c>
      <c r="O1382" t="s">
        <v>4351</v>
      </c>
      <c r="P1382">
        <v>0</v>
      </c>
    </row>
    <row r="1383" spans="4:16">
      <c r="D1383">
        <v>23303</v>
      </c>
      <c r="E1383" t="s">
        <v>2459</v>
      </c>
      <c r="F1383">
        <v>252</v>
      </c>
      <c r="G1383">
        <f t="shared" si="42"/>
        <v>252</v>
      </c>
      <c r="H1383">
        <f t="shared" si="43"/>
        <v>0</v>
      </c>
      <c r="N1383">
        <v>23303</v>
      </c>
      <c r="O1383" t="s">
        <v>2459</v>
      </c>
      <c r="P1383">
        <v>252</v>
      </c>
    </row>
    <row r="1385" spans="5:16">
      <c r="E1385" t="s">
        <v>698</v>
      </c>
      <c r="F1385">
        <v>1121385</v>
      </c>
      <c r="O1385" t="s">
        <v>698</v>
      </c>
      <c r="P1385">
        <v>1121385</v>
      </c>
    </row>
    <row r="1386" spans="4:16">
      <c r="D1386">
        <v>206</v>
      </c>
      <c r="E1386" t="s">
        <v>2307</v>
      </c>
      <c r="F1386">
        <v>0</v>
      </c>
      <c r="N1386">
        <v>206</v>
      </c>
      <c r="O1386" t="s">
        <v>2307</v>
      </c>
      <c r="P1386">
        <v>0</v>
      </c>
    </row>
    <row r="1387" spans="4:16">
      <c r="D1387">
        <v>20610</v>
      </c>
      <c r="E1387" t="s">
        <v>4352</v>
      </c>
      <c r="F1387">
        <v>0</v>
      </c>
      <c r="N1387">
        <v>20610</v>
      </c>
      <c r="O1387" t="s">
        <v>4352</v>
      </c>
      <c r="P1387">
        <v>0</v>
      </c>
    </row>
    <row r="1388" spans="4:16">
      <c r="D1388">
        <v>2061001</v>
      </c>
      <c r="E1388" t="s">
        <v>4353</v>
      </c>
      <c r="F1388">
        <v>0</v>
      </c>
      <c r="N1388">
        <v>2061001</v>
      </c>
      <c r="O1388" t="s">
        <v>4353</v>
      </c>
      <c r="P1388">
        <v>0</v>
      </c>
    </row>
    <row r="1389" spans="4:16">
      <c r="D1389">
        <v>2061002</v>
      </c>
      <c r="E1389" t="s">
        <v>4354</v>
      </c>
      <c r="F1389">
        <v>0</v>
      </c>
      <c r="N1389">
        <v>2061002</v>
      </c>
      <c r="O1389" t="s">
        <v>4354</v>
      </c>
      <c r="P1389">
        <v>0</v>
      </c>
    </row>
    <row r="1390" spans="4:16">
      <c r="D1390">
        <v>2061003</v>
      </c>
      <c r="E1390" t="s">
        <v>4355</v>
      </c>
      <c r="F1390">
        <v>0</v>
      </c>
      <c r="N1390">
        <v>2061003</v>
      </c>
      <c r="O1390" t="s">
        <v>4355</v>
      </c>
      <c r="P1390">
        <v>0</v>
      </c>
    </row>
    <row r="1391" spans="4:16">
      <c r="D1391">
        <v>2061004</v>
      </c>
      <c r="E1391" t="s">
        <v>4356</v>
      </c>
      <c r="F1391">
        <v>0</v>
      </c>
      <c r="N1391">
        <v>2061004</v>
      </c>
      <c r="O1391" t="s">
        <v>4356</v>
      </c>
      <c r="P1391">
        <v>0</v>
      </c>
    </row>
    <row r="1392" spans="4:16">
      <c r="D1392">
        <v>2061005</v>
      </c>
      <c r="E1392" t="s">
        <v>4357</v>
      </c>
      <c r="F1392">
        <v>0</v>
      </c>
      <c r="N1392">
        <v>2061005</v>
      </c>
      <c r="O1392" t="s">
        <v>4357</v>
      </c>
      <c r="P1392">
        <v>0</v>
      </c>
    </row>
    <row r="1393" spans="4:16">
      <c r="D1393">
        <v>2061099</v>
      </c>
      <c r="E1393" t="s">
        <v>4358</v>
      </c>
      <c r="F1393">
        <v>0</v>
      </c>
      <c r="N1393">
        <v>2061099</v>
      </c>
      <c r="O1393" t="s">
        <v>4358</v>
      </c>
      <c r="P1393">
        <v>0</v>
      </c>
    </row>
    <row r="1394" spans="4:16">
      <c r="D1394">
        <v>207</v>
      </c>
      <c r="E1394" t="s">
        <v>2308</v>
      </c>
      <c r="F1394">
        <v>662</v>
      </c>
      <c r="N1394">
        <v>207</v>
      </c>
      <c r="O1394" t="s">
        <v>2308</v>
      </c>
      <c r="P1394">
        <v>662</v>
      </c>
    </row>
    <row r="1395" spans="4:16">
      <c r="D1395">
        <v>20707</v>
      </c>
      <c r="E1395" t="s">
        <v>4359</v>
      </c>
      <c r="F1395">
        <v>662</v>
      </c>
      <c r="N1395">
        <v>20707</v>
      </c>
      <c r="O1395" t="s">
        <v>4359</v>
      </c>
      <c r="P1395">
        <v>662</v>
      </c>
    </row>
    <row r="1396" spans="4:16">
      <c r="D1396">
        <v>2070701</v>
      </c>
      <c r="E1396" t="s">
        <v>4360</v>
      </c>
      <c r="F1396">
        <v>0</v>
      </c>
      <c r="N1396">
        <v>2070701</v>
      </c>
      <c r="O1396" t="s">
        <v>4360</v>
      </c>
      <c r="P1396">
        <v>0</v>
      </c>
    </row>
    <row r="1397" spans="4:16">
      <c r="D1397">
        <v>2070702</v>
      </c>
      <c r="E1397" t="s">
        <v>4361</v>
      </c>
      <c r="F1397">
        <v>0</v>
      </c>
      <c r="N1397">
        <v>2070702</v>
      </c>
      <c r="O1397" t="s">
        <v>4361</v>
      </c>
      <c r="P1397">
        <v>0</v>
      </c>
    </row>
    <row r="1398" spans="4:16">
      <c r="D1398">
        <v>2070703</v>
      </c>
      <c r="E1398" t="s">
        <v>4362</v>
      </c>
      <c r="F1398">
        <v>0</v>
      </c>
      <c r="N1398">
        <v>2070703</v>
      </c>
      <c r="O1398" t="s">
        <v>4362</v>
      </c>
      <c r="P1398">
        <v>0</v>
      </c>
    </row>
    <row r="1399" spans="4:16">
      <c r="D1399">
        <v>2070799</v>
      </c>
      <c r="E1399" t="s">
        <v>4363</v>
      </c>
      <c r="F1399">
        <v>662</v>
      </c>
      <c r="N1399">
        <v>2070799</v>
      </c>
      <c r="O1399" t="s">
        <v>4363</v>
      </c>
      <c r="P1399">
        <v>662</v>
      </c>
    </row>
    <row r="1400" spans="4:16">
      <c r="D1400">
        <v>208</v>
      </c>
      <c r="E1400" t="s">
        <v>2309</v>
      </c>
      <c r="F1400">
        <v>3</v>
      </c>
      <c r="N1400">
        <v>208</v>
      </c>
      <c r="O1400" t="s">
        <v>2309</v>
      </c>
      <c r="P1400">
        <v>3</v>
      </c>
    </row>
    <row r="1401" spans="4:16">
      <c r="D1401">
        <v>20822</v>
      </c>
      <c r="E1401" t="s">
        <v>4364</v>
      </c>
      <c r="F1401">
        <v>3</v>
      </c>
      <c r="N1401">
        <v>20822</v>
      </c>
      <c r="O1401" t="s">
        <v>4364</v>
      </c>
      <c r="P1401">
        <v>3</v>
      </c>
    </row>
    <row r="1402" spans="4:16">
      <c r="D1402">
        <v>2082201</v>
      </c>
      <c r="E1402" t="s">
        <v>4365</v>
      </c>
      <c r="F1402">
        <v>0</v>
      </c>
      <c r="N1402">
        <v>2082201</v>
      </c>
      <c r="O1402" t="s">
        <v>4365</v>
      </c>
      <c r="P1402">
        <v>0</v>
      </c>
    </row>
    <row r="1403" spans="4:16">
      <c r="D1403">
        <v>2082202</v>
      </c>
      <c r="E1403" t="s">
        <v>4366</v>
      </c>
      <c r="F1403">
        <v>0</v>
      </c>
      <c r="N1403">
        <v>2082202</v>
      </c>
      <c r="O1403" t="s">
        <v>4366</v>
      </c>
      <c r="P1403">
        <v>0</v>
      </c>
    </row>
    <row r="1404" spans="4:16">
      <c r="D1404">
        <v>2082299</v>
      </c>
      <c r="E1404" t="s">
        <v>4367</v>
      </c>
      <c r="F1404">
        <v>3</v>
      </c>
      <c r="N1404">
        <v>2082299</v>
      </c>
      <c r="O1404" t="s">
        <v>4367</v>
      </c>
      <c r="P1404">
        <v>3</v>
      </c>
    </row>
    <row r="1405" spans="4:16">
      <c r="D1405">
        <v>20823</v>
      </c>
      <c r="E1405" t="s">
        <v>4368</v>
      </c>
      <c r="F1405">
        <v>0</v>
      </c>
      <c r="N1405">
        <v>20823</v>
      </c>
      <c r="O1405" t="s">
        <v>4368</v>
      </c>
      <c r="P1405">
        <v>0</v>
      </c>
    </row>
    <row r="1406" spans="4:16">
      <c r="D1406">
        <v>2082301</v>
      </c>
      <c r="E1406" t="s">
        <v>4365</v>
      </c>
      <c r="F1406">
        <v>0</v>
      </c>
      <c r="N1406">
        <v>2082301</v>
      </c>
      <c r="O1406" t="s">
        <v>4365</v>
      </c>
      <c r="P1406">
        <v>0</v>
      </c>
    </row>
    <row r="1407" spans="4:16">
      <c r="D1407">
        <v>2082302</v>
      </c>
      <c r="E1407" t="s">
        <v>4366</v>
      </c>
      <c r="F1407">
        <v>0</v>
      </c>
      <c r="N1407">
        <v>2082302</v>
      </c>
      <c r="O1407" t="s">
        <v>4366</v>
      </c>
      <c r="P1407">
        <v>0</v>
      </c>
    </row>
    <row r="1408" spans="4:16">
      <c r="D1408">
        <v>2082399</v>
      </c>
      <c r="E1408" t="s">
        <v>4369</v>
      </c>
      <c r="F1408">
        <v>0</v>
      </c>
      <c r="N1408">
        <v>2082399</v>
      </c>
      <c r="O1408" t="s">
        <v>4369</v>
      </c>
      <c r="P1408">
        <v>0</v>
      </c>
    </row>
    <row r="1409" spans="4:16">
      <c r="D1409">
        <v>211</v>
      </c>
      <c r="E1409" t="s">
        <v>2311</v>
      </c>
      <c r="F1409">
        <v>0</v>
      </c>
      <c r="N1409">
        <v>211</v>
      </c>
      <c r="O1409" t="s">
        <v>2311</v>
      </c>
      <c r="P1409">
        <v>0</v>
      </c>
    </row>
    <row r="1410" spans="4:16">
      <c r="D1410">
        <v>21160</v>
      </c>
      <c r="E1410" t="s">
        <v>4370</v>
      </c>
      <c r="F1410">
        <v>0</v>
      </c>
      <c r="N1410">
        <v>21160</v>
      </c>
      <c r="O1410" t="s">
        <v>4370</v>
      </c>
      <c r="P1410">
        <v>0</v>
      </c>
    </row>
    <row r="1411" spans="4:16">
      <c r="D1411">
        <v>2116001</v>
      </c>
      <c r="E1411" t="s">
        <v>4371</v>
      </c>
      <c r="F1411">
        <v>0</v>
      </c>
      <c r="N1411">
        <v>2116001</v>
      </c>
      <c r="O1411" t="s">
        <v>4371</v>
      </c>
      <c r="P1411">
        <v>0</v>
      </c>
    </row>
    <row r="1412" spans="4:16">
      <c r="D1412">
        <v>2116002</v>
      </c>
      <c r="E1412" t="s">
        <v>4372</v>
      </c>
      <c r="F1412">
        <v>0</v>
      </c>
      <c r="N1412">
        <v>2116002</v>
      </c>
      <c r="O1412" t="s">
        <v>4372</v>
      </c>
      <c r="P1412">
        <v>0</v>
      </c>
    </row>
    <row r="1413" spans="4:16">
      <c r="D1413">
        <v>2116003</v>
      </c>
      <c r="E1413" t="s">
        <v>4373</v>
      </c>
      <c r="F1413">
        <v>0</v>
      </c>
      <c r="N1413">
        <v>2116003</v>
      </c>
      <c r="O1413" t="s">
        <v>4373</v>
      </c>
      <c r="P1413">
        <v>0</v>
      </c>
    </row>
    <row r="1414" spans="4:16">
      <c r="D1414">
        <v>2116099</v>
      </c>
      <c r="E1414" t="s">
        <v>4374</v>
      </c>
      <c r="F1414">
        <v>0</v>
      </c>
      <c r="N1414">
        <v>2116099</v>
      </c>
      <c r="O1414" t="s">
        <v>4374</v>
      </c>
      <c r="P1414">
        <v>0</v>
      </c>
    </row>
    <row r="1415" spans="4:16">
      <c r="D1415">
        <v>21161</v>
      </c>
      <c r="E1415" t="s">
        <v>4375</v>
      </c>
      <c r="F1415">
        <v>0</v>
      </c>
      <c r="N1415">
        <v>21161</v>
      </c>
      <c r="O1415" t="s">
        <v>4375</v>
      </c>
      <c r="P1415">
        <v>0</v>
      </c>
    </row>
    <row r="1416" spans="4:16">
      <c r="D1416">
        <v>2116101</v>
      </c>
      <c r="E1416" t="s">
        <v>4376</v>
      </c>
      <c r="F1416">
        <v>0</v>
      </c>
      <c r="N1416">
        <v>2116101</v>
      </c>
      <c r="O1416" t="s">
        <v>4376</v>
      </c>
      <c r="P1416">
        <v>0</v>
      </c>
    </row>
    <row r="1417" spans="4:16">
      <c r="D1417">
        <v>2116102</v>
      </c>
      <c r="E1417" t="s">
        <v>4377</v>
      </c>
      <c r="F1417">
        <v>0</v>
      </c>
      <c r="N1417">
        <v>2116102</v>
      </c>
      <c r="O1417" t="s">
        <v>4377</v>
      </c>
      <c r="P1417">
        <v>0</v>
      </c>
    </row>
    <row r="1418" spans="4:16">
      <c r="D1418">
        <v>2116103</v>
      </c>
      <c r="E1418" t="s">
        <v>4378</v>
      </c>
      <c r="F1418">
        <v>0</v>
      </c>
      <c r="N1418">
        <v>2116103</v>
      </c>
      <c r="O1418" t="s">
        <v>4378</v>
      </c>
      <c r="P1418">
        <v>0</v>
      </c>
    </row>
    <row r="1419" spans="4:16">
      <c r="D1419">
        <v>2116104</v>
      </c>
      <c r="E1419" t="s">
        <v>4379</v>
      </c>
      <c r="F1419">
        <v>0</v>
      </c>
      <c r="N1419">
        <v>2116104</v>
      </c>
      <c r="O1419" t="s">
        <v>4379</v>
      </c>
      <c r="P1419">
        <v>0</v>
      </c>
    </row>
    <row r="1420" spans="4:16">
      <c r="D1420">
        <v>212</v>
      </c>
      <c r="E1420" t="s">
        <v>2312</v>
      </c>
      <c r="F1420">
        <v>982415</v>
      </c>
      <c r="N1420">
        <v>212</v>
      </c>
      <c r="O1420" t="s">
        <v>2312</v>
      </c>
      <c r="P1420">
        <v>982415</v>
      </c>
    </row>
    <row r="1421" spans="4:16">
      <c r="D1421">
        <v>21208</v>
      </c>
      <c r="E1421" t="s">
        <v>4380</v>
      </c>
      <c r="F1421">
        <v>927888</v>
      </c>
      <c r="N1421">
        <v>21208</v>
      </c>
      <c r="O1421" t="s">
        <v>4380</v>
      </c>
      <c r="P1421">
        <v>927888</v>
      </c>
    </row>
    <row r="1422" spans="4:16">
      <c r="D1422">
        <v>2120801</v>
      </c>
      <c r="E1422" t="s">
        <v>4381</v>
      </c>
      <c r="F1422">
        <v>714820</v>
      </c>
      <c r="N1422">
        <v>2120801</v>
      </c>
      <c r="O1422" t="s">
        <v>4381</v>
      </c>
      <c r="P1422">
        <v>714820</v>
      </c>
    </row>
    <row r="1423" spans="4:16">
      <c r="D1423">
        <v>2120802</v>
      </c>
      <c r="E1423" t="s">
        <v>4382</v>
      </c>
      <c r="F1423">
        <v>2703</v>
      </c>
      <c r="N1423">
        <v>2120802</v>
      </c>
      <c r="O1423" t="s">
        <v>4382</v>
      </c>
      <c r="P1423">
        <v>2703</v>
      </c>
    </row>
    <row r="1424" spans="4:16">
      <c r="D1424">
        <v>2120803</v>
      </c>
      <c r="E1424" t="s">
        <v>4383</v>
      </c>
      <c r="F1424">
        <v>131198</v>
      </c>
      <c r="N1424">
        <v>2120803</v>
      </c>
      <c r="O1424" t="s">
        <v>4383</v>
      </c>
      <c r="P1424">
        <v>131198</v>
      </c>
    </row>
    <row r="1425" spans="4:16">
      <c r="D1425">
        <v>2120804</v>
      </c>
      <c r="E1425" t="s">
        <v>4384</v>
      </c>
      <c r="F1425">
        <v>4860</v>
      </c>
      <c r="N1425">
        <v>2120804</v>
      </c>
      <c r="O1425" t="s">
        <v>4384</v>
      </c>
      <c r="P1425">
        <v>4860</v>
      </c>
    </row>
    <row r="1426" spans="4:16">
      <c r="D1426">
        <v>2120805</v>
      </c>
      <c r="E1426" t="s">
        <v>4385</v>
      </c>
      <c r="F1426">
        <v>1000</v>
      </c>
      <c r="N1426">
        <v>2120805</v>
      </c>
      <c r="O1426" t="s">
        <v>4385</v>
      </c>
      <c r="P1426">
        <v>1000</v>
      </c>
    </row>
    <row r="1427" spans="4:16">
      <c r="D1427">
        <v>2120806</v>
      </c>
      <c r="E1427" t="s">
        <v>4386</v>
      </c>
      <c r="F1427">
        <v>3444</v>
      </c>
      <c r="N1427">
        <v>2120806</v>
      </c>
      <c r="O1427" t="s">
        <v>4386</v>
      </c>
      <c r="P1427">
        <v>3444</v>
      </c>
    </row>
    <row r="1428" spans="4:16">
      <c r="D1428">
        <v>2120807</v>
      </c>
      <c r="E1428" t="s">
        <v>4387</v>
      </c>
      <c r="F1428">
        <v>0</v>
      </c>
      <c r="N1428">
        <v>2120807</v>
      </c>
      <c r="O1428" t="s">
        <v>4387</v>
      </c>
      <c r="P1428">
        <v>0</v>
      </c>
    </row>
    <row r="1429" spans="4:16">
      <c r="D1429">
        <v>2120809</v>
      </c>
      <c r="E1429" t="s">
        <v>4388</v>
      </c>
      <c r="F1429">
        <v>0</v>
      </c>
      <c r="N1429">
        <v>2120809</v>
      </c>
      <c r="O1429" t="s">
        <v>4388</v>
      </c>
      <c r="P1429">
        <v>0</v>
      </c>
    </row>
    <row r="1430" spans="4:16">
      <c r="D1430">
        <v>2120810</v>
      </c>
      <c r="E1430" t="s">
        <v>4389</v>
      </c>
      <c r="F1430">
        <v>0</v>
      </c>
      <c r="N1430">
        <v>2120810</v>
      </c>
      <c r="O1430" t="s">
        <v>4389</v>
      </c>
      <c r="P1430">
        <v>0</v>
      </c>
    </row>
    <row r="1431" spans="4:16">
      <c r="D1431">
        <v>2120811</v>
      </c>
      <c r="E1431" t="s">
        <v>4390</v>
      </c>
      <c r="F1431">
        <v>107</v>
      </c>
      <c r="N1431">
        <v>2120811</v>
      </c>
      <c r="O1431" t="s">
        <v>4390</v>
      </c>
      <c r="P1431">
        <v>107</v>
      </c>
    </row>
    <row r="1432" spans="4:16">
      <c r="D1432">
        <v>2120813</v>
      </c>
      <c r="E1432" t="s">
        <v>2638</v>
      </c>
      <c r="F1432">
        <v>0</v>
      </c>
      <c r="N1432">
        <v>2120813</v>
      </c>
      <c r="O1432" t="s">
        <v>2638</v>
      </c>
      <c r="P1432">
        <v>0</v>
      </c>
    </row>
    <row r="1433" spans="4:16">
      <c r="D1433">
        <v>2120899</v>
      </c>
      <c r="E1433" t="s">
        <v>4391</v>
      </c>
      <c r="F1433">
        <v>69756</v>
      </c>
      <c r="N1433">
        <v>2120899</v>
      </c>
      <c r="O1433" t="s">
        <v>4391</v>
      </c>
      <c r="P1433">
        <v>69756</v>
      </c>
    </row>
    <row r="1434" spans="4:16">
      <c r="D1434">
        <v>21210</v>
      </c>
      <c r="E1434" t="s">
        <v>4392</v>
      </c>
      <c r="F1434">
        <v>19400</v>
      </c>
      <c r="N1434">
        <v>21210</v>
      </c>
      <c r="O1434" t="s">
        <v>4392</v>
      </c>
      <c r="P1434">
        <v>19400</v>
      </c>
    </row>
    <row r="1435" spans="4:16">
      <c r="D1435">
        <v>2121001</v>
      </c>
      <c r="E1435" t="s">
        <v>4381</v>
      </c>
      <c r="F1435">
        <v>0</v>
      </c>
      <c r="N1435">
        <v>2121001</v>
      </c>
      <c r="O1435" t="s">
        <v>4381</v>
      </c>
      <c r="P1435">
        <v>0</v>
      </c>
    </row>
    <row r="1436" spans="4:16">
      <c r="D1436">
        <v>2121002</v>
      </c>
      <c r="E1436" t="s">
        <v>4382</v>
      </c>
      <c r="F1436">
        <v>19400</v>
      </c>
      <c r="N1436">
        <v>2121002</v>
      </c>
      <c r="O1436" t="s">
        <v>4382</v>
      </c>
      <c r="P1436">
        <v>19400</v>
      </c>
    </row>
    <row r="1437" spans="4:16">
      <c r="D1437">
        <v>2121099</v>
      </c>
      <c r="E1437" t="s">
        <v>4393</v>
      </c>
      <c r="F1437">
        <v>0</v>
      </c>
      <c r="N1437">
        <v>2121099</v>
      </c>
      <c r="O1437" t="s">
        <v>4393</v>
      </c>
      <c r="P1437">
        <v>0</v>
      </c>
    </row>
    <row r="1438" spans="4:16">
      <c r="D1438">
        <v>21211</v>
      </c>
      <c r="E1438" t="s">
        <v>4394</v>
      </c>
      <c r="F1438">
        <v>474</v>
      </c>
      <c r="N1438">
        <v>21211</v>
      </c>
      <c r="O1438" t="s">
        <v>4394</v>
      </c>
      <c r="P1438">
        <v>474</v>
      </c>
    </row>
    <row r="1439" spans="4:16">
      <c r="D1439">
        <v>21213</v>
      </c>
      <c r="E1439" t="s">
        <v>4395</v>
      </c>
      <c r="F1439">
        <v>8665</v>
      </c>
      <c r="N1439">
        <v>21213</v>
      </c>
      <c r="O1439" t="s">
        <v>4395</v>
      </c>
      <c r="P1439">
        <v>8665</v>
      </c>
    </row>
    <row r="1440" spans="4:16">
      <c r="D1440">
        <v>2121301</v>
      </c>
      <c r="E1440" t="s">
        <v>4396</v>
      </c>
      <c r="F1440">
        <v>1964</v>
      </c>
      <c r="N1440">
        <v>2121301</v>
      </c>
      <c r="O1440" t="s">
        <v>4396</v>
      </c>
      <c r="P1440">
        <v>1964</v>
      </c>
    </row>
    <row r="1441" spans="4:16">
      <c r="D1441">
        <v>2121302</v>
      </c>
      <c r="E1441" t="s">
        <v>4397</v>
      </c>
      <c r="F1441">
        <v>0</v>
      </c>
      <c r="N1441">
        <v>2121302</v>
      </c>
      <c r="O1441" t="s">
        <v>4397</v>
      </c>
      <c r="P1441">
        <v>0</v>
      </c>
    </row>
    <row r="1442" spans="4:16">
      <c r="D1442">
        <v>2121303</v>
      </c>
      <c r="E1442" t="s">
        <v>4398</v>
      </c>
      <c r="F1442">
        <v>0</v>
      </c>
      <c r="N1442">
        <v>2121303</v>
      </c>
      <c r="O1442" t="s">
        <v>4398</v>
      </c>
      <c r="P1442">
        <v>0</v>
      </c>
    </row>
    <row r="1443" spans="4:16">
      <c r="D1443">
        <v>2121304</v>
      </c>
      <c r="E1443" t="s">
        <v>4399</v>
      </c>
      <c r="F1443">
        <v>0</v>
      </c>
      <c r="N1443">
        <v>2121304</v>
      </c>
      <c r="O1443" t="s">
        <v>4399</v>
      </c>
      <c r="P1443">
        <v>0</v>
      </c>
    </row>
    <row r="1444" spans="4:16">
      <c r="D1444">
        <v>2121399</v>
      </c>
      <c r="E1444" t="s">
        <v>4400</v>
      </c>
      <c r="F1444">
        <v>6701</v>
      </c>
      <c r="N1444">
        <v>2121399</v>
      </c>
      <c r="O1444" t="s">
        <v>4400</v>
      </c>
      <c r="P1444">
        <v>6701</v>
      </c>
    </row>
    <row r="1445" spans="4:16">
      <c r="D1445">
        <v>21214</v>
      </c>
      <c r="E1445" t="s">
        <v>4401</v>
      </c>
      <c r="F1445">
        <v>25988</v>
      </c>
      <c r="N1445">
        <v>21214</v>
      </c>
      <c r="O1445" t="s">
        <v>4401</v>
      </c>
      <c r="P1445">
        <v>25988</v>
      </c>
    </row>
    <row r="1446" spans="4:16">
      <c r="D1446">
        <v>2121401</v>
      </c>
      <c r="E1446" t="s">
        <v>4402</v>
      </c>
      <c r="F1446">
        <v>0</v>
      </c>
      <c r="N1446">
        <v>2121401</v>
      </c>
      <c r="O1446" t="s">
        <v>4402</v>
      </c>
      <c r="P1446">
        <v>0</v>
      </c>
    </row>
    <row r="1447" spans="4:16">
      <c r="D1447">
        <v>2121402</v>
      </c>
      <c r="E1447" t="s">
        <v>4403</v>
      </c>
      <c r="F1447">
        <v>0</v>
      </c>
      <c r="N1447">
        <v>2121402</v>
      </c>
      <c r="O1447" t="s">
        <v>4403</v>
      </c>
      <c r="P1447">
        <v>0</v>
      </c>
    </row>
    <row r="1448" spans="4:16">
      <c r="D1448">
        <v>2121499</v>
      </c>
      <c r="E1448" t="s">
        <v>4404</v>
      </c>
      <c r="F1448">
        <v>25988</v>
      </c>
      <c r="N1448">
        <v>2121499</v>
      </c>
      <c r="O1448" t="s">
        <v>4404</v>
      </c>
      <c r="P1448">
        <v>25988</v>
      </c>
    </row>
    <row r="1449" spans="4:16">
      <c r="D1449">
        <v>213</v>
      </c>
      <c r="E1449" t="s">
        <v>2313</v>
      </c>
      <c r="F1449">
        <v>70</v>
      </c>
      <c r="N1449">
        <v>213</v>
      </c>
      <c r="O1449" t="s">
        <v>2313</v>
      </c>
      <c r="P1449">
        <v>70</v>
      </c>
    </row>
    <row r="1450" spans="4:16">
      <c r="D1450">
        <v>21366</v>
      </c>
      <c r="E1450" t="s">
        <v>4405</v>
      </c>
      <c r="F1450">
        <v>0</v>
      </c>
      <c r="N1450">
        <v>21366</v>
      </c>
      <c r="O1450" t="s">
        <v>4405</v>
      </c>
      <c r="P1450">
        <v>0</v>
      </c>
    </row>
    <row r="1451" spans="4:16">
      <c r="D1451">
        <v>2136601</v>
      </c>
      <c r="E1451" t="s">
        <v>4366</v>
      </c>
      <c r="F1451">
        <v>0</v>
      </c>
      <c r="N1451">
        <v>2136601</v>
      </c>
      <c r="O1451" t="s">
        <v>4366</v>
      </c>
      <c r="P1451">
        <v>0</v>
      </c>
    </row>
    <row r="1452" spans="4:16">
      <c r="D1452">
        <v>2136602</v>
      </c>
      <c r="E1452" t="s">
        <v>4406</v>
      </c>
      <c r="F1452">
        <v>0</v>
      </c>
      <c r="N1452">
        <v>2136602</v>
      </c>
      <c r="O1452" t="s">
        <v>4406</v>
      </c>
      <c r="P1452">
        <v>0</v>
      </c>
    </row>
    <row r="1453" spans="4:16">
      <c r="D1453">
        <v>2136603</v>
      </c>
      <c r="E1453" t="s">
        <v>4407</v>
      </c>
      <c r="F1453">
        <v>0</v>
      </c>
      <c r="N1453">
        <v>2136603</v>
      </c>
      <c r="O1453" t="s">
        <v>4407</v>
      </c>
      <c r="P1453">
        <v>0</v>
      </c>
    </row>
    <row r="1454" spans="4:16">
      <c r="D1454">
        <v>2136699</v>
      </c>
      <c r="E1454" t="s">
        <v>4408</v>
      </c>
      <c r="F1454">
        <v>0</v>
      </c>
      <c r="N1454">
        <v>2136699</v>
      </c>
      <c r="O1454" t="s">
        <v>4408</v>
      </c>
      <c r="P1454">
        <v>0</v>
      </c>
    </row>
    <row r="1455" spans="4:16">
      <c r="D1455">
        <v>21367</v>
      </c>
      <c r="E1455" t="s">
        <v>4409</v>
      </c>
      <c r="F1455">
        <v>0</v>
      </c>
      <c r="N1455">
        <v>21367</v>
      </c>
      <c r="O1455" t="s">
        <v>4409</v>
      </c>
      <c r="P1455">
        <v>0</v>
      </c>
    </row>
    <row r="1456" spans="4:16">
      <c r="D1456">
        <v>2136701</v>
      </c>
      <c r="E1456" t="s">
        <v>4366</v>
      </c>
      <c r="F1456">
        <v>0</v>
      </c>
      <c r="N1456">
        <v>2136701</v>
      </c>
      <c r="O1456" t="s">
        <v>4366</v>
      </c>
      <c r="P1456">
        <v>0</v>
      </c>
    </row>
    <row r="1457" spans="4:16">
      <c r="D1457">
        <v>2136702</v>
      </c>
      <c r="E1457" t="s">
        <v>4406</v>
      </c>
      <c r="F1457">
        <v>0</v>
      </c>
      <c r="N1457">
        <v>2136702</v>
      </c>
      <c r="O1457" t="s">
        <v>4406</v>
      </c>
      <c r="P1457">
        <v>0</v>
      </c>
    </row>
    <row r="1458" spans="4:16">
      <c r="D1458">
        <v>2136703</v>
      </c>
      <c r="E1458" t="s">
        <v>4410</v>
      </c>
      <c r="F1458">
        <v>0</v>
      </c>
      <c r="N1458">
        <v>2136703</v>
      </c>
      <c r="O1458" t="s">
        <v>4410</v>
      </c>
      <c r="P1458">
        <v>0</v>
      </c>
    </row>
    <row r="1459" spans="4:16">
      <c r="D1459">
        <v>2136799</v>
      </c>
      <c r="E1459" t="s">
        <v>4411</v>
      </c>
      <c r="F1459">
        <v>0</v>
      </c>
      <c r="N1459">
        <v>2136799</v>
      </c>
      <c r="O1459" t="s">
        <v>4411</v>
      </c>
      <c r="P1459">
        <v>0</v>
      </c>
    </row>
    <row r="1460" spans="4:16">
      <c r="D1460">
        <v>21369</v>
      </c>
      <c r="E1460" t="s">
        <v>4412</v>
      </c>
      <c r="F1460">
        <v>70</v>
      </c>
      <c r="N1460">
        <v>21369</v>
      </c>
      <c r="O1460" t="s">
        <v>4412</v>
      </c>
      <c r="P1460">
        <v>70</v>
      </c>
    </row>
    <row r="1461" spans="4:16">
      <c r="D1461">
        <v>2136901</v>
      </c>
      <c r="E1461" t="s">
        <v>4147</v>
      </c>
      <c r="F1461">
        <v>0</v>
      </c>
      <c r="N1461">
        <v>2136901</v>
      </c>
      <c r="O1461" t="s">
        <v>4147</v>
      </c>
      <c r="P1461">
        <v>0</v>
      </c>
    </row>
    <row r="1462" spans="4:16">
      <c r="D1462">
        <v>2136902</v>
      </c>
      <c r="E1462" t="s">
        <v>4413</v>
      </c>
      <c r="F1462">
        <v>0</v>
      </c>
      <c r="N1462">
        <v>2136902</v>
      </c>
      <c r="O1462" t="s">
        <v>4413</v>
      </c>
      <c r="P1462">
        <v>0</v>
      </c>
    </row>
    <row r="1463" spans="4:16">
      <c r="D1463">
        <v>2136903</v>
      </c>
      <c r="E1463" t="s">
        <v>4414</v>
      </c>
      <c r="F1463">
        <v>70</v>
      </c>
      <c r="N1463">
        <v>2136903</v>
      </c>
      <c r="O1463" t="s">
        <v>4414</v>
      </c>
      <c r="P1463">
        <v>70</v>
      </c>
    </row>
    <row r="1464" spans="4:16">
      <c r="D1464">
        <v>2136999</v>
      </c>
      <c r="E1464" t="s">
        <v>4415</v>
      </c>
      <c r="F1464">
        <v>0</v>
      </c>
      <c r="N1464">
        <v>2136999</v>
      </c>
      <c r="O1464" t="s">
        <v>4415</v>
      </c>
      <c r="P1464">
        <v>0</v>
      </c>
    </row>
    <row r="1465" spans="4:16">
      <c r="D1465">
        <v>214</v>
      </c>
      <c r="E1465" t="s">
        <v>2314</v>
      </c>
      <c r="F1465">
        <v>15</v>
      </c>
      <c r="N1465">
        <v>214</v>
      </c>
      <c r="O1465" t="s">
        <v>2314</v>
      </c>
      <c r="P1465">
        <v>15</v>
      </c>
    </row>
    <row r="1466" spans="4:16">
      <c r="D1466">
        <v>21460</v>
      </c>
      <c r="E1466" t="s">
        <v>4416</v>
      </c>
      <c r="F1466">
        <v>0</v>
      </c>
      <c r="N1466">
        <v>21460</v>
      </c>
      <c r="O1466" t="s">
        <v>4416</v>
      </c>
      <c r="P1466">
        <v>0</v>
      </c>
    </row>
    <row r="1467" spans="4:16">
      <c r="D1467">
        <v>2146001</v>
      </c>
      <c r="E1467" t="s">
        <v>2607</v>
      </c>
      <c r="F1467">
        <v>0</v>
      </c>
      <c r="N1467">
        <v>2146001</v>
      </c>
      <c r="O1467" t="s">
        <v>2607</v>
      </c>
      <c r="P1467">
        <v>0</v>
      </c>
    </row>
    <row r="1468" spans="4:16">
      <c r="D1468">
        <v>2146002</v>
      </c>
      <c r="E1468" t="s">
        <v>4170</v>
      </c>
      <c r="F1468">
        <v>0</v>
      </c>
      <c r="N1468">
        <v>2146002</v>
      </c>
      <c r="O1468" t="s">
        <v>4170</v>
      </c>
      <c r="P1468">
        <v>0</v>
      </c>
    </row>
    <row r="1469" spans="4:16">
      <c r="D1469">
        <v>2146003</v>
      </c>
      <c r="E1469" t="s">
        <v>4417</v>
      </c>
      <c r="F1469">
        <v>0</v>
      </c>
      <c r="N1469">
        <v>2146003</v>
      </c>
      <c r="O1469" t="s">
        <v>4417</v>
      </c>
      <c r="P1469">
        <v>0</v>
      </c>
    </row>
    <row r="1470" spans="4:16">
      <c r="D1470">
        <v>2146099</v>
      </c>
      <c r="E1470" t="s">
        <v>4418</v>
      </c>
      <c r="F1470">
        <v>0</v>
      </c>
      <c r="N1470">
        <v>2146099</v>
      </c>
      <c r="O1470" t="s">
        <v>4418</v>
      </c>
      <c r="P1470">
        <v>0</v>
      </c>
    </row>
    <row r="1471" spans="4:16">
      <c r="D1471">
        <v>21462</v>
      </c>
      <c r="E1471" t="s">
        <v>4419</v>
      </c>
      <c r="F1471">
        <v>0</v>
      </c>
      <c r="N1471">
        <v>21462</v>
      </c>
      <c r="O1471" t="s">
        <v>4419</v>
      </c>
      <c r="P1471">
        <v>0</v>
      </c>
    </row>
    <row r="1472" spans="4:16">
      <c r="D1472">
        <v>2146201</v>
      </c>
      <c r="E1472" t="s">
        <v>4417</v>
      </c>
      <c r="F1472">
        <v>0</v>
      </c>
      <c r="N1472">
        <v>2146201</v>
      </c>
      <c r="O1472" t="s">
        <v>4417</v>
      </c>
      <c r="P1472">
        <v>0</v>
      </c>
    </row>
    <row r="1473" spans="4:16">
      <c r="D1473">
        <v>2146202</v>
      </c>
      <c r="E1473" t="s">
        <v>4420</v>
      </c>
      <c r="F1473">
        <v>0</v>
      </c>
      <c r="N1473">
        <v>2146202</v>
      </c>
      <c r="O1473" t="s">
        <v>4420</v>
      </c>
      <c r="P1473">
        <v>0</v>
      </c>
    </row>
    <row r="1474" spans="4:16">
      <c r="D1474">
        <v>2146203</v>
      </c>
      <c r="E1474" t="s">
        <v>4421</v>
      </c>
      <c r="F1474">
        <v>0</v>
      </c>
      <c r="N1474">
        <v>2146203</v>
      </c>
      <c r="O1474" t="s">
        <v>4421</v>
      </c>
      <c r="P1474">
        <v>0</v>
      </c>
    </row>
    <row r="1475" spans="4:16">
      <c r="D1475">
        <v>2146299</v>
      </c>
      <c r="E1475" t="s">
        <v>4422</v>
      </c>
      <c r="F1475">
        <v>0</v>
      </c>
      <c r="N1475">
        <v>2146299</v>
      </c>
      <c r="O1475" t="s">
        <v>4422</v>
      </c>
      <c r="P1475">
        <v>0</v>
      </c>
    </row>
    <row r="1476" spans="4:16">
      <c r="D1476">
        <v>21463</v>
      </c>
      <c r="E1476" t="s">
        <v>4423</v>
      </c>
      <c r="F1476">
        <v>15</v>
      </c>
      <c r="N1476">
        <v>21463</v>
      </c>
      <c r="O1476" t="s">
        <v>4423</v>
      </c>
      <c r="P1476">
        <v>15</v>
      </c>
    </row>
    <row r="1477" spans="4:16">
      <c r="D1477">
        <v>2146301</v>
      </c>
      <c r="E1477" t="s">
        <v>4173</v>
      </c>
      <c r="F1477">
        <v>0</v>
      </c>
      <c r="N1477">
        <v>2146301</v>
      </c>
      <c r="O1477" t="s">
        <v>4173</v>
      </c>
      <c r="P1477">
        <v>0</v>
      </c>
    </row>
    <row r="1478" spans="4:16">
      <c r="D1478">
        <v>2146302</v>
      </c>
      <c r="E1478" t="s">
        <v>4424</v>
      </c>
      <c r="F1478">
        <v>0</v>
      </c>
      <c r="N1478">
        <v>2146302</v>
      </c>
      <c r="O1478" t="s">
        <v>4424</v>
      </c>
      <c r="P1478">
        <v>0</v>
      </c>
    </row>
    <row r="1479" spans="4:16">
      <c r="D1479">
        <v>2146303</v>
      </c>
      <c r="E1479" t="s">
        <v>4425</v>
      </c>
      <c r="F1479">
        <v>0</v>
      </c>
      <c r="N1479">
        <v>2146303</v>
      </c>
      <c r="O1479" t="s">
        <v>4425</v>
      </c>
      <c r="P1479">
        <v>0</v>
      </c>
    </row>
    <row r="1480" spans="4:16">
      <c r="D1480">
        <v>2146399</v>
      </c>
      <c r="E1480" t="s">
        <v>4426</v>
      </c>
      <c r="F1480">
        <v>15</v>
      </c>
      <c r="N1480">
        <v>2146399</v>
      </c>
      <c r="O1480" t="s">
        <v>4426</v>
      </c>
      <c r="P1480">
        <v>15</v>
      </c>
    </row>
    <row r="1481" spans="4:16">
      <c r="D1481">
        <v>21464</v>
      </c>
      <c r="E1481" t="s">
        <v>4427</v>
      </c>
      <c r="F1481">
        <v>0</v>
      </c>
      <c r="N1481">
        <v>21464</v>
      </c>
      <c r="O1481" t="s">
        <v>4427</v>
      </c>
      <c r="P1481">
        <v>0</v>
      </c>
    </row>
    <row r="1482" spans="4:16">
      <c r="D1482">
        <v>2146401</v>
      </c>
      <c r="E1482" t="s">
        <v>4428</v>
      </c>
      <c r="F1482">
        <v>0</v>
      </c>
      <c r="N1482">
        <v>2146401</v>
      </c>
      <c r="O1482" t="s">
        <v>4428</v>
      </c>
      <c r="P1482">
        <v>0</v>
      </c>
    </row>
    <row r="1483" spans="4:16">
      <c r="D1483">
        <v>2146402</v>
      </c>
      <c r="E1483" t="s">
        <v>4429</v>
      </c>
      <c r="F1483">
        <v>0</v>
      </c>
      <c r="N1483">
        <v>2146402</v>
      </c>
      <c r="O1483" t="s">
        <v>4429</v>
      </c>
      <c r="P1483">
        <v>0</v>
      </c>
    </row>
    <row r="1484" spans="4:16">
      <c r="D1484">
        <v>2146403</v>
      </c>
      <c r="E1484" t="s">
        <v>4430</v>
      </c>
      <c r="F1484">
        <v>0</v>
      </c>
      <c r="N1484">
        <v>2146403</v>
      </c>
      <c r="O1484" t="s">
        <v>4430</v>
      </c>
      <c r="P1484">
        <v>0</v>
      </c>
    </row>
    <row r="1485" spans="4:16">
      <c r="D1485">
        <v>2146404</v>
      </c>
      <c r="E1485" t="s">
        <v>4431</v>
      </c>
      <c r="F1485">
        <v>0</v>
      </c>
      <c r="N1485">
        <v>2146404</v>
      </c>
      <c r="O1485" t="s">
        <v>4431</v>
      </c>
      <c r="P1485">
        <v>0</v>
      </c>
    </row>
    <row r="1486" spans="4:16">
      <c r="D1486">
        <v>2146405</v>
      </c>
      <c r="E1486" t="s">
        <v>4432</v>
      </c>
      <c r="F1486">
        <v>0</v>
      </c>
      <c r="N1486">
        <v>2146405</v>
      </c>
      <c r="O1486" t="s">
        <v>4432</v>
      </c>
      <c r="P1486">
        <v>0</v>
      </c>
    </row>
    <row r="1487" spans="4:16">
      <c r="D1487">
        <v>2146406</v>
      </c>
      <c r="E1487" t="s">
        <v>4433</v>
      </c>
      <c r="F1487">
        <v>0</v>
      </c>
      <c r="N1487">
        <v>2146406</v>
      </c>
      <c r="O1487" t="s">
        <v>4433</v>
      </c>
      <c r="P1487">
        <v>0</v>
      </c>
    </row>
    <row r="1488" spans="4:16">
      <c r="D1488">
        <v>2146407</v>
      </c>
      <c r="E1488" t="s">
        <v>4434</v>
      </c>
      <c r="F1488">
        <v>0</v>
      </c>
      <c r="N1488">
        <v>2146407</v>
      </c>
      <c r="O1488" t="s">
        <v>4434</v>
      </c>
      <c r="P1488">
        <v>0</v>
      </c>
    </row>
    <row r="1489" spans="4:16">
      <c r="D1489">
        <v>2146499</v>
      </c>
      <c r="E1489" t="s">
        <v>4435</v>
      </c>
      <c r="F1489">
        <v>0</v>
      </c>
      <c r="N1489">
        <v>2146499</v>
      </c>
      <c r="O1489" t="s">
        <v>4435</v>
      </c>
      <c r="P1489">
        <v>0</v>
      </c>
    </row>
    <row r="1490" spans="4:16">
      <c r="D1490">
        <v>21468</v>
      </c>
      <c r="E1490" t="s">
        <v>4436</v>
      </c>
      <c r="F1490">
        <v>0</v>
      </c>
      <c r="N1490">
        <v>21468</v>
      </c>
      <c r="O1490" t="s">
        <v>4436</v>
      </c>
      <c r="P1490">
        <v>0</v>
      </c>
    </row>
    <row r="1491" spans="4:16">
      <c r="D1491">
        <v>2146801</v>
      </c>
      <c r="E1491" t="s">
        <v>4437</v>
      </c>
      <c r="F1491">
        <v>0</v>
      </c>
      <c r="N1491">
        <v>2146801</v>
      </c>
      <c r="O1491" t="s">
        <v>4437</v>
      </c>
      <c r="P1491">
        <v>0</v>
      </c>
    </row>
    <row r="1492" spans="4:16">
      <c r="D1492">
        <v>2146802</v>
      </c>
      <c r="E1492" t="s">
        <v>4438</v>
      </c>
      <c r="F1492">
        <v>0</v>
      </c>
      <c r="N1492">
        <v>2146802</v>
      </c>
      <c r="O1492" t="s">
        <v>4438</v>
      </c>
      <c r="P1492">
        <v>0</v>
      </c>
    </row>
    <row r="1493" spans="4:16">
      <c r="D1493">
        <v>2146803</v>
      </c>
      <c r="E1493" t="s">
        <v>4439</v>
      </c>
      <c r="F1493">
        <v>0</v>
      </c>
      <c r="N1493">
        <v>2146803</v>
      </c>
      <c r="O1493" t="s">
        <v>4439</v>
      </c>
      <c r="P1493">
        <v>0</v>
      </c>
    </row>
    <row r="1494" spans="4:16">
      <c r="D1494">
        <v>2146804</v>
      </c>
      <c r="E1494" t="s">
        <v>4440</v>
      </c>
      <c r="F1494">
        <v>0</v>
      </c>
      <c r="N1494">
        <v>2146804</v>
      </c>
      <c r="O1494" t="s">
        <v>4440</v>
      </c>
      <c r="P1494">
        <v>0</v>
      </c>
    </row>
    <row r="1495" spans="4:16">
      <c r="D1495">
        <v>2146805</v>
      </c>
      <c r="E1495" t="s">
        <v>4441</v>
      </c>
      <c r="F1495">
        <v>0</v>
      </c>
      <c r="N1495">
        <v>2146805</v>
      </c>
      <c r="O1495" t="s">
        <v>4441</v>
      </c>
      <c r="P1495">
        <v>0</v>
      </c>
    </row>
    <row r="1496" spans="4:16">
      <c r="D1496">
        <v>2146899</v>
      </c>
      <c r="E1496" t="s">
        <v>4442</v>
      </c>
      <c r="F1496">
        <v>0</v>
      </c>
      <c r="N1496">
        <v>2146899</v>
      </c>
      <c r="O1496" t="s">
        <v>4442</v>
      </c>
      <c r="P1496">
        <v>0</v>
      </c>
    </row>
    <row r="1497" spans="4:16">
      <c r="D1497">
        <v>21469</v>
      </c>
      <c r="E1497" t="s">
        <v>4443</v>
      </c>
      <c r="F1497">
        <v>0</v>
      </c>
      <c r="N1497">
        <v>21469</v>
      </c>
      <c r="O1497" t="s">
        <v>4443</v>
      </c>
      <c r="P1497">
        <v>0</v>
      </c>
    </row>
    <row r="1498" spans="4:16">
      <c r="D1498">
        <v>2146901</v>
      </c>
      <c r="E1498" t="s">
        <v>4444</v>
      </c>
      <c r="F1498">
        <v>0</v>
      </c>
      <c r="N1498">
        <v>2146901</v>
      </c>
      <c r="O1498" t="s">
        <v>4444</v>
      </c>
      <c r="P1498">
        <v>0</v>
      </c>
    </row>
    <row r="1499" spans="4:16">
      <c r="D1499">
        <v>2146902</v>
      </c>
      <c r="E1499" t="s">
        <v>4189</v>
      </c>
      <c r="F1499">
        <v>0</v>
      </c>
      <c r="N1499">
        <v>2146902</v>
      </c>
      <c r="O1499" t="s">
        <v>4189</v>
      </c>
      <c r="P1499">
        <v>0</v>
      </c>
    </row>
    <row r="1500" spans="4:16">
      <c r="D1500">
        <v>2146903</v>
      </c>
      <c r="E1500" t="s">
        <v>4445</v>
      </c>
      <c r="F1500">
        <v>0</v>
      </c>
      <c r="N1500">
        <v>2146903</v>
      </c>
      <c r="O1500" t="s">
        <v>4445</v>
      </c>
      <c r="P1500">
        <v>0</v>
      </c>
    </row>
    <row r="1501" spans="4:16">
      <c r="D1501">
        <v>2146904</v>
      </c>
      <c r="E1501" t="s">
        <v>4446</v>
      </c>
      <c r="F1501">
        <v>0</v>
      </c>
      <c r="N1501">
        <v>2146904</v>
      </c>
      <c r="O1501" t="s">
        <v>4446</v>
      </c>
      <c r="P1501">
        <v>0</v>
      </c>
    </row>
    <row r="1502" spans="4:16">
      <c r="D1502">
        <v>2146906</v>
      </c>
      <c r="E1502" t="s">
        <v>4447</v>
      </c>
      <c r="F1502">
        <v>0</v>
      </c>
      <c r="N1502">
        <v>2146906</v>
      </c>
      <c r="O1502" t="s">
        <v>4447</v>
      </c>
      <c r="P1502">
        <v>0</v>
      </c>
    </row>
    <row r="1503" spans="4:16">
      <c r="D1503">
        <v>2146907</v>
      </c>
      <c r="E1503" t="s">
        <v>4448</v>
      </c>
      <c r="F1503">
        <v>0</v>
      </c>
      <c r="N1503">
        <v>2146907</v>
      </c>
      <c r="O1503" t="s">
        <v>4448</v>
      </c>
      <c r="P1503">
        <v>0</v>
      </c>
    </row>
    <row r="1504" spans="4:16">
      <c r="D1504">
        <v>2146908</v>
      </c>
      <c r="E1504" t="s">
        <v>4449</v>
      </c>
      <c r="F1504">
        <v>0</v>
      </c>
      <c r="N1504">
        <v>2146908</v>
      </c>
      <c r="O1504" t="s">
        <v>4449</v>
      </c>
      <c r="P1504">
        <v>0</v>
      </c>
    </row>
    <row r="1505" spans="4:16">
      <c r="D1505">
        <v>2146999</v>
      </c>
      <c r="E1505" t="s">
        <v>4450</v>
      </c>
      <c r="F1505">
        <v>0</v>
      </c>
      <c r="N1505">
        <v>2146999</v>
      </c>
      <c r="O1505" t="s">
        <v>4450</v>
      </c>
      <c r="P1505">
        <v>0</v>
      </c>
    </row>
    <row r="1506" spans="4:16">
      <c r="D1506">
        <v>215</v>
      </c>
      <c r="E1506" t="s">
        <v>2315</v>
      </c>
      <c r="F1506">
        <v>0</v>
      </c>
      <c r="N1506">
        <v>215</v>
      </c>
      <c r="O1506" t="s">
        <v>2315</v>
      </c>
      <c r="P1506">
        <v>0</v>
      </c>
    </row>
    <row r="1507" spans="4:16">
      <c r="D1507">
        <v>21562</v>
      </c>
      <c r="E1507" t="s">
        <v>4451</v>
      </c>
      <c r="F1507">
        <v>0</v>
      </c>
      <c r="N1507">
        <v>21562</v>
      </c>
      <c r="O1507" t="s">
        <v>4451</v>
      </c>
      <c r="P1507">
        <v>0</v>
      </c>
    </row>
    <row r="1508" spans="4:16">
      <c r="D1508">
        <v>2156201</v>
      </c>
      <c r="E1508" t="s">
        <v>4452</v>
      </c>
      <c r="F1508">
        <v>0</v>
      </c>
      <c r="N1508">
        <v>2156201</v>
      </c>
      <c r="O1508" t="s">
        <v>4452</v>
      </c>
      <c r="P1508">
        <v>0</v>
      </c>
    </row>
    <row r="1509" spans="4:16">
      <c r="D1509">
        <v>2156202</v>
      </c>
      <c r="E1509" t="s">
        <v>4453</v>
      </c>
      <c r="F1509">
        <v>0</v>
      </c>
      <c r="N1509">
        <v>2156202</v>
      </c>
      <c r="O1509" t="s">
        <v>4453</v>
      </c>
      <c r="P1509">
        <v>0</v>
      </c>
    </row>
    <row r="1510" spans="4:16">
      <c r="D1510">
        <v>2156299</v>
      </c>
      <c r="E1510" t="s">
        <v>4454</v>
      </c>
      <c r="F1510">
        <v>0</v>
      </c>
      <c r="N1510">
        <v>2156299</v>
      </c>
      <c r="O1510" t="s">
        <v>4454</v>
      </c>
      <c r="P1510">
        <v>0</v>
      </c>
    </row>
    <row r="1511" spans="4:16">
      <c r="D1511">
        <v>216</v>
      </c>
      <c r="E1511" t="s">
        <v>2316</v>
      </c>
      <c r="F1511">
        <v>56</v>
      </c>
      <c r="N1511">
        <v>216</v>
      </c>
      <c r="O1511" t="s">
        <v>2316</v>
      </c>
      <c r="P1511">
        <v>56</v>
      </c>
    </row>
    <row r="1512" spans="4:16">
      <c r="D1512">
        <v>21660</v>
      </c>
      <c r="E1512" t="s">
        <v>4455</v>
      </c>
      <c r="F1512">
        <v>56</v>
      </c>
      <c r="N1512">
        <v>21660</v>
      </c>
      <c r="O1512" t="s">
        <v>4455</v>
      </c>
      <c r="P1512">
        <v>56</v>
      </c>
    </row>
    <row r="1513" spans="4:16">
      <c r="D1513">
        <v>2166001</v>
      </c>
      <c r="E1513" t="s">
        <v>4456</v>
      </c>
      <c r="F1513">
        <v>0</v>
      </c>
      <c r="N1513">
        <v>2166001</v>
      </c>
      <c r="O1513" t="s">
        <v>4456</v>
      </c>
      <c r="P1513">
        <v>0</v>
      </c>
    </row>
    <row r="1514" spans="4:16">
      <c r="D1514">
        <v>2166002</v>
      </c>
      <c r="E1514" t="s">
        <v>4457</v>
      </c>
      <c r="F1514">
        <v>0</v>
      </c>
      <c r="N1514">
        <v>2166002</v>
      </c>
      <c r="O1514" t="s">
        <v>4457</v>
      </c>
      <c r="P1514">
        <v>0</v>
      </c>
    </row>
    <row r="1515" spans="4:16">
      <c r="D1515">
        <v>2166003</v>
      </c>
      <c r="E1515" t="s">
        <v>4458</v>
      </c>
      <c r="F1515">
        <v>0</v>
      </c>
      <c r="N1515">
        <v>2166003</v>
      </c>
      <c r="O1515" t="s">
        <v>4458</v>
      </c>
      <c r="P1515">
        <v>0</v>
      </c>
    </row>
    <row r="1516" spans="4:16">
      <c r="D1516">
        <v>2166004</v>
      </c>
      <c r="E1516" t="s">
        <v>4459</v>
      </c>
      <c r="F1516">
        <v>56</v>
      </c>
      <c r="N1516">
        <v>2166004</v>
      </c>
      <c r="O1516" t="s">
        <v>4459</v>
      </c>
      <c r="P1516">
        <v>56</v>
      </c>
    </row>
    <row r="1517" spans="4:16">
      <c r="D1517">
        <v>2166099</v>
      </c>
      <c r="E1517" t="s">
        <v>4460</v>
      </c>
      <c r="F1517">
        <v>0</v>
      </c>
      <c r="N1517">
        <v>2166099</v>
      </c>
      <c r="O1517" t="s">
        <v>4460</v>
      </c>
      <c r="P1517">
        <v>0</v>
      </c>
    </row>
    <row r="1518" spans="4:16">
      <c r="D1518">
        <v>217</v>
      </c>
      <c r="E1518" t="s">
        <v>2317</v>
      </c>
      <c r="F1518">
        <v>0</v>
      </c>
      <c r="N1518">
        <v>217</v>
      </c>
      <c r="O1518" t="s">
        <v>2317</v>
      </c>
      <c r="P1518">
        <v>0</v>
      </c>
    </row>
    <row r="1519" spans="4:16">
      <c r="D1519">
        <v>2170402</v>
      </c>
      <c r="E1519" t="s">
        <v>4461</v>
      </c>
      <c r="F1519">
        <v>0</v>
      </c>
      <c r="N1519">
        <v>2170402</v>
      </c>
      <c r="O1519" t="s">
        <v>4461</v>
      </c>
      <c r="P1519">
        <v>0</v>
      </c>
    </row>
    <row r="1520" spans="4:16">
      <c r="D1520">
        <v>2170403</v>
      </c>
      <c r="E1520" t="s">
        <v>4462</v>
      </c>
      <c r="F1520">
        <v>0</v>
      </c>
      <c r="N1520">
        <v>2170403</v>
      </c>
      <c r="O1520" t="s">
        <v>4462</v>
      </c>
      <c r="P1520">
        <v>0</v>
      </c>
    </row>
    <row r="1521" spans="4:16">
      <c r="D1521">
        <v>229</v>
      </c>
      <c r="E1521" t="s">
        <v>578</v>
      </c>
      <c r="F1521">
        <v>35700</v>
      </c>
      <c r="N1521">
        <v>229</v>
      </c>
      <c r="O1521" t="s">
        <v>578</v>
      </c>
      <c r="P1521">
        <v>35700</v>
      </c>
    </row>
    <row r="1522" spans="4:16">
      <c r="D1522">
        <v>22904</v>
      </c>
      <c r="E1522" t="s">
        <v>4463</v>
      </c>
      <c r="F1522">
        <v>30140</v>
      </c>
      <c r="N1522">
        <v>22904</v>
      </c>
      <c r="O1522" t="s">
        <v>4463</v>
      </c>
      <c r="P1522">
        <v>30140</v>
      </c>
    </row>
    <row r="1523" spans="4:16">
      <c r="D1523">
        <v>22908</v>
      </c>
      <c r="E1523" t="s">
        <v>4464</v>
      </c>
      <c r="F1523">
        <v>993</v>
      </c>
      <c r="N1523">
        <v>22908</v>
      </c>
      <c r="O1523" t="s">
        <v>4464</v>
      </c>
      <c r="P1523">
        <v>993</v>
      </c>
    </row>
    <row r="1524" spans="4:16">
      <c r="D1524">
        <v>2290802</v>
      </c>
      <c r="E1524" t="s">
        <v>4465</v>
      </c>
      <c r="F1524">
        <v>0</v>
      </c>
      <c r="N1524">
        <v>2290802</v>
      </c>
      <c r="O1524" t="s">
        <v>4465</v>
      </c>
      <c r="P1524">
        <v>0</v>
      </c>
    </row>
    <row r="1525" spans="4:16">
      <c r="D1525">
        <v>2290803</v>
      </c>
      <c r="E1525" t="s">
        <v>4466</v>
      </c>
      <c r="F1525">
        <v>0</v>
      </c>
      <c r="N1525">
        <v>2290803</v>
      </c>
      <c r="O1525" t="s">
        <v>4466</v>
      </c>
      <c r="P1525">
        <v>0</v>
      </c>
    </row>
    <row r="1526" spans="4:16">
      <c r="D1526">
        <v>2290804</v>
      </c>
      <c r="E1526" t="s">
        <v>4467</v>
      </c>
      <c r="F1526">
        <v>993</v>
      </c>
      <c r="N1526">
        <v>2290804</v>
      </c>
      <c r="O1526" t="s">
        <v>4467</v>
      </c>
      <c r="P1526">
        <v>993</v>
      </c>
    </row>
    <row r="1527" spans="4:16">
      <c r="D1527">
        <v>2290805</v>
      </c>
      <c r="E1527" t="s">
        <v>4468</v>
      </c>
      <c r="F1527">
        <v>0</v>
      </c>
      <c r="N1527">
        <v>2290805</v>
      </c>
      <c r="O1527" t="s">
        <v>4468</v>
      </c>
      <c r="P1527">
        <v>0</v>
      </c>
    </row>
    <row r="1528" spans="4:16">
      <c r="D1528">
        <v>2290806</v>
      </c>
      <c r="E1528" t="s">
        <v>4469</v>
      </c>
      <c r="F1528">
        <v>0</v>
      </c>
      <c r="N1528">
        <v>2290806</v>
      </c>
      <c r="O1528" t="s">
        <v>4469</v>
      </c>
      <c r="P1528">
        <v>0</v>
      </c>
    </row>
    <row r="1529" spans="4:16">
      <c r="D1529">
        <v>2290807</v>
      </c>
      <c r="E1529" t="s">
        <v>4470</v>
      </c>
      <c r="F1529">
        <v>0</v>
      </c>
      <c r="N1529">
        <v>2290807</v>
      </c>
      <c r="O1529" t="s">
        <v>4470</v>
      </c>
      <c r="P1529">
        <v>0</v>
      </c>
    </row>
    <row r="1530" spans="4:16">
      <c r="D1530">
        <v>2290808</v>
      </c>
      <c r="E1530" t="s">
        <v>4471</v>
      </c>
      <c r="F1530">
        <v>0</v>
      </c>
      <c r="N1530">
        <v>2290808</v>
      </c>
      <c r="O1530" t="s">
        <v>4471</v>
      </c>
      <c r="P1530">
        <v>0</v>
      </c>
    </row>
    <row r="1531" spans="4:16">
      <c r="D1531">
        <v>2290899</v>
      </c>
      <c r="E1531" t="s">
        <v>4472</v>
      </c>
      <c r="F1531">
        <v>0</v>
      </c>
      <c r="N1531">
        <v>2290899</v>
      </c>
      <c r="O1531" t="s">
        <v>4472</v>
      </c>
      <c r="P1531">
        <v>0</v>
      </c>
    </row>
    <row r="1532" spans="4:16">
      <c r="D1532">
        <v>22960</v>
      </c>
      <c r="E1532" t="s">
        <v>4473</v>
      </c>
      <c r="F1532">
        <v>4567</v>
      </c>
      <c r="N1532">
        <v>22960</v>
      </c>
      <c r="O1532" t="s">
        <v>4473</v>
      </c>
      <c r="P1532">
        <v>4567</v>
      </c>
    </row>
    <row r="1533" spans="4:16">
      <c r="D1533">
        <v>2296001</v>
      </c>
      <c r="E1533" t="s">
        <v>4474</v>
      </c>
      <c r="F1533">
        <v>0</v>
      </c>
      <c r="N1533">
        <v>2296001</v>
      </c>
      <c r="O1533" t="s">
        <v>4474</v>
      </c>
      <c r="P1533">
        <v>0</v>
      </c>
    </row>
    <row r="1534" spans="4:16">
      <c r="D1534">
        <v>2296002</v>
      </c>
      <c r="E1534" t="s">
        <v>4475</v>
      </c>
      <c r="F1534">
        <v>2535</v>
      </c>
      <c r="N1534">
        <v>2296002</v>
      </c>
      <c r="O1534" t="s">
        <v>4475</v>
      </c>
      <c r="P1534">
        <v>2535</v>
      </c>
    </row>
    <row r="1535" spans="4:16">
      <c r="D1535">
        <v>2296003</v>
      </c>
      <c r="E1535" t="s">
        <v>4476</v>
      </c>
      <c r="F1535">
        <v>1307</v>
      </c>
      <c r="N1535">
        <v>2296003</v>
      </c>
      <c r="O1535" t="s">
        <v>4476</v>
      </c>
      <c r="P1535">
        <v>1307</v>
      </c>
    </row>
    <row r="1536" spans="4:16">
      <c r="D1536">
        <v>2296004</v>
      </c>
      <c r="E1536" t="s">
        <v>4477</v>
      </c>
      <c r="F1536">
        <v>0</v>
      </c>
      <c r="N1536">
        <v>2296004</v>
      </c>
      <c r="O1536" t="s">
        <v>4477</v>
      </c>
      <c r="P1536">
        <v>0</v>
      </c>
    </row>
    <row r="1537" spans="4:16">
      <c r="D1537">
        <v>2296005</v>
      </c>
      <c r="E1537" t="s">
        <v>4478</v>
      </c>
      <c r="F1537">
        <v>0</v>
      </c>
      <c r="N1537">
        <v>2296005</v>
      </c>
      <c r="O1537" t="s">
        <v>4478</v>
      </c>
      <c r="P1537">
        <v>0</v>
      </c>
    </row>
    <row r="1538" spans="4:16">
      <c r="D1538">
        <v>2296006</v>
      </c>
      <c r="E1538" t="s">
        <v>4479</v>
      </c>
      <c r="F1538">
        <v>725</v>
      </c>
      <c r="N1538">
        <v>2296006</v>
      </c>
      <c r="O1538" t="s">
        <v>4479</v>
      </c>
      <c r="P1538">
        <v>725</v>
      </c>
    </row>
    <row r="1539" spans="4:16">
      <c r="D1539">
        <v>2296010</v>
      </c>
      <c r="E1539" t="s">
        <v>4480</v>
      </c>
      <c r="F1539">
        <v>0</v>
      </c>
      <c r="N1539">
        <v>2296010</v>
      </c>
      <c r="O1539" t="s">
        <v>4480</v>
      </c>
      <c r="P1539">
        <v>0</v>
      </c>
    </row>
    <row r="1540" spans="4:16">
      <c r="D1540">
        <v>2296011</v>
      </c>
      <c r="E1540" t="s">
        <v>4481</v>
      </c>
      <c r="F1540">
        <v>0</v>
      </c>
      <c r="N1540">
        <v>2296011</v>
      </c>
      <c r="O1540" t="s">
        <v>4481</v>
      </c>
      <c r="P1540">
        <v>0</v>
      </c>
    </row>
    <row r="1541" spans="4:16">
      <c r="D1541">
        <v>2296012</v>
      </c>
      <c r="E1541" t="s">
        <v>4482</v>
      </c>
      <c r="F1541">
        <v>0</v>
      </c>
      <c r="N1541">
        <v>2296012</v>
      </c>
      <c r="O1541" t="s">
        <v>4482</v>
      </c>
      <c r="P1541">
        <v>0</v>
      </c>
    </row>
    <row r="1542" spans="4:16">
      <c r="D1542">
        <v>2296013</v>
      </c>
      <c r="E1542" t="s">
        <v>4483</v>
      </c>
      <c r="F1542">
        <v>0</v>
      </c>
      <c r="N1542">
        <v>2296013</v>
      </c>
      <c r="O1542" t="s">
        <v>4483</v>
      </c>
      <c r="P1542">
        <v>0</v>
      </c>
    </row>
    <row r="1543" spans="4:16">
      <c r="D1543">
        <v>2296099</v>
      </c>
      <c r="E1543" t="s">
        <v>4484</v>
      </c>
      <c r="F1543">
        <v>0</v>
      </c>
      <c r="N1543">
        <v>2296099</v>
      </c>
      <c r="O1543" t="s">
        <v>4484</v>
      </c>
      <c r="P1543">
        <v>0</v>
      </c>
    </row>
    <row r="1544" spans="4:16">
      <c r="D1544">
        <v>232</v>
      </c>
      <c r="E1544" t="s">
        <v>2323</v>
      </c>
      <c r="F1544">
        <v>101877</v>
      </c>
      <c r="N1544">
        <v>232</v>
      </c>
      <c r="O1544" t="s">
        <v>2323</v>
      </c>
      <c r="P1544">
        <v>101877</v>
      </c>
    </row>
    <row r="1545" spans="4:16">
      <c r="D1545">
        <v>23204</v>
      </c>
      <c r="E1545" t="s">
        <v>4485</v>
      </c>
      <c r="F1545">
        <v>101877</v>
      </c>
      <c r="N1545">
        <v>23204</v>
      </c>
      <c r="O1545" t="s">
        <v>4485</v>
      </c>
      <c r="P1545">
        <v>101877</v>
      </c>
    </row>
    <row r="1546" spans="4:16">
      <c r="D1546">
        <v>2320401</v>
      </c>
      <c r="E1546" t="s">
        <v>4486</v>
      </c>
      <c r="F1546">
        <v>0</v>
      </c>
      <c r="N1546">
        <v>2320401</v>
      </c>
      <c r="O1546" t="s">
        <v>4486</v>
      </c>
      <c r="P1546">
        <v>0</v>
      </c>
    </row>
    <row r="1547" spans="4:16">
      <c r="D1547">
        <v>2320402</v>
      </c>
      <c r="E1547" t="s">
        <v>4487</v>
      </c>
      <c r="F1547">
        <v>0</v>
      </c>
      <c r="N1547">
        <v>2320402</v>
      </c>
      <c r="O1547" t="s">
        <v>4487</v>
      </c>
      <c r="P1547">
        <v>0</v>
      </c>
    </row>
    <row r="1548" spans="4:16">
      <c r="D1548">
        <v>2320405</v>
      </c>
      <c r="E1548" t="s">
        <v>4488</v>
      </c>
      <c r="F1548">
        <v>0</v>
      </c>
      <c r="N1548">
        <v>2320405</v>
      </c>
      <c r="O1548" t="s">
        <v>4488</v>
      </c>
      <c r="P1548">
        <v>0</v>
      </c>
    </row>
    <row r="1549" spans="4:16">
      <c r="D1549">
        <v>2320406</v>
      </c>
      <c r="E1549" t="s">
        <v>4489</v>
      </c>
      <c r="F1549">
        <v>0</v>
      </c>
      <c r="N1549">
        <v>2320406</v>
      </c>
      <c r="O1549" t="s">
        <v>4489</v>
      </c>
      <c r="P1549">
        <v>0</v>
      </c>
    </row>
    <row r="1550" spans="4:16">
      <c r="D1550">
        <v>2320411</v>
      </c>
      <c r="E1550" t="s">
        <v>4490</v>
      </c>
      <c r="F1550">
        <v>101877</v>
      </c>
      <c r="N1550">
        <v>2320411</v>
      </c>
      <c r="O1550" t="s">
        <v>4490</v>
      </c>
      <c r="P1550">
        <v>101877</v>
      </c>
    </row>
    <row r="1551" spans="4:16">
      <c r="D1551">
        <v>2320412</v>
      </c>
      <c r="E1551" t="s">
        <v>4491</v>
      </c>
      <c r="F1551">
        <v>0</v>
      </c>
      <c r="N1551">
        <v>2320412</v>
      </c>
      <c r="O1551" t="s">
        <v>4491</v>
      </c>
      <c r="P1551">
        <v>0</v>
      </c>
    </row>
    <row r="1552" spans="4:16">
      <c r="D1552">
        <v>2320413</v>
      </c>
      <c r="E1552" t="s">
        <v>4492</v>
      </c>
      <c r="F1552">
        <v>0</v>
      </c>
      <c r="N1552">
        <v>2320413</v>
      </c>
      <c r="O1552" t="s">
        <v>4492</v>
      </c>
      <c r="P1552">
        <v>0</v>
      </c>
    </row>
    <row r="1553" spans="4:16">
      <c r="D1553">
        <v>2320414</v>
      </c>
      <c r="E1553" t="s">
        <v>4493</v>
      </c>
      <c r="F1553">
        <v>0</v>
      </c>
      <c r="N1553">
        <v>2320414</v>
      </c>
      <c r="O1553" t="s">
        <v>4493</v>
      </c>
      <c r="P1553">
        <v>0</v>
      </c>
    </row>
    <row r="1554" spans="4:16">
      <c r="D1554">
        <v>2320415</v>
      </c>
      <c r="E1554" t="s">
        <v>4494</v>
      </c>
      <c r="F1554">
        <v>0</v>
      </c>
      <c r="N1554">
        <v>2320415</v>
      </c>
      <c r="O1554" t="s">
        <v>4494</v>
      </c>
      <c r="P1554">
        <v>0</v>
      </c>
    </row>
    <row r="1555" spans="4:16">
      <c r="D1555">
        <v>2320416</v>
      </c>
      <c r="E1555" t="s">
        <v>4495</v>
      </c>
      <c r="F1555">
        <v>0</v>
      </c>
      <c r="N1555">
        <v>2320416</v>
      </c>
      <c r="O1555" t="s">
        <v>4495</v>
      </c>
      <c r="P1555">
        <v>0</v>
      </c>
    </row>
    <row r="1556" spans="4:16">
      <c r="D1556">
        <v>2320417</v>
      </c>
      <c r="E1556" t="s">
        <v>4496</v>
      </c>
      <c r="F1556">
        <v>0</v>
      </c>
      <c r="N1556">
        <v>2320417</v>
      </c>
      <c r="O1556" t="s">
        <v>4496</v>
      </c>
      <c r="P1556">
        <v>0</v>
      </c>
    </row>
    <row r="1557" spans="4:16">
      <c r="D1557">
        <v>2320418</v>
      </c>
      <c r="E1557" t="s">
        <v>4497</v>
      </c>
      <c r="F1557">
        <v>0</v>
      </c>
      <c r="N1557">
        <v>2320418</v>
      </c>
      <c r="O1557" t="s">
        <v>4497</v>
      </c>
      <c r="P1557">
        <v>0</v>
      </c>
    </row>
    <row r="1558" spans="4:16">
      <c r="D1558">
        <v>2320419</v>
      </c>
      <c r="E1558" t="s">
        <v>4498</v>
      </c>
      <c r="F1558">
        <v>0</v>
      </c>
      <c r="N1558">
        <v>2320419</v>
      </c>
      <c r="O1558" t="s">
        <v>4498</v>
      </c>
      <c r="P1558">
        <v>0</v>
      </c>
    </row>
    <row r="1559" spans="4:16">
      <c r="D1559">
        <v>2320420</v>
      </c>
      <c r="E1559" t="s">
        <v>4499</v>
      </c>
      <c r="F1559">
        <v>0</v>
      </c>
      <c r="N1559">
        <v>2320420</v>
      </c>
      <c r="O1559" t="s">
        <v>4499</v>
      </c>
      <c r="P1559">
        <v>0</v>
      </c>
    </row>
    <row r="1560" spans="4:16">
      <c r="D1560">
        <v>2320431</v>
      </c>
      <c r="E1560" t="s">
        <v>4500</v>
      </c>
      <c r="F1560">
        <v>0</v>
      </c>
      <c r="N1560">
        <v>2320431</v>
      </c>
      <c r="O1560" t="s">
        <v>4500</v>
      </c>
      <c r="P1560">
        <v>0</v>
      </c>
    </row>
    <row r="1561" spans="4:16">
      <c r="D1561">
        <v>2320432</v>
      </c>
      <c r="E1561" t="s">
        <v>4501</v>
      </c>
      <c r="F1561">
        <v>0</v>
      </c>
      <c r="N1561">
        <v>2320432</v>
      </c>
      <c r="O1561" t="s">
        <v>4501</v>
      </c>
      <c r="P1561">
        <v>0</v>
      </c>
    </row>
    <row r="1562" spans="4:16">
      <c r="D1562">
        <v>2320498</v>
      </c>
      <c r="E1562" t="s">
        <v>4502</v>
      </c>
      <c r="F1562">
        <v>0</v>
      </c>
      <c r="N1562">
        <v>2320498</v>
      </c>
      <c r="O1562" t="s">
        <v>4502</v>
      </c>
      <c r="P1562">
        <v>0</v>
      </c>
    </row>
    <row r="1563" spans="4:16">
      <c r="D1563">
        <v>2320499</v>
      </c>
      <c r="E1563" t="s">
        <v>4503</v>
      </c>
      <c r="F1563">
        <v>0</v>
      </c>
      <c r="N1563">
        <v>2320499</v>
      </c>
      <c r="O1563" t="s">
        <v>4503</v>
      </c>
      <c r="P1563">
        <v>0</v>
      </c>
    </row>
    <row r="1564" spans="4:16">
      <c r="D1564">
        <v>233</v>
      </c>
      <c r="E1564" t="s">
        <v>2324</v>
      </c>
      <c r="F1564">
        <v>587</v>
      </c>
      <c r="N1564">
        <v>233</v>
      </c>
      <c r="O1564" t="s">
        <v>2324</v>
      </c>
      <c r="P1564">
        <v>587</v>
      </c>
    </row>
    <row r="1565" spans="4:16">
      <c r="D1565">
        <v>23304</v>
      </c>
      <c r="E1565" t="s">
        <v>4504</v>
      </c>
      <c r="F1565">
        <v>587</v>
      </c>
      <c r="N1565">
        <v>23304</v>
      </c>
      <c r="O1565" t="s">
        <v>4504</v>
      </c>
      <c r="P1565">
        <v>587</v>
      </c>
    </row>
    <row r="1566" spans="4:16">
      <c r="D1566">
        <v>2330401</v>
      </c>
      <c r="E1566" t="s">
        <v>4505</v>
      </c>
      <c r="F1566">
        <v>0</v>
      </c>
      <c r="N1566">
        <v>2330401</v>
      </c>
      <c r="O1566" t="s">
        <v>4505</v>
      </c>
      <c r="P1566">
        <v>0</v>
      </c>
    </row>
    <row r="1567" spans="4:16">
      <c r="D1567">
        <v>2330402</v>
      </c>
      <c r="E1567" t="s">
        <v>4506</v>
      </c>
      <c r="F1567">
        <v>0</v>
      </c>
      <c r="N1567">
        <v>2330402</v>
      </c>
      <c r="O1567" t="s">
        <v>4506</v>
      </c>
      <c r="P1567">
        <v>0</v>
      </c>
    </row>
    <row r="1568" spans="4:16">
      <c r="D1568">
        <v>2330405</v>
      </c>
      <c r="E1568" t="s">
        <v>4507</v>
      </c>
      <c r="F1568">
        <v>0</v>
      </c>
      <c r="N1568">
        <v>2330405</v>
      </c>
      <c r="O1568" t="s">
        <v>4507</v>
      </c>
      <c r="P1568">
        <v>0</v>
      </c>
    </row>
    <row r="1569" spans="4:16">
      <c r="D1569">
        <v>2330406</v>
      </c>
      <c r="E1569" t="s">
        <v>4508</v>
      </c>
      <c r="F1569">
        <v>0</v>
      </c>
      <c r="N1569">
        <v>2330406</v>
      </c>
      <c r="O1569" t="s">
        <v>4508</v>
      </c>
      <c r="P1569">
        <v>0</v>
      </c>
    </row>
    <row r="1570" spans="4:16">
      <c r="D1570">
        <v>2330411</v>
      </c>
      <c r="E1570" t="s">
        <v>4509</v>
      </c>
      <c r="F1570">
        <v>362</v>
      </c>
      <c r="N1570">
        <v>2330411</v>
      </c>
      <c r="O1570" t="s">
        <v>4509</v>
      </c>
      <c r="P1570">
        <v>362</v>
      </c>
    </row>
    <row r="1571" spans="4:16">
      <c r="D1571">
        <v>2330412</v>
      </c>
      <c r="E1571" t="s">
        <v>4510</v>
      </c>
      <c r="F1571">
        <v>0</v>
      </c>
      <c r="N1571">
        <v>2330412</v>
      </c>
      <c r="O1571" t="s">
        <v>4510</v>
      </c>
      <c r="P1571">
        <v>0</v>
      </c>
    </row>
    <row r="1572" spans="4:16">
      <c r="D1572">
        <v>2330413</v>
      </c>
      <c r="E1572" t="s">
        <v>4511</v>
      </c>
      <c r="F1572">
        <v>0</v>
      </c>
      <c r="N1572">
        <v>2330413</v>
      </c>
      <c r="O1572" t="s">
        <v>4511</v>
      </c>
      <c r="P1572">
        <v>0</v>
      </c>
    </row>
    <row r="1573" spans="4:16">
      <c r="D1573">
        <v>2330414</v>
      </c>
      <c r="E1573" t="s">
        <v>4512</v>
      </c>
      <c r="F1573">
        <v>0</v>
      </c>
      <c r="N1573">
        <v>2330414</v>
      </c>
      <c r="O1573" t="s">
        <v>4512</v>
      </c>
      <c r="P1573">
        <v>0</v>
      </c>
    </row>
    <row r="1574" spans="4:16">
      <c r="D1574">
        <v>2330415</v>
      </c>
      <c r="E1574" t="s">
        <v>4513</v>
      </c>
      <c r="F1574">
        <v>0</v>
      </c>
      <c r="N1574">
        <v>2330415</v>
      </c>
      <c r="O1574" t="s">
        <v>4513</v>
      </c>
      <c r="P1574">
        <v>0</v>
      </c>
    </row>
    <row r="1575" spans="4:16">
      <c r="D1575">
        <v>2330416</v>
      </c>
      <c r="E1575" t="s">
        <v>4514</v>
      </c>
      <c r="F1575">
        <v>0</v>
      </c>
      <c r="N1575">
        <v>2330416</v>
      </c>
      <c r="O1575" t="s">
        <v>4514</v>
      </c>
      <c r="P1575">
        <v>0</v>
      </c>
    </row>
    <row r="1576" spans="4:16">
      <c r="D1576">
        <v>2330417</v>
      </c>
      <c r="E1576" t="s">
        <v>4515</v>
      </c>
      <c r="F1576">
        <v>0</v>
      </c>
      <c r="N1576">
        <v>2330417</v>
      </c>
      <c r="O1576" t="s">
        <v>4515</v>
      </c>
      <c r="P1576">
        <v>0</v>
      </c>
    </row>
    <row r="1577" spans="4:16">
      <c r="D1577">
        <v>2330418</v>
      </c>
      <c r="E1577" t="s">
        <v>4516</v>
      </c>
      <c r="F1577">
        <v>0</v>
      </c>
      <c r="N1577">
        <v>2330418</v>
      </c>
      <c r="O1577" t="s">
        <v>4516</v>
      </c>
      <c r="P1577">
        <v>0</v>
      </c>
    </row>
    <row r="1578" spans="4:16">
      <c r="D1578">
        <v>2330419</v>
      </c>
      <c r="E1578" t="s">
        <v>4517</v>
      </c>
      <c r="F1578">
        <v>0</v>
      </c>
      <c r="N1578">
        <v>2330419</v>
      </c>
      <c r="O1578" t="s">
        <v>4517</v>
      </c>
      <c r="P1578">
        <v>0</v>
      </c>
    </row>
    <row r="1579" spans="4:16">
      <c r="D1579">
        <v>2330420</v>
      </c>
      <c r="E1579" t="s">
        <v>4518</v>
      </c>
      <c r="F1579">
        <v>0</v>
      </c>
      <c r="N1579">
        <v>2330420</v>
      </c>
      <c r="O1579" t="s">
        <v>4518</v>
      </c>
      <c r="P1579">
        <v>0</v>
      </c>
    </row>
    <row r="1580" spans="4:16">
      <c r="D1580">
        <v>2330431</v>
      </c>
      <c r="E1580" t="s">
        <v>4519</v>
      </c>
      <c r="F1580">
        <v>180</v>
      </c>
      <c r="N1580">
        <v>2330431</v>
      </c>
      <c r="O1580" t="s">
        <v>4519</v>
      </c>
      <c r="P1580">
        <v>180</v>
      </c>
    </row>
    <row r="1581" spans="4:16">
      <c r="D1581">
        <v>2330432</v>
      </c>
      <c r="E1581" t="s">
        <v>4520</v>
      </c>
      <c r="F1581">
        <v>0</v>
      </c>
      <c r="N1581">
        <v>2330432</v>
      </c>
      <c r="O1581" t="s">
        <v>4520</v>
      </c>
      <c r="P1581">
        <v>0</v>
      </c>
    </row>
    <row r="1582" spans="4:16">
      <c r="D1582">
        <v>2330498</v>
      </c>
      <c r="E1582" t="s">
        <v>4521</v>
      </c>
      <c r="F1582">
        <v>45</v>
      </c>
      <c r="N1582">
        <v>2330498</v>
      </c>
      <c r="O1582" t="s">
        <v>4521</v>
      </c>
      <c r="P1582">
        <v>45</v>
      </c>
    </row>
    <row r="1583" spans="4:16">
      <c r="D1583">
        <v>2330499</v>
      </c>
      <c r="E1583" t="s">
        <v>4522</v>
      </c>
      <c r="F1583">
        <v>0</v>
      </c>
      <c r="N1583">
        <v>2330499</v>
      </c>
      <c r="O1583" t="s">
        <v>4522</v>
      </c>
      <c r="P1583">
        <v>0</v>
      </c>
    </row>
    <row r="1585" spans="5:16">
      <c r="E1585" t="s">
        <v>4523</v>
      </c>
      <c r="F1585">
        <v>5697</v>
      </c>
      <c r="O1585" t="s">
        <v>4523</v>
      </c>
      <c r="P1585">
        <v>5697</v>
      </c>
    </row>
    <row r="1586" spans="4:16">
      <c r="D1586">
        <v>208</v>
      </c>
      <c r="E1586" t="s">
        <v>2309</v>
      </c>
      <c r="F1586">
        <v>0</v>
      </c>
      <c r="N1586">
        <v>208</v>
      </c>
      <c r="O1586" t="s">
        <v>2309</v>
      </c>
      <c r="P1586">
        <v>0</v>
      </c>
    </row>
    <row r="1587" spans="4:16">
      <c r="D1587">
        <v>20804</v>
      </c>
      <c r="E1587" t="s">
        <v>4524</v>
      </c>
      <c r="F1587">
        <v>0</v>
      </c>
      <c r="N1587">
        <v>20804</v>
      </c>
      <c r="O1587" t="s">
        <v>4524</v>
      </c>
      <c r="P1587">
        <v>0</v>
      </c>
    </row>
    <row r="1588" spans="4:16">
      <c r="D1588">
        <v>2080451</v>
      </c>
      <c r="E1588" t="s">
        <v>4525</v>
      </c>
      <c r="F1588">
        <v>0</v>
      </c>
      <c r="N1588">
        <v>2080451</v>
      </c>
      <c r="O1588" t="s">
        <v>4525</v>
      </c>
      <c r="P1588">
        <v>0</v>
      </c>
    </row>
    <row r="1589" spans="4:16">
      <c r="D1589">
        <v>223</v>
      </c>
      <c r="E1589" t="s">
        <v>4526</v>
      </c>
      <c r="F1589">
        <v>5697</v>
      </c>
      <c r="N1589">
        <v>223</v>
      </c>
      <c r="O1589" t="s">
        <v>4526</v>
      </c>
      <c r="P1589">
        <v>5697</v>
      </c>
    </row>
    <row r="1590" spans="4:16">
      <c r="D1590">
        <v>22301</v>
      </c>
      <c r="E1590" t="s">
        <v>4527</v>
      </c>
      <c r="F1590">
        <v>3245</v>
      </c>
      <c r="N1590">
        <v>22301</v>
      </c>
      <c r="O1590" t="s">
        <v>4527</v>
      </c>
      <c r="P1590">
        <v>3245</v>
      </c>
    </row>
    <row r="1591" spans="4:16">
      <c r="D1591">
        <v>2230101</v>
      </c>
      <c r="E1591" t="s">
        <v>4528</v>
      </c>
      <c r="F1591">
        <v>0</v>
      </c>
      <c r="N1591">
        <v>2230101</v>
      </c>
      <c r="O1591" t="s">
        <v>4528</v>
      </c>
      <c r="P1591">
        <v>0</v>
      </c>
    </row>
    <row r="1592" spans="4:16">
      <c r="D1592">
        <v>2230102</v>
      </c>
      <c r="E1592" t="s">
        <v>4529</v>
      </c>
      <c r="F1592">
        <v>3245</v>
      </c>
      <c r="N1592">
        <v>2230102</v>
      </c>
      <c r="O1592" t="s">
        <v>4529</v>
      </c>
      <c r="P1592">
        <v>3245</v>
      </c>
    </row>
    <row r="1593" spans="4:16">
      <c r="D1593">
        <v>2230103</v>
      </c>
      <c r="E1593" t="s">
        <v>4530</v>
      </c>
      <c r="F1593">
        <v>0</v>
      </c>
      <c r="N1593">
        <v>2230103</v>
      </c>
      <c r="O1593" t="s">
        <v>4530</v>
      </c>
      <c r="P1593">
        <v>0</v>
      </c>
    </row>
    <row r="1594" spans="4:16">
      <c r="D1594">
        <v>2230104</v>
      </c>
      <c r="E1594" t="s">
        <v>4531</v>
      </c>
      <c r="F1594">
        <v>0</v>
      </c>
      <c r="N1594">
        <v>2230104</v>
      </c>
      <c r="O1594" t="s">
        <v>4531</v>
      </c>
      <c r="P1594">
        <v>0</v>
      </c>
    </row>
    <row r="1595" spans="4:16">
      <c r="D1595">
        <v>2230105</v>
      </c>
      <c r="E1595" t="s">
        <v>4532</v>
      </c>
      <c r="F1595">
        <v>0</v>
      </c>
      <c r="N1595">
        <v>2230105</v>
      </c>
      <c r="O1595" t="s">
        <v>4532</v>
      </c>
      <c r="P1595">
        <v>0</v>
      </c>
    </row>
    <row r="1596" spans="4:16">
      <c r="D1596">
        <v>2230106</v>
      </c>
      <c r="E1596" t="s">
        <v>4533</v>
      </c>
      <c r="F1596">
        <v>0</v>
      </c>
      <c r="N1596">
        <v>2230106</v>
      </c>
      <c r="O1596" t="s">
        <v>4533</v>
      </c>
      <c r="P1596">
        <v>0</v>
      </c>
    </row>
    <row r="1597" spans="4:16">
      <c r="D1597">
        <v>2230107</v>
      </c>
      <c r="E1597" t="s">
        <v>4534</v>
      </c>
      <c r="F1597">
        <v>0</v>
      </c>
      <c r="N1597">
        <v>2230107</v>
      </c>
      <c r="O1597" t="s">
        <v>4534</v>
      </c>
      <c r="P1597">
        <v>0</v>
      </c>
    </row>
    <row r="1598" spans="4:16">
      <c r="D1598">
        <v>2230108</v>
      </c>
      <c r="E1598" t="s">
        <v>4535</v>
      </c>
      <c r="F1598">
        <v>0</v>
      </c>
      <c r="N1598">
        <v>2230108</v>
      </c>
      <c r="O1598" t="s">
        <v>4535</v>
      </c>
      <c r="P1598">
        <v>0</v>
      </c>
    </row>
    <row r="1599" spans="4:16">
      <c r="D1599">
        <v>2230199</v>
      </c>
      <c r="E1599" t="s">
        <v>4536</v>
      </c>
      <c r="F1599">
        <v>0</v>
      </c>
      <c r="N1599">
        <v>2230199</v>
      </c>
      <c r="O1599" t="s">
        <v>4536</v>
      </c>
      <c r="P1599">
        <v>0</v>
      </c>
    </row>
    <row r="1600" spans="4:16">
      <c r="D1600">
        <v>22302</v>
      </c>
      <c r="E1600" t="s">
        <v>4537</v>
      </c>
      <c r="F1600">
        <v>2452</v>
      </c>
      <c r="N1600">
        <v>22302</v>
      </c>
      <c r="O1600" t="s">
        <v>4537</v>
      </c>
      <c r="P1600">
        <v>2452</v>
      </c>
    </row>
    <row r="1601" spans="4:16">
      <c r="D1601">
        <v>2230201</v>
      </c>
      <c r="E1601" t="s">
        <v>4538</v>
      </c>
      <c r="F1601">
        <v>0</v>
      </c>
      <c r="N1601">
        <v>2230201</v>
      </c>
      <c r="O1601" t="s">
        <v>4538</v>
      </c>
      <c r="P1601">
        <v>0</v>
      </c>
    </row>
    <row r="1602" spans="4:16">
      <c r="D1602">
        <v>2230202</v>
      </c>
      <c r="E1602" t="s">
        <v>4539</v>
      </c>
      <c r="F1602">
        <v>0</v>
      </c>
      <c r="N1602">
        <v>2230202</v>
      </c>
      <c r="O1602" t="s">
        <v>4539</v>
      </c>
      <c r="P1602">
        <v>0</v>
      </c>
    </row>
    <row r="1603" spans="4:16">
      <c r="D1603">
        <v>2230203</v>
      </c>
      <c r="E1603" t="s">
        <v>4540</v>
      </c>
      <c r="F1603">
        <v>0</v>
      </c>
      <c r="N1603">
        <v>2230203</v>
      </c>
      <c r="O1603" t="s">
        <v>4540</v>
      </c>
      <c r="P1603">
        <v>0</v>
      </c>
    </row>
    <row r="1604" spans="4:16">
      <c r="D1604">
        <v>2230204</v>
      </c>
      <c r="E1604" t="s">
        <v>4541</v>
      </c>
      <c r="F1604">
        <v>0</v>
      </c>
      <c r="N1604">
        <v>2230204</v>
      </c>
      <c r="O1604" t="s">
        <v>4541</v>
      </c>
      <c r="P1604">
        <v>0</v>
      </c>
    </row>
    <row r="1605" spans="4:16">
      <c r="D1605">
        <v>2230205</v>
      </c>
      <c r="E1605" t="s">
        <v>4542</v>
      </c>
      <c r="F1605">
        <v>0</v>
      </c>
      <c r="N1605">
        <v>2230205</v>
      </c>
      <c r="O1605" t="s">
        <v>4542</v>
      </c>
      <c r="P1605">
        <v>0</v>
      </c>
    </row>
    <row r="1606" spans="4:16">
      <c r="D1606">
        <v>2230206</v>
      </c>
      <c r="E1606" t="s">
        <v>4543</v>
      </c>
      <c r="F1606">
        <v>0</v>
      </c>
      <c r="N1606">
        <v>2230206</v>
      </c>
      <c r="O1606" t="s">
        <v>4543</v>
      </c>
      <c r="P1606">
        <v>0</v>
      </c>
    </row>
    <row r="1607" spans="4:16">
      <c r="D1607">
        <v>2230207</v>
      </c>
      <c r="E1607" t="s">
        <v>4544</v>
      </c>
      <c r="F1607">
        <v>0</v>
      </c>
      <c r="N1607">
        <v>2230207</v>
      </c>
      <c r="O1607" t="s">
        <v>4544</v>
      </c>
      <c r="P1607">
        <v>0</v>
      </c>
    </row>
    <row r="1608" spans="4:16">
      <c r="D1608">
        <v>2230299</v>
      </c>
      <c r="E1608" t="s">
        <v>4545</v>
      </c>
      <c r="F1608">
        <v>2452</v>
      </c>
      <c r="N1608">
        <v>2230299</v>
      </c>
      <c r="O1608" t="s">
        <v>4545</v>
      </c>
      <c r="P1608">
        <v>2452</v>
      </c>
    </row>
    <row r="1609" spans="4:16">
      <c r="D1609">
        <v>22303</v>
      </c>
      <c r="E1609" t="s">
        <v>4546</v>
      </c>
      <c r="F1609">
        <v>0</v>
      </c>
      <c r="N1609">
        <v>22303</v>
      </c>
      <c r="O1609" t="s">
        <v>4546</v>
      </c>
      <c r="P1609">
        <v>0</v>
      </c>
    </row>
    <row r="1610" spans="4:16">
      <c r="D1610">
        <v>2230301</v>
      </c>
      <c r="E1610" t="s">
        <v>4547</v>
      </c>
      <c r="F1610">
        <v>0</v>
      </c>
      <c r="N1610">
        <v>2230301</v>
      </c>
      <c r="O1610" t="s">
        <v>4547</v>
      </c>
      <c r="P1610">
        <v>0</v>
      </c>
    </row>
    <row r="1611" spans="4:16">
      <c r="D1611">
        <v>22304</v>
      </c>
      <c r="E1611" t="s">
        <v>4548</v>
      </c>
      <c r="F1611">
        <v>0</v>
      </c>
      <c r="N1611">
        <v>22304</v>
      </c>
      <c r="O1611" t="s">
        <v>4548</v>
      </c>
      <c r="P1611">
        <v>0</v>
      </c>
    </row>
    <row r="1612" spans="4:16">
      <c r="D1612">
        <v>2230401</v>
      </c>
      <c r="E1612" t="s">
        <v>4549</v>
      </c>
      <c r="F1612">
        <v>0</v>
      </c>
      <c r="N1612">
        <v>2230401</v>
      </c>
      <c r="O1612" t="s">
        <v>4549</v>
      </c>
      <c r="P1612">
        <v>0</v>
      </c>
    </row>
    <row r="1613" spans="4:16">
      <c r="D1613">
        <v>2230402</v>
      </c>
      <c r="E1613" t="s">
        <v>4550</v>
      </c>
      <c r="F1613">
        <v>0</v>
      </c>
      <c r="N1613">
        <v>2230402</v>
      </c>
      <c r="O1613" t="s">
        <v>4550</v>
      </c>
      <c r="P1613">
        <v>0</v>
      </c>
    </row>
    <row r="1614" spans="4:16">
      <c r="D1614">
        <v>2230499</v>
      </c>
      <c r="E1614" t="s">
        <v>4551</v>
      </c>
      <c r="F1614">
        <v>0</v>
      </c>
      <c r="N1614">
        <v>2230499</v>
      </c>
      <c r="O1614" t="s">
        <v>4551</v>
      </c>
      <c r="P1614">
        <v>0</v>
      </c>
    </row>
    <row r="1615" spans="4:16">
      <c r="D1615">
        <v>22399</v>
      </c>
      <c r="E1615" t="s">
        <v>4552</v>
      </c>
      <c r="F1615">
        <v>0</v>
      </c>
      <c r="N1615">
        <v>22399</v>
      </c>
      <c r="O1615" t="s">
        <v>4552</v>
      </c>
      <c r="P1615">
        <v>0</v>
      </c>
    </row>
    <row r="1616" spans="4:16">
      <c r="D1616">
        <v>2239901</v>
      </c>
      <c r="E1616" t="s">
        <v>4553</v>
      </c>
      <c r="F1616">
        <v>0</v>
      </c>
      <c r="N1616">
        <v>2239901</v>
      </c>
      <c r="O1616" t="s">
        <v>4553</v>
      </c>
      <c r="P1616">
        <v>0</v>
      </c>
    </row>
    <row r="1618" spans="4:16">
      <c r="D1618">
        <v>231</v>
      </c>
      <c r="E1618" t="s">
        <v>4554</v>
      </c>
      <c r="F1618">
        <v>618188</v>
      </c>
      <c r="N1618">
        <v>231</v>
      </c>
      <c r="O1618" t="s">
        <v>4554</v>
      </c>
      <c r="P1618">
        <v>618188</v>
      </c>
    </row>
    <row r="1619" spans="4:16">
      <c r="D1619">
        <v>23101</v>
      </c>
      <c r="E1619" t="s">
        <v>4555</v>
      </c>
      <c r="F1619">
        <v>0</v>
      </c>
      <c r="N1619">
        <v>23101</v>
      </c>
      <c r="O1619" t="s">
        <v>4555</v>
      </c>
      <c r="P1619">
        <v>0</v>
      </c>
    </row>
    <row r="1620" spans="4:16">
      <c r="D1620">
        <v>23102</v>
      </c>
      <c r="E1620" t="s">
        <v>4556</v>
      </c>
      <c r="F1620">
        <v>0</v>
      </c>
      <c r="N1620">
        <v>23102</v>
      </c>
      <c r="O1620" t="s">
        <v>4556</v>
      </c>
      <c r="P1620">
        <v>0</v>
      </c>
    </row>
    <row r="1621" spans="4:16">
      <c r="D1621">
        <v>23103</v>
      </c>
      <c r="E1621" t="s">
        <v>4557</v>
      </c>
      <c r="F1621">
        <v>221986</v>
      </c>
      <c r="N1621">
        <v>23103</v>
      </c>
      <c r="O1621" t="s">
        <v>4557</v>
      </c>
      <c r="P1621">
        <v>221986</v>
      </c>
    </row>
    <row r="1622" spans="4:16">
      <c r="D1622">
        <v>2310301</v>
      </c>
      <c r="E1622" t="s">
        <v>4558</v>
      </c>
      <c r="F1622">
        <v>149063</v>
      </c>
      <c r="N1622">
        <v>2310301</v>
      </c>
      <c r="O1622" t="s">
        <v>4558</v>
      </c>
      <c r="P1622">
        <v>149063</v>
      </c>
    </row>
    <row r="1623" spans="4:16">
      <c r="D1623">
        <v>2310302</v>
      </c>
      <c r="E1623" t="s">
        <v>4559</v>
      </c>
      <c r="F1623">
        <v>0</v>
      </c>
      <c r="N1623">
        <v>2310302</v>
      </c>
      <c r="O1623" t="s">
        <v>4559</v>
      </c>
      <c r="P1623">
        <v>0</v>
      </c>
    </row>
    <row r="1624" spans="4:16">
      <c r="D1624">
        <v>2310303</v>
      </c>
      <c r="E1624" t="s">
        <v>4560</v>
      </c>
      <c r="F1624">
        <v>0</v>
      </c>
      <c r="N1624">
        <v>2310303</v>
      </c>
      <c r="O1624" t="s">
        <v>4560</v>
      </c>
      <c r="P1624">
        <v>0</v>
      </c>
    </row>
    <row r="1625" spans="4:16">
      <c r="D1625">
        <v>2310399</v>
      </c>
      <c r="E1625" t="s">
        <v>4561</v>
      </c>
      <c r="F1625">
        <v>72923</v>
      </c>
      <c r="N1625">
        <v>2310399</v>
      </c>
      <c r="O1625" t="s">
        <v>4561</v>
      </c>
      <c r="P1625">
        <v>72923</v>
      </c>
    </row>
    <row r="1626" spans="4:16">
      <c r="D1626">
        <v>23104</v>
      </c>
      <c r="E1626" t="s">
        <v>4562</v>
      </c>
      <c r="F1626">
        <v>396202</v>
      </c>
      <c r="N1626">
        <v>23104</v>
      </c>
      <c r="O1626" t="s">
        <v>4562</v>
      </c>
      <c r="P1626">
        <v>396202</v>
      </c>
    </row>
    <row r="1627" spans="4:16">
      <c r="D1627">
        <v>2310401</v>
      </c>
      <c r="E1627" t="s">
        <v>4563</v>
      </c>
      <c r="F1627">
        <v>0</v>
      </c>
      <c r="N1627">
        <v>2310401</v>
      </c>
      <c r="O1627" t="s">
        <v>4563</v>
      </c>
      <c r="P1627">
        <v>0</v>
      </c>
    </row>
    <row r="1628" spans="4:16">
      <c r="D1628">
        <v>2310402</v>
      </c>
      <c r="E1628" t="s">
        <v>4564</v>
      </c>
      <c r="F1628">
        <v>0</v>
      </c>
      <c r="N1628">
        <v>2310402</v>
      </c>
      <c r="O1628" t="s">
        <v>4564</v>
      </c>
      <c r="P1628">
        <v>0</v>
      </c>
    </row>
    <row r="1629" spans="4:16">
      <c r="D1629">
        <v>2310405</v>
      </c>
      <c r="E1629" t="s">
        <v>4565</v>
      </c>
      <c r="F1629">
        <v>0</v>
      </c>
      <c r="N1629">
        <v>2310405</v>
      </c>
      <c r="O1629" t="s">
        <v>4565</v>
      </c>
      <c r="P1629">
        <v>0</v>
      </c>
    </row>
    <row r="1630" spans="4:16">
      <c r="D1630">
        <v>2310406</v>
      </c>
      <c r="E1630" t="s">
        <v>4566</v>
      </c>
      <c r="F1630">
        <v>0</v>
      </c>
      <c r="N1630">
        <v>2310406</v>
      </c>
      <c r="O1630" t="s">
        <v>4566</v>
      </c>
      <c r="P1630">
        <v>0</v>
      </c>
    </row>
    <row r="1631" spans="4:16">
      <c r="D1631">
        <v>2310411</v>
      </c>
      <c r="E1631" t="s">
        <v>4567</v>
      </c>
      <c r="F1631">
        <v>396202</v>
      </c>
      <c r="N1631">
        <v>2310411</v>
      </c>
      <c r="O1631" t="s">
        <v>4567</v>
      </c>
      <c r="P1631">
        <v>396202</v>
      </c>
    </row>
    <row r="1632" spans="4:16">
      <c r="D1632">
        <v>2310412</v>
      </c>
      <c r="E1632" t="s">
        <v>4568</v>
      </c>
      <c r="F1632">
        <v>0</v>
      </c>
      <c r="N1632">
        <v>2310412</v>
      </c>
      <c r="O1632" t="s">
        <v>4568</v>
      </c>
      <c r="P1632">
        <v>0</v>
      </c>
    </row>
    <row r="1633" spans="4:16">
      <c r="D1633">
        <v>2310413</v>
      </c>
      <c r="E1633" t="s">
        <v>4569</v>
      </c>
      <c r="F1633">
        <v>0</v>
      </c>
      <c r="N1633">
        <v>2310413</v>
      </c>
      <c r="O1633" t="s">
        <v>4569</v>
      </c>
      <c r="P1633">
        <v>0</v>
      </c>
    </row>
    <row r="1634" spans="4:16">
      <c r="D1634">
        <v>2310414</v>
      </c>
      <c r="E1634" t="s">
        <v>4570</v>
      </c>
      <c r="F1634">
        <v>0</v>
      </c>
      <c r="N1634">
        <v>2310414</v>
      </c>
      <c r="O1634" t="s">
        <v>4570</v>
      </c>
      <c r="P1634">
        <v>0</v>
      </c>
    </row>
    <row r="1635" spans="4:16">
      <c r="D1635">
        <v>2310415</v>
      </c>
      <c r="E1635" t="s">
        <v>4571</v>
      </c>
      <c r="F1635">
        <v>0</v>
      </c>
      <c r="N1635">
        <v>2310415</v>
      </c>
      <c r="O1635" t="s">
        <v>4571</v>
      </c>
      <c r="P1635">
        <v>0</v>
      </c>
    </row>
    <row r="1636" spans="4:16">
      <c r="D1636">
        <v>2310416</v>
      </c>
      <c r="E1636" t="s">
        <v>4572</v>
      </c>
      <c r="F1636">
        <v>0</v>
      </c>
      <c r="N1636">
        <v>2310416</v>
      </c>
      <c r="O1636" t="s">
        <v>4572</v>
      </c>
      <c r="P1636">
        <v>0</v>
      </c>
    </row>
    <row r="1637" spans="4:16">
      <c r="D1637">
        <v>2310417</v>
      </c>
      <c r="E1637" t="s">
        <v>4573</v>
      </c>
      <c r="F1637">
        <v>0</v>
      </c>
      <c r="N1637">
        <v>2310417</v>
      </c>
      <c r="O1637" t="s">
        <v>4573</v>
      </c>
      <c r="P1637">
        <v>0</v>
      </c>
    </row>
    <row r="1638" spans="4:16">
      <c r="D1638">
        <v>2310418</v>
      </c>
      <c r="E1638" t="s">
        <v>4574</v>
      </c>
      <c r="F1638">
        <v>0</v>
      </c>
      <c r="N1638">
        <v>2310418</v>
      </c>
      <c r="O1638" t="s">
        <v>4574</v>
      </c>
      <c r="P1638">
        <v>0</v>
      </c>
    </row>
    <row r="1639" spans="4:16">
      <c r="D1639">
        <v>2310419</v>
      </c>
      <c r="E1639" t="s">
        <v>4575</v>
      </c>
      <c r="F1639">
        <v>0</v>
      </c>
      <c r="N1639">
        <v>2310419</v>
      </c>
      <c r="O1639" t="s">
        <v>4575</v>
      </c>
      <c r="P1639">
        <v>0</v>
      </c>
    </row>
    <row r="1640" spans="4:16">
      <c r="D1640">
        <v>2310420</v>
      </c>
      <c r="E1640" t="s">
        <v>4576</v>
      </c>
      <c r="F1640">
        <v>0</v>
      </c>
      <c r="N1640">
        <v>2310420</v>
      </c>
      <c r="O1640" t="s">
        <v>4576</v>
      </c>
      <c r="P1640">
        <v>0</v>
      </c>
    </row>
    <row r="1641" spans="4:16">
      <c r="D1641">
        <v>2310431</v>
      </c>
      <c r="E1641" t="s">
        <v>4577</v>
      </c>
      <c r="F1641">
        <v>0</v>
      </c>
      <c r="N1641">
        <v>2310431</v>
      </c>
      <c r="O1641" t="s">
        <v>4577</v>
      </c>
      <c r="P1641">
        <v>0</v>
      </c>
    </row>
    <row r="1642" spans="4:16">
      <c r="D1642">
        <v>2310432</v>
      </c>
      <c r="E1642" t="s">
        <v>4578</v>
      </c>
      <c r="F1642">
        <v>0</v>
      </c>
      <c r="N1642">
        <v>2310432</v>
      </c>
      <c r="O1642" t="s">
        <v>4578</v>
      </c>
      <c r="P1642">
        <v>0</v>
      </c>
    </row>
    <row r="1643" spans="4:16">
      <c r="D1643">
        <v>2310498</v>
      </c>
      <c r="E1643" t="s">
        <v>4579</v>
      </c>
      <c r="F1643">
        <v>0</v>
      </c>
      <c r="N1643">
        <v>2310498</v>
      </c>
      <c r="O1643" t="s">
        <v>4579</v>
      </c>
      <c r="P1643">
        <v>0</v>
      </c>
    </row>
    <row r="1644" spans="4:16">
      <c r="D1644">
        <v>2310499</v>
      </c>
      <c r="E1644" t="s">
        <v>4580</v>
      </c>
      <c r="F1644">
        <v>0</v>
      </c>
      <c r="N1644">
        <v>2310499</v>
      </c>
      <c r="O1644" t="s">
        <v>4580</v>
      </c>
      <c r="P1644">
        <v>0</v>
      </c>
    </row>
    <row r="1646" spans="1:11">
      <c r="A1646" t="s">
        <v>4581</v>
      </c>
      <c r="K1646" t="s">
        <v>4581</v>
      </c>
    </row>
    <row r="1647" spans="2:16">
      <c r="B1647" t="s">
        <v>679</v>
      </c>
      <c r="C1647" t="s">
        <v>4582</v>
      </c>
      <c r="E1647" t="s">
        <v>679</v>
      </c>
      <c r="F1647" t="s">
        <v>4582</v>
      </c>
      <c r="L1647" t="s">
        <v>679</v>
      </c>
      <c r="M1647" t="s">
        <v>4582</v>
      </c>
      <c r="O1647" t="s">
        <v>679</v>
      </c>
      <c r="P1647" t="s">
        <v>4582</v>
      </c>
    </row>
    <row r="1648" spans="2:16">
      <c r="B1648" t="s">
        <v>4583</v>
      </c>
      <c r="C1648">
        <v>569378</v>
      </c>
      <c r="E1648" t="s">
        <v>4584</v>
      </c>
      <c r="F1648">
        <v>1382489</v>
      </c>
      <c r="L1648" t="s">
        <v>4583</v>
      </c>
      <c r="M1648">
        <v>569378</v>
      </c>
      <c r="O1648" t="s">
        <v>4584</v>
      </c>
      <c r="P1648">
        <v>1382489</v>
      </c>
    </row>
    <row r="1649" spans="2:16">
      <c r="B1649" t="s">
        <v>4585</v>
      </c>
      <c r="C1649">
        <v>411867</v>
      </c>
      <c r="E1649" t="s">
        <v>848</v>
      </c>
      <c r="F1649">
        <v>1362823</v>
      </c>
      <c r="L1649" t="s">
        <v>4585</v>
      </c>
      <c r="M1649">
        <v>411867</v>
      </c>
      <c r="O1649" t="s">
        <v>848</v>
      </c>
      <c r="P1649">
        <v>1362823</v>
      </c>
    </row>
    <row r="1650" spans="2:16">
      <c r="B1650" t="s">
        <v>4586</v>
      </c>
      <c r="C1650">
        <v>159134</v>
      </c>
      <c r="E1650" t="s">
        <v>4587</v>
      </c>
      <c r="F1650">
        <v>0</v>
      </c>
      <c r="L1650" t="s">
        <v>4586</v>
      </c>
      <c r="M1650">
        <v>159134</v>
      </c>
      <c r="O1650" t="s">
        <v>4587</v>
      </c>
      <c r="P1650">
        <v>0</v>
      </c>
    </row>
    <row r="1651" spans="2:16">
      <c r="B1651" t="s">
        <v>4588</v>
      </c>
      <c r="C1651">
        <v>120187</v>
      </c>
      <c r="E1651" t="s">
        <v>4589</v>
      </c>
      <c r="F1651">
        <v>0</v>
      </c>
      <c r="L1651" t="s">
        <v>4588</v>
      </c>
      <c r="M1651">
        <v>120187</v>
      </c>
      <c r="O1651" t="s">
        <v>4589</v>
      </c>
      <c r="P1651">
        <v>0</v>
      </c>
    </row>
    <row r="1652" spans="2:16">
      <c r="B1652" t="s">
        <v>4590</v>
      </c>
      <c r="C1652">
        <v>38947</v>
      </c>
      <c r="E1652" t="s">
        <v>4591</v>
      </c>
      <c r="F1652">
        <v>0</v>
      </c>
      <c r="L1652" t="s">
        <v>4590</v>
      </c>
      <c r="M1652">
        <v>38947</v>
      </c>
      <c r="O1652" t="s">
        <v>4591</v>
      </c>
      <c r="P1652">
        <v>0</v>
      </c>
    </row>
    <row r="1653" spans="2:16">
      <c r="B1653" t="s">
        <v>4592</v>
      </c>
      <c r="C1653">
        <v>252733</v>
      </c>
      <c r="E1653" t="s">
        <v>4593</v>
      </c>
      <c r="F1653">
        <v>0</v>
      </c>
      <c r="L1653" t="s">
        <v>4592</v>
      </c>
      <c r="M1653">
        <v>252733</v>
      </c>
      <c r="O1653" t="s">
        <v>4593</v>
      </c>
      <c r="P1653">
        <v>0</v>
      </c>
    </row>
    <row r="1654" spans="2:16">
      <c r="B1654" t="s">
        <v>4594</v>
      </c>
      <c r="C1654">
        <v>-3</v>
      </c>
      <c r="E1654" t="s">
        <v>4595</v>
      </c>
      <c r="F1654">
        <v>0</v>
      </c>
      <c r="L1654" t="s">
        <v>4594</v>
      </c>
      <c r="M1654">
        <v>-3</v>
      </c>
      <c r="O1654" t="s">
        <v>4595</v>
      </c>
      <c r="P1654">
        <v>0</v>
      </c>
    </row>
    <row r="1655" spans="2:16">
      <c r="B1655" t="s">
        <v>4596</v>
      </c>
      <c r="C1655">
        <v>157501</v>
      </c>
      <c r="E1655" t="s">
        <v>4597</v>
      </c>
      <c r="F1655">
        <v>3746711</v>
      </c>
      <c r="L1655" t="s">
        <v>4596</v>
      </c>
      <c r="M1655">
        <v>157501</v>
      </c>
      <c r="O1655" t="s">
        <v>4597</v>
      </c>
      <c r="P1655">
        <v>3746711</v>
      </c>
    </row>
    <row r="1656" spans="2:16">
      <c r="B1656" t="s">
        <v>4598</v>
      </c>
      <c r="C1656">
        <v>131238</v>
      </c>
      <c r="E1656" t="s">
        <v>4591</v>
      </c>
      <c r="F1656">
        <v>388089</v>
      </c>
      <c r="L1656" t="s">
        <v>4598</v>
      </c>
      <c r="M1656">
        <v>131238</v>
      </c>
      <c r="O1656" t="s">
        <v>4591</v>
      </c>
      <c r="P1656">
        <v>388089</v>
      </c>
    </row>
    <row r="1657" spans="2:16">
      <c r="B1657" t="s">
        <v>4599</v>
      </c>
      <c r="C1657">
        <v>26263</v>
      </c>
      <c r="E1657" t="s">
        <v>4593</v>
      </c>
      <c r="F1657">
        <v>2277079</v>
      </c>
      <c r="L1657" t="s">
        <v>4599</v>
      </c>
      <c r="M1657">
        <v>26263</v>
      </c>
      <c r="O1657" t="s">
        <v>4593</v>
      </c>
      <c r="P1657">
        <v>2277079</v>
      </c>
    </row>
    <row r="1658" spans="2:16">
      <c r="B1658" t="s">
        <v>4600</v>
      </c>
      <c r="C1658">
        <v>9</v>
      </c>
      <c r="E1658" t="s">
        <v>4595</v>
      </c>
      <c r="F1658">
        <v>1081543</v>
      </c>
      <c r="L1658" t="s">
        <v>4600</v>
      </c>
      <c r="M1658">
        <v>9</v>
      </c>
      <c r="O1658" t="s">
        <v>4595</v>
      </c>
      <c r="P1658">
        <v>1081543</v>
      </c>
    </row>
    <row r="1659" spans="2:16">
      <c r="B1659" t="s">
        <v>4601</v>
      </c>
      <c r="C1659">
        <v>4</v>
      </c>
      <c r="E1659" t="s">
        <v>4602</v>
      </c>
      <c r="F1659">
        <v>0</v>
      </c>
      <c r="L1659" t="s">
        <v>4601</v>
      </c>
      <c r="M1659">
        <v>4</v>
      </c>
      <c r="O1659" t="s">
        <v>4602</v>
      </c>
      <c r="P1659">
        <v>0</v>
      </c>
    </row>
    <row r="1660" spans="2:16">
      <c r="B1660" t="s">
        <v>4603</v>
      </c>
      <c r="C1660">
        <v>104798</v>
      </c>
      <c r="E1660" t="s">
        <v>4604</v>
      </c>
      <c r="F1660">
        <v>0</v>
      </c>
      <c r="L1660" t="s">
        <v>4603</v>
      </c>
      <c r="M1660">
        <v>104798</v>
      </c>
      <c r="O1660" t="s">
        <v>4604</v>
      </c>
      <c r="P1660">
        <v>0</v>
      </c>
    </row>
    <row r="1661" spans="2:16">
      <c r="B1661" t="s">
        <v>4605</v>
      </c>
      <c r="C1661">
        <v>74412</v>
      </c>
      <c r="E1661" t="s">
        <v>4606</v>
      </c>
      <c r="F1661">
        <v>0</v>
      </c>
      <c r="L1661" t="s">
        <v>4605</v>
      </c>
      <c r="M1661">
        <v>74412</v>
      </c>
      <c r="O1661" t="s">
        <v>4606</v>
      </c>
      <c r="P1661">
        <v>0</v>
      </c>
    </row>
    <row r="1662" spans="2:16">
      <c r="B1662" t="s">
        <v>4607</v>
      </c>
      <c r="C1662">
        <v>38460</v>
      </c>
      <c r="E1662" t="s">
        <v>4608</v>
      </c>
      <c r="F1662">
        <v>1610064</v>
      </c>
      <c r="L1662" t="s">
        <v>4607</v>
      </c>
      <c r="M1662">
        <v>38460</v>
      </c>
      <c r="O1662" t="s">
        <v>4608</v>
      </c>
      <c r="P1662">
        <v>1610064</v>
      </c>
    </row>
    <row r="1663" spans="2:15">
      <c r="B1663" t="s">
        <v>4609</v>
      </c>
      <c r="C1663">
        <v>35952</v>
      </c>
      <c r="E1663" t="s">
        <v>4610</v>
      </c>
      <c r="L1663" t="s">
        <v>4609</v>
      </c>
      <c r="M1663">
        <v>35952</v>
      </c>
      <c r="O1663" t="s">
        <v>4610</v>
      </c>
    </row>
    <row r="1664" spans="2:13">
      <c r="B1664" t="s">
        <v>4611</v>
      </c>
      <c r="C1664">
        <v>1</v>
      </c>
      <c r="L1664" t="s">
        <v>4611</v>
      </c>
      <c r="M1664">
        <v>1</v>
      </c>
    </row>
    <row r="1665" spans="2:13">
      <c r="B1665" t="s">
        <v>4612</v>
      </c>
      <c r="C1665">
        <v>22228</v>
      </c>
      <c r="L1665" t="s">
        <v>4612</v>
      </c>
      <c r="M1665">
        <v>22228</v>
      </c>
    </row>
    <row r="1666" spans="2:13">
      <c r="B1666" t="s">
        <v>4613</v>
      </c>
      <c r="C1666">
        <v>6566</v>
      </c>
      <c r="L1666" t="s">
        <v>4613</v>
      </c>
      <c r="M1666">
        <v>6566</v>
      </c>
    </row>
    <row r="1667" spans="2:13">
      <c r="B1667" t="s">
        <v>4614</v>
      </c>
      <c r="C1667">
        <v>1591</v>
      </c>
      <c r="L1667" t="s">
        <v>4614</v>
      </c>
      <c r="M1667">
        <v>1591</v>
      </c>
    </row>
    <row r="1668" spans="2:13">
      <c r="B1668" t="s">
        <v>4615</v>
      </c>
      <c r="C1668">
        <v>-212472</v>
      </c>
      <c r="L1668" t="s">
        <v>4615</v>
      </c>
      <c r="M1668">
        <v>-212472</v>
      </c>
    </row>
    <row r="1669" spans="2:13">
      <c r="B1669" t="s">
        <v>4616</v>
      </c>
      <c r="C1669">
        <v>0</v>
      </c>
      <c r="L1669" t="s">
        <v>4616</v>
      </c>
      <c r="M1669">
        <v>0</v>
      </c>
    </row>
    <row r="1670" spans="2:13">
      <c r="B1670" t="s">
        <v>4617</v>
      </c>
      <c r="C1670">
        <v>1656487</v>
      </c>
      <c r="L1670" t="s">
        <v>4617</v>
      </c>
      <c r="M1670">
        <v>1656487</v>
      </c>
    </row>
  </sheetData>
  <mergeCells count="10">
    <mergeCell ref="A1:F1"/>
    <mergeCell ref="K1:P1"/>
    <mergeCell ref="A417:C417"/>
    <mergeCell ref="K417:M417"/>
    <mergeCell ref="A1646:F1646"/>
    <mergeCell ref="K1646:P1646"/>
    <mergeCell ref="E1663:E1670"/>
    <mergeCell ref="F1663:F1670"/>
    <mergeCell ref="O1663:O1670"/>
    <mergeCell ref="P1663:P1670"/>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84"/>
  <sheetViews>
    <sheetView showZeros="0" view="pageBreakPreview" zoomScaleNormal="100" workbookViewId="0">
      <pane xSplit="2" ySplit="6" topLeftCell="C565" activePane="bottomRight" state="frozen"/>
      <selection/>
      <selection pane="topRight"/>
      <selection pane="bottomLeft"/>
      <selection pane="bottomRight" activeCell="N576" sqref="N576"/>
    </sheetView>
  </sheetViews>
  <sheetFormatPr defaultColWidth="9" defaultRowHeight="15.75" customHeight="1"/>
  <cols>
    <col min="1" max="1" width="7.44444444444444" style="162" hidden="1" customWidth="1"/>
    <col min="2" max="2" width="43.0925925925926" style="84" customWidth="1"/>
    <col min="3" max="3" width="12.9074074074074" style="131" customWidth="1"/>
    <col min="4" max="4" width="10.0925925925926" style="131" customWidth="1"/>
    <col min="5" max="5" width="10.2592592592593" style="163" customWidth="1"/>
    <col min="6" max="6" width="11" style="131" customWidth="1"/>
    <col min="7" max="7" width="8.44444444444444" style="163" customWidth="1"/>
    <col min="8" max="8" width="9.44444444444444" style="131" customWidth="1"/>
    <col min="9" max="9" width="12.0925925925926" style="131" customWidth="1"/>
    <col min="10" max="10" width="10.3518518518519" style="163" customWidth="1"/>
    <col min="11" max="16384" width="9" style="26"/>
  </cols>
  <sheetData>
    <row r="1" s="83" customFormat="1" ht="34" customHeight="1" spans="1:10">
      <c r="A1" s="164"/>
      <c r="B1" s="7" t="s">
        <v>4</v>
      </c>
      <c r="C1" s="7"/>
      <c r="D1" s="7"/>
      <c r="E1" s="7"/>
      <c r="F1" s="7"/>
      <c r="G1" s="7"/>
      <c r="H1" s="7"/>
      <c r="I1" s="7"/>
      <c r="J1" s="173"/>
    </row>
    <row r="2" s="83" customFormat="1" customHeight="1" spans="1:10">
      <c r="A2" s="165"/>
      <c r="B2" s="165"/>
      <c r="C2" s="165"/>
      <c r="D2" s="165"/>
      <c r="E2" s="165"/>
      <c r="F2" s="165"/>
      <c r="G2" s="165"/>
      <c r="H2" s="165"/>
      <c r="I2" s="165"/>
      <c r="J2" s="174" t="s">
        <v>150</v>
      </c>
    </row>
    <row r="3" s="82" customFormat="1" ht="16" customHeight="1" spans="1:10">
      <c r="A3" s="166" t="s">
        <v>151</v>
      </c>
      <c r="B3" s="9" t="s">
        <v>40</v>
      </c>
      <c r="C3" s="10" t="s">
        <v>41</v>
      </c>
      <c r="D3" s="11"/>
      <c r="E3" s="11"/>
      <c r="F3" s="11"/>
      <c r="G3" s="12"/>
      <c r="H3" s="9" t="s">
        <v>42</v>
      </c>
      <c r="I3" s="9"/>
      <c r="J3" s="9"/>
    </row>
    <row r="4" s="82" customFormat="1" customHeight="1" spans="1:10">
      <c r="A4" s="167"/>
      <c r="B4" s="9"/>
      <c r="C4" s="9" t="s">
        <v>43</v>
      </c>
      <c r="D4" s="9" t="s">
        <v>44</v>
      </c>
      <c r="E4" s="9" t="s">
        <v>45</v>
      </c>
      <c r="F4" s="9" t="s">
        <v>46</v>
      </c>
      <c r="G4" s="9"/>
      <c r="H4" s="13" t="s">
        <v>47</v>
      </c>
      <c r="I4" s="9" t="s">
        <v>48</v>
      </c>
      <c r="J4" s="9"/>
    </row>
    <row r="5" s="82" customFormat="1" ht="16" customHeight="1" spans="1:10">
      <c r="A5" s="168" t="s">
        <v>152</v>
      </c>
      <c r="B5" s="9"/>
      <c r="C5" s="9"/>
      <c r="D5" s="9"/>
      <c r="E5" s="9"/>
      <c r="F5" s="9" t="s">
        <v>49</v>
      </c>
      <c r="G5" s="9" t="s">
        <v>50</v>
      </c>
      <c r="H5" s="13"/>
      <c r="I5" s="9" t="s">
        <v>49</v>
      </c>
      <c r="J5" s="9" t="s">
        <v>50</v>
      </c>
    </row>
    <row r="6" s="83" customFormat="1" ht="16" customHeight="1" spans="1:10">
      <c r="A6" s="166"/>
      <c r="B6" s="86" t="s">
        <v>153</v>
      </c>
      <c r="C6" s="169">
        <v>61628</v>
      </c>
      <c r="D6" s="169">
        <v>31670</v>
      </c>
      <c r="E6" s="88">
        <v>51.3889790355033</v>
      </c>
      <c r="F6" s="87">
        <v>-47922</v>
      </c>
      <c r="G6" s="88">
        <v>-60.2095688008845</v>
      </c>
      <c r="H6" s="169">
        <v>49767</v>
      </c>
      <c r="I6" s="87">
        <v>18097</v>
      </c>
      <c r="J6" s="88">
        <v>57.1424060625197</v>
      </c>
    </row>
    <row r="7" s="83" customFormat="1" ht="16" customHeight="1" spans="1:10">
      <c r="A7" s="170">
        <v>201</v>
      </c>
      <c r="B7" s="89" t="s">
        <v>154</v>
      </c>
      <c r="C7" s="169">
        <v>16664</v>
      </c>
      <c r="D7" s="169">
        <v>7899</v>
      </c>
      <c r="E7" s="88">
        <v>47.4015842534806</v>
      </c>
      <c r="F7" s="87">
        <v>-3807</v>
      </c>
      <c r="G7" s="88">
        <v>-32.5217837006663</v>
      </c>
      <c r="H7" s="169">
        <v>12608</v>
      </c>
      <c r="I7" s="87">
        <v>4709</v>
      </c>
      <c r="J7" s="88">
        <v>59.6151411571085</v>
      </c>
    </row>
    <row r="8" s="26" customFormat="1" ht="16" customHeight="1" spans="1:10">
      <c r="A8" s="170">
        <v>20101</v>
      </c>
      <c r="B8" s="94" t="s">
        <v>155</v>
      </c>
      <c r="C8" s="171">
        <v>1</v>
      </c>
      <c r="D8" s="171">
        <v>0</v>
      </c>
      <c r="E8" s="93">
        <v>0</v>
      </c>
      <c r="F8" s="92">
        <v>0</v>
      </c>
      <c r="G8" s="93">
        <v>0</v>
      </c>
      <c r="H8" s="171">
        <v>1</v>
      </c>
      <c r="I8" s="92">
        <v>1</v>
      </c>
      <c r="J8" s="93">
        <v>0</v>
      </c>
    </row>
    <row r="9" s="26" customFormat="1" ht="16" customHeight="1" spans="1:10">
      <c r="A9" s="170">
        <v>2010101</v>
      </c>
      <c r="B9" s="94" t="s">
        <v>156</v>
      </c>
      <c r="C9" s="171"/>
      <c r="D9" s="171"/>
      <c r="E9" s="93">
        <v>0</v>
      </c>
      <c r="F9" s="92">
        <v>0</v>
      </c>
      <c r="G9" s="93">
        <v>0</v>
      </c>
      <c r="H9" s="171"/>
      <c r="I9" s="92">
        <v>0</v>
      </c>
      <c r="J9" s="93">
        <v>0</v>
      </c>
    </row>
    <row r="10" s="26" customFormat="1" ht="16" customHeight="1" spans="1:10">
      <c r="A10" s="170">
        <v>2010102</v>
      </c>
      <c r="B10" s="94" t="s">
        <v>157</v>
      </c>
      <c r="C10" s="171"/>
      <c r="D10" s="171"/>
      <c r="E10" s="93">
        <v>0</v>
      </c>
      <c r="F10" s="92">
        <v>0</v>
      </c>
      <c r="G10" s="93">
        <v>0</v>
      </c>
      <c r="H10" s="171"/>
      <c r="I10" s="92">
        <v>0</v>
      </c>
      <c r="J10" s="93">
        <v>0</v>
      </c>
    </row>
    <row r="11" s="26" customFormat="1" ht="16" customHeight="1" spans="1:10">
      <c r="A11" s="170">
        <v>2010150</v>
      </c>
      <c r="B11" s="94" t="s">
        <v>158</v>
      </c>
      <c r="C11" s="171"/>
      <c r="D11" s="171"/>
      <c r="E11" s="93">
        <v>0</v>
      </c>
      <c r="F11" s="92">
        <v>0</v>
      </c>
      <c r="G11" s="93">
        <v>0</v>
      </c>
      <c r="H11" s="171"/>
      <c r="I11" s="92">
        <v>0</v>
      </c>
      <c r="J11" s="93">
        <v>0</v>
      </c>
    </row>
    <row r="12" s="26" customFormat="1" ht="16" customHeight="1" spans="1:10">
      <c r="A12" s="170">
        <v>2010199</v>
      </c>
      <c r="B12" s="94" t="s">
        <v>159</v>
      </c>
      <c r="C12" s="171">
        <v>1</v>
      </c>
      <c r="D12" s="171"/>
      <c r="E12" s="93">
        <v>0</v>
      </c>
      <c r="F12" s="92">
        <v>0</v>
      </c>
      <c r="G12" s="93">
        <v>0</v>
      </c>
      <c r="H12" s="26">
        <v>1</v>
      </c>
      <c r="I12" s="92">
        <v>1</v>
      </c>
      <c r="J12" s="93">
        <v>0</v>
      </c>
    </row>
    <row r="13" s="26" customFormat="1" ht="16" customHeight="1" spans="1:10">
      <c r="A13" s="170">
        <v>20102</v>
      </c>
      <c r="B13" s="94" t="s">
        <v>160</v>
      </c>
      <c r="C13" s="171">
        <v>2</v>
      </c>
      <c r="D13" s="171">
        <v>1</v>
      </c>
      <c r="E13" s="93">
        <v>50</v>
      </c>
      <c r="F13" s="92">
        <v>-1</v>
      </c>
      <c r="G13" s="93">
        <v>-50</v>
      </c>
      <c r="H13" s="171">
        <v>0</v>
      </c>
      <c r="I13" s="92">
        <v>-1</v>
      </c>
      <c r="J13" s="93">
        <v>-100</v>
      </c>
    </row>
    <row r="14" s="26" customFormat="1" ht="16" customHeight="1" spans="1:10">
      <c r="A14" s="170">
        <v>2010201</v>
      </c>
      <c r="B14" s="94" t="s">
        <v>156</v>
      </c>
      <c r="C14" s="171">
        <v>2</v>
      </c>
      <c r="D14" s="171">
        <v>1</v>
      </c>
      <c r="E14" s="93">
        <v>50</v>
      </c>
      <c r="F14" s="92">
        <v>-1</v>
      </c>
      <c r="G14" s="93">
        <v>-50</v>
      </c>
      <c r="H14" s="171"/>
      <c r="I14" s="92">
        <v>-1</v>
      </c>
      <c r="J14" s="93">
        <v>-100</v>
      </c>
    </row>
    <row r="15" s="26" customFormat="1" ht="16" customHeight="1" spans="1:10">
      <c r="A15" s="170">
        <v>2010202</v>
      </c>
      <c r="B15" s="94" t="s">
        <v>157</v>
      </c>
      <c r="C15" s="171"/>
      <c r="D15" s="171"/>
      <c r="E15" s="93">
        <v>0</v>
      </c>
      <c r="F15" s="92">
        <v>0</v>
      </c>
      <c r="G15" s="93">
        <v>0</v>
      </c>
      <c r="H15" s="171"/>
      <c r="I15" s="92">
        <v>0</v>
      </c>
      <c r="J15" s="93">
        <v>0</v>
      </c>
    </row>
    <row r="16" s="26" customFormat="1" ht="16" customHeight="1" spans="1:10">
      <c r="A16" s="170">
        <v>2010250</v>
      </c>
      <c r="B16" s="94" t="s">
        <v>158</v>
      </c>
      <c r="C16" s="171"/>
      <c r="D16" s="171"/>
      <c r="E16" s="93">
        <v>0</v>
      </c>
      <c r="F16" s="92">
        <v>0</v>
      </c>
      <c r="G16" s="93">
        <v>0</v>
      </c>
      <c r="H16" s="171"/>
      <c r="I16" s="92">
        <v>0</v>
      </c>
      <c r="J16" s="93">
        <v>0</v>
      </c>
    </row>
    <row r="17" s="26" customFormat="1" ht="16" customHeight="1" spans="1:10">
      <c r="A17" s="170">
        <v>2010299</v>
      </c>
      <c r="B17" s="94" t="s">
        <v>161</v>
      </c>
      <c r="C17" s="171"/>
      <c r="D17" s="171"/>
      <c r="E17" s="93">
        <v>0</v>
      </c>
      <c r="F17" s="92">
        <v>0</v>
      </c>
      <c r="G17" s="93">
        <v>0</v>
      </c>
      <c r="H17" s="171"/>
      <c r="I17" s="92">
        <v>0</v>
      </c>
      <c r="J17" s="93">
        <v>0</v>
      </c>
    </row>
    <row r="18" s="26" customFormat="1" ht="16" customHeight="1" spans="1:10">
      <c r="A18" s="170">
        <v>20103</v>
      </c>
      <c r="B18" s="94" t="s">
        <v>162</v>
      </c>
      <c r="C18" s="171">
        <v>8741</v>
      </c>
      <c r="D18" s="171">
        <v>4837</v>
      </c>
      <c r="E18" s="93">
        <v>55.336917972772</v>
      </c>
      <c r="F18" s="92">
        <v>-2917</v>
      </c>
      <c r="G18" s="93">
        <v>-37.6192932679907</v>
      </c>
      <c r="H18" s="171">
        <v>7435</v>
      </c>
      <c r="I18" s="92">
        <v>2598</v>
      </c>
      <c r="J18" s="93">
        <v>53.7109778788505</v>
      </c>
    </row>
    <row r="19" s="26" customFormat="1" ht="16" customHeight="1" spans="1:10">
      <c r="A19" s="170">
        <v>2010301</v>
      </c>
      <c r="B19" s="94" t="s">
        <v>156</v>
      </c>
      <c r="C19" s="171">
        <v>336</v>
      </c>
      <c r="D19" s="171">
        <v>404</v>
      </c>
      <c r="E19" s="93">
        <v>120.238095238095</v>
      </c>
      <c r="F19" s="92">
        <v>-223</v>
      </c>
      <c r="G19" s="93">
        <v>-35.5661881977671</v>
      </c>
      <c r="H19" s="171">
        <v>282</v>
      </c>
      <c r="I19" s="92">
        <v>-122</v>
      </c>
      <c r="J19" s="93">
        <v>-30.1980198019802</v>
      </c>
    </row>
    <row r="20" s="26" customFormat="1" ht="16" customHeight="1" spans="1:10">
      <c r="A20" s="170">
        <v>2010302</v>
      </c>
      <c r="B20" s="94" t="s">
        <v>157</v>
      </c>
      <c r="C20" s="171">
        <v>1486</v>
      </c>
      <c r="D20" s="171">
        <v>708</v>
      </c>
      <c r="E20" s="93">
        <v>47.6446837146703</v>
      </c>
      <c r="F20" s="92">
        <v>-458</v>
      </c>
      <c r="G20" s="93">
        <v>-39.2795883361921</v>
      </c>
      <c r="H20" s="171">
        <v>1418</v>
      </c>
      <c r="I20" s="92">
        <v>710</v>
      </c>
      <c r="J20" s="93">
        <v>100.282485875706</v>
      </c>
    </row>
    <row r="21" s="26" customFormat="1" ht="16" customHeight="1" spans="1:10">
      <c r="A21" s="170">
        <v>2010303</v>
      </c>
      <c r="B21" s="94" t="s">
        <v>163</v>
      </c>
      <c r="C21" s="171"/>
      <c r="D21" s="171">
        <v>0</v>
      </c>
      <c r="E21" s="93">
        <v>0</v>
      </c>
      <c r="F21" s="92">
        <v>0</v>
      </c>
      <c r="G21" s="93">
        <v>0</v>
      </c>
      <c r="H21" s="171"/>
      <c r="I21" s="92">
        <v>0</v>
      </c>
      <c r="J21" s="93">
        <v>0</v>
      </c>
    </row>
    <row r="22" s="26" customFormat="1" ht="16" customHeight="1" spans="1:10">
      <c r="A22" s="170">
        <v>2010304</v>
      </c>
      <c r="B22" s="94" t="s">
        <v>164</v>
      </c>
      <c r="C22" s="171"/>
      <c r="D22" s="171">
        <v>0</v>
      </c>
      <c r="E22" s="93">
        <v>0</v>
      </c>
      <c r="F22" s="92">
        <v>0</v>
      </c>
      <c r="G22" s="93">
        <v>0</v>
      </c>
      <c r="H22" s="171"/>
      <c r="I22" s="92">
        <v>0</v>
      </c>
      <c r="J22" s="93">
        <v>0</v>
      </c>
    </row>
    <row r="23" s="26" customFormat="1" ht="16" customHeight="1" spans="1:10">
      <c r="A23" s="170">
        <v>2010305</v>
      </c>
      <c r="B23" s="94" t="s">
        <v>165</v>
      </c>
      <c r="C23" s="171"/>
      <c r="D23" s="171">
        <v>0</v>
      </c>
      <c r="E23" s="93">
        <v>0</v>
      </c>
      <c r="F23" s="92">
        <v>0</v>
      </c>
      <c r="G23" s="93">
        <v>0</v>
      </c>
      <c r="H23" s="171"/>
      <c r="I23" s="92">
        <v>0</v>
      </c>
      <c r="J23" s="93">
        <v>0</v>
      </c>
    </row>
    <row r="24" s="26" customFormat="1" ht="16" customHeight="1" spans="1:10">
      <c r="A24" s="170">
        <v>2010306</v>
      </c>
      <c r="B24" s="94" t="s">
        <v>166</v>
      </c>
      <c r="C24" s="171">
        <v>456</v>
      </c>
      <c r="D24" s="171">
        <v>46</v>
      </c>
      <c r="E24" s="93">
        <v>10.0877192982456</v>
      </c>
      <c r="F24" s="92">
        <v>-75</v>
      </c>
      <c r="G24" s="93">
        <v>-61.9834710743802</v>
      </c>
      <c r="H24" s="171">
        <v>99</v>
      </c>
      <c r="I24" s="92">
        <v>53</v>
      </c>
      <c r="J24" s="93">
        <v>115.217391304348</v>
      </c>
    </row>
    <row r="25" s="26" customFormat="1" ht="16" customHeight="1" spans="1:10">
      <c r="A25" s="170">
        <v>2010308</v>
      </c>
      <c r="B25" s="94" t="s">
        <v>167</v>
      </c>
      <c r="C25" s="171">
        <v>28</v>
      </c>
      <c r="D25" s="171">
        <v>0</v>
      </c>
      <c r="E25" s="93">
        <v>0</v>
      </c>
      <c r="F25" s="92">
        <v>-12</v>
      </c>
      <c r="G25" s="93">
        <v>-100</v>
      </c>
      <c r="H25" s="171">
        <v>21</v>
      </c>
      <c r="I25" s="92">
        <v>21</v>
      </c>
      <c r="J25" s="93">
        <v>0</v>
      </c>
    </row>
    <row r="26" s="26" customFormat="1" ht="16" customHeight="1" spans="1:10">
      <c r="A26" s="170">
        <v>2010309</v>
      </c>
      <c r="B26" s="94" t="s">
        <v>168</v>
      </c>
      <c r="C26" s="171"/>
      <c r="D26" s="171">
        <v>0</v>
      </c>
      <c r="E26" s="93">
        <v>0</v>
      </c>
      <c r="F26" s="92">
        <v>0</v>
      </c>
      <c r="G26" s="93">
        <v>0</v>
      </c>
      <c r="H26" s="171"/>
      <c r="I26" s="92">
        <v>0</v>
      </c>
      <c r="J26" s="93">
        <v>0</v>
      </c>
    </row>
    <row r="27" s="26" customFormat="1" ht="16" customHeight="1" spans="1:10">
      <c r="A27" s="170">
        <v>2010350</v>
      </c>
      <c r="B27" s="94" t="s">
        <v>158</v>
      </c>
      <c r="C27" s="171">
        <v>267</v>
      </c>
      <c r="D27" s="171">
        <v>247</v>
      </c>
      <c r="E27" s="93">
        <v>92.5093632958801</v>
      </c>
      <c r="F27" s="92">
        <v>-22</v>
      </c>
      <c r="G27" s="93">
        <v>-8.17843866171004</v>
      </c>
      <c r="H27" s="171">
        <v>301</v>
      </c>
      <c r="I27" s="92">
        <v>54</v>
      </c>
      <c r="J27" s="93">
        <v>21.8623481781377</v>
      </c>
    </row>
    <row r="28" s="26" customFormat="1" ht="16" customHeight="1" spans="1:10">
      <c r="A28" s="170">
        <v>2010399</v>
      </c>
      <c r="B28" s="94" t="s">
        <v>169</v>
      </c>
      <c r="C28" s="171">
        <v>6168</v>
      </c>
      <c r="D28" s="171">
        <v>3432</v>
      </c>
      <c r="E28" s="93">
        <v>55.6420233463035</v>
      </c>
      <c r="F28" s="92">
        <v>-2127</v>
      </c>
      <c r="G28" s="93">
        <v>-38.2622773880194</v>
      </c>
      <c r="H28" s="171">
        <v>5314</v>
      </c>
      <c r="I28" s="92">
        <v>1882</v>
      </c>
      <c r="J28" s="93">
        <v>54.8368298368298</v>
      </c>
    </row>
    <row r="29" s="26" customFormat="1" ht="16" customHeight="1" spans="1:10">
      <c r="A29" s="170">
        <v>20104</v>
      </c>
      <c r="B29" s="94" t="s">
        <v>170</v>
      </c>
      <c r="C29" s="171">
        <v>34</v>
      </c>
      <c r="D29" s="171">
        <v>40</v>
      </c>
      <c r="E29" s="93">
        <v>117.647058823529</v>
      </c>
      <c r="F29" s="92">
        <v>29</v>
      </c>
      <c r="G29" s="93">
        <v>263.636363636364</v>
      </c>
      <c r="H29" s="171">
        <v>68</v>
      </c>
      <c r="I29" s="92">
        <v>28</v>
      </c>
      <c r="J29" s="93">
        <v>70</v>
      </c>
    </row>
    <row r="30" s="26" customFormat="1" ht="16" customHeight="1" spans="1:10">
      <c r="A30" s="170">
        <v>2010401</v>
      </c>
      <c r="B30" s="94" t="s">
        <v>156</v>
      </c>
      <c r="C30" s="171">
        <v>12</v>
      </c>
      <c r="D30" s="171">
        <v>37</v>
      </c>
      <c r="E30" s="93">
        <v>308.333333333333</v>
      </c>
      <c r="F30" s="92">
        <v>26</v>
      </c>
      <c r="G30" s="93">
        <v>236.363636363636</v>
      </c>
      <c r="H30" s="171">
        <v>58</v>
      </c>
      <c r="I30" s="92">
        <v>21</v>
      </c>
      <c r="J30" s="93">
        <v>56.7567567567568</v>
      </c>
    </row>
    <row r="31" s="26" customFormat="1" ht="16" customHeight="1" spans="1:10">
      <c r="A31" s="170">
        <v>2010402</v>
      </c>
      <c r="B31" s="94" t="s">
        <v>157</v>
      </c>
      <c r="C31" s="171"/>
      <c r="D31" s="171">
        <v>0</v>
      </c>
      <c r="E31" s="93">
        <v>0</v>
      </c>
      <c r="F31" s="92">
        <v>0</v>
      </c>
      <c r="G31" s="93">
        <v>0</v>
      </c>
      <c r="H31" s="171"/>
      <c r="I31" s="92">
        <v>0</v>
      </c>
      <c r="J31" s="93">
        <v>0</v>
      </c>
    </row>
    <row r="32" s="26" customFormat="1" ht="16" customHeight="1" spans="1:10">
      <c r="A32" s="170">
        <v>2010403</v>
      </c>
      <c r="B32" s="94" t="s">
        <v>163</v>
      </c>
      <c r="C32" s="171"/>
      <c r="D32" s="171">
        <v>0</v>
      </c>
      <c r="E32" s="93">
        <v>0</v>
      </c>
      <c r="F32" s="92">
        <v>0</v>
      </c>
      <c r="G32" s="93">
        <v>0</v>
      </c>
      <c r="H32" s="171"/>
      <c r="I32" s="92">
        <v>0</v>
      </c>
      <c r="J32" s="93">
        <v>0</v>
      </c>
    </row>
    <row r="33" s="26" customFormat="1" ht="16" customHeight="1" spans="1:10">
      <c r="A33" s="170">
        <v>2010450</v>
      </c>
      <c r="B33" s="94" t="s">
        <v>158</v>
      </c>
      <c r="C33" s="171"/>
      <c r="D33" s="171">
        <v>0</v>
      </c>
      <c r="E33" s="93">
        <v>0</v>
      </c>
      <c r="F33" s="92">
        <v>0</v>
      </c>
      <c r="G33" s="93">
        <v>0</v>
      </c>
      <c r="H33" s="171"/>
      <c r="I33" s="92">
        <v>0</v>
      </c>
      <c r="J33" s="93">
        <v>0</v>
      </c>
    </row>
    <row r="34" s="26" customFormat="1" ht="16" customHeight="1" spans="1:10">
      <c r="A34" s="170">
        <v>2010499</v>
      </c>
      <c r="B34" s="94" t="s">
        <v>171</v>
      </c>
      <c r="C34" s="171">
        <v>22</v>
      </c>
      <c r="D34" s="171">
        <v>3</v>
      </c>
      <c r="E34" s="93">
        <v>13.6363636363636</v>
      </c>
      <c r="F34" s="92">
        <v>3</v>
      </c>
      <c r="G34" s="93">
        <v>0</v>
      </c>
      <c r="H34" s="171">
        <v>10</v>
      </c>
      <c r="I34" s="92">
        <v>7</v>
      </c>
      <c r="J34" s="93">
        <v>233.333333333333</v>
      </c>
    </row>
    <row r="35" s="26" customFormat="1" ht="16" customHeight="1" spans="1:10">
      <c r="A35" s="170">
        <v>20105</v>
      </c>
      <c r="B35" s="94" t="s">
        <v>172</v>
      </c>
      <c r="C35" s="171">
        <v>100</v>
      </c>
      <c r="D35" s="171">
        <v>40</v>
      </c>
      <c r="E35" s="93">
        <v>40</v>
      </c>
      <c r="F35" s="92">
        <v>-66</v>
      </c>
      <c r="G35" s="93">
        <v>-62.2641509433962</v>
      </c>
      <c r="H35" s="171">
        <v>113</v>
      </c>
      <c r="I35" s="92">
        <v>73</v>
      </c>
      <c r="J35" s="93">
        <v>182.5</v>
      </c>
    </row>
    <row r="36" s="26" customFormat="1" ht="16" customHeight="1" spans="1:10">
      <c r="A36" s="170">
        <v>2010501</v>
      </c>
      <c r="B36" s="94" t="s">
        <v>156</v>
      </c>
      <c r="C36" s="171"/>
      <c r="D36" s="171"/>
      <c r="E36" s="93">
        <v>0</v>
      </c>
      <c r="F36" s="92">
        <v>0</v>
      </c>
      <c r="G36" s="93">
        <v>0</v>
      </c>
      <c r="H36" s="171"/>
      <c r="I36" s="92">
        <v>0</v>
      </c>
      <c r="J36" s="93">
        <v>0</v>
      </c>
    </row>
    <row r="37" s="26" customFormat="1" ht="16" customHeight="1" spans="1:10">
      <c r="A37" s="170">
        <v>2010502</v>
      </c>
      <c r="B37" s="94" t="s">
        <v>157</v>
      </c>
      <c r="C37" s="171"/>
      <c r="D37" s="171"/>
      <c r="E37" s="93">
        <v>0</v>
      </c>
      <c r="F37" s="92">
        <v>0</v>
      </c>
      <c r="G37" s="93">
        <v>0</v>
      </c>
      <c r="H37" s="171"/>
      <c r="I37" s="92">
        <v>0</v>
      </c>
      <c r="J37" s="93">
        <v>0</v>
      </c>
    </row>
    <row r="38" s="26" customFormat="1" ht="16" customHeight="1" spans="1:10">
      <c r="A38" s="170">
        <v>2010503</v>
      </c>
      <c r="B38" s="94" t="s">
        <v>163</v>
      </c>
      <c r="C38" s="171"/>
      <c r="D38" s="171"/>
      <c r="E38" s="93">
        <v>0</v>
      </c>
      <c r="F38" s="92">
        <v>0</v>
      </c>
      <c r="G38" s="93">
        <v>0</v>
      </c>
      <c r="H38" s="171"/>
      <c r="I38" s="92">
        <v>0</v>
      </c>
      <c r="J38" s="93">
        <v>0</v>
      </c>
    </row>
    <row r="39" s="26" customFormat="1" ht="16" customHeight="1" spans="1:10">
      <c r="A39" s="170">
        <v>2010504</v>
      </c>
      <c r="B39" s="94" t="s">
        <v>173</v>
      </c>
      <c r="C39" s="171"/>
      <c r="D39" s="171"/>
      <c r="E39" s="93">
        <v>0</v>
      </c>
      <c r="F39" s="92">
        <v>0</v>
      </c>
      <c r="G39" s="93">
        <v>0</v>
      </c>
      <c r="H39" s="171"/>
      <c r="I39" s="92">
        <v>0</v>
      </c>
      <c r="J39" s="93">
        <v>0</v>
      </c>
    </row>
    <row r="40" s="26" customFormat="1" ht="16" customHeight="1" spans="1:10">
      <c r="A40" s="170">
        <v>2010505</v>
      </c>
      <c r="B40" s="94" t="s">
        <v>174</v>
      </c>
      <c r="C40" s="171">
        <v>100</v>
      </c>
      <c r="D40" s="171">
        <v>29</v>
      </c>
      <c r="E40" s="93">
        <v>29</v>
      </c>
      <c r="F40" s="92">
        <v>-48</v>
      </c>
      <c r="G40" s="93">
        <v>-62.3376623376623</v>
      </c>
      <c r="H40" s="171">
        <v>113</v>
      </c>
      <c r="I40" s="92">
        <v>84</v>
      </c>
      <c r="J40" s="93">
        <v>289.655172413793</v>
      </c>
    </row>
    <row r="41" s="26" customFormat="1" ht="16" customHeight="1" spans="1:10">
      <c r="A41" s="170">
        <v>2010506</v>
      </c>
      <c r="B41" s="94" t="s">
        <v>175</v>
      </c>
      <c r="C41" s="171"/>
      <c r="D41" s="171">
        <v>0</v>
      </c>
      <c r="E41" s="93">
        <v>0</v>
      </c>
      <c r="F41" s="92">
        <v>0</v>
      </c>
      <c r="G41" s="93">
        <v>0</v>
      </c>
      <c r="H41" s="171"/>
      <c r="I41" s="92">
        <v>0</v>
      </c>
      <c r="J41" s="93">
        <v>0</v>
      </c>
    </row>
    <row r="42" s="26" customFormat="1" ht="16" customHeight="1" spans="1:10">
      <c r="A42" s="170">
        <v>2010507</v>
      </c>
      <c r="B42" s="94" t="s">
        <v>176</v>
      </c>
      <c r="C42" s="171"/>
      <c r="D42" s="171">
        <v>0</v>
      </c>
      <c r="E42" s="93">
        <v>0</v>
      </c>
      <c r="F42" s="92">
        <v>-29</v>
      </c>
      <c r="G42" s="93">
        <v>-100</v>
      </c>
      <c r="H42" s="171"/>
      <c r="I42" s="92">
        <v>0</v>
      </c>
      <c r="J42" s="93">
        <v>0</v>
      </c>
    </row>
    <row r="43" s="26" customFormat="1" ht="16" customHeight="1" spans="1:10">
      <c r="A43" s="170">
        <v>2010508</v>
      </c>
      <c r="B43" s="94" t="s">
        <v>177</v>
      </c>
      <c r="C43" s="171"/>
      <c r="D43" s="171">
        <v>0</v>
      </c>
      <c r="E43" s="93">
        <v>0</v>
      </c>
      <c r="F43" s="92">
        <v>0</v>
      </c>
      <c r="G43" s="93">
        <v>0</v>
      </c>
      <c r="H43" s="171"/>
      <c r="I43" s="92">
        <v>0</v>
      </c>
      <c r="J43" s="93">
        <v>0</v>
      </c>
    </row>
    <row r="44" s="26" customFormat="1" ht="16" customHeight="1" spans="1:10">
      <c r="A44" s="170">
        <v>2010550</v>
      </c>
      <c r="B44" s="94" t="s">
        <v>158</v>
      </c>
      <c r="C44" s="171"/>
      <c r="D44" s="171">
        <v>0</v>
      </c>
      <c r="E44" s="93">
        <v>0</v>
      </c>
      <c r="F44" s="92">
        <v>0</v>
      </c>
      <c r="G44" s="93">
        <v>0</v>
      </c>
      <c r="H44" s="171"/>
      <c r="I44" s="92">
        <v>0</v>
      </c>
      <c r="J44" s="93">
        <v>0</v>
      </c>
    </row>
    <row r="45" s="26" customFormat="1" ht="16" customHeight="1" spans="1:10">
      <c r="A45" s="170">
        <v>2010599</v>
      </c>
      <c r="B45" s="94" t="s">
        <v>178</v>
      </c>
      <c r="C45" s="171"/>
      <c r="D45" s="171">
        <v>11</v>
      </c>
      <c r="E45" s="93">
        <v>0</v>
      </c>
      <c r="F45" s="92">
        <v>11</v>
      </c>
      <c r="G45" s="93">
        <v>0</v>
      </c>
      <c r="H45" s="171"/>
      <c r="I45" s="92">
        <v>-11</v>
      </c>
      <c r="J45" s="93">
        <v>-100</v>
      </c>
    </row>
    <row r="46" s="26" customFormat="1" ht="16" customHeight="1" spans="1:10">
      <c r="A46" s="170">
        <v>20106</v>
      </c>
      <c r="B46" s="94" t="s">
        <v>179</v>
      </c>
      <c r="C46" s="171">
        <v>402</v>
      </c>
      <c r="D46" s="171">
        <v>118</v>
      </c>
      <c r="E46" s="93">
        <v>29.3532338308458</v>
      </c>
      <c r="F46" s="92">
        <v>-278</v>
      </c>
      <c r="G46" s="93">
        <v>-70.2020202020202</v>
      </c>
      <c r="H46" s="171">
        <v>328</v>
      </c>
      <c r="I46" s="92">
        <v>210</v>
      </c>
      <c r="J46" s="93">
        <v>177.966101694915</v>
      </c>
    </row>
    <row r="47" s="26" customFormat="1" ht="16" customHeight="1" spans="1:10">
      <c r="A47" s="170">
        <v>2010601</v>
      </c>
      <c r="B47" s="94" t="s">
        <v>156</v>
      </c>
      <c r="C47" s="171">
        <v>52</v>
      </c>
      <c r="D47" s="171">
        <v>49</v>
      </c>
      <c r="E47" s="93">
        <v>94.2307692307692</v>
      </c>
      <c r="F47" s="92">
        <v>-40</v>
      </c>
      <c r="G47" s="93">
        <v>-44.9438202247191</v>
      </c>
      <c r="H47" s="171">
        <v>96</v>
      </c>
      <c r="I47" s="92">
        <v>47</v>
      </c>
      <c r="J47" s="93">
        <v>95.9183673469388</v>
      </c>
    </row>
    <row r="48" s="26" customFormat="1" ht="16" customHeight="1" spans="1:10">
      <c r="A48" s="170">
        <v>2010602</v>
      </c>
      <c r="B48" s="94" t="s">
        <v>157</v>
      </c>
      <c r="C48" s="171">
        <v>22</v>
      </c>
      <c r="D48" s="171">
        <v>2</v>
      </c>
      <c r="E48" s="93">
        <v>9.09090909090909</v>
      </c>
      <c r="F48" s="92">
        <v>-70</v>
      </c>
      <c r="G48" s="93">
        <v>-97.2222222222222</v>
      </c>
      <c r="H48" s="171">
        <v>20</v>
      </c>
      <c r="I48" s="92">
        <v>18</v>
      </c>
      <c r="J48" s="93">
        <v>900</v>
      </c>
    </row>
    <row r="49" s="26" customFormat="1" ht="16" customHeight="1" spans="1:10">
      <c r="A49" s="170">
        <v>2010603</v>
      </c>
      <c r="B49" s="94" t="s">
        <v>163</v>
      </c>
      <c r="C49" s="171"/>
      <c r="D49" s="171">
        <v>0</v>
      </c>
      <c r="E49" s="93">
        <v>0</v>
      </c>
      <c r="F49" s="92">
        <v>0</v>
      </c>
      <c r="G49" s="93">
        <v>0</v>
      </c>
      <c r="H49" s="171"/>
      <c r="I49" s="92">
        <v>0</v>
      </c>
      <c r="J49" s="93">
        <v>0</v>
      </c>
    </row>
    <row r="50" s="26" customFormat="1" ht="16" customHeight="1" spans="1:10">
      <c r="A50" s="170">
        <v>2010604</v>
      </c>
      <c r="B50" s="94" t="s">
        <v>180</v>
      </c>
      <c r="C50" s="171">
        <v>20</v>
      </c>
      <c r="D50" s="171">
        <v>0</v>
      </c>
      <c r="E50" s="93">
        <v>0</v>
      </c>
      <c r="F50" s="92">
        <v>-22</v>
      </c>
      <c r="G50" s="93">
        <v>-100</v>
      </c>
      <c r="H50" s="171">
        <v>10</v>
      </c>
      <c r="I50" s="92">
        <v>10</v>
      </c>
      <c r="J50" s="93">
        <v>0</v>
      </c>
    </row>
    <row r="51" s="26" customFormat="1" ht="16" customHeight="1" spans="1:10">
      <c r="A51" s="170">
        <v>2010605</v>
      </c>
      <c r="B51" s="94" t="s">
        <v>181</v>
      </c>
      <c r="C51" s="171">
        <v>17</v>
      </c>
      <c r="D51" s="171">
        <v>8</v>
      </c>
      <c r="E51" s="93">
        <v>47.0588235294118</v>
      </c>
      <c r="F51" s="92">
        <v>-11</v>
      </c>
      <c r="G51" s="93">
        <v>-57.8947368421053</v>
      </c>
      <c r="H51" s="171">
        <v>17</v>
      </c>
      <c r="I51" s="92">
        <v>9</v>
      </c>
      <c r="J51" s="93">
        <v>112.5</v>
      </c>
    </row>
    <row r="52" s="26" customFormat="1" ht="16" customHeight="1" spans="1:10">
      <c r="A52" s="170">
        <v>2010606</v>
      </c>
      <c r="B52" s="94" t="s">
        <v>182</v>
      </c>
      <c r="C52" s="171"/>
      <c r="D52" s="171">
        <v>0</v>
      </c>
      <c r="E52" s="93">
        <v>0</v>
      </c>
      <c r="F52" s="92">
        <v>0</v>
      </c>
      <c r="G52" s="93">
        <v>0</v>
      </c>
      <c r="H52" s="171"/>
      <c r="I52" s="92">
        <v>0</v>
      </c>
      <c r="J52" s="93">
        <v>0</v>
      </c>
    </row>
    <row r="53" s="26" customFormat="1" ht="16" customHeight="1" spans="1:10">
      <c r="A53" s="170">
        <v>2010607</v>
      </c>
      <c r="B53" s="94" t="s">
        <v>183</v>
      </c>
      <c r="C53" s="171">
        <v>27</v>
      </c>
      <c r="D53" s="171">
        <v>0</v>
      </c>
      <c r="E53" s="93">
        <v>0</v>
      </c>
      <c r="F53" s="92">
        <v>0</v>
      </c>
      <c r="G53" s="93">
        <v>0</v>
      </c>
      <c r="H53" s="171">
        <v>25</v>
      </c>
      <c r="I53" s="92">
        <v>25</v>
      </c>
      <c r="J53" s="93">
        <v>0</v>
      </c>
    </row>
    <row r="54" s="26" customFormat="1" ht="16" customHeight="1" spans="1:10">
      <c r="A54" s="170">
        <v>2010608</v>
      </c>
      <c r="B54" s="94" t="s">
        <v>184</v>
      </c>
      <c r="C54" s="171">
        <v>210</v>
      </c>
      <c r="D54" s="171">
        <v>59</v>
      </c>
      <c r="E54" s="93">
        <v>28.0952380952381</v>
      </c>
      <c r="F54" s="92">
        <v>-103</v>
      </c>
      <c r="G54" s="93">
        <v>-63.5802469135802</v>
      </c>
      <c r="H54" s="171">
        <v>150</v>
      </c>
      <c r="I54" s="92">
        <v>91</v>
      </c>
      <c r="J54" s="93">
        <v>154.237288135593</v>
      </c>
    </row>
    <row r="55" s="26" customFormat="1" ht="16" customHeight="1" spans="1:10">
      <c r="A55" s="170">
        <v>2010650</v>
      </c>
      <c r="B55" s="94" t="s">
        <v>158</v>
      </c>
      <c r="C55" s="171"/>
      <c r="D55" s="171">
        <v>0</v>
      </c>
      <c r="E55" s="93">
        <v>0</v>
      </c>
      <c r="F55" s="92">
        <v>0</v>
      </c>
      <c r="G55" s="93">
        <v>0</v>
      </c>
      <c r="H55" s="171"/>
      <c r="I55" s="92">
        <v>0</v>
      </c>
      <c r="J55" s="93">
        <v>0</v>
      </c>
    </row>
    <row r="56" s="26" customFormat="1" ht="16" customHeight="1" spans="1:10">
      <c r="A56" s="170">
        <v>2010699</v>
      </c>
      <c r="B56" s="94" t="s">
        <v>185</v>
      </c>
      <c r="C56" s="171">
        <v>54</v>
      </c>
      <c r="D56" s="171">
        <v>0</v>
      </c>
      <c r="E56" s="93">
        <v>0</v>
      </c>
      <c r="F56" s="92">
        <v>-32</v>
      </c>
      <c r="G56" s="93">
        <v>-100</v>
      </c>
      <c r="H56" s="171">
        <v>10</v>
      </c>
      <c r="I56" s="92">
        <v>10</v>
      </c>
      <c r="J56" s="93">
        <v>0</v>
      </c>
    </row>
    <row r="57" s="26" customFormat="1" ht="16" customHeight="1" spans="1:10">
      <c r="A57" s="170">
        <v>20107</v>
      </c>
      <c r="B57" s="94" t="s">
        <v>186</v>
      </c>
      <c r="C57" s="171">
        <v>360</v>
      </c>
      <c r="D57" s="171">
        <v>360</v>
      </c>
      <c r="E57" s="93">
        <v>100</v>
      </c>
      <c r="F57" s="92">
        <v>53</v>
      </c>
      <c r="G57" s="93">
        <v>17.2638436482085</v>
      </c>
      <c r="H57" s="171">
        <v>340</v>
      </c>
      <c r="I57" s="92">
        <v>-20</v>
      </c>
      <c r="J57" s="93">
        <v>-5.55555555555556</v>
      </c>
    </row>
    <row r="58" s="26" customFormat="1" ht="16" customHeight="1" spans="1:10">
      <c r="A58" s="170">
        <v>2010701</v>
      </c>
      <c r="B58" s="94" t="s">
        <v>156</v>
      </c>
      <c r="C58" s="171"/>
      <c r="D58" s="171"/>
      <c r="E58" s="93">
        <v>0</v>
      </c>
      <c r="F58" s="92">
        <v>0</v>
      </c>
      <c r="G58" s="93">
        <v>0</v>
      </c>
      <c r="H58" s="171"/>
      <c r="I58" s="92">
        <v>0</v>
      </c>
      <c r="J58" s="93">
        <v>0</v>
      </c>
    </row>
    <row r="59" s="26" customFormat="1" ht="16" customHeight="1" spans="1:10">
      <c r="A59" s="170">
        <v>2010702</v>
      </c>
      <c r="B59" s="94" t="s">
        <v>157</v>
      </c>
      <c r="C59" s="171"/>
      <c r="D59" s="171"/>
      <c r="E59" s="93">
        <v>0</v>
      </c>
      <c r="F59" s="92">
        <v>0</v>
      </c>
      <c r="G59" s="93">
        <v>0</v>
      </c>
      <c r="H59" s="171"/>
      <c r="I59" s="92">
        <v>0</v>
      </c>
      <c r="J59" s="93">
        <v>0</v>
      </c>
    </row>
    <row r="60" s="26" customFormat="1" ht="16" customHeight="1" spans="1:10">
      <c r="A60" s="170">
        <v>2010703</v>
      </c>
      <c r="B60" s="94" t="s">
        <v>163</v>
      </c>
      <c r="C60" s="171"/>
      <c r="D60" s="171"/>
      <c r="E60" s="93">
        <v>0</v>
      </c>
      <c r="F60" s="92">
        <v>0</v>
      </c>
      <c r="G60" s="93">
        <v>0</v>
      </c>
      <c r="H60" s="171"/>
      <c r="I60" s="92">
        <v>0</v>
      </c>
      <c r="J60" s="93">
        <v>0</v>
      </c>
    </row>
    <row r="61" s="26" customFormat="1" ht="16" customHeight="1" spans="1:10">
      <c r="A61" s="170">
        <v>2010709</v>
      </c>
      <c r="B61" s="94" t="s">
        <v>183</v>
      </c>
      <c r="C61" s="171"/>
      <c r="D61" s="171"/>
      <c r="E61" s="93">
        <v>0</v>
      </c>
      <c r="F61" s="92">
        <v>0</v>
      </c>
      <c r="G61" s="93">
        <v>0</v>
      </c>
      <c r="H61" s="171"/>
      <c r="I61" s="92">
        <v>0</v>
      </c>
      <c r="J61" s="93">
        <v>0</v>
      </c>
    </row>
    <row r="62" s="26" customFormat="1" ht="16" customHeight="1" spans="1:10">
      <c r="A62" s="172">
        <v>2010710</v>
      </c>
      <c r="B62" s="94" t="s">
        <v>187</v>
      </c>
      <c r="C62" s="171"/>
      <c r="D62" s="171"/>
      <c r="E62" s="93">
        <v>0</v>
      </c>
      <c r="F62" s="92">
        <v>0</v>
      </c>
      <c r="G62" s="93">
        <v>0</v>
      </c>
      <c r="H62" s="171"/>
      <c r="I62" s="92">
        <v>0</v>
      </c>
      <c r="J62" s="93">
        <v>0</v>
      </c>
    </row>
    <row r="63" s="26" customFormat="1" ht="16" customHeight="1" spans="1:10">
      <c r="A63" s="170">
        <v>2010750</v>
      </c>
      <c r="B63" s="94" t="s">
        <v>158</v>
      </c>
      <c r="C63" s="171"/>
      <c r="D63" s="171"/>
      <c r="E63" s="93">
        <v>0</v>
      </c>
      <c r="F63" s="92">
        <v>0</v>
      </c>
      <c r="G63" s="93">
        <v>0</v>
      </c>
      <c r="H63" s="171"/>
      <c r="I63" s="92">
        <v>0</v>
      </c>
      <c r="J63" s="93">
        <v>0</v>
      </c>
    </row>
    <row r="64" s="26" customFormat="1" ht="16" customHeight="1" spans="1:10">
      <c r="A64" s="170">
        <v>2010799</v>
      </c>
      <c r="B64" s="94" t="s">
        <v>188</v>
      </c>
      <c r="C64" s="171">
        <v>360</v>
      </c>
      <c r="D64" s="171">
        <v>360</v>
      </c>
      <c r="E64" s="93">
        <v>100</v>
      </c>
      <c r="F64" s="92">
        <v>53</v>
      </c>
      <c r="G64" s="93">
        <v>17.2638436482085</v>
      </c>
      <c r="H64" s="171">
        <v>340</v>
      </c>
      <c r="I64" s="92">
        <v>-20</v>
      </c>
      <c r="J64" s="93">
        <v>-5.55555555555556</v>
      </c>
    </row>
    <row r="65" s="26" customFormat="1" ht="16" customHeight="1" spans="1:10">
      <c r="A65" s="170">
        <v>20111</v>
      </c>
      <c r="B65" s="94" t="s">
        <v>189</v>
      </c>
      <c r="C65" s="115">
        <v>1</v>
      </c>
      <c r="D65" s="115">
        <v>0</v>
      </c>
      <c r="E65" s="93">
        <v>0</v>
      </c>
      <c r="F65" s="92">
        <v>0</v>
      </c>
      <c r="G65" s="93">
        <v>0</v>
      </c>
      <c r="H65" s="115">
        <v>1</v>
      </c>
      <c r="I65" s="92">
        <v>1</v>
      </c>
      <c r="J65" s="93">
        <v>0</v>
      </c>
    </row>
    <row r="66" s="26" customFormat="1" ht="16" customHeight="1" spans="1:10">
      <c r="A66" s="170">
        <v>2011101</v>
      </c>
      <c r="B66" s="94" t="s">
        <v>156</v>
      </c>
      <c r="C66" s="171"/>
      <c r="D66" s="171"/>
      <c r="E66" s="93">
        <v>0</v>
      </c>
      <c r="F66" s="92">
        <v>0</v>
      </c>
      <c r="G66" s="93">
        <v>0</v>
      </c>
      <c r="H66" s="171"/>
      <c r="I66" s="92">
        <v>0</v>
      </c>
      <c r="J66" s="93">
        <v>0</v>
      </c>
    </row>
    <row r="67" s="26" customFormat="1" ht="16" customHeight="1" spans="1:10">
      <c r="A67" s="170">
        <v>2011102</v>
      </c>
      <c r="B67" s="94" t="s">
        <v>157</v>
      </c>
      <c r="C67" s="171"/>
      <c r="D67" s="171"/>
      <c r="E67" s="93">
        <v>0</v>
      </c>
      <c r="F67" s="92">
        <v>0</v>
      </c>
      <c r="G67" s="93">
        <v>0</v>
      </c>
      <c r="H67" s="171"/>
      <c r="I67" s="92">
        <v>0</v>
      </c>
      <c r="J67" s="93">
        <v>0</v>
      </c>
    </row>
    <row r="68" s="26" customFormat="1" ht="16" customHeight="1" spans="1:10">
      <c r="A68" s="170">
        <v>2011103</v>
      </c>
      <c r="B68" s="94" t="s">
        <v>163</v>
      </c>
      <c r="C68" s="171"/>
      <c r="D68" s="171"/>
      <c r="E68" s="93">
        <v>0</v>
      </c>
      <c r="F68" s="92">
        <v>0</v>
      </c>
      <c r="G68" s="93">
        <v>0</v>
      </c>
      <c r="H68" s="171"/>
      <c r="I68" s="92">
        <v>0</v>
      </c>
      <c r="J68" s="93">
        <v>0</v>
      </c>
    </row>
    <row r="69" s="26" customFormat="1" ht="16" customHeight="1" spans="1:10">
      <c r="A69" s="170">
        <v>2011150</v>
      </c>
      <c r="B69" s="94" t="s">
        <v>158</v>
      </c>
      <c r="C69" s="171"/>
      <c r="D69" s="171"/>
      <c r="E69" s="93">
        <v>0</v>
      </c>
      <c r="F69" s="92">
        <v>0</v>
      </c>
      <c r="G69" s="93">
        <v>0</v>
      </c>
      <c r="H69" s="171"/>
      <c r="I69" s="92">
        <v>0</v>
      </c>
      <c r="J69" s="93">
        <v>0</v>
      </c>
    </row>
    <row r="70" s="26" customFormat="1" ht="16" customHeight="1" spans="1:10">
      <c r="A70" s="170">
        <v>2011199</v>
      </c>
      <c r="B70" s="94" t="s">
        <v>190</v>
      </c>
      <c r="C70" s="171">
        <v>1</v>
      </c>
      <c r="D70" s="171"/>
      <c r="E70" s="93">
        <v>0</v>
      </c>
      <c r="F70" s="92">
        <v>0</v>
      </c>
      <c r="G70" s="93">
        <v>0</v>
      </c>
      <c r="H70" s="171">
        <v>1</v>
      </c>
      <c r="I70" s="92">
        <v>1</v>
      </c>
      <c r="J70" s="93">
        <v>0</v>
      </c>
    </row>
    <row r="71" s="26" customFormat="1" ht="16" customHeight="1" spans="1:10">
      <c r="A71" s="170">
        <v>20113</v>
      </c>
      <c r="B71" s="94" t="s">
        <v>191</v>
      </c>
      <c r="C71" s="171">
        <v>5902</v>
      </c>
      <c r="D71" s="171">
        <v>1888</v>
      </c>
      <c r="E71" s="93">
        <v>31.9891562182311</v>
      </c>
      <c r="F71" s="92">
        <v>-162</v>
      </c>
      <c r="G71" s="93">
        <v>-7.90243902439024</v>
      </c>
      <c r="H71" s="171">
        <v>3535</v>
      </c>
      <c r="I71" s="92">
        <v>1647</v>
      </c>
      <c r="J71" s="93">
        <v>87.2351694915254</v>
      </c>
    </row>
    <row r="72" s="26" customFormat="1" ht="16" customHeight="1" spans="1:10">
      <c r="A72" s="170">
        <v>2011301</v>
      </c>
      <c r="B72" s="94" t="s">
        <v>156</v>
      </c>
      <c r="C72" s="171">
        <v>28</v>
      </c>
      <c r="D72" s="171">
        <v>5</v>
      </c>
      <c r="E72" s="93">
        <v>17.8571428571429</v>
      </c>
      <c r="F72" s="92">
        <v>-13</v>
      </c>
      <c r="G72" s="93">
        <v>-72.2222222222222</v>
      </c>
      <c r="H72" s="171"/>
      <c r="I72" s="92">
        <v>-5</v>
      </c>
      <c r="J72" s="93">
        <v>-100</v>
      </c>
    </row>
    <row r="73" s="26" customFormat="1" ht="16" customHeight="1" spans="1:10">
      <c r="A73" s="170">
        <v>2011302</v>
      </c>
      <c r="B73" s="94" t="s">
        <v>157</v>
      </c>
      <c r="C73" s="171"/>
      <c r="D73" s="171">
        <v>0</v>
      </c>
      <c r="E73" s="93">
        <v>0</v>
      </c>
      <c r="F73" s="92">
        <v>0</v>
      </c>
      <c r="G73" s="93">
        <v>0</v>
      </c>
      <c r="H73" s="171"/>
      <c r="I73" s="92">
        <v>0</v>
      </c>
      <c r="J73" s="93">
        <v>0</v>
      </c>
    </row>
    <row r="74" s="26" customFormat="1" ht="16" customHeight="1" spans="1:10">
      <c r="A74" s="170">
        <v>2011303</v>
      </c>
      <c r="B74" s="94" t="s">
        <v>163</v>
      </c>
      <c r="C74" s="171"/>
      <c r="D74" s="171">
        <v>0</v>
      </c>
      <c r="E74" s="93">
        <v>0</v>
      </c>
      <c r="F74" s="92">
        <v>0</v>
      </c>
      <c r="G74" s="93">
        <v>0</v>
      </c>
      <c r="H74" s="171"/>
      <c r="I74" s="92">
        <v>0</v>
      </c>
      <c r="J74" s="93">
        <v>0</v>
      </c>
    </row>
    <row r="75" s="26" customFormat="1" ht="16" customHeight="1" spans="1:10">
      <c r="A75" s="170">
        <v>2011304</v>
      </c>
      <c r="B75" s="94" t="s">
        <v>192</v>
      </c>
      <c r="C75" s="171"/>
      <c r="D75" s="171">
        <v>0</v>
      </c>
      <c r="E75" s="93">
        <v>0</v>
      </c>
      <c r="F75" s="92">
        <v>0</v>
      </c>
      <c r="G75" s="93">
        <v>0</v>
      </c>
      <c r="H75" s="171"/>
      <c r="I75" s="92">
        <v>0</v>
      </c>
      <c r="J75" s="93">
        <v>0</v>
      </c>
    </row>
    <row r="76" s="26" customFormat="1" ht="16" customHeight="1" spans="1:10">
      <c r="A76" s="170">
        <v>2011305</v>
      </c>
      <c r="B76" s="94" t="s">
        <v>193</v>
      </c>
      <c r="C76" s="171"/>
      <c r="D76" s="171">
        <v>0</v>
      </c>
      <c r="E76" s="93">
        <v>0</v>
      </c>
      <c r="F76" s="92">
        <v>0</v>
      </c>
      <c r="G76" s="93">
        <v>0</v>
      </c>
      <c r="H76" s="171"/>
      <c r="I76" s="92">
        <v>0</v>
      </c>
      <c r="J76" s="93">
        <v>0</v>
      </c>
    </row>
    <row r="77" s="26" customFormat="1" ht="16" customHeight="1" spans="1:10">
      <c r="A77" s="170">
        <v>2011306</v>
      </c>
      <c r="B77" s="94" t="s">
        <v>194</v>
      </c>
      <c r="C77" s="171"/>
      <c r="D77" s="171">
        <v>0</v>
      </c>
      <c r="E77" s="93">
        <v>0</v>
      </c>
      <c r="F77" s="92">
        <v>0</v>
      </c>
      <c r="G77" s="93">
        <v>0</v>
      </c>
      <c r="H77" s="171"/>
      <c r="I77" s="92">
        <v>0</v>
      </c>
      <c r="J77" s="93">
        <v>0</v>
      </c>
    </row>
    <row r="78" s="26" customFormat="1" ht="16" customHeight="1" spans="1:10">
      <c r="A78" s="170">
        <v>2011307</v>
      </c>
      <c r="B78" s="94" t="s">
        <v>195</v>
      </c>
      <c r="C78" s="171"/>
      <c r="D78" s="171">
        <v>0</v>
      </c>
      <c r="E78" s="93">
        <v>0</v>
      </c>
      <c r="F78" s="92">
        <v>0</v>
      </c>
      <c r="G78" s="93">
        <v>0</v>
      </c>
      <c r="H78" s="171"/>
      <c r="I78" s="92">
        <v>0</v>
      </c>
      <c r="J78" s="93">
        <v>0</v>
      </c>
    </row>
    <row r="79" s="26" customFormat="1" ht="16" customHeight="1" spans="1:10">
      <c r="A79" s="170">
        <v>2011308</v>
      </c>
      <c r="B79" s="94" t="s">
        <v>196</v>
      </c>
      <c r="C79" s="171">
        <v>5874</v>
      </c>
      <c r="D79" s="171">
        <v>1883</v>
      </c>
      <c r="E79" s="93">
        <v>32.0565202587674</v>
      </c>
      <c r="F79" s="92">
        <v>-45</v>
      </c>
      <c r="G79" s="93">
        <v>-2.33402489626556</v>
      </c>
      <c r="H79" s="171">
        <v>3535</v>
      </c>
      <c r="I79" s="92">
        <v>1652</v>
      </c>
      <c r="J79" s="93">
        <v>87.7323420074349</v>
      </c>
    </row>
    <row r="80" s="26" customFormat="1" ht="16" customHeight="1" spans="1:10">
      <c r="A80" s="170">
        <v>2011350</v>
      </c>
      <c r="B80" s="94" t="s">
        <v>158</v>
      </c>
      <c r="C80" s="171"/>
      <c r="D80" s="171">
        <v>0</v>
      </c>
      <c r="E80" s="93">
        <v>0</v>
      </c>
      <c r="F80" s="92">
        <v>0</v>
      </c>
      <c r="G80" s="93">
        <v>0</v>
      </c>
      <c r="H80" s="171"/>
      <c r="I80" s="92">
        <v>0</v>
      </c>
      <c r="J80" s="93">
        <v>0</v>
      </c>
    </row>
    <row r="81" s="26" customFormat="1" ht="16" customHeight="1" spans="1:10">
      <c r="A81" s="170">
        <v>2011399</v>
      </c>
      <c r="B81" s="94" t="s">
        <v>197</v>
      </c>
      <c r="C81" s="171"/>
      <c r="D81" s="171">
        <v>0</v>
      </c>
      <c r="E81" s="93">
        <v>0</v>
      </c>
      <c r="F81" s="92">
        <v>-104</v>
      </c>
      <c r="G81" s="93">
        <v>-100</v>
      </c>
      <c r="H81" s="171"/>
      <c r="I81" s="92">
        <v>0</v>
      </c>
      <c r="J81" s="93">
        <v>0</v>
      </c>
    </row>
    <row r="82" s="26" customFormat="1" ht="16" customHeight="1" spans="1:10">
      <c r="A82" s="170">
        <v>20129</v>
      </c>
      <c r="B82" s="94" t="s">
        <v>198</v>
      </c>
      <c r="C82" s="171">
        <v>178</v>
      </c>
      <c r="D82" s="171">
        <v>31</v>
      </c>
      <c r="E82" s="93">
        <v>17.4157303370787</v>
      </c>
      <c r="F82" s="92">
        <v>-146</v>
      </c>
      <c r="G82" s="93">
        <v>-82.4858757062147</v>
      </c>
      <c r="H82" s="171">
        <v>81</v>
      </c>
      <c r="I82" s="92">
        <v>50</v>
      </c>
      <c r="J82" s="93">
        <v>161.290322580645</v>
      </c>
    </row>
    <row r="83" s="26" customFormat="1" ht="16" customHeight="1" spans="1:10">
      <c r="A83" s="170">
        <v>2012901</v>
      </c>
      <c r="B83" s="94" t="s">
        <v>156</v>
      </c>
      <c r="C83" s="171">
        <v>4</v>
      </c>
      <c r="D83" s="171">
        <v>0</v>
      </c>
      <c r="E83" s="93">
        <v>0</v>
      </c>
      <c r="F83" s="92">
        <v>-3</v>
      </c>
      <c r="G83" s="93">
        <v>-100</v>
      </c>
      <c r="H83" s="171"/>
      <c r="I83" s="92">
        <v>0</v>
      </c>
      <c r="J83" s="93">
        <v>0</v>
      </c>
    </row>
    <row r="84" s="26" customFormat="1" ht="16" customHeight="1" spans="1:10">
      <c r="A84" s="170">
        <v>2012902</v>
      </c>
      <c r="B84" s="94" t="s">
        <v>157</v>
      </c>
      <c r="C84" s="171"/>
      <c r="D84" s="171">
        <v>0</v>
      </c>
      <c r="E84" s="93">
        <v>0</v>
      </c>
      <c r="F84" s="92">
        <v>0</v>
      </c>
      <c r="G84" s="93">
        <v>0</v>
      </c>
      <c r="H84" s="171"/>
      <c r="I84" s="92">
        <v>0</v>
      </c>
      <c r="J84" s="93">
        <v>0</v>
      </c>
    </row>
    <row r="85" s="26" customFormat="1" ht="16" customHeight="1" spans="1:10">
      <c r="A85" s="170">
        <v>2012903</v>
      </c>
      <c r="B85" s="94" t="s">
        <v>163</v>
      </c>
      <c r="C85" s="171"/>
      <c r="D85" s="171">
        <v>0</v>
      </c>
      <c r="E85" s="93">
        <v>0</v>
      </c>
      <c r="F85" s="92">
        <v>0</v>
      </c>
      <c r="G85" s="93">
        <v>0</v>
      </c>
      <c r="H85" s="171"/>
      <c r="I85" s="92">
        <v>0</v>
      </c>
      <c r="J85" s="93">
        <v>0</v>
      </c>
    </row>
    <row r="86" s="26" customFormat="1" ht="16" customHeight="1" spans="1:10">
      <c r="A86" s="170">
        <v>2012906</v>
      </c>
      <c r="B86" s="94" t="s">
        <v>199</v>
      </c>
      <c r="C86" s="171">
        <v>122</v>
      </c>
      <c r="D86" s="171">
        <v>28</v>
      </c>
      <c r="E86" s="93">
        <v>22.9508196721311</v>
      </c>
      <c r="F86" s="92">
        <v>-80</v>
      </c>
      <c r="G86" s="93">
        <v>-74.0740740740741</v>
      </c>
      <c r="H86" s="171">
        <v>46</v>
      </c>
      <c r="I86" s="92">
        <v>18</v>
      </c>
      <c r="J86" s="93">
        <v>64.2857142857143</v>
      </c>
    </row>
    <row r="87" s="26" customFormat="1" ht="16" customHeight="1" spans="1:10">
      <c r="A87" s="170">
        <v>2012950</v>
      </c>
      <c r="B87" s="94" t="s">
        <v>158</v>
      </c>
      <c r="C87" s="171"/>
      <c r="D87" s="171">
        <v>0</v>
      </c>
      <c r="E87" s="93">
        <v>0</v>
      </c>
      <c r="F87" s="92">
        <v>0</v>
      </c>
      <c r="G87" s="93">
        <v>0</v>
      </c>
      <c r="H87" s="171"/>
      <c r="I87" s="92">
        <v>0</v>
      </c>
      <c r="J87" s="93">
        <v>0</v>
      </c>
    </row>
    <row r="88" s="26" customFormat="1" ht="16" customHeight="1" spans="1:10">
      <c r="A88" s="170">
        <v>2012999</v>
      </c>
      <c r="B88" s="94" t="s">
        <v>200</v>
      </c>
      <c r="C88" s="171">
        <v>52</v>
      </c>
      <c r="D88" s="171">
        <v>3</v>
      </c>
      <c r="E88" s="93">
        <v>5.76923076923077</v>
      </c>
      <c r="F88" s="92">
        <v>-63</v>
      </c>
      <c r="G88" s="93">
        <v>-95.4545454545455</v>
      </c>
      <c r="H88" s="171">
        <v>35</v>
      </c>
      <c r="I88" s="92">
        <v>32</v>
      </c>
      <c r="J88" s="93">
        <v>1066.66666666667</v>
      </c>
    </row>
    <row r="89" s="26" customFormat="1" ht="16" customHeight="1" spans="1:10">
      <c r="A89" s="170">
        <v>20131</v>
      </c>
      <c r="B89" s="94" t="s">
        <v>201</v>
      </c>
      <c r="C89" s="171">
        <v>51</v>
      </c>
      <c r="D89" s="171">
        <v>61</v>
      </c>
      <c r="E89" s="93">
        <v>119.607843137255</v>
      </c>
      <c r="F89" s="92">
        <v>11</v>
      </c>
      <c r="G89" s="93">
        <v>22</v>
      </c>
      <c r="H89" s="171">
        <v>66</v>
      </c>
      <c r="I89" s="92">
        <v>5</v>
      </c>
      <c r="J89" s="93">
        <v>8.19672131147542</v>
      </c>
    </row>
    <row r="90" s="83" customFormat="1" ht="16" customHeight="1" spans="1:10">
      <c r="A90" s="170">
        <v>2013101</v>
      </c>
      <c r="B90" s="94" t="s">
        <v>156</v>
      </c>
      <c r="C90" s="171">
        <v>2</v>
      </c>
      <c r="D90" s="171">
        <v>2</v>
      </c>
      <c r="E90" s="93">
        <v>100</v>
      </c>
      <c r="F90" s="92">
        <v>2</v>
      </c>
      <c r="G90" s="93">
        <v>0</v>
      </c>
      <c r="H90" s="171">
        <v>2</v>
      </c>
      <c r="I90" s="92">
        <v>0</v>
      </c>
      <c r="J90" s="93">
        <v>0</v>
      </c>
    </row>
    <row r="91" s="83" customFormat="1" ht="16" customHeight="1" spans="1:10">
      <c r="A91" s="170">
        <v>2013102</v>
      </c>
      <c r="B91" s="94" t="s">
        <v>157</v>
      </c>
      <c r="C91" s="171"/>
      <c r="D91" s="171">
        <v>0</v>
      </c>
      <c r="E91" s="93">
        <v>0</v>
      </c>
      <c r="F91" s="92">
        <v>0</v>
      </c>
      <c r="G91" s="93">
        <v>0</v>
      </c>
      <c r="H91" s="171"/>
      <c r="I91" s="92">
        <v>0</v>
      </c>
      <c r="J91" s="93">
        <v>0</v>
      </c>
    </row>
    <row r="92" s="26" customFormat="1" ht="16" customHeight="1" spans="1:10">
      <c r="A92" s="170">
        <v>2013103</v>
      </c>
      <c r="B92" s="94" t="s">
        <v>163</v>
      </c>
      <c r="C92" s="171"/>
      <c r="D92" s="171">
        <v>0</v>
      </c>
      <c r="E92" s="93">
        <v>0</v>
      </c>
      <c r="F92" s="92">
        <v>0</v>
      </c>
      <c r="G92" s="93">
        <v>0</v>
      </c>
      <c r="H92" s="171"/>
      <c r="I92" s="92">
        <v>0</v>
      </c>
      <c r="J92" s="93">
        <v>0</v>
      </c>
    </row>
    <row r="93" s="26" customFormat="1" ht="16" customHeight="1" spans="1:10">
      <c r="A93" s="170">
        <v>2013105</v>
      </c>
      <c r="B93" s="94" t="s">
        <v>202</v>
      </c>
      <c r="C93" s="171"/>
      <c r="D93" s="171">
        <v>0</v>
      </c>
      <c r="E93" s="93">
        <v>0</v>
      </c>
      <c r="F93" s="92">
        <v>0</v>
      </c>
      <c r="G93" s="93">
        <v>0</v>
      </c>
      <c r="H93" s="171"/>
      <c r="I93" s="92">
        <v>0</v>
      </c>
      <c r="J93" s="93">
        <v>0</v>
      </c>
    </row>
    <row r="94" s="26" customFormat="1" ht="16" customHeight="1" spans="1:10">
      <c r="A94" s="175">
        <v>2013150</v>
      </c>
      <c r="B94" s="94" t="s">
        <v>158</v>
      </c>
      <c r="C94" s="171">
        <v>49</v>
      </c>
      <c r="D94" s="171">
        <v>59</v>
      </c>
      <c r="E94" s="93">
        <v>120.408163265306</v>
      </c>
      <c r="F94" s="92">
        <v>9</v>
      </c>
      <c r="G94" s="93">
        <v>18</v>
      </c>
      <c r="H94" s="171">
        <v>64</v>
      </c>
      <c r="I94" s="92">
        <v>5</v>
      </c>
      <c r="J94" s="93">
        <v>8.47457627118644</v>
      </c>
    </row>
    <row r="95" s="26" customFormat="1" ht="16" customHeight="1" spans="1:10">
      <c r="A95" s="175">
        <v>2013199</v>
      </c>
      <c r="B95" s="94" t="s">
        <v>203</v>
      </c>
      <c r="C95" s="171"/>
      <c r="D95" s="171"/>
      <c r="E95" s="93">
        <v>0</v>
      </c>
      <c r="F95" s="92">
        <v>0</v>
      </c>
      <c r="G95" s="93">
        <v>0</v>
      </c>
      <c r="H95" s="171"/>
      <c r="I95" s="92">
        <v>0</v>
      </c>
      <c r="J95" s="93">
        <v>0</v>
      </c>
    </row>
    <row r="96" s="83" customFormat="1" ht="16" customHeight="1" spans="1:11">
      <c r="A96" s="175">
        <v>20132</v>
      </c>
      <c r="B96" s="94" t="s">
        <v>204</v>
      </c>
      <c r="C96" s="171">
        <v>0</v>
      </c>
      <c r="D96" s="171">
        <v>4</v>
      </c>
      <c r="E96" s="93">
        <v>0</v>
      </c>
      <c r="F96" s="92">
        <v>-34</v>
      </c>
      <c r="G96" s="93">
        <v>-89.4736842105263</v>
      </c>
      <c r="H96" s="171">
        <v>3</v>
      </c>
      <c r="I96" s="92">
        <v>-1</v>
      </c>
      <c r="J96" s="93">
        <v>-25</v>
      </c>
      <c r="K96" s="26"/>
    </row>
    <row r="97" s="83" customFormat="1" ht="16" customHeight="1" spans="1:11">
      <c r="A97" s="175">
        <v>2013201</v>
      </c>
      <c r="B97" s="94" t="s">
        <v>156</v>
      </c>
      <c r="C97" s="171"/>
      <c r="D97" s="171"/>
      <c r="E97" s="93">
        <v>0</v>
      </c>
      <c r="F97" s="92">
        <v>-25</v>
      </c>
      <c r="G97" s="93">
        <v>-100</v>
      </c>
      <c r="H97" s="171"/>
      <c r="I97" s="92">
        <v>0</v>
      </c>
      <c r="J97" s="93">
        <v>0</v>
      </c>
      <c r="K97" s="26"/>
    </row>
    <row r="98" s="26" customFormat="1" ht="16" customHeight="1" spans="1:10">
      <c r="A98" s="175">
        <v>2013202</v>
      </c>
      <c r="B98" s="94" t="s">
        <v>157</v>
      </c>
      <c r="C98" s="171"/>
      <c r="D98" s="171">
        <v>4</v>
      </c>
      <c r="E98" s="93">
        <v>0</v>
      </c>
      <c r="F98" s="92">
        <v>4</v>
      </c>
      <c r="G98" s="93">
        <v>0</v>
      </c>
      <c r="H98" s="171"/>
      <c r="I98" s="92">
        <v>-4</v>
      </c>
      <c r="J98" s="93">
        <v>-100</v>
      </c>
    </row>
    <row r="99" s="26" customFormat="1" ht="16" customHeight="1" spans="1:10">
      <c r="A99" s="175">
        <v>2013203</v>
      </c>
      <c r="B99" s="94" t="s">
        <v>163</v>
      </c>
      <c r="C99" s="171"/>
      <c r="D99" s="171"/>
      <c r="E99" s="93">
        <v>0</v>
      </c>
      <c r="F99" s="92">
        <v>0</v>
      </c>
      <c r="G99" s="93">
        <v>0</v>
      </c>
      <c r="H99" s="171"/>
      <c r="I99" s="92">
        <v>0</v>
      </c>
      <c r="J99" s="93">
        <v>0</v>
      </c>
    </row>
    <row r="100" s="83" customFormat="1" ht="16" customHeight="1" spans="1:10">
      <c r="A100" s="175">
        <v>2013204</v>
      </c>
      <c r="B100" s="94" t="s">
        <v>205</v>
      </c>
      <c r="C100" s="171"/>
      <c r="D100" s="171"/>
      <c r="E100" s="93">
        <v>0</v>
      </c>
      <c r="F100" s="92">
        <v>-13</v>
      </c>
      <c r="G100" s="93">
        <v>-100</v>
      </c>
      <c r="H100" s="171">
        <v>3</v>
      </c>
      <c r="I100" s="92">
        <v>3</v>
      </c>
      <c r="J100" s="93">
        <v>0</v>
      </c>
    </row>
    <row r="101" s="26" customFormat="1" ht="16" customHeight="1" spans="1:10">
      <c r="A101" s="175">
        <v>2013250</v>
      </c>
      <c r="B101" s="94" t="s">
        <v>158</v>
      </c>
      <c r="C101" s="171"/>
      <c r="D101" s="171"/>
      <c r="E101" s="93">
        <v>0</v>
      </c>
      <c r="F101" s="92">
        <v>0</v>
      </c>
      <c r="G101" s="93">
        <v>0</v>
      </c>
      <c r="H101" s="171"/>
      <c r="I101" s="92">
        <v>0</v>
      </c>
      <c r="J101" s="93">
        <v>0</v>
      </c>
    </row>
    <row r="102" s="26" customFormat="1" ht="16" customHeight="1" spans="1:10">
      <c r="A102" s="175">
        <v>2013299</v>
      </c>
      <c r="B102" s="94" t="s">
        <v>206</v>
      </c>
      <c r="C102" s="171"/>
      <c r="D102" s="171"/>
      <c r="E102" s="93">
        <v>0</v>
      </c>
      <c r="F102" s="92">
        <v>0</v>
      </c>
      <c r="G102" s="93">
        <v>0</v>
      </c>
      <c r="H102" s="171"/>
      <c r="I102" s="92">
        <v>0</v>
      </c>
      <c r="J102" s="93">
        <v>0</v>
      </c>
    </row>
    <row r="103" s="26" customFormat="1" ht="16" customHeight="1" spans="1:10">
      <c r="A103" s="175">
        <v>20133</v>
      </c>
      <c r="B103" s="94" t="s">
        <v>207</v>
      </c>
      <c r="C103" s="171">
        <v>487</v>
      </c>
      <c r="D103" s="171">
        <v>345</v>
      </c>
      <c r="E103" s="93">
        <v>70.8418891170431</v>
      </c>
      <c r="F103" s="92">
        <v>-115</v>
      </c>
      <c r="G103" s="93">
        <v>-25</v>
      </c>
      <c r="H103" s="171">
        <v>309</v>
      </c>
      <c r="I103" s="92">
        <v>-36</v>
      </c>
      <c r="J103" s="93">
        <v>-10.4347826086956</v>
      </c>
    </row>
    <row r="104" s="26" customFormat="1" ht="16" customHeight="1" spans="1:10">
      <c r="A104" s="175">
        <v>2013301</v>
      </c>
      <c r="B104" s="94" t="s">
        <v>156</v>
      </c>
      <c r="C104" s="171"/>
      <c r="D104" s="171">
        <v>0</v>
      </c>
      <c r="E104" s="93">
        <v>0</v>
      </c>
      <c r="F104" s="92">
        <v>0</v>
      </c>
      <c r="G104" s="93">
        <v>0</v>
      </c>
      <c r="H104" s="171"/>
      <c r="I104" s="92">
        <v>0</v>
      </c>
      <c r="J104" s="93">
        <v>0</v>
      </c>
    </row>
    <row r="105" s="26" customFormat="1" ht="16" customHeight="1" spans="1:10">
      <c r="A105" s="175">
        <v>2013302</v>
      </c>
      <c r="B105" s="94" t="s">
        <v>157</v>
      </c>
      <c r="C105" s="171"/>
      <c r="D105" s="171">
        <v>0</v>
      </c>
      <c r="E105" s="93">
        <v>0</v>
      </c>
      <c r="F105" s="92">
        <v>0</v>
      </c>
      <c r="G105" s="93">
        <v>0</v>
      </c>
      <c r="H105" s="171"/>
      <c r="I105" s="92">
        <v>0</v>
      </c>
      <c r="J105" s="93">
        <v>0</v>
      </c>
    </row>
    <row r="106" s="83" customFormat="1" ht="16" customHeight="1" spans="1:11">
      <c r="A106" s="175">
        <v>2013303</v>
      </c>
      <c r="B106" s="94" t="s">
        <v>163</v>
      </c>
      <c r="C106" s="171"/>
      <c r="D106" s="171">
        <v>0</v>
      </c>
      <c r="E106" s="93">
        <v>0</v>
      </c>
      <c r="F106" s="92">
        <v>0</v>
      </c>
      <c r="G106" s="93">
        <v>0</v>
      </c>
      <c r="H106" s="171"/>
      <c r="I106" s="92">
        <v>0</v>
      </c>
      <c r="J106" s="93">
        <v>0</v>
      </c>
      <c r="K106" s="26"/>
    </row>
    <row r="107" s="26" customFormat="1" ht="16" customHeight="1" spans="1:10">
      <c r="A107" s="176">
        <v>2013304</v>
      </c>
      <c r="B107" s="94" t="s">
        <v>208</v>
      </c>
      <c r="C107" s="171"/>
      <c r="D107" s="171">
        <v>0</v>
      </c>
      <c r="E107" s="93">
        <v>0</v>
      </c>
      <c r="F107" s="92">
        <v>0</v>
      </c>
      <c r="G107" s="93">
        <v>0</v>
      </c>
      <c r="H107" s="171"/>
      <c r="I107" s="92">
        <v>0</v>
      </c>
      <c r="J107" s="93">
        <v>0</v>
      </c>
    </row>
    <row r="108" s="26" customFormat="1" ht="16" customHeight="1" spans="1:10">
      <c r="A108" s="175">
        <v>2013350</v>
      </c>
      <c r="B108" s="94" t="s">
        <v>158</v>
      </c>
      <c r="C108" s="171">
        <v>32</v>
      </c>
      <c r="D108" s="171">
        <v>41</v>
      </c>
      <c r="E108" s="93">
        <v>128.125</v>
      </c>
      <c r="F108" s="92">
        <v>41</v>
      </c>
      <c r="G108" s="93">
        <v>0</v>
      </c>
      <c r="H108" s="171">
        <v>43</v>
      </c>
      <c r="I108" s="92">
        <v>2</v>
      </c>
      <c r="J108" s="93">
        <v>4.87804878048781</v>
      </c>
    </row>
    <row r="109" s="26" customFormat="1" ht="16" customHeight="1" spans="1:10">
      <c r="A109" s="175">
        <v>2013399</v>
      </c>
      <c r="B109" s="94" t="s">
        <v>209</v>
      </c>
      <c r="C109" s="171">
        <v>455</v>
      </c>
      <c r="D109" s="171">
        <v>304</v>
      </c>
      <c r="E109" s="93">
        <v>66.8131868131868</v>
      </c>
      <c r="F109" s="92">
        <v>-156</v>
      </c>
      <c r="G109" s="93">
        <v>-33.9130434782609</v>
      </c>
      <c r="H109" s="171">
        <v>266</v>
      </c>
      <c r="I109" s="92">
        <v>-38</v>
      </c>
      <c r="J109" s="93">
        <v>-12.5</v>
      </c>
    </row>
    <row r="110" s="26" customFormat="1" ht="16" customHeight="1" spans="1:10">
      <c r="A110" s="175">
        <v>20134</v>
      </c>
      <c r="B110" s="94" t="s">
        <v>210</v>
      </c>
      <c r="C110" s="171">
        <v>20</v>
      </c>
      <c r="D110" s="171">
        <v>0</v>
      </c>
      <c r="E110" s="93">
        <v>0</v>
      </c>
      <c r="F110" s="92">
        <v>-13</v>
      </c>
      <c r="G110" s="93">
        <v>-100</v>
      </c>
      <c r="H110" s="171">
        <v>10</v>
      </c>
      <c r="I110" s="92">
        <v>10</v>
      </c>
      <c r="J110" s="93">
        <v>0</v>
      </c>
    </row>
    <row r="111" s="26" customFormat="1" ht="16" customHeight="1" spans="1:10">
      <c r="A111" s="175">
        <v>2013401</v>
      </c>
      <c r="B111" s="94" t="s">
        <v>156</v>
      </c>
      <c r="C111" s="171"/>
      <c r="D111" s="171"/>
      <c r="E111" s="93">
        <v>0</v>
      </c>
      <c r="F111" s="92">
        <v>0</v>
      </c>
      <c r="G111" s="93">
        <v>0</v>
      </c>
      <c r="H111" s="171"/>
      <c r="I111" s="92">
        <v>0</v>
      </c>
      <c r="J111" s="93">
        <v>0</v>
      </c>
    </row>
    <row r="112" s="26" customFormat="1" ht="16" customHeight="1" spans="1:10">
      <c r="A112" s="175">
        <v>2013402</v>
      </c>
      <c r="B112" s="94" t="s">
        <v>157</v>
      </c>
      <c r="C112" s="171"/>
      <c r="D112" s="171"/>
      <c r="E112" s="93">
        <v>0</v>
      </c>
      <c r="F112" s="92">
        <v>0</v>
      </c>
      <c r="G112" s="93">
        <v>0</v>
      </c>
      <c r="H112" s="171"/>
      <c r="I112" s="92">
        <v>0</v>
      </c>
      <c r="J112" s="93">
        <v>0</v>
      </c>
    </row>
    <row r="113" s="26" customFormat="1" ht="16" customHeight="1" spans="1:10">
      <c r="A113" s="175">
        <v>2013499</v>
      </c>
      <c r="B113" s="94" t="s">
        <v>211</v>
      </c>
      <c r="C113" s="171">
        <v>20</v>
      </c>
      <c r="D113" s="171"/>
      <c r="E113" s="93">
        <v>0</v>
      </c>
      <c r="F113" s="92">
        <v>-13</v>
      </c>
      <c r="G113" s="93">
        <v>-100</v>
      </c>
      <c r="H113" s="171">
        <v>10</v>
      </c>
      <c r="I113" s="92">
        <v>10</v>
      </c>
      <c r="J113" s="93">
        <v>0</v>
      </c>
    </row>
    <row r="114" s="26" customFormat="1" ht="16" customHeight="1" spans="1:10">
      <c r="A114" s="175">
        <v>20136</v>
      </c>
      <c r="B114" s="94" t="s">
        <v>212</v>
      </c>
      <c r="C114" s="171">
        <v>341</v>
      </c>
      <c r="D114" s="171">
        <v>147</v>
      </c>
      <c r="E114" s="93">
        <v>43.108504398827</v>
      </c>
      <c r="F114" s="92">
        <v>-150</v>
      </c>
      <c r="G114" s="93">
        <v>-50.5050505050505</v>
      </c>
      <c r="H114" s="171">
        <v>300</v>
      </c>
      <c r="I114" s="92">
        <v>153</v>
      </c>
      <c r="J114" s="93">
        <v>104.081632653061</v>
      </c>
    </row>
    <row r="115" s="26" customFormat="1" ht="16" customHeight="1" spans="1:10">
      <c r="A115" s="175">
        <v>2013601</v>
      </c>
      <c r="B115" s="94" t="s">
        <v>156</v>
      </c>
      <c r="C115" s="171"/>
      <c r="D115" s="171">
        <v>0</v>
      </c>
      <c r="E115" s="93">
        <v>0</v>
      </c>
      <c r="F115" s="92">
        <v>0</v>
      </c>
      <c r="G115" s="93">
        <v>0</v>
      </c>
      <c r="H115" s="171"/>
      <c r="I115" s="92">
        <v>0</v>
      </c>
      <c r="J115" s="93">
        <v>0</v>
      </c>
    </row>
    <row r="116" s="26" customFormat="1" ht="16" customHeight="1" spans="1:10">
      <c r="A116" s="175">
        <v>2013602</v>
      </c>
      <c r="B116" s="94" t="s">
        <v>157</v>
      </c>
      <c r="C116" s="171"/>
      <c r="D116" s="171">
        <v>0</v>
      </c>
      <c r="E116" s="93">
        <v>0</v>
      </c>
      <c r="F116" s="92">
        <v>0</v>
      </c>
      <c r="G116" s="93">
        <v>0</v>
      </c>
      <c r="H116" s="171"/>
      <c r="I116" s="92">
        <v>0</v>
      </c>
      <c r="J116" s="93">
        <v>0</v>
      </c>
    </row>
    <row r="117" s="26" customFormat="1" ht="16" customHeight="1" spans="1:10">
      <c r="A117" s="175">
        <v>2013603</v>
      </c>
      <c r="B117" s="94" t="s">
        <v>163</v>
      </c>
      <c r="C117" s="171"/>
      <c r="D117" s="171">
        <v>0</v>
      </c>
      <c r="E117" s="93">
        <v>0</v>
      </c>
      <c r="F117" s="92">
        <v>0</v>
      </c>
      <c r="G117" s="93">
        <v>0</v>
      </c>
      <c r="H117" s="171"/>
      <c r="I117" s="92">
        <v>0</v>
      </c>
      <c r="J117" s="93">
        <v>0</v>
      </c>
    </row>
    <row r="118" s="26" customFormat="1" ht="16" customHeight="1" spans="1:10">
      <c r="A118" s="175">
        <v>2013650</v>
      </c>
      <c r="B118" s="94" t="s">
        <v>158</v>
      </c>
      <c r="C118" s="171"/>
      <c r="D118" s="171">
        <v>0</v>
      </c>
      <c r="E118" s="93">
        <v>0</v>
      </c>
      <c r="F118" s="92">
        <v>-23</v>
      </c>
      <c r="G118" s="93">
        <v>-100</v>
      </c>
      <c r="H118" s="171"/>
      <c r="I118" s="92">
        <v>0</v>
      </c>
      <c r="J118" s="93">
        <v>0</v>
      </c>
    </row>
    <row r="119" s="26" customFormat="1" ht="16" customHeight="1" spans="1:10">
      <c r="A119" s="175">
        <v>2013699</v>
      </c>
      <c r="B119" s="94" t="s">
        <v>213</v>
      </c>
      <c r="C119" s="171">
        <v>341</v>
      </c>
      <c r="D119" s="171">
        <v>147</v>
      </c>
      <c r="E119" s="93">
        <v>43.108504398827</v>
      </c>
      <c r="F119" s="92">
        <v>-127</v>
      </c>
      <c r="G119" s="93">
        <v>-46.3503649635037</v>
      </c>
      <c r="H119" s="171">
        <v>300</v>
      </c>
      <c r="I119" s="92">
        <v>153</v>
      </c>
      <c r="J119" s="93">
        <v>104.081632653061</v>
      </c>
    </row>
    <row r="120" s="26" customFormat="1" ht="16" customHeight="1" spans="1:10">
      <c r="A120" s="175">
        <v>20138</v>
      </c>
      <c r="B120" s="94" t="s">
        <v>214</v>
      </c>
      <c r="C120" s="171">
        <v>44</v>
      </c>
      <c r="D120" s="171">
        <v>27</v>
      </c>
      <c r="E120" s="93">
        <v>61.3636363636364</v>
      </c>
      <c r="F120" s="92">
        <v>-18</v>
      </c>
      <c r="G120" s="93">
        <v>-40</v>
      </c>
      <c r="H120" s="171">
        <v>18</v>
      </c>
      <c r="I120" s="92">
        <v>-9</v>
      </c>
      <c r="J120" s="93">
        <v>-33.3333333333333</v>
      </c>
    </row>
    <row r="121" s="26" customFormat="1" ht="16" customHeight="1" spans="1:10">
      <c r="A121" s="175">
        <v>2013801</v>
      </c>
      <c r="B121" s="94" t="s">
        <v>156</v>
      </c>
      <c r="C121" s="171"/>
      <c r="D121" s="171"/>
      <c r="E121" s="93">
        <v>0</v>
      </c>
      <c r="F121" s="92">
        <v>0</v>
      </c>
      <c r="G121" s="93">
        <v>0</v>
      </c>
      <c r="H121" s="171"/>
      <c r="I121" s="92">
        <v>0</v>
      </c>
      <c r="J121" s="93">
        <v>0</v>
      </c>
    </row>
    <row r="122" s="26" customFormat="1" ht="16" customHeight="1" spans="1:10">
      <c r="A122" s="175">
        <v>2013802</v>
      </c>
      <c r="B122" s="94" t="s">
        <v>157</v>
      </c>
      <c r="C122" s="171"/>
      <c r="D122" s="171"/>
      <c r="E122" s="93">
        <v>0</v>
      </c>
      <c r="F122" s="92">
        <v>0</v>
      </c>
      <c r="G122" s="93">
        <v>0</v>
      </c>
      <c r="H122" s="171"/>
      <c r="I122" s="92">
        <v>0</v>
      </c>
      <c r="J122" s="93">
        <v>0</v>
      </c>
    </row>
    <row r="123" s="26" customFormat="1" ht="16" customHeight="1" spans="1:10">
      <c r="A123" s="175">
        <v>2013899</v>
      </c>
      <c r="B123" s="94" t="s">
        <v>215</v>
      </c>
      <c r="C123" s="171">
        <v>44</v>
      </c>
      <c r="D123" s="171">
        <v>27</v>
      </c>
      <c r="E123" s="93">
        <v>61.3636363636364</v>
      </c>
      <c r="F123" s="92">
        <v>-18</v>
      </c>
      <c r="G123" s="93">
        <v>-40</v>
      </c>
      <c r="H123" s="171">
        <v>18</v>
      </c>
      <c r="I123" s="92">
        <v>-9</v>
      </c>
      <c r="J123" s="93">
        <v>-33.3333333333333</v>
      </c>
    </row>
    <row r="124" s="26" customFormat="1" ht="16" customHeight="1" spans="1:10">
      <c r="A124" s="175">
        <v>20199</v>
      </c>
      <c r="B124" s="94" t="s">
        <v>216</v>
      </c>
      <c r="C124" s="171">
        <v>0</v>
      </c>
      <c r="D124" s="171">
        <v>0</v>
      </c>
      <c r="E124" s="93">
        <v>0</v>
      </c>
      <c r="F124" s="92">
        <v>0</v>
      </c>
      <c r="G124" s="93">
        <v>0</v>
      </c>
      <c r="H124" s="171">
        <v>0</v>
      </c>
      <c r="I124" s="92">
        <v>0</v>
      </c>
      <c r="J124" s="93">
        <v>0</v>
      </c>
    </row>
    <row r="125" s="26" customFormat="1" ht="16" customHeight="1" spans="1:10">
      <c r="A125" s="175">
        <v>2019901</v>
      </c>
      <c r="B125" s="94" t="s">
        <v>217</v>
      </c>
      <c r="C125" s="171"/>
      <c r="D125" s="171"/>
      <c r="E125" s="93">
        <v>0</v>
      </c>
      <c r="F125" s="92">
        <v>0</v>
      </c>
      <c r="G125" s="93">
        <v>0</v>
      </c>
      <c r="H125" s="171"/>
      <c r="I125" s="92">
        <v>0</v>
      </c>
      <c r="J125" s="93">
        <v>0</v>
      </c>
    </row>
    <row r="126" s="26" customFormat="1" ht="16" customHeight="1" spans="1:10">
      <c r="A126" s="175">
        <v>2019999</v>
      </c>
      <c r="B126" s="94" t="s">
        <v>218</v>
      </c>
      <c r="C126" s="171"/>
      <c r="D126" s="171"/>
      <c r="E126" s="93">
        <v>0</v>
      </c>
      <c r="F126" s="92">
        <v>0</v>
      </c>
      <c r="G126" s="93">
        <v>0</v>
      </c>
      <c r="H126" s="171"/>
      <c r="I126" s="92">
        <v>0</v>
      </c>
      <c r="J126" s="93">
        <v>0</v>
      </c>
    </row>
    <row r="127" s="26" customFormat="1" ht="16" customHeight="1" spans="1:10">
      <c r="A127" s="175">
        <v>202</v>
      </c>
      <c r="B127" s="89" t="s">
        <v>219</v>
      </c>
      <c r="C127" s="169"/>
      <c r="D127" s="169"/>
      <c r="E127" s="88">
        <v>0</v>
      </c>
      <c r="F127" s="87">
        <v>0</v>
      </c>
      <c r="G127" s="88">
        <v>0</v>
      </c>
      <c r="H127" s="169"/>
      <c r="I127" s="87">
        <v>0</v>
      </c>
      <c r="J127" s="88">
        <v>0</v>
      </c>
    </row>
    <row r="128" s="83" customFormat="1" ht="16" customHeight="1" spans="1:10">
      <c r="A128" s="177">
        <v>203</v>
      </c>
      <c r="B128" s="89" t="s">
        <v>220</v>
      </c>
      <c r="C128" s="169">
        <v>17</v>
      </c>
      <c r="D128" s="169">
        <v>3</v>
      </c>
      <c r="E128" s="88">
        <v>17.6470588235294</v>
      </c>
      <c r="F128" s="87">
        <v>-15</v>
      </c>
      <c r="G128" s="88">
        <v>-83.3333333333333</v>
      </c>
      <c r="H128" s="169">
        <v>7</v>
      </c>
      <c r="I128" s="87">
        <v>4</v>
      </c>
      <c r="J128" s="88">
        <v>133.333333333333</v>
      </c>
    </row>
    <row r="129" s="26" customFormat="1" ht="16" customHeight="1" spans="1:10">
      <c r="A129" s="175">
        <v>20306</v>
      </c>
      <c r="B129" s="94" t="s">
        <v>221</v>
      </c>
      <c r="C129" s="171">
        <v>17</v>
      </c>
      <c r="D129" s="171">
        <v>3</v>
      </c>
      <c r="E129" s="93">
        <v>17.6470588235294</v>
      </c>
      <c r="F129" s="92">
        <v>-15</v>
      </c>
      <c r="G129" s="93">
        <v>-83.3333333333333</v>
      </c>
      <c r="H129" s="171">
        <v>7</v>
      </c>
      <c r="I129" s="92">
        <v>4</v>
      </c>
      <c r="J129" s="93">
        <v>133.333333333333</v>
      </c>
    </row>
    <row r="130" s="26" customFormat="1" ht="16" customHeight="1" spans="1:10">
      <c r="A130" s="175">
        <v>2030699</v>
      </c>
      <c r="B130" s="94" t="s">
        <v>222</v>
      </c>
      <c r="C130" s="171">
        <v>17</v>
      </c>
      <c r="D130" s="171">
        <v>3</v>
      </c>
      <c r="E130" s="93">
        <v>17.6470588235294</v>
      </c>
      <c r="F130" s="92">
        <v>-15</v>
      </c>
      <c r="G130" s="93">
        <v>-83.3333333333333</v>
      </c>
      <c r="H130" s="171">
        <v>7</v>
      </c>
      <c r="I130" s="92">
        <v>4</v>
      </c>
      <c r="J130" s="93">
        <v>133.333333333333</v>
      </c>
    </row>
    <row r="131" s="26" customFormat="1" ht="16" customHeight="1" spans="1:10">
      <c r="A131" s="175">
        <v>20399</v>
      </c>
      <c r="B131" s="94" t="s">
        <v>223</v>
      </c>
      <c r="C131" s="171">
        <v>0</v>
      </c>
      <c r="D131" s="171">
        <v>0</v>
      </c>
      <c r="E131" s="93">
        <v>0</v>
      </c>
      <c r="F131" s="92">
        <v>0</v>
      </c>
      <c r="G131" s="93">
        <v>0</v>
      </c>
      <c r="H131" s="171">
        <v>0</v>
      </c>
      <c r="I131" s="92">
        <v>0</v>
      </c>
      <c r="J131" s="93">
        <v>0</v>
      </c>
    </row>
    <row r="132" s="26" customFormat="1" ht="16" customHeight="1" spans="1:10">
      <c r="A132" s="175">
        <v>2039999</v>
      </c>
      <c r="B132" s="94" t="s">
        <v>224</v>
      </c>
      <c r="C132" s="171"/>
      <c r="D132" s="171"/>
      <c r="E132" s="93">
        <v>0</v>
      </c>
      <c r="F132" s="92">
        <v>0</v>
      </c>
      <c r="G132" s="93">
        <v>0</v>
      </c>
      <c r="H132" s="171"/>
      <c r="I132" s="92">
        <v>0</v>
      </c>
      <c r="J132" s="93">
        <v>0</v>
      </c>
    </row>
    <row r="133" s="26" customFormat="1" ht="16" customHeight="1" spans="1:10">
      <c r="A133" s="177">
        <v>204</v>
      </c>
      <c r="B133" s="89" t="s">
        <v>225</v>
      </c>
      <c r="C133" s="169">
        <v>2182</v>
      </c>
      <c r="D133" s="169">
        <v>1269</v>
      </c>
      <c r="E133" s="88">
        <v>58.1576535288726</v>
      </c>
      <c r="F133" s="87">
        <v>-416</v>
      </c>
      <c r="G133" s="88">
        <v>-24.6884272997033</v>
      </c>
      <c r="H133" s="169">
        <v>1676</v>
      </c>
      <c r="I133" s="87">
        <v>407</v>
      </c>
      <c r="J133" s="88">
        <v>32.0724980299448</v>
      </c>
    </row>
    <row r="134" s="83" customFormat="1" ht="16" customHeight="1" spans="1:11">
      <c r="A134" s="175">
        <v>20402</v>
      </c>
      <c r="B134" s="94" t="s">
        <v>226</v>
      </c>
      <c r="C134" s="171">
        <v>1710</v>
      </c>
      <c r="D134" s="171">
        <v>1064</v>
      </c>
      <c r="E134" s="93">
        <v>62.2222222222222</v>
      </c>
      <c r="F134" s="92">
        <v>-262</v>
      </c>
      <c r="G134" s="93">
        <v>-19.7586726998492</v>
      </c>
      <c r="H134" s="171">
        <v>1390</v>
      </c>
      <c r="I134" s="92">
        <v>326</v>
      </c>
      <c r="J134" s="93">
        <v>30.6390977443609</v>
      </c>
      <c r="K134" s="26"/>
    </row>
    <row r="135" s="26" customFormat="1" ht="16" customHeight="1" spans="1:10">
      <c r="A135" s="175">
        <v>2040201</v>
      </c>
      <c r="B135" s="94" t="s">
        <v>156</v>
      </c>
      <c r="C135" s="171"/>
      <c r="D135" s="171"/>
      <c r="E135" s="93">
        <v>0</v>
      </c>
      <c r="F135" s="92">
        <v>0</v>
      </c>
      <c r="G135" s="93">
        <v>0</v>
      </c>
      <c r="H135" s="171"/>
      <c r="I135" s="92">
        <v>0</v>
      </c>
      <c r="J135" s="93">
        <v>0</v>
      </c>
    </row>
    <row r="136" s="26" customFormat="1" ht="16" customHeight="1" spans="1:10">
      <c r="A136" s="175">
        <v>2040202</v>
      </c>
      <c r="B136" s="94" t="s">
        <v>157</v>
      </c>
      <c r="C136" s="171"/>
      <c r="D136" s="171"/>
      <c r="E136" s="93">
        <v>0</v>
      </c>
      <c r="F136" s="92">
        <v>0</v>
      </c>
      <c r="G136" s="93">
        <v>0</v>
      </c>
      <c r="H136" s="171"/>
      <c r="I136" s="92">
        <v>0</v>
      </c>
      <c r="J136" s="93">
        <v>0</v>
      </c>
    </row>
    <row r="137" s="26" customFormat="1" ht="16" customHeight="1" spans="1:10">
      <c r="A137" s="175">
        <v>2040203</v>
      </c>
      <c r="B137" s="94" t="s">
        <v>163</v>
      </c>
      <c r="C137" s="171"/>
      <c r="D137" s="171"/>
      <c r="E137" s="93">
        <v>0</v>
      </c>
      <c r="F137" s="92">
        <v>0</v>
      </c>
      <c r="G137" s="93">
        <v>0</v>
      </c>
      <c r="H137" s="171"/>
      <c r="I137" s="92">
        <v>0</v>
      </c>
      <c r="J137" s="93">
        <v>0</v>
      </c>
    </row>
    <row r="138" s="83" customFormat="1" ht="16" customHeight="1" spans="1:10">
      <c r="A138" s="175">
        <v>2040299</v>
      </c>
      <c r="B138" s="94" t="s">
        <v>227</v>
      </c>
      <c r="C138" s="171">
        <v>1710</v>
      </c>
      <c r="D138" s="171">
        <v>1064</v>
      </c>
      <c r="E138" s="93">
        <v>62.2222222222222</v>
      </c>
      <c r="F138" s="92">
        <v>-262</v>
      </c>
      <c r="G138" s="93">
        <v>-19.7586726998492</v>
      </c>
      <c r="H138" s="171">
        <v>1390</v>
      </c>
      <c r="I138" s="92">
        <v>326</v>
      </c>
      <c r="J138" s="93">
        <v>30.6390977443609</v>
      </c>
    </row>
    <row r="139" s="26" customFormat="1" ht="16" customHeight="1" spans="1:10">
      <c r="A139" s="175">
        <v>20403</v>
      </c>
      <c r="B139" s="94" t="s">
        <v>228</v>
      </c>
      <c r="C139" s="171">
        <v>2</v>
      </c>
      <c r="D139" s="171">
        <v>0</v>
      </c>
      <c r="E139" s="93">
        <v>0</v>
      </c>
      <c r="F139" s="92">
        <v>-1</v>
      </c>
      <c r="G139" s="93">
        <v>-100</v>
      </c>
      <c r="H139" s="171">
        <v>0</v>
      </c>
      <c r="I139" s="92">
        <v>0</v>
      </c>
      <c r="J139" s="93">
        <v>0</v>
      </c>
    </row>
    <row r="140" s="26" customFormat="1" ht="16" customHeight="1" spans="1:10">
      <c r="A140" s="175">
        <v>2040301</v>
      </c>
      <c r="B140" s="94" t="s">
        <v>156</v>
      </c>
      <c r="C140" s="171"/>
      <c r="D140" s="171"/>
      <c r="E140" s="93">
        <v>0</v>
      </c>
      <c r="F140" s="92">
        <v>0</v>
      </c>
      <c r="G140" s="93">
        <v>0</v>
      </c>
      <c r="H140" s="171"/>
      <c r="I140" s="92">
        <v>0</v>
      </c>
      <c r="J140" s="93">
        <v>0</v>
      </c>
    </row>
    <row r="141" s="26" customFormat="1" ht="16" customHeight="1" spans="1:10">
      <c r="A141" s="175">
        <v>2040302</v>
      </c>
      <c r="B141" s="94" t="s">
        <v>157</v>
      </c>
      <c r="C141" s="171"/>
      <c r="D141" s="171"/>
      <c r="E141" s="93">
        <v>0</v>
      </c>
      <c r="F141" s="92">
        <v>0</v>
      </c>
      <c r="G141" s="93">
        <v>0</v>
      </c>
      <c r="H141" s="171"/>
      <c r="I141" s="92">
        <v>0</v>
      </c>
      <c r="J141" s="93">
        <v>0</v>
      </c>
    </row>
    <row r="142" s="26" customFormat="1" ht="16" customHeight="1" spans="1:10">
      <c r="A142" s="175">
        <v>2040303</v>
      </c>
      <c r="B142" s="94" t="s">
        <v>163</v>
      </c>
      <c r="C142" s="171"/>
      <c r="D142" s="171"/>
      <c r="E142" s="93">
        <v>0</v>
      </c>
      <c r="F142" s="92">
        <v>0</v>
      </c>
      <c r="G142" s="93">
        <v>0</v>
      </c>
      <c r="H142" s="171"/>
      <c r="I142" s="92">
        <v>0</v>
      </c>
      <c r="J142" s="93">
        <v>0</v>
      </c>
    </row>
    <row r="143" s="26" customFormat="1" ht="16" customHeight="1" spans="1:10">
      <c r="A143" s="175">
        <v>2040304</v>
      </c>
      <c r="B143" s="94" t="s">
        <v>229</v>
      </c>
      <c r="C143" s="171"/>
      <c r="D143" s="171"/>
      <c r="E143" s="93">
        <v>0</v>
      </c>
      <c r="F143" s="92">
        <v>0</v>
      </c>
      <c r="G143" s="93">
        <v>0</v>
      </c>
      <c r="H143" s="171"/>
      <c r="I143" s="92">
        <v>0</v>
      </c>
      <c r="J143" s="93">
        <v>0</v>
      </c>
    </row>
    <row r="144" s="83" customFormat="1" ht="16" customHeight="1" spans="1:11">
      <c r="A144" s="175">
        <v>2040350</v>
      </c>
      <c r="B144" s="94" t="s">
        <v>158</v>
      </c>
      <c r="C144" s="171"/>
      <c r="D144" s="171"/>
      <c r="E144" s="93">
        <v>0</v>
      </c>
      <c r="F144" s="92">
        <v>0</v>
      </c>
      <c r="G144" s="93">
        <v>0</v>
      </c>
      <c r="H144" s="171"/>
      <c r="I144" s="92">
        <v>0</v>
      </c>
      <c r="J144" s="93">
        <v>0</v>
      </c>
      <c r="K144" s="26"/>
    </row>
    <row r="145" s="26" customFormat="1" ht="16" customHeight="1" spans="1:10">
      <c r="A145" s="175">
        <v>2040399</v>
      </c>
      <c r="B145" s="94" t="s">
        <v>230</v>
      </c>
      <c r="C145" s="171">
        <v>2</v>
      </c>
      <c r="D145" s="171"/>
      <c r="E145" s="93">
        <v>0</v>
      </c>
      <c r="F145" s="92">
        <v>-1</v>
      </c>
      <c r="G145" s="93">
        <v>-100</v>
      </c>
      <c r="H145" s="171"/>
      <c r="I145" s="92">
        <v>0</v>
      </c>
      <c r="J145" s="93">
        <v>0</v>
      </c>
    </row>
    <row r="146" s="26" customFormat="1" ht="16" customHeight="1" spans="1:10">
      <c r="A146" s="175">
        <v>20406</v>
      </c>
      <c r="B146" s="94" t="s">
        <v>231</v>
      </c>
      <c r="C146" s="171">
        <v>160</v>
      </c>
      <c r="D146" s="171">
        <v>53</v>
      </c>
      <c r="E146" s="93">
        <v>33.125</v>
      </c>
      <c r="F146" s="92">
        <v>-122</v>
      </c>
      <c r="G146" s="93">
        <v>-69.7142857142857</v>
      </c>
      <c r="H146" s="171">
        <v>80</v>
      </c>
      <c r="I146" s="92">
        <v>27</v>
      </c>
      <c r="J146" s="93">
        <v>50.9433962264151</v>
      </c>
    </row>
    <row r="147" s="26" customFormat="1" ht="16" customHeight="1" spans="1:10">
      <c r="A147" s="175">
        <v>2040601</v>
      </c>
      <c r="B147" s="94" t="s">
        <v>156</v>
      </c>
      <c r="C147" s="171">
        <v>37</v>
      </c>
      <c r="D147" s="171">
        <v>38</v>
      </c>
      <c r="E147" s="93">
        <v>102.702702702703</v>
      </c>
      <c r="F147" s="92">
        <v>-1</v>
      </c>
      <c r="G147" s="93">
        <v>-2.56410256410257</v>
      </c>
      <c r="H147" s="171">
        <v>39</v>
      </c>
      <c r="I147" s="92">
        <v>1</v>
      </c>
      <c r="J147" s="93">
        <v>2.63157894736843</v>
      </c>
    </row>
    <row r="148" s="26" customFormat="1" ht="16" customHeight="1" spans="1:10">
      <c r="A148" s="175">
        <v>2040602</v>
      </c>
      <c r="B148" s="94" t="s">
        <v>157</v>
      </c>
      <c r="C148" s="171"/>
      <c r="D148" s="171">
        <v>0</v>
      </c>
      <c r="E148" s="93">
        <v>0</v>
      </c>
      <c r="F148" s="92">
        <v>0</v>
      </c>
      <c r="G148" s="93">
        <v>0</v>
      </c>
      <c r="H148" s="171"/>
      <c r="I148" s="92">
        <v>0</v>
      </c>
      <c r="J148" s="93">
        <v>0</v>
      </c>
    </row>
    <row r="149" s="26" customFormat="1" ht="16" customHeight="1" spans="1:10">
      <c r="A149" s="175">
        <v>2040603</v>
      </c>
      <c r="B149" s="94" t="s">
        <v>163</v>
      </c>
      <c r="C149" s="171"/>
      <c r="D149" s="171">
        <v>0</v>
      </c>
      <c r="E149" s="93">
        <v>0</v>
      </c>
      <c r="F149" s="92">
        <v>0</v>
      </c>
      <c r="G149" s="93">
        <v>0</v>
      </c>
      <c r="H149" s="171"/>
      <c r="I149" s="92">
        <v>0</v>
      </c>
      <c r="J149" s="93">
        <v>0</v>
      </c>
    </row>
    <row r="150" s="26" customFormat="1" ht="16" customHeight="1" spans="1:10">
      <c r="A150" s="175">
        <v>2040604</v>
      </c>
      <c r="B150" s="94" t="s">
        <v>232</v>
      </c>
      <c r="C150" s="171">
        <v>51</v>
      </c>
      <c r="D150" s="171">
        <v>3</v>
      </c>
      <c r="E150" s="93">
        <v>5.88235294117647</v>
      </c>
      <c r="F150" s="92">
        <v>-70</v>
      </c>
      <c r="G150" s="93">
        <v>-95.8904109589041</v>
      </c>
      <c r="H150" s="171">
        <v>6</v>
      </c>
      <c r="I150" s="92">
        <v>3</v>
      </c>
      <c r="J150" s="93">
        <v>100</v>
      </c>
    </row>
    <row r="151" s="26" customFormat="1" ht="16" customHeight="1" spans="1:10">
      <c r="A151" s="175">
        <v>2040605</v>
      </c>
      <c r="B151" s="94" t="s">
        <v>233</v>
      </c>
      <c r="C151" s="171">
        <v>11</v>
      </c>
      <c r="D151" s="171">
        <v>0</v>
      </c>
      <c r="E151" s="93">
        <v>0</v>
      </c>
      <c r="F151" s="92">
        <v>-10</v>
      </c>
      <c r="G151" s="93">
        <v>-100</v>
      </c>
      <c r="H151" s="171">
        <v>8</v>
      </c>
      <c r="I151" s="92">
        <v>8</v>
      </c>
      <c r="J151" s="93">
        <v>0</v>
      </c>
    </row>
    <row r="152" s="26" customFormat="1" ht="16" customHeight="1" spans="1:10">
      <c r="A152" s="175">
        <v>2040606</v>
      </c>
      <c r="B152" s="94" t="s">
        <v>234</v>
      </c>
      <c r="C152" s="171">
        <v>14</v>
      </c>
      <c r="D152" s="171">
        <v>0</v>
      </c>
      <c r="E152" s="93">
        <v>0</v>
      </c>
      <c r="F152" s="92">
        <v>-14</v>
      </c>
      <c r="G152" s="93">
        <v>-100</v>
      </c>
      <c r="H152" s="171">
        <v>7</v>
      </c>
      <c r="I152" s="92">
        <v>7</v>
      </c>
      <c r="J152" s="93">
        <v>0</v>
      </c>
    </row>
    <row r="153" s="26" customFormat="1" ht="16" customHeight="1" spans="1:10">
      <c r="A153" s="175">
        <v>2040608</v>
      </c>
      <c r="B153" s="94" t="s">
        <v>235</v>
      </c>
      <c r="C153" s="171"/>
      <c r="D153" s="171">
        <v>0</v>
      </c>
      <c r="E153" s="93">
        <v>0</v>
      </c>
      <c r="F153" s="92">
        <v>0</v>
      </c>
      <c r="G153" s="93">
        <v>0</v>
      </c>
      <c r="H153" s="171"/>
      <c r="I153" s="92">
        <v>0</v>
      </c>
      <c r="J153" s="93">
        <v>0</v>
      </c>
    </row>
    <row r="154" s="26" customFormat="1" ht="16" customHeight="1" spans="1:10">
      <c r="A154" s="175">
        <v>2040610</v>
      </c>
      <c r="B154" s="94" t="s">
        <v>236</v>
      </c>
      <c r="C154" s="171">
        <v>32</v>
      </c>
      <c r="D154" s="171">
        <v>0</v>
      </c>
      <c r="E154" s="93">
        <v>0</v>
      </c>
      <c r="F154" s="92">
        <v>-26</v>
      </c>
      <c r="G154" s="93">
        <v>-100</v>
      </c>
      <c r="H154" s="171">
        <v>5</v>
      </c>
      <c r="I154" s="92">
        <v>5</v>
      </c>
      <c r="J154" s="93">
        <v>0</v>
      </c>
    </row>
    <row r="155" s="26" customFormat="1" ht="16" customHeight="1" spans="1:10">
      <c r="A155" s="175">
        <v>2040612</v>
      </c>
      <c r="B155" s="94" t="s">
        <v>237</v>
      </c>
      <c r="C155" s="171"/>
      <c r="D155" s="171">
        <v>0</v>
      </c>
      <c r="E155" s="93">
        <v>0</v>
      </c>
      <c r="F155" s="92">
        <v>0</v>
      </c>
      <c r="G155" s="93">
        <v>0</v>
      </c>
      <c r="H155" s="171"/>
      <c r="I155" s="92">
        <v>0</v>
      </c>
      <c r="J155" s="93">
        <v>0</v>
      </c>
    </row>
    <row r="156" s="83" customFormat="1" ht="16" customHeight="1" spans="1:10">
      <c r="A156" s="175">
        <v>2040613</v>
      </c>
      <c r="B156" s="94" t="s">
        <v>183</v>
      </c>
      <c r="C156" s="171"/>
      <c r="D156" s="171">
        <v>0</v>
      </c>
      <c r="E156" s="93">
        <v>0</v>
      </c>
      <c r="F156" s="92">
        <v>0</v>
      </c>
      <c r="G156" s="93">
        <v>0</v>
      </c>
      <c r="H156" s="171"/>
      <c r="I156" s="92">
        <v>0</v>
      </c>
      <c r="J156" s="93">
        <v>0</v>
      </c>
    </row>
    <row r="157" s="26" customFormat="1" ht="16" customHeight="1" spans="1:10">
      <c r="A157" s="175">
        <v>2040650</v>
      </c>
      <c r="B157" s="94" t="s">
        <v>158</v>
      </c>
      <c r="C157" s="171"/>
      <c r="D157" s="171">
        <v>0</v>
      </c>
      <c r="E157" s="93">
        <v>0</v>
      </c>
      <c r="F157" s="92">
        <v>0</v>
      </c>
      <c r="G157" s="93">
        <v>0</v>
      </c>
      <c r="H157" s="171"/>
      <c r="I157" s="92">
        <v>0</v>
      </c>
      <c r="J157" s="93">
        <v>0</v>
      </c>
    </row>
    <row r="158" s="26" customFormat="1" ht="16" customHeight="1" spans="1:10">
      <c r="A158" s="175">
        <v>2040699</v>
      </c>
      <c r="B158" s="94" t="s">
        <v>238</v>
      </c>
      <c r="C158" s="171">
        <v>15</v>
      </c>
      <c r="D158" s="171">
        <v>12</v>
      </c>
      <c r="E158" s="93">
        <v>80</v>
      </c>
      <c r="F158" s="92">
        <v>-1</v>
      </c>
      <c r="G158" s="93">
        <v>-7.69230769230769</v>
      </c>
      <c r="H158" s="171">
        <v>15</v>
      </c>
      <c r="I158" s="92">
        <v>3</v>
      </c>
      <c r="J158" s="93">
        <v>25</v>
      </c>
    </row>
    <row r="159" s="26" customFormat="1" ht="16" customHeight="1" spans="1:10">
      <c r="A159" s="175">
        <v>20499</v>
      </c>
      <c r="B159" s="94" t="s">
        <v>239</v>
      </c>
      <c r="C159" s="171">
        <v>310</v>
      </c>
      <c r="D159" s="171">
        <v>152</v>
      </c>
      <c r="E159" s="93">
        <v>49.0322580645161</v>
      </c>
      <c r="F159" s="92">
        <v>-31</v>
      </c>
      <c r="G159" s="93">
        <v>-16.9398907103825</v>
      </c>
      <c r="H159" s="171">
        <v>206</v>
      </c>
      <c r="I159" s="92">
        <v>54</v>
      </c>
      <c r="J159" s="93">
        <v>35.5263157894737</v>
      </c>
    </row>
    <row r="160" s="26" customFormat="1" ht="16" customHeight="1" spans="1:10">
      <c r="A160" s="178">
        <v>2049902</v>
      </c>
      <c r="B160" s="94" t="s">
        <v>240</v>
      </c>
      <c r="C160" s="171"/>
      <c r="D160" s="171"/>
      <c r="E160" s="93">
        <v>0</v>
      </c>
      <c r="F160" s="92">
        <v>0</v>
      </c>
      <c r="G160" s="93">
        <v>0</v>
      </c>
      <c r="H160" s="171"/>
      <c r="I160" s="92">
        <v>0</v>
      </c>
      <c r="J160" s="93">
        <v>0</v>
      </c>
    </row>
    <row r="161" s="26" customFormat="1" ht="16" customHeight="1" spans="1:10">
      <c r="A161" s="178">
        <v>2049999</v>
      </c>
      <c r="B161" s="94" t="s">
        <v>241</v>
      </c>
      <c r="C161" s="171">
        <v>310</v>
      </c>
      <c r="D161" s="171">
        <v>152</v>
      </c>
      <c r="E161" s="93">
        <v>49.0322580645161</v>
      </c>
      <c r="F161" s="92">
        <v>-31</v>
      </c>
      <c r="G161" s="93">
        <v>-16.9398907103825</v>
      </c>
      <c r="H161" s="171">
        <v>206</v>
      </c>
      <c r="I161" s="92">
        <v>54</v>
      </c>
      <c r="J161" s="93">
        <v>35.5263157894737</v>
      </c>
    </row>
    <row r="162" s="26" customFormat="1" ht="16" customHeight="1" spans="1:10">
      <c r="A162" s="175">
        <v>205</v>
      </c>
      <c r="B162" s="89" t="s">
        <v>242</v>
      </c>
      <c r="C162" s="169">
        <v>14762</v>
      </c>
      <c r="D162" s="169">
        <v>11555</v>
      </c>
      <c r="E162" s="88">
        <v>78.2753014496681</v>
      </c>
      <c r="F162" s="87">
        <v>-2623</v>
      </c>
      <c r="G162" s="88">
        <v>-18.5004937226689</v>
      </c>
      <c r="H162" s="169">
        <v>13384</v>
      </c>
      <c r="I162" s="87">
        <v>1829</v>
      </c>
      <c r="J162" s="88">
        <v>15.8286456079619</v>
      </c>
    </row>
    <row r="163" s="26" customFormat="1" ht="16" customHeight="1" spans="1:10">
      <c r="A163" s="175">
        <v>20501</v>
      </c>
      <c r="B163" s="94" t="s">
        <v>243</v>
      </c>
      <c r="C163" s="171">
        <v>52</v>
      </c>
      <c r="D163" s="171">
        <v>11</v>
      </c>
      <c r="E163" s="93">
        <v>21.1538461538462</v>
      </c>
      <c r="F163" s="92">
        <v>-53</v>
      </c>
      <c r="G163" s="93">
        <v>-82.8125</v>
      </c>
      <c r="H163" s="171">
        <v>28</v>
      </c>
      <c r="I163" s="92">
        <v>17</v>
      </c>
      <c r="J163" s="93">
        <v>154.545454545455</v>
      </c>
    </row>
    <row r="164" s="83" customFormat="1" ht="16" customHeight="1" spans="1:11">
      <c r="A164" s="175">
        <v>2050101</v>
      </c>
      <c r="B164" s="94" t="s">
        <v>156</v>
      </c>
      <c r="C164" s="171"/>
      <c r="D164" s="171">
        <v>0</v>
      </c>
      <c r="E164" s="93">
        <v>0</v>
      </c>
      <c r="F164" s="92">
        <v>0</v>
      </c>
      <c r="G164" s="93">
        <v>0</v>
      </c>
      <c r="H164" s="171"/>
      <c r="I164" s="92">
        <v>0</v>
      </c>
      <c r="J164" s="93">
        <v>0</v>
      </c>
      <c r="K164" s="26"/>
    </row>
    <row r="165" s="26" customFormat="1" ht="16" customHeight="1" spans="1:10">
      <c r="A165" s="175">
        <v>2050102</v>
      </c>
      <c r="B165" s="94" t="s">
        <v>157</v>
      </c>
      <c r="C165" s="171"/>
      <c r="D165" s="171">
        <v>0</v>
      </c>
      <c r="E165" s="93">
        <v>0</v>
      </c>
      <c r="F165" s="92">
        <v>0</v>
      </c>
      <c r="G165" s="93">
        <v>0</v>
      </c>
      <c r="H165" s="171"/>
      <c r="I165" s="92">
        <v>0</v>
      </c>
      <c r="J165" s="93">
        <v>0</v>
      </c>
    </row>
    <row r="166" s="26" customFormat="1" ht="16" customHeight="1" spans="1:10">
      <c r="A166" s="175">
        <v>2050103</v>
      </c>
      <c r="B166" s="94" t="s">
        <v>163</v>
      </c>
      <c r="C166" s="171"/>
      <c r="D166" s="171">
        <v>0</v>
      </c>
      <c r="E166" s="93">
        <v>0</v>
      </c>
      <c r="F166" s="92">
        <v>0</v>
      </c>
      <c r="G166" s="93">
        <v>0</v>
      </c>
      <c r="H166" s="171"/>
      <c r="I166" s="92">
        <v>0</v>
      </c>
      <c r="J166" s="93">
        <v>0</v>
      </c>
    </row>
    <row r="167" s="26" customFormat="1" ht="16" customHeight="1" spans="1:10">
      <c r="A167" s="175">
        <v>2050199</v>
      </c>
      <c r="B167" s="94" t="s">
        <v>244</v>
      </c>
      <c r="C167" s="171">
        <v>52</v>
      </c>
      <c r="D167" s="171">
        <v>11</v>
      </c>
      <c r="E167" s="93">
        <v>21.1538461538462</v>
      </c>
      <c r="F167" s="92">
        <v>-53</v>
      </c>
      <c r="G167" s="93">
        <v>-82.8125</v>
      </c>
      <c r="H167" s="171">
        <v>28</v>
      </c>
      <c r="I167" s="92">
        <v>17</v>
      </c>
      <c r="J167" s="93">
        <v>154.545454545455</v>
      </c>
    </row>
    <row r="168" s="26" customFormat="1" ht="16" customHeight="1" spans="1:10">
      <c r="A168" s="175">
        <v>20502</v>
      </c>
      <c r="B168" s="94" t="s">
        <v>245</v>
      </c>
      <c r="C168" s="171">
        <v>12650</v>
      </c>
      <c r="D168" s="171">
        <v>11531</v>
      </c>
      <c r="E168" s="93">
        <v>91.1541501976285</v>
      </c>
      <c r="F168" s="92">
        <v>-830</v>
      </c>
      <c r="G168" s="93">
        <v>-6.71466709813122</v>
      </c>
      <c r="H168" s="171">
        <v>11808</v>
      </c>
      <c r="I168" s="92">
        <v>277</v>
      </c>
      <c r="J168" s="93">
        <v>2.40222010233284</v>
      </c>
    </row>
    <row r="169" s="26" customFormat="1" ht="16" customHeight="1" spans="1:10">
      <c r="A169" s="175">
        <v>2050201</v>
      </c>
      <c r="B169" s="94" t="s">
        <v>246</v>
      </c>
      <c r="C169" s="171">
        <v>4702</v>
      </c>
      <c r="D169" s="171">
        <v>3229</v>
      </c>
      <c r="E169" s="93">
        <v>68.6729051467461</v>
      </c>
      <c r="F169" s="92">
        <v>-1051</v>
      </c>
      <c r="G169" s="93">
        <v>-24.5560747663551</v>
      </c>
      <c r="H169" s="171">
        <v>4334</v>
      </c>
      <c r="I169" s="92">
        <v>1105</v>
      </c>
      <c r="J169" s="93">
        <v>34.2211210901208</v>
      </c>
    </row>
    <row r="170" s="26" customFormat="1" ht="16" customHeight="1" spans="1:10">
      <c r="A170" s="175">
        <v>2050202</v>
      </c>
      <c r="B170" s="94" t="s">
        <v>247</v>
      </c>
      <c r="C170" s="171">
        <v>5519</v>
      </c>
      <c r="D170" s="171">
        <v>6201</v>
      </c>
      <c r="E170" s="93">
        <v>112.357311107085</v>
      </c>
      <c r="F170" s="92">
        <v>437</v>
      </c>
      <c r="G170" s="93">
        <v>7.58154059680778</v>
      </c>
      <c r="H170" s="171">
        <v>5431</v>
      </c>
      <c r="I170" s="92">
        <v>-770</v>
      </c>
      <c r="J170" s="93">
        <v>-12.4173520399935</v>
      </c>
    </row>
    <row r="171" s="26" customFormat="1" ht="16" customHeight="1" spans="1:10">
      <c r="A171" s="175">
        <v>2050203</v>
      </c>
      <c r="B171" s="94" t="s">
        <v>248</v>
      </c>
      <c r="C171" s="171">
        <v>2358</v>
      </c>
      <c r="D171" s="171">
        <v>2091</v>
      </c>
      <c r="E171" s="93">
        <v>88.676844783715</v>
      </c>
      <c r="F171" s="92">
        <v>-182</v>
      </c>
      <c r="G171" s="93">
        <v>-8.00703915530137</v>
      </c>
      <c r="H171" s="171">
        <v>1802</v>
      </c>
      <c r="I171" s="92">
        <v>-289</v>
      </c>
      <c r="J171" s="93">
        <v>-13.8211382113821</v>
      </c>
    </row>
    <row r="172" s="26" customFormat="1" ht="16" customHeight="1" spans="1:10">
      <c r="A172" s="175">
        <v>2050204</v>
      </c>
      <c r="B172" s="94" t="s">
        <v>249</v>
      </c>
      <c r="C172" s="171"/>
      <c r="D172" s="171">
        <v>0</v>
      </c>
      <c r="E172" s="93">
        <v>0</v>
      </c>
      <c r="F172" s="92">
        <v>0</v>
      </c>
      <c r="G172" s="93">
        <v>0</v>
      </c>
      <c r="H172" s="171"/>
      <c r="I172" s="92">
        <v>0</v>
      </c>
      <c r="J172" s="93">
        <v>0</v>
      </c>
    </row>
    <row r="173" s="26" customFormat="1" ht="16" customHeight="1" spans="1:10">
      <c r="A173" s="175">
        <v>2050205</v>
      </c>
      <c r="B173" s="94" t="s">
        <v>250</v>
      </c>
      <c r="C173" s="171"/>
      <c r="D173" s="171">
        <v>0</v>
      </c>
      <c r="E173" s="93">
        <v>0</v>
      </c>
      <c r="F173" s="92">
        <v>0</v>
      </c>
      <c r="G173" s="93">
        <v>0</v>
      </c>
      <c r="H173" s="171"/>
      <c r="I173" s="92">
        <v>0</v>
      </c>
      <c r="J173" s="93">
        <v>0</v>
      </c>
    </row>
    <row r="174" s="26" customFormat="1" ht="16" customHeight="1" spans="1:10">
      <c r="A174" s="175">
        <v>2050299</v>
      </c>
      <c r="B174" s="94" t="s">
        <v>251</v>
      </c>
      <c r="C174" s="171">
        <v>71</v>
      </c>
      <c r="D174" s="171">
        <v>10</v>
      </c>
      <c r="E174" s="93">
        <v>14.0845070422535</v>
      </c>
      <c r="F174" s="92">
        <v>-34</v>
      </c>
      <c r="G174" s="93">
        <v>-77.2727272727273</v>
      </c>
      <c r="H174" s="171">
        <v>241</v>
      </c>
      <c r="I174" s="92">
        <v>231</v>
      </c>
      <c r="J174" s="93">
        <v>2310</v>
      </c>
    </row>
    <row r="175" s="26" customFormat="1" ht="16" customHeight="1" spans="1:10">
      <c r="A175" s="175">
        <v>20509</v>
      </c>
      <c r="B175" s="94" t="s">
        <v>252</v>
      </c>
      <c r="C175" s="171">
        <v>2060</v>
      </c>
      <c r="D175" s="171">
        <v>13</v>
      </c>
      <c r="E175" s="93">
        <v>0.631067961165048</v>
      </c>
      <c r="F175" s="92">
        <v>-1740</v>
      </c>
      <c r="G175" s="93">
        <v>-99.2584141471763</v>
      </c>
      <c r="H175" s="171">
        <v>1272</v>
      </c>
      <c r="I175" s="92">
        <v>1259</v>
      </c>
      <c r="J175" s="93">
        <v>9684.61538461538</v>
      </c>
    </row>
    <row r="176" s="26" customFormat="1" ht="16" customHeight="1" spans="1:10">
      <c r="A176" s="175">
        <v>2050901</v>
      </c>
      <c r="B176" s="94" t="s">
        <v>253</v>
      </c>
      <c r="C176" s="171"/>
      <c r="D176" s="171">
        <v>0</v>
      </c>
      <c r="E176" s="93">
        <v>0</v>
      </c>
      <c r="F176" s="92">
        <v>0</v>
      </c>
      <c r="G176" s="93">
        <v>0</v>
      </c>
      <c r="H176" s="171"/>
      <c r="I176" s="92">
        <v>0</v>
      </c>
      <c r="J176" s="93">
        <v>0</v>
      </c>
    </row>
    <row r="177" s="26" customFormat="1" ht="16" customHeight="1" spans="1:10">
      <c r="A177" s="175">
        <v>2050902</v>
      </c>
      <c r="B177" s="94" t="s">
        <v>254</v>
      </c>
      <c r="C177" s="171"/>
      <c r="D177" s="171">
        <v>0</v>
      </c>
      <c r="E177" s="93">
        <v>0</v>
      </c>
      <c r="F177" s="92">
        <v>0</v>
      </c>
      <c r="G177" s="93">
        <v>0</v>
      </c>
      <c r="H177" s="171"/>
      <c r="I177" s="92">
        <v>0</v>
      </c>
      <c r="J177" s="93">
        <v>0</v>
      </c>
    </row>
    <row r="178" s="26" customFormat="1" ht="16" customHeight="1" spans="1:10">
      <c r="A178" s="175">
        <v>2050903</v>
      </c>
      <c r="B178" s="94" t="s">
        <v>255</v>
      </c>
      <c r="C178" s="171"/>
      <c r="D178" s="171">
        <v>0</v>
      </c>
      <c r="E178" s="93">
        <v>0</v>
      </c>
      <c r="F178" s="92">
        <v>-1000</v>
      </c>
      <c r="G178" s="93">
        <v>-100</v>
      </c>
      <c r="H178" s="171"/>
      <c r="I178" s="92">
        <v>0</v>
      </c>
      <c r="J178" s="93">
        <v>0</v>
      </c>
    </row>
    <row r="179" s="26" customFormat="1" ht="16" customHeight="1" spans="1:10">
      <c r="A179" s="175">
        <v>2050904</v>
      </c>
      <c r="B179" s="94" t="s">
        <v>256</v>
      </c>
      <c r="C179" s="171"/>
      <c r="D179" s="171">
        <v>0</v>
      </c>
      <c r="E179" s="93">
        <v>0</v>
      </c>
      <c r="F179" s="92">
        <v>-611</v>
      </c>
      <c r="G179" s="93">
        <v>-100</v>
      </c>
      <c r="H179" s="171"/>
      <c r="I179" s="92">
        <v>0</v>
      </c>
      <c r="J179" s="93">
        <v>0</v>
      </c>
    </row>
    <row r="180" s="26" customFormat="1" ht="16" customHeight="1" spans="1:10">
      <c r="A180" s="175">
        <v>2050905</v>
      </c>
      <c r="B180" s="94" t="s">
        <v>257</v>
      </c>
      <c r="C180" s="171"/>
      <c r="D180" s="171">
        <v>0</v>
      </c>
      <c r="E180" s="93">
        <v>0</v>
      </c>
      <c r="F180" s="92">
        <v>0</v>
      </c>
      <c r="G180" s="93">
        <v>0</v>
      </c>
      <c r="H180" s="171"/>
      <c r="I180" s="92">
        <v>0</v>
      </c>
      <c r="J180" s="93">
        <v>0</v>
      </c>
    </row>
    <row r="181" s="26" customFormat="1" ht="16" customHeight="1" spans="1:10">
      <c r="A181" s="175">
        <v>2050999</v>
      </c>
      <c r="B181" s="94" t="s">
        <v>258</v>
      </c>
      <c r="C181" s="171">
        <v>2060</v>
      </c>
      <c r="D181" s="171">
        <v>13</v>
      </c>
      <c r="E181" s="93">
        <v>0.631067961165048</v>
      </c>
      <c r="F181" s="92">
        <v>-129</v>
      </c>
      <c r="G181" s="93">
        <v>-90.8450704225352</v>
      </c>
      <c r="H181" s="171">
        <v>1272</v>
      </c>
      <c r="I181" s="92">
        <v>1259</v>
      </c>
      <c r="J181" s="93">
        <v>9684.61538461538</v>
      </c>
    </row>
    <row r="182" s="26" customFormat="1" ht="16" customHeight="1" spans="1:10">
      <c r="A182" s="175">
        <v>20599</v>
      </c>
      <c r="B182" s="94" t="s">
        <v>259</v>
      </c>
      <c r="C182" s="171">
        <v>0</v>
      </c>
      <c r="D182" s="171">
        <v>0</v>
      </c>
      <c r="E182" s="93">
        <v>0</v>
      </c>
      <c r="F182" s="92">
        <v>0</v>
      </c>
      <c r="G182" s="93">
        <v>0</v>
      </c>
      <c r="H182" s="171">
        <v>276</v>
      </c>
      <c r="I182" s="92">
        <v>276</v>
      </c>
      <c r="J182" s="93">
        <v>0</v>
      </c>
    </row>
    <row r="183" s="26" customFormat="1" ht="16" customHeight="1" spans="1:10">
      <c r="A183" s="175">
        <v>2059999</v>
      </c>
      <c r="B183" s="94" t="s">
        <v>260</v>
      </c>
      <c r="C183" s="171"/>
      <c r="D183" s="171"/>
      <c r="E183" s="93">
        <v>0</v>
      </c>
      <c r="F183" s="92">
        <v>0</v>
      </c>
      <c r="G183" s="93">
        <v>0</v>
      </c>
      <c r="H183" s="171">
        <v>276</v>
      </c>
      <c r="I183" s="92">
        <v>276</v>
      </c>
      <c r="J183" s="93">
        <v>0</v>
      </c>
    </row>
    <row r="184" s="26" customFormat="1" ht="16" customHeight="1" spans="1:10">
      <c r="A184" s="175">
        <v>206</v>
      </c>
      <c r="B184" s="89" t="s">
        <v>261</v>
      </c>
      <c r="C184" s="169">
        <v>960</v>
      </c>
      <c r="D184" s="169">
        <v>416</v>
      </c>
      <c r="E184" s="88">
        <v>43.3333333333333</v>
      </c>
      <c r="F184" s="87">
        <v>-1462</v>
      </c>
      <c r="G184" s="88">
        <v>-77.8487752928647</v>
      </c>
      <c r="H184" s="169">
        <v>350</v>
      </c>
      <c r="I184" s="87">
        <v>-66</v>
      </c>
      <c r="J184" s="88">
        <v>-15.8653846153846</v>
      </c>
    </row>
    <row r="185" s="26" customFormat="1" ht="16" customHeight="1" spans="1:10">
      <c r="A185" s="175">
        <v>20601</v>
      </c>
      <c r="B185" s="94" t="s">
        <v>262</v>
      </c>
      <c r="C185" s="171"/>
      <c r="D185" s="171">
        <v>0</v>
      </c>
      <c r="E185" s="93">
        <v>0</v>
      </c>
      <c r="F185" s="92">
        <v>-49</v>
      </c>
      <c r="G185" s="93">
        <v>-100</v>
      </c>
      <c r="H185" s="171"/>
      <c r="I185" s="92">
        <v>0</v>
      </c>
      <c r="J185" s="93">
        <v>0</v>
      </c>
    </row>
    <row r="186" s="26" customFormat="1" ht="16" customHeight="1" spans="1:10">
      <c r="A186" s="175">
        <v>2060101</v>
      </c>
      <c r="B186" s="94" t="s">
        <v>156</v>
      </c>
      <c r="C186" s="171"/>
      <c r="D186" s="171"/>
      <c r="E186" s="93">
        <v>0</v>
      </c>
      <c r="F186" s="92">
        <v>0</v>
      </c>
      <c r="G186" s="93">
        <v>0</v>
      </c>
      <c r="H186" s="171"/>
      <c r="I186" s="92">
        <v>0</v>
      </c>
      <c r="J186" s="93">
        <v>0</v>
      </c>
    </row>
    <row r="187" s="26" customFormat="1" ht="16" customHeight="1" spans="1:10">
      <c r="A187" s="175">
        <v>2060102</v>
      </c>
      <c r="B187" s="94" t="s">
        <v>157</v>
      </c>
      <c r="C187" s="171"/>
      <c r="D187" s="171"/>
      <c r="E187" s="93">
        <v>0</v>
      </c>
      <c r="F187" s="92">
        <v>-49</v>
      </c>
      <c r="G187" s="93">
        <v>-100</v>
      </c>
      <c r="H187" s="171"/>
      <c r="I187" s="92">
        <v>0</v>
      </c>
      <c r="J187" s="93">
        <v>0</v>
      </c>
    </row>
    <row r="188" s="26" customFormat="1" ht="16" customHeight="1" spans="1:10">
      <c r="A188" s="175">
        <v>2060103</v>
      </c>
      <c r="B188" s="94" t="s">
        <v>163</v>
      </c>
      <c r="C188" s="171"/>
      <c r="D188" s="171"/>
      <c r="E188" s="93">
        <v>0</v>
      </c>
      <c r="F188" s="92">
        <v>0</v>
      </c>
      <c r="G188" s="93">
        <v>0</v>
      </c>
      <c r="H188" s="171"/>
      <c r="I188" s="92">
        <v>0</v>
      </c>
      <c r="J188" s="93">
        <v>0</v>
      </c>
    </row>
    <row r="189" s="26" customFormat="1" ht="16" customHeight="1" spans="1:10">
      <c r="A189" s="175">
        <v>2060199</v>
      </c>
      <c r="B189" s="94" t="s">
        <v>263</v>
      </c>
      <c r="C189" s="171"/>
      <c r="D189" s="171"/>
      <c r="E189" s="93">
        <v>0</v>
      </c>
      <c r="F189" s="92">
        <v>0</v>
      </c>
      <c r="G189" s="93">
        <v>0</v>
      </c>
      <c r="H189" s="171"/>
      <c r="I189" s="92">
        <v>0</v>
      </c>
      <c r="J189" s="93">
        <v>0</v>
      </c>
    </row>
    <row r="190" s="26" customFormat="1" ht="16" customHeight="1" spans="1:10">
      <c r="A190" s="175">
        <v>20604</v>
      </c>
      <c r="B190" s="94" t="s">
        <v>264</v>
      </c>
      <c r="C190" s="171">
        <v>950</v>
      </c>
      <c r="D190" s="171">
        <v>0</v>
      </c>
      <c r="E190" s="93">
        <v>0</v>
      </c>
      <c r="F190" s="92">
        <v>-1829</v>
      </c>
      <c r="G190" s="93">
        <v>-100</v>
      </c>
      <c r="H190" s="171">
        <v>350</v>
      </c>
      <c r="I190" s="92">
        <v>350</v>
      </c>
      <c r="J190" s="93">
        <v>0</v>
      </c>
    </row>
    <row r="191" s="26" customFormat="1" ht="16" customHeight="1" spans="1:10">
      <c r="A191" s="175">
        <v>2060401</v>
      </c>
      <c r="B191" s="94" t="s">
        <v>265</v>
      </c>
      <c r="C191" s="171"/>
      <c r="D191" s="171"/>
      <c r="E191" s="93">
        <v>0</v>
      </c>
      <c r="F191" s="92">
        <v>0</v>
      </c>
      <c r="G191" s="93">
        <v>0</v>
      </c>
      <c r="H191" s="171"/>
      <c r="I191" s="92">
        <v>0</v>
      </c>
      <c r="J191" s="93">
        <v>0</v>
      </c>
    </row>
    <row r="192" s="26" customFormat="1" ht="16" customHeight="1" spans="1:10">
      <c r="A192" s="175">
        <v>2060404</v>
      </c>
      <c r="B192" s="94" t="s">
        <v>266</v>
      </c>
      <c r="C192" s="171"/>
      <c r="D192" s="171"/>
      <c r="E192" s="93">
        <v>0</v>
      </c>
      <c r="F192" s="92">
        <v>0</v>
      </c>
      <c r="G192" s="93">
        <v>0</v>
      </c>
      <c r="H192" s="171"/>
      <c r="I192" s="92">
        <v>0</v>
      </c>
      <c r="J192" s="93">
        <v>0</v>
      </c>
    </row>
    <row r="193" s="26" customFormat="1" ht="16" customHeight="1" spans="1:10">
      <c r="A193" s="178">
        <v>2060405</v>
      </c>
      <c r="B193" s="94" t="s">
        <v>267</v>
      </c>
      <c r="C193" s="171"/>
      <c r="D193" s="171"/>
      <c r="E193" s="93">
        <v>0</v>
      </c>
      <c r="F193" s="92">
        <v>0</v>
      </c>
      <c r="G193" s="93">
        <v>0</v>
      </c>
      <c r="H193" s="171"/>
      <c r="I193" s="92">
        <v>0</v>
      </c>
      <c r="J193" s="93">
        <v>0</v>
      </c>
    </row>
    <row r="194" s="26" customFormat="1" ht="16" customHeight="1" spans="1:10">
      <c r="A194" s="175">
        <v>2060499</v>
      </c>
      <c r="B194" s="94" t="s">
        <v>268</v>
      </c>
      <c r="C194" s="171">
        <v>950</v>
      </c>
      <c r="D194" s="171"/>
      <c r="E194" s="93">
        <v>0</v>
      </c>
      <c r="F194" s="92">
        <v>-1829</v>
      </c>
      <c r="G194" s="93">
        <v>-100</v>
      </c>
      <c r="H194" s="171">
        <v>350</v>
      </c>
      <c r="I194" s="92">
        <v>350</v>
      </c>
      <c r="J194" s="93">
        <v>0</v>
      </c>
    </row>
    <row r="195" s="26" customFormat="1" ht="16" customHeight="1" spans="1:10">
      <c r="A195" s="175">
        <v>20607</v>
      </c>
      <c r="B195" s="94" t="s">
        <v>269</v>
      </c>
      <c r="C195" s="171">
        <v>10</v>
      </c>
      <c r="D195" s="171">
        <v>0</v>
      </c>
      <c r="E195" s="93">
        <v>0</v>
      </c>
      <c r="F195" s="92">
        <v>0</v>
      </c>
      <c r="G195" s="93">
        <v>0</v>
      </c>
      <c r="H195" s="171">
        <v>0</v>
      </c>
      <c r="I195" s="92">
        <v>0</v>
      </c>
      <c r="J195" s="93">
        <v>0</v>
      </c>
    </row>
    <row r="196" s="26" customFormat="1" ht="16" customHeight="1" spans="1:10">
      <c r="A196" s="175">
        <v>2060701</v>
      </c>
      <c r="B196" s="94" t="s">
        <v>265</v>
      </c>
      <c r="C196" s="171"/>
      <c r="D196" s="171"/>
      <c r="E196" s="93">
        <v>0</v>
      </c>
      <c r="F196" s="92">
        <v>0</v>
      </c>
      <c r="G196" s="93">
        <v>0</v>
      </c>
      <c r="H196" s="171"/>
      <c r="I196" s="92">
        <v>0</v>
      </c>
      <c r="J196" s="93">
        <v>0</v>
      </c>
    </row>
    <row r="197" s="26" customFormat="1" ht="16" customHeight="1" spans="1:10">
      <c r="A197" s="175">
        <v>2060702</v>
      </c>
      <c r="B197" s="94" t="s">
        <v>270</v>
      </c>
      <c r="C197" s="171">
        <v>10</v>
      </c>
      <c r="D197" s="171"/>
      <c r="E197" s="93">
        <v>0</v>
      </c>
      <c r="F197" s="92">
        <v>0</v>
      </c>
      <c r="G197" s="93">
        <v>0</v>
      </c>
      <c r="H197" s="171"/>
      <c r="I197" s="92">
        <v>0</v>
      </c>
      <c r="J197" s="93">
        <v>0</v>
      </c>
    </row>
    <row r="198" s="26" customFormat="1" ht="16" customHeight="1" spans="1:10">
      <c r="A198" s="175">
        <v>2060703</v>
      </c>
      <c r="B198" s="94" t="s">
        <v>271</v>
      </c>
      <c r="C198" s="171"/>
      <c r="D198" s="171"/>
      <c r="E198" s="93">
        <v>0</v>
      </c>
      <c r="F198" s="92">
        <v>0</v>
      </c>
      <c r="G198" s="93">
        <v>0</v>
      </c>
      <c r="H198" s="171"/>
      <c r="I198" s="92">
        <v>0</v>
      </c>
      <c r="J198" s="93">
        <v>0</v>
      </c>
    </row>
    <row r="199" s="26" customFormat="1" ht="16" customHeight="1" spans="1:10">
      <c r="A199" s="175">
        <v>2060704</v>
      </c>
      <c r="B199" s="94" t="s">
        <v>272</v>
      </c>
      <c r="C199" s="171"/>
      <c r="D199" s="171"/>
      <c r="E199" s="93">
        <v>0</v>
      </c>
      <c r="F199" s="92">
        <v>0</v>
      </c>
      <c r="G199" s="93">
        <v>0</v>
      </c>
      <c r="H199" s="171"/>
      <c r="I199" s="92">
        <v>0</v>
      </c>
      <c r="J199" s="93">
        <v>0</v>
      </c>
    </row>
    <row r="200" s="26" customFormat="1" ht="16" customHeight="1" spans="1:10">
      <c r="A200" s="175">
        <v>2060705</v>
      </c>
      <c r="B200" s="94" t="s">
        <v>273</v>
      </c>
      <c r="C200" s="171"/>
      <c r="D200" s="171"/>
      <c r="E200" s="93">
        <v>0</v>
      </c>
      <c r="F200" s="92">
        <v>0</v>
      </c>
      <c r="G200" s="93">
        <v>0</v>
      </c>
      <c r="H200" s="171"/>
      <c r="I200" s="92">
        <v>0</v>
      </c>
      <c r="J200" s="93">
        <v>0</v>
      </c>
    </row>
    <row r="201" s="26" customFormat="1" ht="16" customHeight="1" spans="1:10">
      <c r="A201" s="175">
        <v>2060799</v>
      </c>
      <c r="B201" s="94" t="s">
        <v>274</v>
      </c>
      <c r="C201" s="171"/>
      <c r="D201" s="171"/>
      <c r="E201" s="93">
        <v>0</v>
      </c>
      <c r="F201" s="92">
        <v>0</v>
      </c>
      <c r="G201" s="93">
        <v>0</v>
      </c>
      <c r="H201" s="171"/>
      <c r="I201" s="92">
        <v>0</v>
      </c>
      <c r="J201" s="93">
        <v>0</v>
      </c>
    </row>
    <row r="202" s="26" customFormat="1" ht="16" customHeight="1" spans="1:10">
      <c r="A202" s="175">
        <v>20699</v>
      </c>
      <c r="B202" s="94" t="s">
        <v>275</v>
      </c>
      <c r="C202" s="171">
        <v>0</v>
      </c>
      <c r="D202" s="171">
        <v>416</v>
      </c>
      <c r="E202" s="93">
        <v>0</v>
      </c>
      <c r="F202" s="92">
        <v>416</v>
      </c>
      <c r="G202" s="93">
        <v>0</v>
      </c>
      <c r="H202" s="171">
        <v>0</v>
      </c>
      <c r="I202" s="92">
        <v>-416</v>
      </c>
      <c r="J202" s="93">
        <v>-100</v>
      </c>
    </row>
    <row r="203" s="26" customFormat="1" ht="16" customHeight="1" spans="1:10">
      <c r="A203" s="175">
        <v>2069901</v>
      </c>
      <c r="B203" s="94" t="s">
        <v>276</v>
      </c>
      <c r="C203" s="171"/>
      <c r="D203" s="171"/>
      <c r="E203" s="93">
        <v>0</v>
      </c>
      <c r="F203" s="92">
        <v>0</v>
      </c>
      <c r="G203" s="93">
        <v>0</v>
      </c>
      <c r="H203" s="171"/>
      <c r="I203" s="92">
        <v>0</v>
      </c>
      <c r="J203" s="93">
        <v>0</v>
      </c>
    </row>
    <row r="204" s="26" customFormat="1" ht="16" customHeight="1" spans="1:10">
      <c r="A204" s="175">
        <v>2069902</v>
      </c>
      <c r="B204" s="94" t="s">
        <v>277</v>
      </c>
      <c r="C204" s="171"/>
      <c r="D204" s="171"/>
      <c r="E204" s="93">
        <v>0</v>
      </c>
      <c r="F204" s="92">
        <v>0</v>
      </c>
      <c r="G204" s="93">
        <v>0</v>
      </c>
      <c r="H204" s="171"/>
      <c r="I204" s="92">
        <v>0</v>
      </c>
      <c r="J204" s="93">
        <v>0</v>
      </c>
    </row>
    <row r="205" s="26" customFormat="1" ht="16" customHeight="1" spans="1:10">
      <c r="A205" s="175">
        <v>2069903</v>
      </c>
      <c r="B205" s="94" t="s">
        <v>278</v>
      </c>
      <c r="C205" s="171"/>
      <c r="D205" s="171"/>
      <c r="E205" s="93">
        <v>0</v>
      </c>
      <c r="F205" s="92">
        <v>0</v>
      </c>
      <c r="G205" s="93">
        <v>0</v>
      </c>
      <c r="H205" s="171"/>
      <c r="I205" s="92">
        <v>0</v>
      </c>
      <c r="J205" s="93">
        <v>0</v>
      </c>
    </row>
    <row r="206" s="26" customFormat="1" ht="16" customHeight="1" spans="1:10">
      <c r="A206" s="175">
        <v>2069999</v>
      </c>
      <c r="B206" s="94" t="s">
        <v>279</v>
      </c>
      <c r="C206" s="171"/>
      <c r="D206" s="171">
        <v>416</v>
      </c>
      <c r="E206" s="93">
        <v>0</v>
      </c>
      <c r="F206" s="92">
        <v>416</v>
      </c>
      <c r="G206" s="93">
        <v>0</v>
      </c>
      <c r="H206" s="171"/>
      <c r="I206" s="92">
        <v>-416</v>
      </c>
      <c r="J206" s="93">
        <v>-100</v>
      </c>
    </row>
    <row r="207" s="26" customFormat="1" ht="16" customHeight="1" spans="1:10">
      <c r="A207" s="175">
        <v>207</v>
      </c>
      <c r="B207" s="89" t="s">
        <v>280</v>
      </c>
      <c r="C207" s="169">
        <v>13</v>
      </c>
      <c r="D207" s="169">
        <v>0</v>
      </c>
      <c r="E207" s="88">
        <v>0</v>
      </c>
      <c r="F207" s="87">
        <v>-39</v>
      </c>
      <c r="G207" s="88">
        <v>-100</v>
      </c>
      <c r="H207" s="169">
        <v>4</v>
      </c>
      <c r="I207" s="87">
        <v>4</v>
      </c>
      <c r="J207" s="88">
        <v>0</v>
      </c>
    </row>
    <row r="208" s="26" customFormat="1" ht="16" customHeight="1" spans="1:10">
      <c r="A208" s="175">
        <v>20701</v>
      </c>
      <c r="B208" s="94" t="s">
        <v>281</v>
      </c>
      <c r="C208" s="171">
        <v>13</v>
      </c>
      <c r="D208" s="171">
        <v>0</v>
      </c>
      <c r="E208" s="93">
        <v>0</v>
      </c>
      <c r="F208" s="92">
        <v>-39</v>
      </c>
      <c r="G208" s="93">
        <v>-100</v>
      </c>
      <c r="H208" s="171">
        <v>4</v>
      </c>
      <c r="I208" s="92">
        <v>4</v>
      </c>
      <c r="J208" s="93">
        <v>0</v>
      </c>
    </row>
    <row r="209" s="26" customFormat="1" ht="16" customHeight="1" spans="1:10">
      <c r="A209" s="175">
        <v>2070101</v>
      </c>
      <c r="B209" s="94" t="s">
        <v>156</v>
      </c>
      <c r="C209" s="171"/>
      <c r="D209" s="171"/>
      <c r="E209" s="93">
        <v>0</v>
      </c>
      <c r="F209" s="92">
        <v>0</v>
      </c>
      <c r="G209" s="93">
        <v>0</v>
      </c>
      <c r="H209" s="171"/>
      <c r="I209" s="92">
        <v>0</v>
      </c>
      <c r="J209" s="93">
        <v>0</v>
      </c>
    </row>
    <row r="210" s="26" customFormat="1" ht="16" customHeight="1" spans="1:10">
      <c r="A210" s="175">
        <v>2070102</v>
      </c>
      <c r="B210" s="94" t="s">
        <v>157</v>
      </c>
      <c r="C210" s="171"/>
      <c r="D210" s="171"/>
      <c r="E210" s="93">
        <v>0</v>
      </c>
      <c r="F210" s="92">
        <v>0</v>
      </c>
      <c r="G210" s="93">
        <v>0</v>
      </c>
      <c r="H210" s="171"/>
      <c r="I210" s="92">
        <v>0</v>
      </c>
      <c r="J210" s="93">
        <v>0</v>
      </c>
    </row>
    <row r="211" s="26" customFormat="1" ht="16" customHeight="1" spans="1:10">
      <c r="A211" s="175">
        <v>2070103</v>
      </c>
      <c r="B211" s="94" t="s">
        <v>163</v>
      </c>
      <c r="C211" s="171"/>
      <c r="D211" s="171"/>
      <c r="E211" s="93">
        <v>0</v>
      </c>
      <c r="F211" s="92">
        <v>0</v>
      </c>
      <c r="G211" s="93">
        <v>0</v>
      </c>
      <c r="H211" s="171"/>
      <c r="I211" s="92">
        <v>0</v>
      </c>
      <c r="J211" s="93">
        <v>0</v>
      </c>
    </row>
    <row r="212" s="26" customFormat="1" ht="16" customHeight="1" spans="1:10">
      <c r="A212" s="175">
        <v>2070108</v>
      </c>
      <c r="B212" s="94" t="s">
        <v>282</v>
      </c>
      <c r="C212" s="171"/>
      <c r="D212" s="171"/>
      <c r="E212" s="93">
        <v>0</v>
      </c>
      <c r="F212" s="92">
        <v>0</v>
      </c>
      <c r="G212" s="93">
        <v>0</v>
      </c>
      <c r="H212" s="171"/>
      <c r="I212" s="92">
        <v>0</v>
      </c>
      <c r="J212" s="93">
        <v>0</v>
      </c>
    </row>
    <row r="213" s="26" customFormat="1" ht="16" customHeight="1" spans="1:10">
      <c r="A213" s="175">
        <v>2070109</v>
      </c>
      <c r="B213" s="94" t="s">
        <v>283</v>
      </c>
      <c r="C213" s="171">
        <v>13</v>
      </c>
      <c r="D213" s="171"/>
      <c r="E213" s="93">
        <v>0</v>
      </c>
      <c r="F213" s="92">
        <v>-29</v>
      </c>
      <c r="G213" s="93">
        <v>-100</v>
      </c>
      <c r="H213" s="171">
        <v>4</v>
      </c>
      <c r="I213" s="92">
        <v>4</v>
      </c>
      <c r="J213" s="93">
        <v>0</v>
      </c>
    </row>
    <row r="214" s="26" customFormat="1" ht="16" customHeight="1" spans="1:10">
      <c r="A214" s="175">
        <v>2070199</v>
      </c>
      <c r="B214" s="94" t="s">
        <v>284</v>
      </c>
      <c r="C214" s="171"/>
      <c r="D214" s="171"/>
      <c r="E214" s="93">
        <v>0</v>
      </c>
      <c r="F214" s="92">
        <v>-10</v>
      </c>
      <c r="G214" s="93">
        <v>-100</v>
      </c>
      <c r="H214" s="171"/>
      <c r="I214" s="92">
        <v>0</v>
      </c>
      <c r="J214" s="93">
        <v>0</v>
      </c>
    </row>
    <row r="215" s="26" customFormat="1" ht="16" customHeight="1" spans="1:10">
      <c r="A215" s="175">
        <v>208</v>
      </c>
      <c r="B215" s="89" t="s">
        <v>285</v>
      </c>
      <c r="C215" s="169">
        <v>3117</v>
      </c>
      <c r="D215" s="169">
        <v>2480</v>
      </c>
      <c r="E215" s="88">
        <v>79.5636830285531</v>
      </c>
      <c r="F215" s="87">
        <v>-89</v>
      </c>
      <c r="G215" s="88">
        <v>-3.46438302841573</v>
      </c>
      <c r="H215" s="169">
        <v>2353</v>
      </c>
      <c r="I215" s="87">
        <v>-127</v>
      </c>
      <c r="J215" s="88">
        <v>-5.12096774193549</v>
      </c>
    </row>
    <row r="216" s="26" customFormat="1" ht="16" customHeight="1" spans="1:10">
      <c r="A216" s="175">
        <v>20801</v>
      </c>
      <c r="B216" s="94" t="s">
        <v>286</v>
      </c>
      <c r="C216" s="171">
        <v>1474</v>
      </c>
      <c r="D216" s="171">
        <v>547</v>
      </c>
      <c r="E216" s="93">
        <v>37.1099050203528</v>
      </c>
      <c r="F216" s="92">
        <v>-18</v>
      </c>
      <c r="G216" s="93">
        <v>-3.1858407079646</v>
      </c>
      <c r="H216" s="171">
        <v>1022</v>
      </c>
      <c r="I216" s="92">
        <v>475</v>
      </c>
      <c r="J216" s="93">
        <v>86.837294332724</v>
      </c>
    </row>
    <row r="217" s="26" customFormat="1" ht="16" customHeight="1" spans="1:10">
      <c r="A217" s="175">
        <v>2080101</v>
      </c>
      <c r="B217" s="94" t="s">
        <v>156</v>
      </c>
      <c r="C217" s="171">
        <v>93</v>
      </c>
      <c r="D217" s="171">
        <v>79</v>
      </c>
      <c r="E217" s="93">
        <v>84.9462365591398</v>
      </c>
      <c r="F217" s="92">
        <v>9</v>
      </c>
      <c r="G217" s="93">
        <v>12.8571428571429</v>
      </c>
      <c r="H217" s="171">
        <v>81</v>
      </c>
      <c r="I217" s="92">
        <v>2</v>
      </c>
      <c r="J217" s="93">
        <v>2.53164556962024</v>
      </c>
    </row>
    <row r="218" s="26" customFormat="1" ht="16" customHeight="1" spans="1:10">
      <c r="A218" s="175">
        <v>2080102</v>
      </c>
      <c r="B218" s="94" t="s">
        <v>157</v>
      </c>
      <c r="C218" s="171">
        <v>26</v>
      </c>
      <c r="D218" s="171">
        <v>47</v>
      </c>
      <c r="E218" s="93">
        <v>180.769230769231</v>
      </c>
      <c r="F218" s="92">
        <v>0</v>
      </c>
      <c r="G218" s="93">
        <v>0</v>
      </c>
      <c r="H218" s="171"/>
      <c r="I218" s="92">
        <v>-47</v>
      </c>
      <c r="J218" s="93">
        <v>-100</v>
      </c>
    </row>
    <row r="219" s="26" customFormat="1" ht="16" customHeight="1" spans="1:10">
      <c r="A219" s="175">
        <v>2080103</v>
      </c>
      <c r="B219" s="94" t="s">
        <v>163</v>
      </c>
      <c r="C219" s="171"/>
      <c r="D219" s="171">
        <v>0</v>
      </c>
      <c r="E219" s="93">
        <v>0</v>
      </c>
      <c r="F219" s="92">
        <v>-3</v>
      </c>
      <c r="G219" s="93">
        <v>-100</v>
      </c>
      <c r="H219" s="171"/>
      <c r="I219" s="92">
        <v>0</v>
      </c>
      <c r="J219" s="93">
        <v>0</v>
      </c>
    </row>
    <row r="220" s="26" customFormat="1" ht="16" customHeight="1" spans="1:10">
      <c r="A220" s="175">
        <v>2080104</v>
      </c>
      <c r="B220" s="94" t="s">
        <v>287</v>
      </c>
      <c r="C220" s="171"/>
      <c r="D220" s="171">
        <v>0</v>
      </c>
      <c r="E220" s="93">
        <v>0</v>
      </c>
      <c r="F220" s="92">
        <v>0</v>
      </c>
      <c r="G220" s="93">
        <v>0</v>
      </c>
      <c r="H220" s="171"/>
      <c r="I220" s="92">
        <v>0</v>
      </c>
      <c r="J220" s="93">
        <v>0</v>
      </c>
    </row>
    <row r="221" s="26" customFormat="1" ht="16" customHeight="1" spans="1:10">
      <c r="A221" s="175">
        <v>2080105</v>
      </c>
      <c r="B221" s="94" t="s">
        <v>288</v>
      </c>
      <c r="C221" s="171">
        <v>6</v>
      </c>
      <c r="D221" s="171">
        <v>1</v>
      </c>
      <c r="E221" s="93">
        <v>16.6666666666667</v>
      </c>
      <c r="F221" s="92">
        <v>-7</v>
      </c>
      <c r="G221" s="93">
        <v>-87.5</v>
      </c>
      <c r="H221" s="171">
        <v>10</v>
      </c>
      <c r="I221" s="92">
        <v>9</v>
      </c>
      <c r="J221" s="93">
        <v>900</v>
      </c>
    </row>
    <row r="222" s="26" customFormat="1" ht="16" customHeight="1" spans="1:10">
      <c r="A222" s="175">
        <v>2080106</v>
      </c>
      <c r="B222" s="94" t="s">
        <v>289</v>
      </c>
      <c r="C222" s="171">
        <v>131</v>
      </c>
      <c r="D222" s="171">
        <v>62</v>
      </c>
      <c r="E222" s="93">
        <v>47.3282442748092</v>
      </c>
      <c r="F222" s="92">
        <v>-11</v>
      </c>
      <c r="G222" s="93">
        <v>-15.0684931506849</v>
      </c>
      <c r="H222" s="171">
        <v>75</v>
      </c>
      <c r="I222" s="92">
        <v>13</v>
      </c>
      <c r="J222" s="93">
        <v>20.9677419354839</v>
      </c>
    </row>
    <row r="223" s="26" customFormat="1" ht="16" customHeight="1" spans="1:10">
      <c r="A223" s="175">
        <v>2080107</v>
      </c>
      <c r="B223" s="94" t="s">
        <v>290</v>
      </c>
      <c r="C223" s="171"/>
      <c r="D223" s="171">
        <v>0</v>
      </c>
      <c r="E223" s="93">
        <v>0</v>
      </c>
      <c r="F223" s="92">
        <v>0</v>
      </c>
      <c r="G223" s="93">
        <v>0</v>
      </c>
      <c r="H223" s="171"/>
      <c r="I223" s="92">
        <v>0</v>
      </c>
      <c r="J223" s="93">
        <v>0</v>
      </c>
    </row>
    <row r="224" s="26" customFormat="1" ht="16" customHeight="1" spans="1:10">
      <c r="A224" s="175">
        <v>2080108</v>
      </c>
      <c r="B224" s="94" t="s">
        <v>183</v>
      </c>
      <c r="C224" s="171"/>
      <c r="D224" s="171">
        <v>0</v>
      </c>
      <c r="E224" s="93">
        <v>0</v>
      </c>
      <c r="F224" s="92">
        <v>0</v>
      </c>
      <c r="G224" s="93">
        <v>0</v>
      </c>
      <c r="H224" s="171"/>
      <c r="I224" s="92">
        <v>0</v>
      </c>
      <c r="J224" s="93">
        <v>0</v>
      </c>
    </row>
    <row r="225" s="26" customFormat="1" ht="16" customHeight="1" spans="1:10">
      <c r="A225" s="175">
        <v>2080109</v>
      </c>
      <c r="B225" s="94" t="s">
        <v>291</v>
      </c>
      <c r="C225" s="171">
        <v>2</v>
      </c>
      <c r="D225" s="171">
        <v>0</v>
      </c>
      <c r="E225" s="93">
        <v>0</v>
      </c>
      <c r="F225" s="92">
        <v>-20</v>
      </c>
      <c r="G225" s="93">
        <v>-100</v>
      </c>
      <c r="H225" s="171">
        <v>1</v>
      </c>
      <c r="I225" s="92">
        <v>1</v>
      </c>
      <c r="J225" s="93">
        <v>0</v>
      </c>
    </row>
    <row r="226" s="26" customFormat="1" ht="16" customHeight="1" spans="1:10">
      <c r="A226" s="175">
        <v>2080110</v>
      </c>
      <c r="B226" s="94" t="s">
        <v>292</v>
      </c>
      <c r="C226" s="171"/>
      <c r="D226" s="171">
        <v>0</v>
      </c>
      <c r="E226" s="93">
        <v>0</v>
      </c>
      <c r="F226" s="92">
        <v>0</v>
      </c>
      <c r="G226" s="93">
        <v>0</v>
      </c>
      <c r="H226" s="171"/>
      <c r="I226" s="92">
        <v>0</v>
      </c>
      <c r="J226" s="93">
        <v>0</v>
      </c>
    </row>
    <row r="227" s="26" customFormat="1" ht="16" customHeight="1" spans="1:10">
      <c r="A227" s="175">
        <v>2080111</v>
      </c>
      <c r="B227" s="94" t="s">
        <v>293</v>
      </c>
      <c r="C227" s="171">
        <v>1000</v>
      </c>
      <c r="D227" s="171">
        <v>271</v>
      </c>
      <c r="E227" s="93">
        <v>27.1</v>
      </c>
      <c r="F227" s="92">
        <v>18</v>
      </c>
      <c r="G227" s="93">
        <v>7.11462450592886</v>
      </c>
      <c r="H227" s="171">
        <v>600</v>
      </c>
      <c r="I227" s="92">
        <v>329</v>
      </c>
      <c r="J227" s="93">
        <v>121.40221402214</v>
      </c>
    </row>
    <row r="228" s="26" customFormat="1" ht="16" customHeight="1" spans="1:10">
      <c r="A228" s="175">
        <v>2080112</v>
      </c>
      <c r="B228" s="94" t="s">
        <v>294</v>
      </c>
      <c r="C228" s="171"/>
      <c r="D228" s="171">
        <v>0</v>
      </c>
      <c r="E228" s="93">
        <v>0</v>
      </c>
      <c r="F228" s="92">
        <v>0</v>
      </c>
      <c r="G228" s="93">
        <v>0</v>
      </c>
      <c r="H228" s="171"/>
      <c r="I228" s="92">
        <v>0</v>
      </c>
      <c r="J228" s="93">
        <v>0</v>
      </c>
    </row>
    <row r="229" s="26" customFormat="1" ht="16" customHeight="1" spans="1:10">
      <c r="A229" s="178">
        <v>2080113</v>
      </c>
      <c r="B229" s="94" t="s">
        <v>295</v>
      </c>
      <c r="C229" s="171"/>
      <c r="D229" s="171">
        <v>0</v>
      </c>
      <c r="E229" s="93">
        <v>0</v>
      </c>
      <c r="F229" s="92">
        <v>0</v>
      </c>
      <c r="G229" s="93">
        <v>0</v>
      </c>
      <c r="H229" s="171"/>
      <c r="I229" s="92">
        <v>0</v>
      </c>
      <c r="J229" s="93">
        <v>0</v>
      </c>
    </row>
    <row r="230" s="26" customFormat="1" ht="16" customHeight="1" spans="1:10">
      <c r="A230" s="178">
        <v>2080114</v>
      </c>
      <c r="B230" s="94" t="s">
        <v>296</v>
      </c>
      <c r="C230" s="171"/>
      <c r="D230" s="171">
        <v>0</v>
      </c>
      <c r="E230" s="93">
        <v>0</v>
      </c>
      <c r="F230" s="92">
        <v>0</v>
      </c>
      <c r="G230" s="93">
        <v>0</v>
      </c>
      <c r="H230" s="171"/>
      <c r="I230" s="92">
        <v>0</v>
      </c>
      <c r="J230" s="93">
        <v>0</v>
      </c>
    </row>
    <row r="231" s="26" customFormat="1" ht="16" customHeight="1" spans="1:10">
      <c r="A231" s="178">
        <v>2080115</v>
      </c>
      <c r="B231" s="94" t="s">
        <v>297</v>
      </c>
      <c r="C231" s="171"/>
      <c r="D231" s="171">
        <v>0</v>
      </c>
      <c r="E231" s="93">
        <v>0</v>
      </c>
      <c r="F231" s="92">
        <v>0</v>
      </c>
      <c r="G231" s="93">
        <v>0</v>
      </c>
      <c r="H231" s="171"/>
      <c r="I231" s="92">
        <v>0</v>
      </c>
      <c r="J231" s="93">
        <v>0</v>
      </c>
    </row>
    <row r="232" s="26" customFormat="1" ht="16" customHeight="1" spans="1:10">
      <c r="A232" s="178">
        <v>2080116</v>
      </c>
      <c r="B232" s="94" t="s">
        <v>298</v>
      </c>
      <c r="C232" s="171">
        <v>50</v>
      </c>
      <c r="D232" s="171">
        <v>1</v>
      </c>
      <c r="E232" s="93">
        <v>2</v>
      </c>
      <c r="F232" s="92">
        <v>1</v>
      </c>
      <c r="G232" s="93">
        <v>0</v>
      </c>
      <c r="H232" s="171">
        <v>37</v>
      </c>
      <c r="I232" s="92">
        <v>36</v>
      </c>
      <c r="J232" s="93">
        <v>3600</v>
      </c>
    </row>
    <row r="233" s="26" customFormat="1" ht="16" customHeight="1" spans="1:10">
      <c r="A233" s="178">
        <v>2080150</v>
      </c>
      <c r="B233" s="94" t="s">
        <v>158</v>
      </c>
      <c r="C233" s="171">
        <v>30</v>
      </c>
      <c r="D233" s="171">
        <v>45</v>
      </c>
      <c r="E233" s="93">
        <v>150</v>
      </c>
      <c r="F233" s="92">
        <v>0</v>
      </c>
      <c r="G233" s="93">
        <v>0</v>
      </c>
      <c r="H233" s="171">
        <v>57</v>
      </c>
      <c r="I233" s="92">
        <v>12</v>
      </c>
      <c r="J233" s="93">
        <v>26.6666666666667</v>
      </c>
    </row>
    <row r="234" s="26" customFormat="1" ht="16" customHeight="1" spans="1:10">
      <c r="A234" s="175">
        <v>2080199</v>
      </c>
      <c r="B234" s="94" t="s">
        <v>299</v>
      </c>
      <c r="C234" s="171">
        <v>136</v>
      </c>
      <c r="D234" s="171">
        <v>41</v>
      </c>
      <c r="E234" s="93">
        <v>30.1470588235294</v>
      </c>
      <c r="F234" s="92">
        <v>-5</v>
      </c>
      <c r="G234" s="93">
        <v>-10.8695652173913</v>
      </c>
      <c r="H234" s="171">
        <v>161</v>
      </c>
      <c r="I234" s="92">
        <v>120</v>
      </c>
      <c r="J234" s="93">
        <v>292.682926829268</v>
      </c>
    </row>
    <row r="235" s="26" customFormat="1" ht="16" customHeight="1" spans="1:10">
      <c r="A235" s="175">
        <v>20802</v>
      </c>
      <c r="B235" s="94" t="s">
        <v>300</v>
      </c>
      <c r="C235" s="171">
        <v>599</v>
      </c>
      <c r="D235" s="171">
        <v>513</v>
      </c>
      <c r="E235" s="93">
        <v>85.6427378964942</v>
      </c>
      <c r="F235" s="92">
        <v>-358</v>
      </c>
      <c r="G235" s="93">
        <v>-41.1021814006889</v>
      </c>
      <c r="H235" s="171">
        <v>618</v>
      </c>
      <c r="I235" s="92">
        <v>105</v>
      </c>
      <c r="J235" s="93">
        <v>20.4678362573099</v>
      </c>
    </row>
    <row r="236" s="26" customFormat="1" ht="16" customHeight="1" spans="1:10">
      <c r="A236" s="175">
        <v>2080201</v>
      </c>
      <c r="B236" s="94" t="s">
        <v>156</v>
      </c>
      <c r="C236" s="171"/>
      <c r="D236" s="171"/>
      <c r="E236" s="93">
        <v>0</v>
      </c>
      <c r="F236" s="92">
        <v>0</v>
      </c>
      <c r="G236" s="93">
        <v>0</v>
      </c>
      <c r="H236" s="171"/>
      <c r="I236" s="92">
        <v>0</v>
      </c>
      <c r="J236" s="93">
        <v>0</v>
      </c>
    </row>
    <row r="237" s="26" customFormat="1" ht="16" customHeight="1" spans="1:10">
      <c r="A237" s="175">
        <v>2080202</v>
      </c>
      <c r="B237" s="94" t="s">
        <v>157</v>
      </c>
      <c r="C237" s="171"/>
      <c r="D237" s="171"/>
      <c r="E237" s="93">
        <v>0</v>
      </c>
      <c r="F237" s="92">
        <v>0</v>
      </c>
      <c r="G237" s="93">
        <v>0</v>
      </c>
      <c r="H237" s="171"/>
      <c r="I237" s="92">
        <v>0</v>
      </c>
      <c r="J237" s="93">
        <v>0</v>
      </c>
    </row>
    <row r="238" s="26" customFormat="1" ht="16" customHeight="1" spans="1:10">
      <c r="A238" s="175">
        <v>2080203</v>
      </c>
      <c r="B238" s="94" t="s">
        <v>163</v>
      </c>
      <c r="C238" s="171"/>
      <c r="D238" s="171"/>
      <c r="E238" s="93">
        <v>0</v>
      </c>
      <c r="F238" s="92">
        <v>0</v>
      </c>
      <c r="G238" s="93">
        <v>0</v>
      </c>
      <c r="H238" s="171"/>
      <c r="I238" s="92">
        <v>0</v>
      </c>
      <c r="J238" s="93">
        <v>0</v>
      </c>
    </row>
    <row r="239" s="26" customFormat="1" ht="16" customHeight="1" spans="1:10">
      <c r="A239" s="175">
        <v>2080206</v>
      </c>
      <c r="B239" s="94" t="s">
        <v>301</v>
      </c>
      <c r="C239" s="171"/>
      <c r="D239" s="171"/>
      <c r="E239" s="93">
        <v>0</v>
      </c>
      <c r="F239" s="92">
        <v>0</v>
      </c>
      <c r="G239" s="93">
        <v>0</v>
      </c>
      <c r="H239" s="171"/>
      <c r="I239" s="92">
        <v>0</v>
      </c>
      <c r="J239" s="93">
        <v>0</v>
      </c>
    </row>
    <row r="240" s="26" customFormat="1" ht="16" customHeight="1" spans="1:10">
      <c r="A240" s="175">
        <v>2080207</v>
      </c>
      <c r="B240" s="94" t="s">
        <v>302</v>
      </c>
      <c r="C240" s="171"/>
      <c r="D240" s="171"/>
      <c r="E240" s="93">
        <v>0</v>
      </c>
      <c r="F240" s="92">
        <v>0</v>
      </c>
      <c r="G240" s="93">
        <v>0</v>
      </c>
      <c r="H240" s="171"/>
      <c r="I240" s="92">
        <v>0</v>
      </c>
      <c r="J240" s="93">
        <v>0</v>
      </c>
    </row>
    <row r="241" s="26" customFormat="1" ht="16" customHeight="1" spans="1:10">
      <c r="A241" s="175">
        <v>2080208</v>
      </c>
      <c r="B241" s="94" t="s">
        <v>303</v>
      </c>
      <c r="C241" s="171">
        <v>589</v>
      </c>
      <c r="D241" s="171">
        <v>511</v>
      </c>
      <c r="E241" s="93">
        <v>86.7572156196944</v>
      </c>
      <c r="F241" s="92">
        <v>-353</v>
      </c>
      <c r="G241" s="93">
        <v>-40.8564814814815</v>
      </c>
      <c r="H241" s="171">
        <v>615</v>
      </c>
      <c r="I241" s="92">
        <v>104</v>
      </c>
      <c r="J241" s="93">
        <v>20.3522504892368</v>
      </c>
    </row>
    <row r="242" s="26" customFormat="1" ht="16" customHeight="1" spans="1:10">
      <c r="A242" s="175">
        <v>2080299</v>
      </c>
      <c r="B242" s="94" t="s">
        <v>304</v>
      </c>
      <c r="C242" s="171">
        <v>10</v>
      </c>
      <c r="D242" s="171">
        <v>2</v>
      </c>
      <c r="E242" s="93">
        <v>20</v>
      </c>
      <c r="F242" s="92">
        <v>-5</v>
      </c>
      <c r="G242" s="93">
        <v>-71.4285714285714</v>
      </c>
      <c r="H242" s="171">
        <v>3</v>
      </c>
      <c r="I242" s="92">
        <v>1</v>
      </c>
      <c r="J242" s="93">
        <v>50</v>
      </c>
    </row>
    <row r="243" s="26" customFormat="1" ht="16" customHeight="1" spans="1:10">
      <c r="A243" s="175">
        <v>20805</v>
      </c>
      <c r="B243" s="94" t="s">
        <v>305</v>
      </c>
      <c r="C243" s="171">
        <v>311</v>
      </c>
      <c r="D243" s="171">
        <v>289</v>
      </c>
      <c r="E243" s="93">
        <v>92.9260450160772</v>
      </c>
      <c r="F243" s="92">
        <v>-97</v>
      </c>
      <c r="G243" s="93">
        <v>-25.1295336787565</v>
      </c>
      <c r="H243" s="171">
        <v>386</v>
      </c>
      <c r="I243" s="92">
        <v>97</v>
      </c>
      <c r="J243" s="93">
        <v>33.5640138408305</v>
      </c>
    </row>
    <row r="244" s="26" customFormat="1" ht="16" customHeight="1" spans="1:10">
      <c r="A244" s="175">
        <v>2080501</v>
      </c>
      <c r="B244" s="94" t="s">
        <v>306</v>
      </c>
      <c r="C244" s="171">
        <v>47</v>
      </c>
      <c r="D244" s="171">
        <v>45</v>
      </c>
      <c r="E244" s="93">
        <v>95.7446808510638</v>
      </c>
      <c r="F244" s="92">
        <v>-4</v>
      </c>
      <c r="G244" s="93">
        <v>-8.16326530612245</v>
      </c>
      <c r="H244" s="171">
        <v>52</v>
      </c>
      <c r="I244" s="92">
        <v>7</v>
      </c>
      <c r="J244" s="93">
        <v>15.5555555555555</v>
      </c>
    </row>
    <row r="245" s="26" customFormat="1" ht="16" customHeight="1" spans="1:10">
      <c r="A245" s="175">
        <v>2080502</v>
      </c>
      <c r="B245" s="94" t="s">
        <v>307</v>
      </c>
      <c r="C245" s="171">
        <v>6</v>
      </c>
      <c r="D245" s="171">
        <v>6</v>
      </c>
      <c r="E245" s="93">
        <v>100</v>
      </c>
      <c r="F245" s="92">
        <v>1</v>
      </c>
      <c r="G245" s="93">
        <v>20</v>
      </c>
      <c r="H245" s="171">
        <v>8</v>
      </c>
      <c r="I245" s="92">
        <v>2</v>
      </c>
      <c r="J245" s="93">
        <v>33.3333333333333</v>
      </c>
    </row>
    <row r="246" s="26" customFormat="1" ht="16" customHeight="1" spans="1:10">
      <c r="A246" s="175">
        <v>2080503</v>
      </c>
      <c r="B246" s="94" t="s">
        <v>308</v>
      </c>
      <c r="C246" s="171"/>
      <c r="D246" s="171">
        <v>0</v>
      </c>
      <c r="E246" s="93">
        <v>0</v>
      </c>
      <c r="F246" s="92">
        <v>0</v>
      </c>
      <c r="G246" s="93">
        <v>0</v>
      </c>
      <c r="H246" s="171"/>
      <c r="I246" s="92">
        <v>0</v>
      </c>
      <c r="J246" s="93">
        <v>0</v>
      </c>
    </row>
    <row r="247" s="26" customFormat="1" ht="16" customHeight="1" spans="1:10">
      <c r="A247" s="175">
        <v>2080505</v>
      </c>
      <c r="B247" s="94" t="s">
        <v>309</v>
      </c>
      <c r="C247" s="171">
        <v>175</v>
      </c>
      <c r="D247" s="171">
        <v>117</v>
      </c>
      <c r="E247" s="93">
        <v>66.8571428571429</v>
      </c>
      <c r="F247" s="92">
        <v>-65</v>
      </c>
      <c r="G247" s="93">
        <v>-35.7142857142857</v>
      </c>
      <c r="H247" s="171">
        <v>217</v>
      </c>
      <c r="I247" s="92">
        <v>100</v>
      </c>
      <c r="J247" s="93">
        <v>85.4700854700855</v>
      </c>
    </row>
    <row r="248" s="26" customFormat="1" ht="16" customHeight="1" spans="1:10">
      <c r="A248" s="175">
        <v>2080506</v>
      </c>
      <c r="B248" s="94" t="s">
        <v>310</v>
      </c>
      <c r="C248" s="171">
        <v>83</v>
      </c>
      <c r="D248" s="171">
        <v>59</v>
      </c>
      <c r="E248" s="93">
        <v>71.0843373493976</v>
      </c>
      <c r="F248" s="92">
        <v>-38</v>
      </c>
      <c r="G248" s="93">
        <v>-39.1752577319588</v>
      </c>
      <c r="H248" s="171">
        <v>109</v>
      </c>
      <c r="I248" s="92">
        <v>50</v>
      </c>
      <c r="J248" s="93">
        <v>84.7457627118644</v>
      </c>
    </row>
    <row r="249" s="26" customFormat="1" ht="16" customHeight="1" spans="1:10">
      <c r="A249" s="175">
        <v>2080507</v>
      </c>
      <c r="B249" s="94" t="s">
        <v>311</v>
      </c>
      <c r="C249" s="171"/>
      <c r="D249" s="171">
        <v>62</v>
      </c>
      <c r="E249" s="93">
        <v>0</v>
      </c>
      <c r="F249" s="92">
        <v>9</v>
      </c>
      <c r="G249" s="93">
        <v>16.9811320754717</v>
      </c>
      <c r="H249" s="171"/>
      <c r="I249" s="92">
        <v>-62</v>
      </c>
      <c r="J249" s="93">
        <v>-100</v>
      </c>
    </row>
    <row r="250" s="26" customFormat="1" ht="16" customHeight="1" spans="1:10">
      <c r="A250" s="178">
        <v>2080508</v>
      </c>
      <c r="B250" s="94" t="s">
        <v>312</v>
      </c>
      <c r="C250" s="171"/>
      <c r="D250" s="171">
        <v>0</v>
      </c>
      <c r="E250" s="93">
        <v>0</v>
      </c>
      <c r="F250" s="92">
        <v>0</v>
      </c>
      <c r="G250" s="93">
        <v>0</v>
      </c>
      <c r="H250" s="171"/>
      <c r="I250" s="92">
        <v>0</v>
      </c>
      <c r="J250" s="93">
        <v>0</v>
      </c>
    </row>
    <row r="251" s="26" customFormat="1" ht="16" customHeight="1" spans="1:10">
      <c r="A251" s="175">
        <v>2080599</v>
      </c>
      <c r="B251" s="94" t="s">
        <v>313</v>
      </c>
      <c r="C251" s="171"/>
      <c r="D251" s="171">
        <v>0</v>
      </c>
      <c r="E251" s="93">
        <v>0</v>
      </c>
      <c r="F251" s="92">
        <v>0</v>
      </c>
      <c r="G251" s="93">
        <v>0</v>
      </c>
      <c r="H251" s="171"/>
      <c r="I251" s="92">
        <v>0</v>
      </c>
      <c r="J251" s="93">
        <v>0</v>
      </c>
    </row>
    <row r="252" s="26" customFormat="1" ht="16" customHeight="1" spans="1:10">
      <c r="A252" s="175">
        <v>20807</v>
      </c>
      <c r="B252" s="94" t="s">
        <v>314</v>
      </c>
      <c r="C252" s="171">
        <v>0</v>
      </c>
      <c r="D252" s="171">
        <v>0</v>
      </c>
      <c r="E252" s="93">
        <v>0</v>
      </c>
      <c r="F252" s="92">
        <v>0</v>
      </c>
      <c r="G252" s="93">
        <v>0</v>
      </c>
      <c r="H252" s="171">
        <v>0</v>
      </c>
      <c r="I252" s="92">
        <v>0</v>
      </c>
      <c r="J252" s="93">
        <v>0</v>
      </c>
    </row>
    <row r="253" s="26" customFormat="1" ht="16" customHeight="1" spans="1:10">
      <c r="A253" s="175">
        <v>2080701</v>
      </c>
      <c r="B253" s="94" t="s">
        <v>315</v>
      </c>
      <c r="C253" s="171"/>
      <c r="D253" s="171"/>
      <c r="E253" s="93">
        <v>0</v>
      </c>
      <c r="F253" s="92">
        <v>0</v>
      </c>
      <c r="G253" s="93">
        <v>0</v>
      </c>
      <c r="H253" s="171"/>
      <c r="I253" s="92">
        <v>0</v>
      </c>
      <c r="J253" s="93">
        <v>0</v>
      </c>
    </row>
    <row r="254" s="26" customFormat="1" ht="16" customHeight="1" spans="1:10">
      <c r="A254" s="175">
        <v>2080702</v>
      </c>
      <c r="B254" s="94" t="s">
        <v>316</v>
      </c>
      <c r="C254" s="171"/>
      <c r="D254" s="171"/>
      <c r="E254" s="93">
        <v>0</v>
      </c>
      <c r="F254" s="92">
        <v>0</v>
      </c>
      <c r="G254" s="93">
        <v>0</v>
      </c>
      <c r="H254" s="171"/>
      <c r="I254" s="92">
        <v>0</v>
      </c>
      <c r="J254" s="93">
        <v>0</v>
      </c>
    </row>
    <row r="255" s="26" customFormat="1" ht="16" customHeight="1" spans="1:10">
      <c r="A255" s="175">
        <v>2080704</v>
      </c>
      <c r="B255" s="94" t="s">
        <v>317</v>
      </c>
      <c r="C255" s="171"/>
      <c r="D255" s="171"/>
      <c r="E255" s="93">
        <v>0</v>
      </c>
      <c r="F255" s="92">
        <v>0</v>
      </c>
      <c r="G255" s="93">
        <v>0</v>
      </c>
      <c r="H255" s="171"/>
      <c r="I255" s="92">
        <v>0</v>
      </c>
      <c r="J255" s="93">
        <v>0</v>
      </c>
    </row>
    <row r="256" s="26" customFormat="1" ht="16" customHeight="1" spans="1:10">
      <c r="A256" s="175">
        <v>2080705</v>
      </c>
      <c r="B256" s="94" t="s">
        <v>318</v>
      </c>
      <c r="C256" s="171"/>
      <c r="D256" s="171"/>
      <c r="E256" s="93">
        <v>0</v>
      </c>
      <c r="F256" s="92">
        <v>0</v>
      </c>
      <c r="G256" s="93">
        <v>0</v>
      </c>
      <c r="H256" s="171"/>
      <c r="I256" s="92">
        <v>0</v>
      </c>
      <c r="J256" s="93">
        <v>0</v>
      </c>
    </row>
    <row r="257" s="26" customFormat="1" ht="16" customHeight="1" spans="1:10">
      <c r="A257" s="175">
        <v>2080709</v>
      </c>
      <c r="B257" s="94" t="s">
        <v>319</v>
      </c>
      <c r="C257" s="171"/>
      <c r="D257" s="171"/>
      <c r="E257" s="93">
        <v>0</v>
      </c>
      <c r="F257" s="92">
        <v>0</v>
      </c>
      <c r="G257" s="93">
        <v>0</v>
      </c>
      <c r="H257" s="171"/>
      <c r="I257" s="92">
        <v>0</v>
      </c>
      <c r="J257" s="93">
        <v>0</v>
      </c>
    </row>
    <row r="258" s="26" customFormat="1" ht="16" customHeight="1" spans="1:10">
      <c r="A258" s="175">
        <v>2080711</v>
      </c>
      <c r="B258" s="94" t="s">
        <v>320</v>
      </c>
      <c r="C258" s="171"/>
      <c r="D258" s="171"/>
      <c r="E258" s="93">
        <v>0</v>
      </c>
      <c r="F258" s="92">
        <v>0</v>
      </c>
      <c r="G258" s="93">
        <v>0</v>
      </c>
      <c r="H258" s="171"/>
      <c r="I258" s="92">
        <v>0</v>
      </c>
      <c r="J258" s="93">
        <v>0</v>
      </c>
    </row>
    <row r="259" s="26" customFormat="1" ht="16" customHeight="1" spans="1:10">
      <c r="A259" s="175">
        <v>2080712</v>
      </c>
      <c r="B259" s="94" t="s">
        <v>321</v>
      </c>
      <c r="C259" s="171"/>
      <c r="D259" s="171"/>
      <c r="E259" s="93">
        <v>0</v>
      </c>
      <c r="F259" s="92">
        <v>0</v>
      </c>
      <c r="G259" s="93">
        <v>0</v>
      </c>
      <c r="H259" s="171"/>
      <c r="I259" s="92">
        <v>0</v>
      </c>
      <c r="J259" s="93">
        <v>0</v>
      </c>
    </row>
    <row r="260" s="26" customFormat="1" ht="16" customHeight="1" spans="1:10">
      <c r="A260" s="175">
        <v>2080713</v>
      </c>
      <c r="B260" s="94" t="s">
        <v>322</v>
      </c>
      <c r="C260" s="171"/>
      <c r="D260" s="171"/>
      <c r="E260" s="93">
        <v>0</v>
      </c>
      <c r="F260" s="92">
        <v>0</v>
      </c>
      <c r="G260" s="93">
        <v>0</v>
      </c>
      <c r="H260" s="171"/>
      <c r="I260" s="92">
        <v>0</v>
      </c>
      <c r="J260" s="93">
        <v>0</v>
      </c>
    </row>
    <row r="261" s="83" customFormat="1" ht="16" customHeight="1" spans="1:10">
      <c r="A261" s="175">
        <v>2080799</v>
      </c>
      <c r="B261" s="94" t="s">
        <v>323</v>
      </c>
      <c r="C261" s="171"/>
      <c r="D261" s="171"/>
      <c r="E261" s="93">
        <v>0</v>
      </c>
      <c r="F261" s="92">
        <v>0</v>
      </c>
      <c r="G261" s="93">
        <v>0</v>
      </c>
      <c r="H261" s="171"/>
      <c r="I261" s="92">
        <v>0</v>
      </c>
      <c r="J261" s="93">
        <v>0</v>
      </c>
    </row>
    <row r="262" s="26" customFormat="1" ht="16" customHeight="1" spans="1:10">
      <c r="A262" s="175">
        <v>20808</v>
      </c>
      <c r="B262" s="94" t="s">
        <v>324</v>
      </c>
      <c r="C262" s="171">
        <v>69</v>
      </c>
      <c r="D262" s="171">
        <v>157</v>
      </c>
      <c r="E262" s="93">
        <v>227.536231884058</v>
      </c>
      <c r="F262" s="92">
        <v>89</v>
      </c>
      <c r="G262" s="93">
        <v>130.882352941176</v>
      </c>
      <c r="H262" s="171">
        <v>64</v>
      </c>
      <c r="I262" s="92">
        <v>-93</v>
      </c>
      <c r="J262" s="93">
        <v>-59.2356687898089</v>
      </c>
    </row>
    <row r="263" s="26" customFormat="1" ht="16" customHeight="1" spans="1:10">
      <c r="A263" s="175">
        <v>2080801</v>
      </c>
      <c r="B263" s="94" t="s">
        <v>325</v>
      </c>
      <c r="C263" s="171"/>
      <c r="D263" s="171">
        <v>0</v>
      </c>
      <c r="E263" s="93">
        <v>0</v>
      </c>
      <c r="F263" s="92">
        <v>0</v>
      </c>
      <c r="G263" s="93">
        <v>0</v>
      </c>
      <c r="H263" s="171"/>
      <c r="I263" s="92">
        <v>0</v>
      </c>
      <c r="J263" s="93">
        <v>0</v>
      </c>
    </row>
    <row r="264" s="26" customFormat="1" ht="16" customHeight="1" spans="1:10">
      <c r="A264" s="175">
        <v>2080802</v>
      </c>
      <c r="B264" s="94" t="s">
        <v>326</v>
      </c>
      <c r="C264" s="171"/>
      <c r="D264" s="171">
        <v>0</v>
      </c>
      <c r="E264" s="93">
        <v>0</v>
      </c>
      <c r="F264" s="92">
        <v>0</v>
      </c>
      <c r="G264" s="93">
        <v>0</v>
      </c>
      <c r="H264" s="171"/>
      <c r="I264" s="92">
        <v>0</v>
      </c>
      <c r="J264" s="93">
        <v>0</v>
      </c>
    </row>
    <row r="265" s="26" customFormat="1" ht="16" customHeight="1" spans="1:10">
      <c r="A265" s="175">
        <v>2080803</v>
      </c>
      <c r="B265" s="94" t="s">
        <v>327</v>
      </c>
      <c r="C265" s="171">
        <v>3</v>
      </c>
      <c r="D265" s="171">
        <v>117</v>
      </c>
      <c r="E265" s="93">
        <v>3900</v>
      </c>
      <c r="F265" s="92">
        <v>115</v>
      </c>
      <c r="G265" s="93">
        <v>5750</v>
      </c>
      <c r="H265" s="171"/>
      <c r="I265" s="92">
        <v>-117</v>
      </c>
      <c r="J265" s="93">
        <v>-100</v>
      </c>
    </row>
    <row r="266" s="26" customFormat="1" ht="16" customHeight="1" spans="1:10">
      <c r="A266" s="175">
        <v>2080805</v>
      </c>
      <c r="B266" s="94" t="s">
        <v>328</v>
      </c>
      <c r="C266" s="171">
        <v>44</v>
      </c>
      <c r="D266" s="171">
        <v>20</v>
      </c>
      <c r="E266" s="93">
        <v>45.4545454545455</v>
      </c>
      <c r="F266" s="92">
        <v>-26</v>
      </c>
      <c r="G266" s="93">
        <v>-56.5217391304348</v>
      </c>
      <c r="H266" s="171">
        <v>43</v>
      </c>
      <c r="I266" s="92">
        <v>23</v>
      </c>
      <c r="J266" s="93">
        <v>115</v>
      </c>
    </row>
    <row r="267" s="26" customFormat="1" ht="16" customHeight="1" spans="1:10">
      <c r="A267" s="175">
        <v>2080899</v>
      </c>
      <c r="B267" s="94" t="s">
        <v>329</v>
      </c>
      <c r="C267" s="171">
        <v>22</v>
      </c>
      <c r="D267" s="171">
        <v>20</v>
      </c>
      <c r="E267" s="93">
        <v>90.9090909090909</v>
      </c>
      <c r="F267" s="92">
        <v>0</v>
      </c>
      <c r="G267" s="93">
        <v>0</v>
      </c>
      <c r="H267" s="171">
        <v>21</v>
      </c>
      <c r="I267" s="92">
        <v>1</v>
      </c>
      <c r="J267" s="93">
        <v>5</v>
      </c>
    </row>
    <row r="268" s="26" customFormat="1" ht="16" customHeight="1" spans="1:10">
      <c r="A268" s="175">
        <v>20809</v>
      </c>
      <c r="B268" s="94" t="s">
        <v>330</v>
      </c>
      <c r="C268" s="171">
        <v>0</v>
      </c>
      <c r="D268" s="171">
        <v>0</v>
      </c>
      <c r="E268" s="93">
        <v>0</v>
      </c>
      <c r="F268" s="92">
        <v>0</v>
      </c>
      <c r="G268" s="93">
        <v>0</v>
      </c>
      <c r="H268" s="171">
        <v>0</v>
      </c>
      <c r="I268" s="92">
        <v>0</v>
      </c>
      <c r="J268" s="93">
        <v>0</v>
      </c>
    </row>
    <row r="269" s="83" customFormat="1" ht="16" customHeight="1" spans="1:11">
      <c r="A269" s="175">
        <v>2080901</v>
      </c>
      <c r="B269" s="94" t="s">
        <v>331</v>
      </c>
      <c r="C269" s="171"/>
      <c r="D269" s="171"/>
      <c r="E269" s="93">
        <v>0</v>
      </c>
      <c r="F269" s="92">
        <v>0</v>
      </c>
      <c r="G269" s="93">
        <v>0</v>
      </c>
      <c r="H269" s="171"/>
      <c r="I269" s="92">
        <v>0</v>
      </c>
      <c r="J269" s="93">
        <v>0</v>
      </c>
      <c r="K269" s="26"/>
    </row>
    <row r="270" s="26" customFormat="1" ht="16" customHeight="1" spans="1:10">
      <c r="A270" s="175">
        <v>2080902</v>
      </c>
      <c r="B270" s="94" t="s">
        <v>332</v>
      </c>
      <c r="C270" s="171"/>
      <c r="D270" s="171"/>
      <c r="E270" s="93">
        <v>0</v>
      </c>
      <c r="F270" s="92">
        <v>0</v>
      </c>
      <c r="G270" s="93">
        <v>0</v>
      </c>
      <c r="H270" s="171"/>
      <c r="I270" s="92">
        <v>0</v>
      </c>
      <c r="J270" s="93">
        <v>0</v>
      </c>
    </row>
    <row r="271" s="26" customFormat="1" ht="16" customHeight="1" spans="1:10">
      <c r="A271" s="175">
        <v>2080903</v>
      </c>
      <c r="B271" s="94" t="s">
        <v>333</v>
      </c>
      <c r="C271" s="171"/>
      <c r="D271" s="171"/>
      <c r="E271" s="93">
        <v>0</v>
      </c>
      <c r="F271" s="92">
        <v>0</v>
      </c>
      <c r="G271" s="93">
        <v>0</v>
      </c>
      <c r="H271" s="171"/>
      <c r="I271" s="92">
        <v>0</v>
      </c>
      <c r="J271" s="93">
        <v>0</v>
      </c>
    </row>
    <row r="272" s="26" customFormat="1" ht="16" customHeight="1" spans="1:10">
      <c r="A272" s="175">
        <v>2080904</v>
      </c>
      <c r="B272" s="94" t="s">
        <v>334</v>
      </c>
      <c r="C272" s="171"/>
      <c r="D272" s="171"/>
      <c r="E272" s="93">
        <v>0</v>
      </c>
      <c r="F272" s="92">
        <v>0</v>
      </c>
      <c r="G272" s="93">
        <v>0</v>
      </c>
      <c r="H272" s="171"/>
      <c r="I272" s="92">
        <v>0</v>
      </c>
      <c r="J272" s="93">
        <v>0</v>
      </c>
    </row>
    <row r="273" s="26" customFormat="1" ht="16" customHeight="1" spans="1:10">
      <c r="A273" s="175">
        <v>2080905</v>
      </c>
      <c r="B273" s="94" t="s">
        <v>335</v>
      </c>
      <c r="C273" s="171"/>
      <c r="D273" s="171"/>
      <c r="E273" s="93">
        <v>0</v>
      </c>
      <c r="F273" s="92">
        <v>0</v>
      </c>
      <c r="G273" s="93">
        <v>0</v>
      </c>
      <c r="H273" s="171"/>
      <c r="I273" s="92">
        <v>0</v>
      </c>
      <c r="J273" s="93">
        <v>0</v>
      </c>
    </row>
    <row r="274" s="26" customFormat="1" ht="16" customHeight="1" spans="1:10">
      <c r="A274" s="175">
        <v>2080999</v>
      </c>
      <c r="B274" s="94" t="s">
        <v>336</v>
      </c>
      <c r="C274" s="171"/>
      <c r="D274" s="171"/>
      <c r="E274" s="93">
        <v>0</v>
      </c>
      <c r="F274" s="92">
        <v>0</v>
      </c>
      <c r="G274" s="93">
        <v>0</v>
      </c>
      <c r="H274" s="171"/>
      <c r="I274" s="92">
        <v>0</v>
      </c>
      <c r="J274" s="93">
        <v>0</v>
      </c>
    </row>
    <row r="275" s="26" customFormat="1" ht="16" customHeight="1" spans="1:10">
      <c r="A275" s="175">
        <v>20810</v>
      </c>
      <c r="B275" s="94" t="s">
        <v>337</v>
      </c>
      <c r="C275" s="171">
        <v>314</v>
      </c>
      <c r="D275" s="171">
        <v>158</v>
      </c>
      <c r="E275" s="93">
        <v>50.3184713375796</v>
      </c>
      <c r="F275" s="92">
        <v>85</v>
      </c>
      <c r="G275" s="93">
        <v>116.438356164384</v>
      </c>
      <c r="H275" s="171">
        <v>68</v>
      </c>
      <c r="I275" s="92">
        <v>-90</v>
      </c>
      <c r="J275" s="93">
        <v>-56.9620253164557</v>
      </c>
    </row>
    <row r="276" s="26" customFormat="1" ht="16" customHeight="1" spans="1:10">
      <c r="A276" s="175">
        <v>2081001</v>
      </c>
      <c r="B276" s="94" t="s">
        <v>338</v>
      </c>
      <c r="C276" s="171">
        <v>4</v>
      </c>
      <c r="D276" s="171">
        <v>16</v>
      </c>
      <c r="E276" s="93">
        <v>400</v>
      </c>
      <c r="F276" s="92">
        <v>5</v>
      </c>
      <c r="G276" s="93">
        <v>45.4545454545455</v>
      </c>
      <c r="H276" s="171">
        <v>4</v>
      </c>
      <c r="I276" s="92">
        <v>-12</v>
      </c>
      <c r="J276" s="93">
        <v>-75</v>
      </c>
    </row>
    <row r="277" s="26" customFormat="1" ht="16" customHeight="1" spans="1:10">
      <c r="A277" s="175">
        <v>2081002</v>
      </c>
      <c r="B277" s="94" t="s">
        <v>339</v>
      </c>
      <c r="C277" s="171">
        <v>264</v>
      </c>
      <c r="D277" s="171">
        <v>114</v>
      </c>
      <c r="E277" s="93">
        <v>43.1818181818182</v>
      </c>
      <c r="F277" s="92">
        <v>96</v>
      </c>
      <c r="G277" s="93">
        <v>533.333333333333</v>
      </c>
      <c r="H277" s="171">
        <v>10</v>
      </c>
      <c r="I277" s="92">
        <v>-104</v>
      </c>
      <c r="J277" s="93">
        <v>-91.2280701754386</v>
      </c>
    </row>
    <row r="278" s="26" customFormat="1" ht="16" customHeight="1" spans="1:10">
      <c r="A278" s="175">
        <v>2081003</v>
      </c>
      <c r="B278" s="94" t="s">
        <v>340</v>
      </c>
      <c r="C278" s="171"/>
      <c r="D278" s="171">
        <v>0</v>
      </c>
      <c r="E278" s="93">
        <v>0</v>
      </c>
      <c r="F278" s="92">
        <v>0</v>
      </c>
      <c r="G278" s="93">
        <v>0</v>
      </c>
      <c r="H278" s="171"/>
      <c r="I278" s="92">
        <v>0</v>
      </c>
      <c r="J278" s="93">
        <v>0</v>
      </c>
    </row>
    <row r="279" s="26" customFormat="1" ht="16" customHeight="1" spans="1:10">
      <c r="A279" s="175">
        <v>2081004</v>
      </c>
      <c r="B279" s="94" t="s">
        <v>341</v>
      </c>
      <c r="C279" s="171"/>
      <c r="D279" s="171">
        <v>0</v>
      </c>
      <c r="E279" s="93">
        <v>0</v>
      </c>
      <c r="F279" s="92">
        <v>0</v>
      </c>
      <c r="G279" s="93">
        <v>0</v>
      </c>
      <c r="H279" s="171"/>
      <c r="I279" s="92">
        <v>0</v>
      </c>
      <c r="J279" s="93">
        <v>0</v>
      </c>
    </row>
    <row r="280" s="26" customFormat="1" ht="16" customHeight="1" spans="1:10">
      <c r="A280" s="175">
        <v>2081005</v>
      </c>
      <c r="B280" s="94" t="s">
        <v>342</v>
      </c>
      <c r="C280" s="171"/>
      <c r="D280" s="171">
        <v>0</v>
      </c>
      <c r="E280" s="93">
        <v>0</v>
      </c>
      <c r="F280" s="92">
        <v>0</v>
      </c>
      <c r="G280" s="93">
        <v>0</v>
      </c>
      <c r="H280" s="171"/>
      <c r="I280" s="92">
        <v>0</v>
      </c>
      <c r="J280" s="93">
        <v>0</v>
      </c>
    </row>
    <row r="281" s="26" customFormat="1" ht="16" customHeight="1" spans="1:10">
      <c r="A281" s="175">
        <v>2081006</v>
      </c>
      <c r="B281" s="94" t="s">
        <v>343</v>
      </c>
      <c r="C281" s="171">
        <v>18</v>
      </c>
      <c r="D281" s="171">
        <v>12</v>
      </c>
      <c r="E281" s="93">
        <v>66.6666666666667</v>
      </c>
      <c r="F281" s="92">
        <v>-3</v>
      </c>
      <c r="G281" s="93">
        <v>-20</v>
      </c>
      <c r="H281" s="171">
        <v>48</v>
      </c>
      <c r="I281" s="92">
        <v>36</v>
      </c>
      <c r="J281" s="93">
        <v>300</v>
      </c>
    </row>
    <row r="282" s="26" customFormat="1" ht="16" customHeight="1" spans="1:10">
      <c r="A282" s="175">
        <v>2081099</v>
      </c>
      <c r="B282" s="94" t="s">
        <v>344</v>
      </c>
      <c r="C282" s="171">
        <v>28</v>
      </c>
      <c r="D282" s="171">
        <v>16</v>
      </c>
      <c r="E282" s="93">
        <v>57.1428571428571</v>
      </c>
      <c r="F282" s="92">
        <v>-13</v>
      </c>
      <c r="G282" s="93">
        <v>-44.8275862068966</v>
      </c>
      <c r="H282" s="171">
        <v>6</v>
      </c>
      <c r="I282" s="92">
        <v>-10</v>
      </c>
      <c r="J282" s="93">
        <v>-62.5</v>
      </c>
    </row>
    <row r="283" s="26" customFormat="1" ht="16" customHeight="1" spans="1:10">
      <c r="A283" s="175">
        <v>20811</v>
      </c>
      <c r="B283" s="94" t="s">
        <v>345</v>
      </c>
      <c r="C283" s="171">
        <v>41</v>
      </c>
      <c r="D283" s="171">
        <v>278</v>
      </c>
      <c r="E283" s="93">
        <v>678.048780487805</v>
      </c>
      <c r="F283" s="92">
        <v>153</v>
      </c>
      <c r="G283" s="93">
        <v>122.4</v>
      </c>
      <c r="H283" s="171">
        <v>21</v>
      </c>
      <c r="I283" s="92">
        <v>-257</v>
      </c>
      <c r="J283" s="93">
        <v>-92.4460431654676</v>
      </c>
    </row>
    <row r="284" s="26" customFormat="1" ht="16" customHeight="1" spans="1:10">
      <c r="A284" s="175">
        <v>2081101</v>
      </c>
      <c r="B284" s="94" t="s">
        <v>156</v>
      </c>
      <c r="C284" s="171"/>
      <c r="D284" s="171">
        <v>0</v>
      </c>
      <c r="E284" s="93">
        <v>0</v>
      </c>
      <c r="F284" s="92">
        <v>0</v>
      </c>
      <c r="G284" s="93">
        <v>0</v>
      </c>
      <c r="H284" s="171"/>
      <c r="I284" s="92">
        <v>0</v>
      </c>
      <c r="J284" s="93">
        <v>0</v>
      </c>
    </row>
    <row r="285" s="83" customFormat="1" ht="16" customHeight="1" spans="1:10">
      <c r="A285" s="175">
        <v>2081102</v>
      </c>
      <c r="B285" s="94" t="s">
        <v>157</v>
      </c>
      <c r="C285" s="171"/>
      <c r="D285" s="171">
        <v>0</v>
      </c>
      <c r="E285" s="93">
        <v>0</v>
      </c>
      <c r="F285" s="92">
        <v>-1</v>
      </c>
      <c r="G285" s="93">
        <v>-100</v>
      </c>
      <c r="H285" s="171"/>
      <c r="I285" s="92">
        <v>0</v>
      </c>
      <c r="J285" s="93">
        <v>0</v>
      </c>
    </row>
    <row r="286" s="26" customFormat="1" ht="16" customHeight="1" spans="1:10">
      <c r="A286" s="175">
        <v>2081103</v>
      </c>
      <c r="B286" s="94" t="s">
        <v>163</v>
      </c>
      <c r="C286" s="171"/>
      <c r="D286" s="171">
        <v>0</v>
      </c>
      <c r="E286" s="93">
        <v>0</v>
      </c>
      <c r="F286" s="92">
        <v>0</v>
      </c>
      <c r="G286" s="93">
        <v>0</v>
      </c>
      <c r="H286" s="171"/>
      <c r="I286" s="92">
        <v>0</v>
      </c>
      <c r="J286" s="93">
        <v>0</v>
      </c>
    </row>
    <row r="287" s="26" customFormat="1" ht="16" customHeight="1" spans="1:10">
      <c r="A287" s="175">
        <v>2081104</v>
      </c>
      <c r="B287" s="94" t="s">
        <v>346</v>
      </c>
      <c r="C287" s="171"/>
      <c r="D287" s="171">
        <v>100</v>
      </c>
      <c r="E287" s="93">
        <v>0</v>
      </c>
      <c r="F287" s="92">
        <v>56</v>
      </c>
      <c r="G287" s="93">
        <v>127.272727272727</v>
      </c>
      <c r="H287" s="171"/>
      <c r="I287" s="92">
        <v>-100</v>
      </c>
      <c r="J287" s="93">
        <v>-100</v>
      </c>
    </row>
    <row r="288" s="26" customFormat="1" ht="16" customHeight="1" spans="1:10">
      <c r="A288" s="175">
        <v>2081105</v>
      </c>
      <c r="B288" s="94" t="s">
        <v>347</v>
      </c>
      <c r="C288" s="171"/>
      <c r="D288" s="171">
        <v>15</v>
      </c>
      <c r="E288" s="93">
        <v>0</v>
      </c>
      <c r="F288" s="92">
        <v>15</v>
      </c>
      <c r="G288" s="93">
        <v>0</v>
      </c>
      <c r="H288" s="171"/>
      <c r="I288" s="92">
        <v>-15</v>
      </c>
      <c r="J288" s="93">
        <v>-100</v>
      </c>
    </row>
    <row r="289" s="26" customFormat="1" ht="16" customHeight="1" spans="1:10">
      <c r="A289" s="175">
        <v>2081106</v>
      </c>
      <c r="B289" s="94" t="s">
        <v>348</v>
      </c>
      <c r="C289" s="171"/>
      <c r="D289" s="171">
        <v>0</v>
      </c>
      <c r="E289" s="93">
        <v>0</v>
      </c>
      <c r="F289" s="92">
        <v>0</v>
      </c>
      <c r="G289" s="93">
        <v>0</v>
      </c>
      <c r="H289" s="171"/>
      <c r="I289" s="92">
        <v>0</v>
      </c>
      <c r="J289" s="93">
        <v>0</v>
      </c>
    </row>
    <row r="290" s="26" customFormat="1" ht="16" customHeight="1" spans="1:10">
      <c r="A290" s="175">
        <v>2081107</v>
      </c>
      <c r="B290" s="94" t="s">
        <v>349</v>
      </c>
      <c r="C290" s="171">
        <v>10</v>
      </c>
      <c r="D290" s="171">
        <v>133</v>
      </c>
      <c r="E290" s="93">
        <v>1330</v>
      </c>
      <c r="F290" s="92">
        <v>90</v>
      </c>
      <c r="G290" s="93">
        <v>209.302325581395</v>
      </c>
      <c r="H290" s="171"/>
      <c r="I290" s="92">
        <v>-133</v>
      </c>
      <c r="J290" s="93">
        <v>-100</v>
      </c>
    </row>
    <row r="291" s="26" customFormat="1" ht="16" customHeight="1" spans="1:10">
      <c r="A291" s="175">
        <v>2081199</v>
      </c>
      <c r="B291" s="94" t="s">
        <v>350</v>
      </c>
      <c r="C291" s="171">
        <v>31</v>
      </c>
      <c r="D291" s="171">
        <v>30</v>
      </c>
      <c r="E291" s="93">
        <v>96.7741935483871</v>
      </c>
      <c r="F291" s="92">
        <v>-7</v>
      </c>
      <c r="G291" s="93">
        <v>-18.9189189189189</v>
      </c>
      <c r="H291" s="171">
        <v>21</v>
      </c>
      <c r="I291" s="92">
        <v>-9</v>
      </c>
      <c r="J291" s="93">
        <v>-30</v>
      </c>
    </row>
    <row r="292" s="26" customFormat="1" ht="16" customHeight="1" spans="1:10">
      <c r="A292" s="175">
        <v>20819</v>
      </c>
      <c r="B292" s="94" t="s">
        <v>351</v>
      </c>
      <c r="C292" s="171">
        <v>90</v>
      </c>
      <c r="D292" s="171">
        <v>225</v>
      </c>
      <c r="E292" s="93">
        <v>250</v>
      </c>
      <c r="F292" s="92">
        <v>44</v>
      </c>
      <c r="G292" s="93">
        <v>24.3093922651934</v>
      </c>
      <c r="H292" s="171">
        <v>50</v>
      </c>
      <c r="I292" s="92">
        <v>-175</v>
      </c>
      <c r="J292" s="93">
        <v>-77.7777777777778</v>
      </c>
    </row>
    <row r="293" s="26" customFormat="1" ht="16" customHeight="1" spans="1:10">
      <c r="A293" s="175">
        <v>2081901</v>
      </c>
      <c r="B293" s="94" t="s">
        <v>352</v>
      </c>
      <c r="C293" s="171">
        <v>90</v>
      </c>
      <c r="D293" s="171">
        <v>225</v>
      </c>
      <c r="E293" s="93">
        <v>250</v>
      </c>
      <c r="F293" s="92">
        <v>44</v>
      </c>
      <c r="G293" s="93">
        <v>24.3093922651934</v>
      </c>
      <c r="H293" s="171">
        <v>50</v>
      </c>
      <c r="I293" s="92">
        <v>-175</v>
      </c>
      <c r="J293" s="93">
        <v>-77.7777777777778</v>
      </c>
    </row>
    <row r="294" s="83" customFormat="1" ht="16" customHeight="1" spans="1:11">
      <c r="A294" s="175">
        <v>2081902</v>
      </c>
      <c r="B294" s="94" t="s">
        <v>353</v>
      </c>
      <c r="C294" s="171"/>
      <c r="D294" s="171"/>
      <c r="E294" s="93">
        <v>0</v>
      </c>
      <c r="F294" s="92">
        <v>0</v>
      </c>
      <c r="G294" s="93">
        <v>0</v>
      </c>
      <c r="H294" s="171"/>
      <c r="I294" s="92">
        <v>0</v>
      </c>
      <c r="J294" s="93">
        <v>0</v>
      </c>
      <c r="K294" s="26"/>
    </row>
    <row r="295" s="26" customFormat="1" ht="16" customHeight="1" spans="1:10">
      <c r="A295" s="175">
        <v>20820</v>
      </c>
      <c r="B295" s="94" t="s">
        <v>354</v>
      </c>
      <c r="C295" s="171">
        <v>8</v>
      </c>
      <c r="D295" s="171">
        <v>6</v>
      </c>
      <c r="E295" s="93">
        <v>75</v>
      </c>
      <c r="F295" s="92">
        <v>-9</v>
      </c>
      <c r="G295" s="93">
        <v>-60</v>
      </c>
      <c r="H295" s="171">
        <v>3</v>
      </c>
      <c r="I295" s="92">
        <v>-3</v>
      </c>
      <c r="J295" s="93">
        <v>-50</v>
      </c>
    </row>
    <row r="296" s="26" customFormat="1" ht="16" customHeight="1" spans="1:10">
      <c r="A296" s="175">
        <v>2082001</v>
      </c>
      <c r="B296" s="94" t="s">
        <v>355</v>
      </c>
      <c r="C296" s="171">
        <v>7</v>
      </c>
      <c r="D296" s="171">
        <v>6</v>
      </c>
      <c r="E296" s="93">
        <v>85.7142857142857</v>
      </c>
      <c r="F296" s="92">
        <v>-9</v>
      </c>
      <c r="G296" s="93">
        <v>-60</v>
      </c>
      <c r="H296" s="171">
        <v>3</v>
      </c>
      <c r="I296" s="92">
        <v>-3</v>
      </c>
      <c r="J296" s="93">
        <v>-50</v>
      </c>
    </row>
    <row r="297" s="26" customFormat="1" ht="16" customHeight="1" spans="1:10">
      <c r="A297" s="175">
        <v>2082002</v>
      </c>
      <c r="B297" s="94" t="s">
        <v>356</v>
      </c>
      <c r="C297" s="171">
        <v>1</v>
      </c>
      <c r="D297" s="171"/>
      <c r="E297" s="93">
        <v>0</v>
      </c>
      <c r="F297" s="92">
        <v>0</v>
      </c>
      <c r="G297" s="93">
        <v>0</v>
      </c>
      <c r="H297" s="171"/>
      <c r="I297" s="92">
        <v>0</v>
      </c>
      <c r="J297" s="93">
        <v>0</v>
      </c>
    </row>
    <row r="298" s="26" customFormat="1" ht="16" customHeight="1" spans="1:10">
      <c r="A298" s="175">
        <v>20821</v>
      </c>
      <c r="B298" s="94" t="s">
        <v>357</v>
      </c>
      <c r="C298" s="171">
        <v>8</v>
      </c>
      <c r="D298" s="171">
        <v>65</v>
      </c>
      <c r="E298" s="93">
        <v>812.5</v>
      </c>
      <c r="F298" s="92">
        <v>52</v>
      </c>
      <c r="G298" s="93">
        <v>400</v>
      </c>
      <c r="H298" s="171">
        <v>3</v>
      </c>
      <c r="I298" s="92">
        <v>-62</v>
      </c>
      <c r="J298" s="93">
        <v>-95.3846153846154</v>
      </c>
    </row>
    <row r="299" s="26" customFormat="1" ht="16" customHeight="1" spans="1:10">
      <c r="A299" s="175">
        <v>2082101</v>
      </c>
      <c r="B299" s="94" t="s">
        <v>358</v>
      </c>
      <c r="C299" s="171">
        <v>8</v>
      </c>
      <c r="D299" s="171">
        <v>65</v>
      </c>
      <c r="E299" s="93">
        <v>812.5</v>
      </c>
      <c r="F299" s="92">
        <v>52</v>
      </c>
      <c r="G299" s="93">
        <v>400</v>
      </c>
      <c r="H299" s="171">
        <v>3</v>
      </c>
      <c r="I299" s="92">
        <v>-62</v>
      </c>
      <c r="J299" s="93">
        <v>-95.3846153846154</v>
      </c>
    </row>
    <row r="300" s="26" customFormat="1" ht="16" customHeight="1" spans="1:10">
      <c r="A300" s="175">
        <v>2082102</v>
      </c>
      <c r="B300" s="94" t="s">
        <v>359</v>
      </c>
      <c r="C300" s="171"/>
      <c r="D300" s="171"/>
      <c r="E300" s="93">
        <v>0</v>
      </c>
      <c r="F300" s="92">
        <v>0</v>
      </c>
      <c r="G300" s="93">
        <v>0</v>
      </c>
      <c r="H300" s="171"/>
      <c r="I300" s="92">
        <v>0</v>
      </c>
      <c r="J300" s="93">
        <v>0</v>
      </c>
    </row>
    <row r="301" s="26" customFormat="1" ht="16" customHeight="1" spans="1:10">
      <c r="A301" s="175">
        <v>20825</v>
      </c>
      <c r="B301" s="94" t="s">
        <v>360</v>
      </c>
      <c r="C301" s="171">
        <v>38</v>
      </c>
      <c r="D301" s="171">
        <v>9</v>
      </c>
      <c r="E301" s="93">
        <v>23.6842105263158</v>
      </c>
      <c r="F301" s="92">
        <v>9</v>
      </c>
      <c r="G301" s="93">
        <v>0</v>
      </c>
      <c r="H301" s="171">
        <v>47</v>
      </c>
      <c r="I301" s="92">
        <v>38</v>
      </c>
      <c r="J301" s="93">
        <v>422.222222222222</v>
      </c>
    </row>
    <row r="302" s="83" customFormat="1" ht="16" customHeight="1" spans="1:10">
      <c r="A302" s="175">
        <v>2082501</v>
      </c>
      <c r="B302" s="94" t="s">
        <v>361</v>
      </c>
      <c r="C302" s="171">
        <v>38</v>
      </c>
      <c r="D302" s="171">
        <v>9</v>
      </c>
      <c r="E302" s="93">
        <v>23.6842105263158</v>
      </c>
      <c r="F302" s="92">
        <v>9</v>
      </c>
      <c r="G302" s="93">
        <v>0</v>
      </c>
      <c r="H302" s="171">
        <v>47</v>
      </c>
      <c r="I302" s="92">
        <v>38</v>
      </c>
      <c r="J302" s="93">
        <v>422.222222222222</v>
      </c>
    </row>
    <row r="303" s="26" customFormat="1" ht="16" customHeight="1" spans="1:10">
      <c r="A303" s="175">
        <v>2082502</v>
      </c>
      <c r="B303" s="94" t="s">
        <v>362</v>
      </c>
      <c r="C303" s="171"/>
      <c r="D303" s="171"/>
      <c r="E303" s="93">
        <v>0</v>
      </c>
      <c r="F303" s="92">
        <v>0</v>
      </c>
      <c r="G303" s="93">
        <v>0</v>
      </c>
      <c r="H303" s="171"/>
      <c r="I303" s="92">
        <v>0</v>
      </c>
      <c r="J303" s="93">
        <v>0</v>
      </c>
    </row>
    <row r="304" s="26" customFormat="1" ht="16" customHeight="1" spans="1:10">
      <c r="A304" s="175">
        <v>20826</v>
      </c>
      <c r="B304" s="94" t="s">
        <v>363</v>
      </c>
      <c r="C304" s="171">
        <v>54</v>
      </c>
      <c r="D304" s="171">
        <v>173</v>
      </c>
      <c r="E304" s="93">
        <v>320.37037037037</v>
      </c>
      <c r="F304" s="92">
        <v>16</v>
      </c>
      <c r="G304" s="93">
        <v>10.1910828025478</v>
      </c>
      <c r="H304" s="171">
        <v>52</v>
      </c>
      <c r="I304" s="92">
        <v>-121</v>
      </c>
      <c r="J304" s="93">
        <v>-69.9421965317919</v>
      </c>
    </row>
    <row r="305" s="26" customFormat="1" ht="16" customHeight="1" spans="1:10">
      <c r="A305" s="175">
        <v>2082601</v>
      </c>
      <c r="B305" s="94" t="s">
        <v>364</v>
      </c>
      <c r="C305" s="171"/>
      <c r="D305" s="171">
        <v>0</v>
      </c>
      <c r="E305" s="93">
        <v>0</v>
      </c>
      <c r="F305" s="92">
        <v>0</v>
      </c>
      <c r="G305" s="93">
        <v>0</v>
      </c>
      <c r="H305" s="171"/>
      <c r="I305" s="92">
        <v>0</v>
      </c>
      <c r="J305" s="93">
        <v>0</v>
      </c>
    </row>
    <row r="306" s="26" customFormat="1" ht="16" customHeight="1" spans="1:10">
      <c r="A306" s="175">
        <v>2082602</v>
      </c>
      <c r="B306" s="94" t="s">
        <v>365</v>
      </c>
      <c r="C306" s="171">
        <v>54</v>
      </c>
      <c r="D306" s="171">
        <v>173</v>
      </c>
      <c r="E306" s="93">
        <v>320.37037037037</v>
      </c>
      <c r="F306" s="92">
        <v>16</v>
      </c>
      <c r="G306" s="93">
        <v>10.1910828025478</v>
      </c>
      <c r="H306" s="171">
        <v>52</v>
      </c>
      <c r="I306" s="92">
        <v>-121</v>
      </c>
      <c r="J306" s="93">
        <v>-69.9421965317919</v>
      </c>
    </row>
    <row r="307" s="26" customFormat="1" ht="16" customHeight="1" spans="1:10">
      <c r="A307" s="175">
        <v>2082699</v>
      </c>
      <c r="B307" s="94" t="s">
        <v>366</v>
      </c>
      <c r="C307" s="171"/>
      <c r="D307" s="171">
        <v>0</v>
      </c>
      <c r="E307" s="93">
        <v>0</v>
      </c>
      <c r="F307" s="92">
        <v>0</v>
      </c>
      <c r="G307" s="93">
        <v>0</v>
      </c>
      <c r="H307" s="171"/>
      <c r="I307" s="92">
        <v>0</v>
      </c>
      <c r="J307" s="93">
        <v>0</v>
      </c>
    </row>
    <row r="308" s="83" customFormat="1" ht="16" customHeight="1" spans="1:10">
      <c r="A308" s="175">
        <v>20828</v>
      </c>
      <c r="B308" s="94" t="s">
        <v>367</v>
      </c>
      <c r="C308" s="171">
        <v>35</v>
      </c>
      <c r="D308" s="171">
        <v>4</v>
      </c>
      <c r="E308" s="93">
        <v>11.4285714285714</v>
      </c>
      <c r="F308" s="92">
        <v>-23</v>
      </c>
      <c r="G308" s="93">
        <v>-85.1851851851852</v>
      </c>
      <c r="H308" s="171">
        <v>5</v>
      </c>
      <c r="I308" s="92">
        <v>1</v>
      </c>
      <c r="J308" s="93">
        <v>25</v>
      </c>
    </row>
    <row r="309" s="26" customFormat="1" ht="16" customHeight="1" spans="1:10">
      <c r="A309" s="175">
        <v>2082801</v>
      </c>
      <c r="B309" s="179" t="s">
        <v>156</v>
      </c>
      <c r="C309" s="171"/>
      <c r="D309" s="171">
        <v>0</v>
      </c>
      <c r="E309" s="93">
        <v>0</v>
      </c>
      <c r="F309" s="92">
        <v>0</v>
      </c>
      <c r="G309" s="93">
        <v>0</v>
      </c>
      <c r="H309" s="171"/>
      <c r="I309" s="92">
        <v>0</v>
      </c>
      <c r="J309" s="93">
        <v>0</v>
      </c>
    </row>
    <row r="310" s="26" customFormat="1" ht="16" customHeight="1" spans="1:10">
      <c r="A310" s="175">
        <v>2082802</v>
      </c>
      <c r="B310" s="179" t="s">
        <v>157</v>
      </c>
      <c r="C310" s="171">
        <v>18</v>
      </c>
      <c r="D310" s="171">
        <v>1</v>
      </c>
      <c r="E310" s="93">
        <v>5.55555555555556</v>
      </c>
      <c r="F310" s="92">
        <v>0</v>
      </c>
      <c r="G310" s="93">
        <v>0</v>
      </c>
      <c r="H310" s="171"/>
      <c r="I310" s="92">
        <v>-1</v>
      </c>
      <c r="J310" s="93">
        <v>-100</v>
      </c>
    </row>
    <row r="311" s="83" customFormat="1" ht="16" customHeight="1" spans="1:11">
      <c r="A311" s="175">
        <v>2082803</v>
      </c>
      <c r="B311" s="94" t="s">
        <v>163</v>
      </c>
      <c r="C311" s="171"/>
      <c r="D311" s="171">
        <v>0</v>
      </c>
      <c r="E311" s="93">
        <v>0</v>
      </c>
      <c r="F311" s="92">
        <v>0</v>
      </c>
      <c r="G311" s="93">
        <v>0</v>
      </c>
      <c r="H311" s="171"/>
      <c r="I311" s="92">
        <v>0</v>
      </c>
      <c r="J311" s="93">
        <v>0</v>
      </c>
      <c r="K311" s="26"/>
    </row>
    <row r="312" s="26" customFormat="1" ht="16" customHeight="1" spans="1:10">
      <c r="A312" s="175">
        <v>2082804</v>
      </c>
      <c r="B312" s="94" t="s">
        <v>368</v>
      </c>
      <c r="C312" s="171">
        <v>4</v>
      </c>
      <c r="D312" s="171">
        <v>2</v>
      </c>
      <c r="E312" s="93">
        <v>50</v>
      </c>
      <c r="F312" s="92">
        <v>-2</v>
      </c>
      <c r="G312" s="93">
        <v>-50</v>
      </c>
      <c r="H312" s="171">
        <v>4</v>
      </c>
      <c r="I312" s="92">
        <v>2</v>
      </c>
      <c r="J312" s="93">
        <v>100</v>
      </c>
    </row>
    <row r="313" s="26" customFormat="1" ht="16" customHeight="1" spans="1:10">
      <c r="A313" s="175">
        <v>2082805</v>
      </c>
      <c r="B313" s="94" t="s">
        <v>369</v>
      </c>
      <c r="C313" s="171"/>
      <c r="D313" s="171">
        <v>0</v>
      </c>
      <c r="E313" s="93">
        <v>0</v>
      </c>
      <c r="F313" s="92">
        <v>0</v>
      </c>
      <c r="G313" s="93">
        <v>0</v>
      </c>
      <c r="H313" s="171"/>
      <c r="I313" s="92">
        <v>0</v>
      </c>
      <c r="J313" s="93">
        <v>0</v>
      </c>
    </row>
    <row r="314" s="26" customFormat="1" ht="16" customHeight="1" spans="1:10">
      <c r="A314" s="175">
        <v>2082850</v>
      </c>
      <c r="B314" s="94" t="s">
        <v>158</v>
      </c>
      <c r="C314" s="171"/>
      <c r="D314" s="171">
        <v>0</v>
      </c>
      <c r="E314" s="93">
        <v>0</v>
      </c>
      <c r="F314" s="92">
        <v>0</v>
      </c>
      <c r="G314" s="93">
        <v>0</v>
      </c>
      <c r="H314" s="171"/>
      <c r="I314" s="92">
        <v>0</v>
      </c>
      <c r="J314" s="93">
        <v>0</v>
      </c>
    </row>
    <row r="315" s="26" customFormat="1" ht="16" customHeight="1" spans="1:10">
      <c r="A315" s="175">
        <v>2082899</v>
      </c>
      <c r="B315" s="94" t="s">
        <v>370</v>
      </c>
      <c r="C315" s="171">
        <v>13</v>
      </c>
      <c r="D315" s="171">
        <v>1</v>
      </c>
      <c r="E315" s="93">
        <v>7.69230769230769</v>
      </c>
      <c r="F315" s="92">
        <v>-21</v>
      </c>
      <c r="G315" s="93">
        <v>-95.4545454545455</v>
      </c>
      <c r="H315" s="171">
        <v>1</v>
      </c>
      <c r="I315" s="92">
        <v>0</v>
      </c>
      <c r="J315" s="93">
        <v>0</v>
      </c>
    </row>
    <row r="316" s="26" customFormat="1" ht="16" customHeight="1" spans="1:10">
      <c r="A316" s="175">
        <v>20830</v>
      </c>
      <c r="B316" s="179" t="s">
        <v>371</v>
      </c>
      <c r="C316" s="171">
        <v>0</v>
      </c>
      <c r="D316" s="171">
        <v>3</v>
      </c>
      <c r="E316" s="93">
        <v>0</v>
      </c>
      <c r="F316" s="92">
        <v>-1</v>
      </c>
      <c r="G316" s="93">
        <v>-25</v>
      </c>
      <c r="H316" s="171">
        <v>0</v>
      </c>
      <c r="I316" s="92">
        <v>-3</v>
      </c>
      <c r="J316" s="93">
        <v>-100</v>
      </c>
    </row>
    <row r="317" s="83" customFormat="1" ht="16" customHeight="1" spans="1:11">
      <c r="A317" s="175">
        <v>2083001</v>
      </c>
      <c r="B317" s="94" t="s">
        <v>372</v>
      </c>
      <c r="C317" s="171"/>
      <c r="D317" s="171">
        <v>1</v>
      </c>
      <c r="E317" s="93">
        <v>0</v>
      </c>
      <c r="F317" s="92">
        <v>1</v>
      </c>
      <c r="G317" s="93">
        <v>0</v>
      </c>
      <c r="H317" s="171"/>
      <c r="I317" s="92">
        <v>-1</v>
      </c>
      <c r="J317" s="93">
        <v>-100</v>
      </c>
      <c r="K317" s="26"/>
    </row>
    <row r="318" s="26" customFormat="1" ht="16" customHeight="1" spans="1:10">
      <c r="A318" s="175">
        <v>2083099</v>
      </c>
      <c r="B318" s="94" t="s">
        <v>373</v>
      </c>
      <c r="C318" s="171"/>
      <c r="D318" s="171">
        <v>2</v>
      </c>
      <c r="E318" s="93">
        <v>0</v>
      </c>
      <c r="F318" s="92">
        <v>-2</v>
      </c>
      <c r="G318" s="93">
        <v>-50</v>
      </c>
      <c r="H318" s="171"/>
      <c r="I318" s="92">
        <v>-2</v>
      </c>
      <c r="J318" s="93">
        <v>-100</v>
      </c>
    </row>
    <row r="319" s="26" customFormat="1" ht="16" customHeight="1" spans="1:10">
      <c r="A319" s="175">
        <v>20899</v>
      </c>
      <c r="B319" s="94" t="s">
        <v>374</v>
      </c>
      <c r="C319" s="171">
        <v>76</v>
      </c>
      <c r="D319" s="171">
        <v>53</v>
      </c>
      <c r="E319" s="93">
        <v>69.7368421052632</v>
      </c>
      <c r="F319" s="92">
        <v>-31</v>
      </c>
      <c r="G319" s="93">
        <v>-36.9047619047619</v>
      </c>
      <c r="H319" s="171">
        <v>14</v>
      </c>
      <c r="I319" s="92">
        <v>-39</v>
      </c>
      <c r="J319" s="93">
        <v>-73.5849056603774</v>
      </c>
    </row>
    <row r="320" s="26" customFormat="1" ht="16" customHeight="1" spans="1:10">
      <c r="A320" s="178">
        <v>2089999</v>
      </c>
      <c r="B320" s="94" t="s">
        <v>375</v>
      </c>
      <c r="C320" s="171">
        <v>76</v>
      </c>
      <c r="D320" s="171">
        <v>53</v>
      </c>
      <c r="E320" s="93">
        <v>69.7368421052632</v>
      </c>
      <c r="F320" s="92">
        <v>-31</v>
      </c>
      <c r="G320" s="93">
        <v>-36.9047619047619</v>
      </c>
      <c r="H320" s="171">
        <v>14</v>
      </c>
      <c r="I320" s="92">
        <v>-39</v>
      </c>
      <c r="J320" s="93">
        <v>-73.5849056603774</v>
      </c>
    </row>
    <row r="321" s="26" customFormat="1" ht="16" customHeight="1" spans="1:10">
      <c r="A321" s="175">
        <v>210</v>
      </c>
      <c r="B321" s="89" t="s">
        <v>376</v>
      </c>
      <c r="C321" s="169">
        <v>818</v>
      </c>
      <c r="D321" s="169">
        <v>2566</v>
      </c>
      <c r="E321" s="88">
        <v>313.691931540342</v>
      </c>
      <c r="F321" s="87">
        <v>1136</v>
      </c>
      <c r="G321" s="88">
        <v>79.4405594405594</v>
      </c>
      <c r="H321" s="169">
        <v>1267</v>
      </c>
      <c r="I321" s="87">
        <v>-1299</v>
      </c>
      <c r="J321" s="88">
        <v>-50.6235385814497</v>
      </c>
    </row>
    <row r="322" s="26" customFormat="1" ht="16" customHeight="1" spans="1:10">
      <c r="A322" s="175">
        <v>21001</v>
      </c>
      <c r="B322" s="94" t="s">
        <v>377</v>
      </c>
      <c r="C322" s="171">
        <v>17</v>
      </c>
      <c r="D322" s="171">
        <v>1</v>
      </c>
      <c r="E322" s="93">
        <v>5.88235294117647</v>
      </c>
      <c r="F322" s="92">
        <v>-20</v>
      </c>
      <c r="G322" s="93">
        <v>-95.2380952380952</v>
      </c>
      <c r="H322" s="171">
        <v>18</v>
      </c>
      <c r="I322" s="92">
        <v>17</v>
      </c>
      <c r="J322" s="93">
        <v>1700</v>
      </c>
    </row>
    <row r="323" s="26" customFormat="1" ht="16" customHeight="1" spans="1:10">
      <c r="A323" s="175">
        <v>2100101</v>
      </c>
      <c r="B323" s="94" t="s">
        <v>156</v>
      </c>
      <c r="C323" s="171"/>
      <c r="D323" s="171"/>
      <c r="E323" s="93">
        <v>0</v>
      </c>
      <c r="F323" s="92">
        <v>0</v>
      </c>
      <c r="G323" s="93">
        <v>0</v>
      </c>
      <c r="H323" s="171"/>
      <c r="I323" s="92">
        <v>0</v>
      </c>
      <c r="J323" s="93">
        <v>0</v>
      </c>
    </row>
    <row r="324" s="26" customFormat="1" ht="16" customHeight="1" spans="1:10">
      <c r="A324" s="175">
        <v>2100102</v>
      </c>
      <c r="B324" s="94" t="s">
        <v>157</v>
      </c>
      <c r="C324" s="171">
        <v>17</v>
      </c>
      <c r="D324" s="171">
        <v>1</v>
      </c>
      <c r="E324" s="93">
        <v>5.88235294117647</v>
      </c>
      <c r="F324" s="92">
        <v>-15</v>
      </c>
      <c r="G324" s="93">
        <v>-93.75</v>
      </c>
      <c r="H324" s="171">
        <v>18</v>
      </c>
      <c r="I324" s="92">
        <v>17</v>
      </c>
      <c r="J324" s="93">
        <v>1700</v>
      </c>
    </row>
    <row r="325" s="26" customFormat="1" ht="16" customHeight="1" spans="1:10">
      <c r="A325" s="175">
        <v>2100103</v>
      </c>
      <c r="B325" s="94" t="s">
        <v>163</v>
      </c>
      <c r="C325" s="171"/>
      <c r="D325" s="171"/>
      <c r="E325" s="93">
        <v>0</v>
      </c>
      <c r="F325" s="92">
        <v>0</v>
      </c>
      <c r="G325" s="93">
        <v>0</v>
      </c>
      <c r="H325" s="171"/>
      <c r="I325" s="92">
        <v>0</v>
      </c>
      <c r="J325" s="93">
        <v>0</v>
      </c>
    </row>
    <row r="326" s="26" customFormat="1" ht="16" customHeight="1" spans="1:10">
      <c r="A326" s="175">
        <v>2100199</v>
      </c>
      <c r="B326" s="94" t="s">
        <v>378</v>
      </c>
      <c r="C326" s="171"/>
      <c r="D326" s="171"/>
      <c r="E326" s="93">
        <v>0</v>
      </c>
      <c r="F326" s="92">
        <v>-5</v>
      </c>
      <c r="G326" s="93">
        <v>-100</v>
      </c>
      <c r="H326" s="171"/>
      <c r="I326" s="92">
        <v>0</v>
      </c>
      <c r="J326" s="93">
        <v>0</v>
      </c>
    </row>
    <row r="327" s="26" customFormat="1" ht="16" customHeight="1" spans="1:10">
      <c r="A327" s="175">
        <v>21003</v>
      </c>
      <c r="B327" s="94" t="s">
        <v>379</v>
      </c>
      <c r="C327" s="171">
        <v>153</v>
      </c>
      <c r="D327" s="171">
        <v>233</v>
      </c>
      <c r="E327" s="93">
        <v>152.287581699346</v>
      </c>
      <c r="F327" s="92">
        <v>90</v>
      </c>
      <c r="G327" s="93">
        <v>62.9370629370629</v>
      </c>
      <c r="H327" s="171">
        <v>88</v>
      </c>
      <c r="I327" s="92">
        <v>-145</v>
      </c>
      <c r="J327" s="93">
        <v>-62.2317596566524</v>
      </c>
    </row>
    <row r="328" s="26" customFormat="1" ht="16" customHeight="1" spans="1:10">
      <c r="A328" s="175">
        <v>2100301</v>
      </c>
      <c r="B328" s="94" t="s">
        <v>380</v>
      </c>
      <c r="C328" s="171">
        <v>146</v>
      </c>
      <c r="D328" s="171">
        <v>46</v>
      </c>
      <c r="E328" s="93">
        <v>31.5068493150685</v>
      </c>
      <c r="F328" s="92">
        <v>-36</v>
      </c>
      <c r="G328" s="93">
        <v>-43.9024390243902</v>
      </c>
      <c r="H328" s="171">
        <v>82</v>
      </c>
      <c r="I328" s="92">
        <v>36</v>
      </c>
      <c r="J328" s="93">
        <v>78.2608695652174</v>
      </c>
    </row>
    <row r="329" s="26" customFormat="1" ht="16" customHeight="1" spans="1:10">
      <c r="A329" s="175">
        <v>2100302</v>
      </c>
      <c r="B329" s="94" t="s">
        <v>381</v>
      </c>
      <c r="C329" s="171"/>
      <c r="D329" s="171">
        <v>0</v>
      </c>
      <c r="E329" s="93">
        <v>0</v>
      </c>
      <c r="F329" s="92">
        <v>0</v>
      </c>
      <c r="G329" s="93">
        <v>0</v>
      </c>
      <c r="H329" s="171"/>
      <c r="I329" s="92">
        <v>0</v>
      </c>
      <c r="J329" s="93">
        <v>0</v>
      </c>
    </row>
    <row r="330" s="26" customFormat="1" ht="16" customHeight="1" spans="1:10">
      <c r="A330" s="175">
        <v>2100399</v>
      </c>
      <c r="B330" s="94" t="s">
        <v>382</v>
      </c>
      <c r="C330" s="171">
        <v>7</v>
      </c>
      <c r="D330" s="171">
        <v>187</v>
      </c>
      <c r="E330" s="93">
        <v>2671.42857142857</v>
      </c>
      <c r="F330" s="92">
        <v>126</v>
      </c>
      <c r="G330" s="93">
        <v>206.55737704918</v>
      </c>
      <c r="H330" s="171">
        <v>6</v>
      </c>
      <c r="I330" s="92">
        <v>-181</v>
      </c>
      <c r="J330" s="93">
        <v>-96.7914438502674</v>
      </c>
    </row>
    <row r="331" s="26" customFormat="1" ht="16" customHeight="1" spans="1:10">
      <c r="A331" s="175">
        <v>21004</v>
      </c>
      <c r="B331" s="94" t="s">
        <v>383</v>
      </c>
      <c r="C331" s="171">
        <v>166</v>
      </c>
      <c r="D331" s="171">
        <v>1613</v>
      </c>
      <c r="E331" s="93">
        <v>971.686746987952</v>
      </c>
      <c r="F331" s="92">
        <v>751</v>
      </c>
      <c r="G331" s="93">
        <v>87.122969837587</v>
      </c>
      <c r="H331" s="171">
        <v>772</v>
      </c>
      <c r="I331" s="92">
        <v>-841</v>
      </c>
      <c r="J331" s="93">
        <v>-52.1388716676999</v>
      </c>
    </row>
    <row r="332" s="26" customFormat="1" ht="16" customHeight="1" spans="1:10">
      <c r="A332" s="175">
        <v>2100401</v>
      </c>
      <c r="B332" s="94" t="s">
        <v>384</v>
      </c>
      <c r="C332" s="171">
        <v>41</v>
      </c>
      <c r="D332" s="171">
        <v>37</v>
      </c>
      <c r="E332" s="93">
        <v>90.2439024390244</v>
      </c>
      <c r="F332" s="92">
        <v>37</v>
      </c>
      <c r="G332" s="93">
        <v>0</v>
      </c>
      <c r="H332" s="171">
        <v>69</v>
      </c>
      <c r="I332" s="92">
        <v>32</v>
      </c>
      <c r="J332" s="93">
        <v>86.4864864864865</v>
      </c>
    </row>
    <row r="333" s="26" customFormat="1" ht="16" customHeight="1" spans="1:10">
      <c r="A333" s="175">
        <v>2100402</v>
      </c>
      <c r="B333" s="94" t="s">
        <v>385</v>
      </c>
      <c r="C333" s="171"/>
      <c r="D333" s="171">
        <v>0</v>
      </c>
      <c r="E333" s="93">
        <v>0</v>
      </c>
      <c r="F333" s="92">
        <v>0</v>
      </c>
      <c r="G333" s="93">
        <v>0</v>
      </c>
      <c r="H333" s="171"/>
      <c r="I333" s="92">
        <v>0</v>
      </c>
      <c r="J333" s="93">
        <v>0</v>
      </c>
    </row>
    <row r="334" s="26" customFormat="1" ht="16" customHeight="1" spans="1:10">
      <c r="A334" s="175">
        <v>2100403</v>
      </c>
      <c r="B334" s="94" t="s">
        <v>386</v>
      </c>
      <c r="C334" s="171"/>
      <c r="D334" s="171">
        <v>0</v>
      </c>
      <c r="E334" s="93">
        <v>0</v>
      </c>
      <c r="F334" s="92">
        <v>0</v>
      </c>
      <c r="G334" s="93">
        <v>0</v>
      </c>
      <c r="H334" s="171"/>
      <c r="I334" s="92">
        <v>0</v>
      </c>
      <c r="J334" s="93">
        <v>0</v>
      </c>
    </row>
    <row r="335" s="26" customFormat="1" ht="16" customHeight="1" spans="1:10">
      <c r="A335" s="175">
        <v>2100404</v>
      </c>
      <c r="B335" s="94" t="s">
        <v>387</v>
      </c>
      <c r="C335" s="171"/>
      <c r="D335" s="171">
        <v>0</v>
      </c>
      <c r="E335" s="93">
        <v>0</v>
      </c>
      <c r="F335" s="92">
        <v>0</v>
      </c>
      <c r="G335" s="93">
        <v>0</v>
      </c>
      <c r="H335" s="171"/>
      <c r="I335" s="92">
        <v>0</v>
      </c>
      <c r="J335" s="93">
        <v>0</v>
      </c>
    </row>
    <row r="336" s="83" customFormat="1" ht="16" customHeight="1" spans="1:10">
      <c r="A336" s="175">
        <v>2100405</v>
      </c>
      <c r="B336" s="94" t="s">
        <v>388</v>
      </c>
      <c r="C336" s="171"/>
      <c r="D336" s="171">
        <v>0</v>
      </c>
      <c r="E336" s="93">
        <v>0</v>
      </c>
      <c r="F336" s="92">
        <v>0</v>
      </c>
      <c r="G336" s="93">
        <v>0</v>
      </c>
      <c r="H336" s="171"/>
      <c r="I336" s="92">
        <v>0</v>
      </c>
      <c r="J336" s="93">
        <v>0</v>
      </c>
    </row>
    <row r="337" s="26" customFormat="1" ht="16" customHeight="1" spans="1:10">
      <c r="A337" s="175">
        <v>2100406</v>
      </c>
      <c r="B337" s="94" t="s">
        <v>389</v>
      </c>
      <c r="C337" s="171"/>
      <c r="D337" s="171">
        <v>0</v>
      </c>
      <c r="E337" s="93">
        <v>0</v>
      </c>
      <c r="F337" s="92">
        <v>0</v>
      </c>
      <c r="G337" s="93">
        <v>0</v>
      </c>
      <c r="H337" s="171"/>
      <c r="I337" s="92">
        <v>0</v>
      </c>
      <c r="J337" s="93">
        <v>0</v>
      </c>
    </row>
    <row r="338" s="26" customFormat="1" ht="16" customHeight="1" spans="1:10">
      <c r="A338" s="175">
        <v>2100407</v>
      </c>
      <c r="B338" s="94" t="s">
        <v>390</v>
      </c>
      <c r="C338" s="171"/>
      <c r="D338" s="171">
        <v>0</v>
      </c>
      <c r="E338" s="93">
        <v>0</v>
      </c>
      <c r="F338" s="92">
        <v>0</v>
      </c>
      <c r="G338" s="93">
        <v>0</v>
      </c>
      <c r="H338" s="171"/>
      <c r="I338" s="92">
        <v>0</v>
      </c>
      <c r="J338" s="93">
        <v>0</v>
      </c>
    </row>
    <row r="339" s="26" customFormat="1" ht="16" customHeight="1" spans="1:10">
      <c r="A339" s="175">
        <v>2100408</v>
      </c>
      <c r="B339" s="94" t="s">
        <v>391</v>
      </c>
      <c r="C339" s="171">
        <v>71</v>
      </c>
      <c r="D339" s="171">
        <v>725</v>
      </c>
      <c r="E339" s="93">
        <v>1021.12676056338</v>
      </c>
      <c r="F339" s="92">
        <v>236</v>
      </c>
      <c r="G339" s="93">
        <v>48.2617586912065</v>
      </c>
      <c r="H339" s="171">
        <v>53</v>
      </c>
      <c r="I339" s="92">
        <v>-672</v>
      </c>
      <c r="J339" s="93">
        <v>-92.6896551724138</v>
      </c>
    </row>
    <row r="340" s="26" customFormat="1" ht="16" customHeight="1" spans="1:10">
      <c r="A340" s="175">
        <v>2100409</v>
      </c>
      <c r="B340" s="94" t="s">
        <v>392</v>
      </c>
      <c r="C340" s="171"/>
      <c r="D340" s="171">
        <v>77</v>
      </c>
      <c r="E340" s="93">
        <v>0</v>
      </c>
      <c r="F340" s="92">
        <v>77</v>
      </c>
      <c r="G340" s="93">
        <v>0</v>
      </c>
      <c r="H340" s="171"/>
      <c r="I340" s="92">
        <v>-77</v>
      </c>
      <c r="J340" s="93">
        <v>-100</v>
      </c>
    </row>
    <row r="341" s="26" customFormat="1" ht="16" customHeight="1" spans="1:10">
      <c r="A341" s="175">
        <v>2100410</v>
      </c>
      <c r="B341" s="179" t="s">
        <v>393</v>
      </c>
      <c r="C341" s="171">
        <v>15</v>
      </c>
      <c r="D341" s="171">
        <v>771</v>
      </c>
      <c r="E341" s="93">
        <v>5140</v>
      </c>
      <c r="F341" s="92">
        <v>455</v>
      </c>
      <c r="G341" s="93">
        <v>143.987341772152</v>
      </c>
      <c r="H341" s="171">
        <v>630</v>
      </c>
      <c r="I341" s="92">
        <v>-141</v>
      </c>
      <c r="J341" s="93">
        <v>-18.2879377431907</v>
      </c>
    </row>
    <row r="342" s="26" customFormat="1" ht="16" customHeight="1" spans="1:10">
      <c r="A342" s="175">
        <v>2100499</v>
      </c>
      <c r="B342" s="179" t="s">
        <v>394</v>
      </c>
      <c r="C342" s="171">
        <v>39</v>
      </c>
      <c r="D342" s="171">
        <v>3</v>
      </c>
      <c r="E342" s="93">
        <v>7.69230769230769</v>
      </c>
      <c r="F342" s="92">
        <v>-54</v>
      </c>
      <c r="G342" s="93">
        <v>-94.7368421052632</v>
      </c>
      <c r="H342" s="171">
        <v>20</v>
      </c>
      <c r="I342" s="92">
        <v>17</v>
      </c>
      <c r="J342" s="93">
        <v>566.666666666667</v>
      </c>
    </row>
    <row r="343" s="26" customFormat="1" ht="16" customHeight="1" spans="1:10">
      <c r="A343" s="175">
        <v>21007</v>
      </c>
      <c r="B343" s="179" t="s">
        <v>395</v>
      </c>
      <c r="C343" s="171">
        <v>92</v>
      </c>
      <c r="D343" s="171">
        <v>225</v>
      </c>
      <c r="E343" s="93">
        <v>244.565217391304</v>
      </c>
      <c r="F343" s="92">
        <v>35</v>
      </c>
      <c r="G343" s="93">
        <v>18.4210526315789</v>
      </c>
      <c r="H343" s="171">
        <v>85</v>
      </c>
      <c r="I343" s="92">
        <v>-140</v>
      </c>
      <c r="J343" s="93">
        <v>-62.2222222222222</v>
      </c>
    </row>
    <row r="344" s="26" customFormat="1" ht="16" customHeight="1" spans="1:10">
      <c r="A344" s="175">
        <v>2100716</v>
      </c>
      <c r="B344" s="179" t="s">
        <v>396</v>
      </c>
      <c r="C344" s="171"/>
      <c r="D344" s="171">
        <v>0</v>
      </c>
      <c r="E344" s="93">
        <v>0</v>
      </c>
      <c r="F344" s="92">
        <v>-17</v>
      </c>
      <c r="G344" s="93">
        <v>-100</v>
      </c>
      <c r="H344" s="171"/>
      <c r="I344" s="92">
        <v>0</v>
      </c>
      <c r="J344" s="93">
        <v>0</v>
      </c>
    </row>
    <row r="345" s="83" customFormat="1" ht="16" customHeight="1" spans="1:11">
      <c r="A345" s="175">
        <v>2100717</v>
      </c>
      <c r="B345" s="94" t="s">
        <v>397</v>
      </c>
      <c r="C345" s="171"/>
      <c r="D345" s="171">
        <v>109</v>
      </c>
      <c r="E345" s="93">
        <v>0</v>
      </c>
      <c r="F345" s="92">
        <v>42</v>
      </c>
      <c r="G345" s="93">
        <v>62.6865671641791</v>
      </c>
      <c r="H345" s="171"/>
      <c r="I345" s="92">
        <v>-109</v>
      </c>
      <c r="J345" s="93">
        <v>-100</v>
      </c>
      <c r="K345" s="26"/>
    </row>
    <row r="346" s="26" customFormat="1" ht="16" customHeight="1" spans="1:10">
      <c r="A346" s="175">
        <v>2100799</v>
      </c>
      <c r="B346" s="94" t="s">
        <v>398</v>
      </c>
      <c r="C346" s="171">
        <v>92</v>
      </c>
      <c r="D346" s="171">
        <v>116</v>
      </c>
      <c r="E346" s="93">
        <v>126.086956521739</v>
      </c>
      <c r="F346" s="92">
        <v>10</v>
      </c>
      <c r="G346" s="93">
        <v>9.43396226415094</v>
      </c>
      <c r="H346" s="171">
        <v>85</v>
      </c>
      <c r="I346" s="92">
        <v>-31</v>
      </c>
      <c r="J346" s="93">
        <v>-26.7241379310345</v>
      </c>
    </row>
    <row r="347" s="83" customFormat="1" ht="16" customHeight="1" spans="1:10">
      <c r="A347" s="175">
        <v>21011</v>
      </c>
      <c r="B347" s="94" t="s">
        <v>399</v>
      </c>
      <c r="C347" s="171">
        <v>380</v>
      </c>
      <c r="D347" s="171">
        <v>401</v>
      </c>
      <c r="E347" s="93">
        <v>105.526315789474</v>
      </c>
      <c r="F347" s="92">
        <v>209</v>
      </c>
      <c r="G347" s="93">
        <v>108.854166666667</v>
      </c>
      <c r="H347" s="171">
        <v>284</v>
      </c>
      <c r="I347" s="92">
        <v>-117</v>
      </c>
      <c r="J347" s="93">
        <v>-29.1770573566085</v>
      </c>
    </row>
    <row r="348" s="26" customFormat="1" ht="16" customHeight="1" spans="1:10">
      <c r="A348" s="175">
        <v>2101101</v>
      </c>
      <c r="B348" s="94" t="s">
        <v>400</v>
      </c>
      <c r="C348" s="171">
        <v>57</v>
      </c>
      <c r="D348" s="171">
        <v>29</v>
      </c>
      <c r="E348" s="93">
        <v>50.8771929824561</v>
      </c>
      <c r="F348" s="92">
        <v>-37</v>
      </c>
      <c r="G348" s="93">
        <v>-56.0606060606061</v>
      </c>
      <c r="H348" s="171">
        <v>60</v>
      </c>
      <c r="I348" s="92">
        <v>31</v>
      </c>
      <c r="J348" s="93">
        <v>106.896551724138</v>
      </c>
    </row>
    <row r="349" s="26" customFormat="1" ht="16" customHeight="1" spans="1:10">
      <c r="A349" s="175">
        <v>2101102</v>
      </c>
      <c r="B349" s="94" t="s">
        <v>401</v>
      </c>
      <c r="C349" s="171">
        <v>33</v>
      </c>
      <c r="D349" s="171">
        <v>35</v>
      </c>
      <c r="E349" s="93">
        <v>106.060606060606</v>
      </c>
      <c r="F349" s="92">
        <v>-14</v>
      </c>
      <c r="G349" s="93">
        <v>-28.5714285714286</v>
      </c>
      <c r="H349" s="171">
        <v>50</v>
      </c>
      <c r="I349" s="92">
        <v>15</v>
      </c>
      <c r="J349" s="93">
        <v>42.8571428571429</v>
      </c>
    </row>
    <row r="350" s="26" customFormat="1" ht="16" customHeight="1" spans="1:10">
      <c r="A350" s="175">
        <v>2101103</v>
      </c>
      <c r="B350" s="94" t="s">
        <v>402</v>
      </c>
      <c r="C350" s="171">
        <v>217</v>
      </c>
      <c r="D350" s="171">
        <v>285</v>
      </c>
      <c r="E350" s="93">
        <v>131.336405529954</v>
      </c>
      <c r="F350" s="92">
        <v>246</v>
      </c>
      <c r="G350" s="93">
        <v>630.769230769231</v>
      </c>
      <c r="H350" s="171">
        <v>93</v>
      </c>
      <c r="I350" s="92">
        <v>-192</v>
      </c>
      <c r="J350" s="93">
        <v>-67.3684210526316</v>
      </c>
    </row>
    <row r="351" s="26" customFormat="1" ht="16" customHeight="1" spans="1:10">
      <c r="A351" s="175">
        <v>2101199</v>
      </c>
      <c r="B351" s="94" t="s">
        <v>403</v>
      </c>
      <c r="C351" s="171">
        <v>73</v>
      </c>
      <c r="D351" s="171">
        <v>52</v>
      </c>
      <c r="E351" s="93">
        <v>71.2328767123288</v>
      </c>
      <c r="F351" s="92">
        <v>14</v>
      </c>
      <c r="G351" s="93">
        <v>36.8421052631579</v>
      </c>
      <c r="H351" s="171">
        <v>81</v>
      </c>
      <c r="I351" s="92">
        <v>29</v>
      </c>
      <c r="J351" s="93">
        <v>55.7692307692308</v>
      </c>
    </row>
    <row r="352" s="26" customFormat="1" ht="16" customHeight="1" spans="1:10">
      <c r="A352" s="175">
        <v>21012</v>
      </c>
      <c r="B352" s="94" t="s">
        <v>404</v>
      </c>
      <c r="C352" s="171">
        <v>0</v>
      </c>
      <c r="D352" s="171">
        <v>0</v>
      </c>
      <c r="E352" s="93">
        <v>0</v>
      </c>
      <c r="F352" s="92">
        <v>0</v>
      </c>
      <c r="G352" s="93">
        <v>0</v>
      </c>
      <c r="H352" s="171">
        <v>0</v>
      </c>
      <c r="I352" s="92">
        <v>0</v>
      </c>
      <c r="J352" s="93">
        <v>0</v>
      </c>
    </row>
    <row r="353" s="26" customFormat="1" ht="16" customHeight="1" spans="1:10">
      <c r="A353" s="175">
        <v>2101201</v>
      </c>
      <c r="B353" s="94" t="s">
        <v>405</v>
      </c>
      <c r="C353" s="171"/>
      <c r="D353" s="171"/>
      <c r="E353" s="93">
        <v>0</v>
      </c>
      <c r="F353" s="92">
        <v>0</v>
      </c>
      <c r="G353" s="93">
        <v>0</v>
      </c>
      <c r="H353" s="171"/>
      <c r="I353" s="92">
        <v>0</v>
      </c>
      <c r="J353" s="93">
        <v>0</v>
      </c>
    </row>
    <row r="354" s="26" customFormat="1" ht="16" customHeight="1" spans="1:10">
      <c r="A354" s="175">
        <v>2101202</v>
      </c>
      <c r="B354" s="94" t="s">
        <v>406</v>
      </c>
      <c r="C354" s="171"/>
      <c r="D354" s="171"/>
      <c r="E354" s="93">
        <v>0</v>
      </c>
      <c r="F354" s="92">
        <v>0</v>
      </c>
      <c r="G354" s="93">
        <v>0</v>
      </c>
      <c r="H354" s="171"/>
      <c r="I354" s="92">
        <v>0</v>
      </c>
      <c r="J354" s="93">
        <v>0</v>
      </c>
    </row>
    <row r="355" s="26" customFormat="1" ht="16" customHeight="1" spans="1:10">
      <c r="A355" s="175">
        <v>2101299</v>
      </c>
      <c r="B355" s="94" t="s">
        <v>407</v>
      </c>
      <c r="C355" s="171"/>
      <c r="D355" s="171"/>
      <c r="E355" s="93">
        <v>0</v>
      </c>
      <c r="F355" s="92">
        <v>0</v>
      </c>
      <c r="G355" s="93">
        <v>0</v>
      </c>
      <c r="H355" s="171"/>
      <c r="I355" s="92">
        <v>0</v>
      </c>
      <c r="J355" s="93">
        <v>0</v>
      </c>
    </row>
    <row r="356" s="83" customFormat="1" ht="16" customHeight="1" spans="1:11">
      <c r="A356" s="175">
        <v>21013</v>
      </c>
      <c r="B356" s="94" t="s">
        <v>408</v>
      </c>
      <c r="C356" s="171">
        <v>1</v>
      </c>
      <c r="D356" s="171">
        <v>86</v>
      </c>
      <c r="E356" s="93">
        <v>8600</v>
      </c>
      <c r="F356" s="92">
        <v>80</v>
      </c>
      <c r="G356" s="93">
        <v>1333.33333333333</v>
      </c>
      <c r="H356" s="171">
        <v>11</v>
      </c>
      <c r="I356" s="92">
        <v>-75</v>
      </c>
      <c r="J356" s="93">
        <v>-87.2093023255814</v>
      </c>
      <c r="K356" s="26"/>
    </row>
    <row r="357" s="26" customFormat="1" ht="16" customHeight="1" spans="1:10">
      <c r="A357" s="175">
        <v>2101301</v>
      </c>
      <c r="B357" s="94" t="s">
        <v>409</v>
      </c>
      <c r="C357" s="171">
        <v>1</v>
      </c>
      <c r="D357" s="171">
        <v>86</v>
      </c>
      <c r="E357" s="93">
        <v>8600</v>
      </c>
      <c r="F357" s="92">
        <v>80</v>
      </c>
      <c r="G357" s="93">
        <v>1333.33333333333</v>
      </c>
      <c r="H357" s="171">
        <v>11</v>
      </c>
      <c r="I357" s="92">
        <v>-75</v>
      </c>
      <c r="J357" s="93">
        <v>-87.2093023255814</v>
      </c>
    </row>
    <row r="358" s="26" customFormat="1" ht="16" customHeight="1" spans="1:10">
      <c r="A358" s="175">
        <v>2101302</v>
      </c>
      <c r="B358" s="94" t="s">
        <v>410</v>
      </c>
      <c r="C358" s="171"/>
      <c r="D358" s="171"/>
      <c r="E358" s="93">
        <v>0</v>
      </c>
      <c r="F358" s="92">
        <v>0</v>
      </c>
      <c r="G358" s="93">
        <v>0</v>
      </c>
      <c r="H358" s="171"/>
      <c r="I358" s="92">
        <v>0</v>
      </c>
      <c r="J358" s="93">
        <v>0</v>
      </c>
    </row>
    <row r="359" s="26" customFormat="1" ht="16" customHeight="1" spans="1:10">
      <c r="A359" s="175">
        <v>2101399</v>
      </c>
      <c r="B359" s="94" t="s">
        <v>411</v>
      </c>
      <c r="C359" s="171"/>
      <c r="D359" s="171"/>
      <c r="E359" s="93">
        <v>0</v>
      </c>
      <c r="F359" s="92">
        <v>0</v>
      </c>
      <c r="G359" s="93">
        <v>0</v>
      </c>
      <c r="H359" s="171"/>
      <c r="I359" s="92">
        <v>0</v>
      </c>
      <c r="J359" s="93">
        <v>0</v>
      </c>
    </row>
    <row r="360" s="26" customFormat="1" ht="16" customHeight="1" spans="1:10">
      <c r="A360" s="175">
        <v>21014</v>
      </c>
      <c r="B360" s="94" t="s">
        <v>412</v>
      </c>
      <c r="C360" s="171">
        <v>6</v>
      </c>
      <c r="D360" s="171">
        <v>5</v>
      </c>
      <c r="E360" s="93">
        <v>83.3333333333333</v>
      </c>
      <c r="F360" s="92">
        <v>-1</v>
      </c>
      <c r="G360" s="93">
        <v>-16.6666666666667</v>
      </c>
      <c r="H360" s="171">
        <v>7</v>
      </c>
      <c r="I360" s="92">
        <v>2</v>
      </c>
      <c r="J360" s="93">
        <v>40</v>
      </c>
    </row>
    <row r="361" s="26" customFormat="1" ht="16" customHeight="1" spans="1:10">
      <c r="A361" s="175">
        <v>2101401</v>
      </c>
      <c r="B361" s="94" t="s">
        <v>413</v>
      </c>
      <c r="C361" s="171">
        <v>4</v>
      </c>
      <c r="D361" s="171">
        <v>5</v>
      </c>
      <c r="E361" s="93">
        <v>125</v>
      </c>
      <c r="F361" s="92">
        <v>1</v>
      </c>
      <c r="G361" s="93">
        <v>25</v>
      </c>
      <c r="H361" s="171">
        <v>6</v>
      </c>
      <c r="I361" s="92">
        <v>1</v>
      </c>
      <c r="J361" s="93">
        <v>20</v>
      </c>
    </row>
    <row r="362" s="26" customFormat="1" ht="16" customHeight="1" spans="1:10">
      <c r="A362" s="175">
        <v>2101499</v>
      </c>
      <c r="B362" s="94" t="s">
        <v>414</v>
      </c>
      <c r="C362" s="171">
        <v>2</v>
      </c>
      <c r="D362" s="171"/>
      <c r="E362" s="93">
        <v>0</v>
      </c>
      <c r="F362" s="92">
        <v>-2</v>
      </c>
      <c r="G362" s="93">
        <v>-100</v>
      </c>
      <c r="H362" s="171">
        <v>1</v>
      </c>
      <c r="I362" s="92">
        <v>1</v>
      </c>
      <c r="J362" s="93">
        <v>0</v>
      </c>
    </row>
    <row r="363" s="26" customFormat="1" ht="16" customHeight="1" spans="1:10">
      <c r="A363" s="175">
        <v>21015</v>
      </c>
      <c r="B363" s="94" t="s">
        <v>415</v>
      </c>
      <c r="C363" s="171">
        <v>0</v>
      </c>
      <c r="D363" s="171">
        <v>0</v>
      </c>
      <c r="E363" s="93">
        <v>0</v>
      </c>
      <c r="F363" s="92">
        <v>-3</v>
      </c>
      <c r="G363" s="93">
        <v>-100</v>
      </c>
      <c r="H363" s="171">
        <v>0</v>
      </c>
      <c r="I363" s="92">
        <v>0</v>
      </c>
      <c r="J363" s="93">
        <v>0</v>
      </c>
    </row>
    <row r="364" s="26" customFormat="1" ht="16" customHeight="1" spans="1:10">
      <c r="A364" s="175">
        <v>2101501</v>
      </c>
      <c r="B364" s="94" t="s">
        <v>156</v>
      </c>
      <c r="C364" s="171"/>
      <c r="D364" s="171"/>
      <c r="E364" s="93">
        <v>0</v>
      </c>
      <c r="F364" s="92">
        <v>0</v>
      </c>
      <c r="G364" s="93">
        <v>0</v>
      </c>
      <c r="H364" s="171"/>
      <c r="I364" s="92">
        <v>0</v>
      </c>
      <c r="J364" s="93">
        <v>0</v>
      </c>
    </row>
    <row r="365" s="26" customFormat="1" ht="16" customHeight="1" spans="1:10">
      <c r="A365" s="175">
        <v>2101502</v>
      </c>
      <c r="B365" s="94" t="s">
        <v>157</v>
      </c>
      <c r="C365" s="171"/>
      <c r="D365" s="171"/>
      <c r="E365" s="93">
        <v>0</v>
      </c>
      <c r="F365" s="92">
        <v>-3</v>
      </c>
      <c r="G365" s="93">
        <v>-100</v>
      </c>
      <c r="H365" s="171"/>
      <c r="I365" s="92">
        <v>0</v>
      </c>
      <c r="J365" s="93">
        <v>0</v>
      </c>
    </row>
    <row r="366" s="26" customFormat="1" ht="16" customHeight="1" spans="1:10">
      <c r="A366" s="175">
        <v>21016</v>
      </c>
      <c r="B366" s="94" t="s">
        <v>416</v>
      </c>
      <c r="C366" s="171">
        <v>3</v>
      </c>
      <c r="D366" s="171">
        <v>0</v>
      </c>
      <c r="E366" s="93">
        <v>0</v>
      </c>
      <c r="F366" s="92">
        <v>0</v>
      </c>
      <c r="G366" s="93">
        <v>0</v>
      </c>
      <c r="H366" s="171">
        <v>2</v>
      </c>
      <c r="I366" s="92">
        <v>2</v>
      </c>
      <c r="J366" s="93">
        <v>0</v>
      </c>
    </row>
    <row r="367" s="26" customFormat="1" ht="16" customHeight="1" spans="1:10">
      <c r="A367" s="175">
        <v>2101601</v>
      </c>
      <c r="B367" s="94" t="s">
        <v>417</v>
      </c>
      <c r="C367" s="171">
        <v>3</v>
      </c>
      <c r="D367" s="171"/>
      <c r="E367" s="93">
        <v>0</v>
      </c>
      <c r="F367" s="92">
        <v>0</v>
      </c>
      <c r="G367" s="93">
        <v>0</v>
      </c>
      <c r="H367" s="171">
        <v>2</v>
      </c>
      <c r="I367" s="92">
        <v>2</v>
      </c>
      <c r="J367" s="93">
        <v>0</v>
      </c>
    </row>
    <row r="368" s="26" customFormat="1" ht="16" customHeight="1" spans="1:10">
      <c r="A368" s="175">
        <v>21099</v>
      </c>
      <c r="B368" s="94" t="s">
        <v>418</v>
      </c>
      <c r="C368" s="171">
        <v>0</v>
      </c>
      <c r="D368" s="171">
        <v>2</v>
      </c>
      <c r="E368" s="93">
        <v>0</v>
      </c>
      <c r="F368" s="92">
        <v>-5</v>
      </c>
      <c r="G368" s="93">
        <v>-71.4285714285714</v>
      </c>
      <c r="H368" s="171">
        <v>0</v>
      </c>
      <c r="I368" s="92">
        <v>-2</v>
      </c>
      <c r="J368" s="93">
        <v>-100</v>
      </c>
    </row>
    <row r="369" s="26" customFormat="1" ht="16" customHeight="1" spans="1:10">
      <c r="A369" s="175">
        <v>2109999</v>
      </c>
      <c r="B369" s="94" t="s">
        <v>419</v>
      </c>
      <c r="C369" s="171"/>
      <c r="D369" s="171">
        <v>2</v>
      </c>
      <c r="E369" s="93">
        <v>0</v>
      </c>
      <c r="F369" s="92">
        <v>-5</v>
      </c>
      <c r="G369" s="93">
        <v>-71.4285714285714</v>
      </c>
      <c r="H369" s="171"/>
      <c r="I369" s="92">
        <v>-2</v>
      </c>
      <c r="J369" s="93">
        <v>-100</v>
      </c>
    </row>
    <row r="370" s="26" customFormat="1" ht="16" customHeight="1" spans="1:10">
      <c r="A370" s="175">
        <v>211</v>
      </c>
      <c r="B370" s="89" t="s">
        <v>420</v>
      </c>
      <c r="C370" s="169">
        <v>727</v>
      </c>
      <c r="D370" s="169">
        <v>144</v>
      </c>
      <c r="E370" s="88">
        <v>19.8074277854195</v>
      </c>
      <c r="F370" s="87">
        <v>-576</v>
      </c>
      <c r="G370" s="88">
        <v>-80</v>
      </c>
      <c r="H370" s="169">
        <v>787</v>
      </c>
      <c r="I370" s="87">
        <v>643</v>
      </c>
      <c r="J370" s="88">
        <v>446.527777777778</v>
      </c>
    </row>
    <row r="371" s="26" customFormat="1" ht="16" customHeight="1" spans="1:10">
      <c r="A371" s="175">
        <v>21101</v>
      </c>
      <c r="B371" s="94" t="s">
        <v>421</v>
      </c>
      <c r="C371" s="171">
        <v>439</v>
      </c>
      <c r="D371" s="171">
        <v>117</v>
      </c>
      <c r="E371" s="93">
        <v>26.6514806378132</v>
      </c>
      <c r="F371" s="92">
        <v>-185</v>
      </c>
      <c r="G371" s="93">
        <v>-61.2582781456954</v>
      </c>
      <c r="H371" s="171">
        <v>216</v>
      </c>
      <c r="I371" s="92">
        <v>99</v>
      </c>
      <c r="J371" s="93">
        <v>84.6153846153846</v>
      </c>
    </row>
    <row r="372" s="26" customFormat="1" ht="16" customHeight="1" spans="1:10">
      <c r="A372" s="175">
        <v>2110101</v>
      </c>
      <c r="B372" s="94" t="s">
        <v>156</v>
      </c>
      <c r="C372" s="171"/>
      <c r="D372" s="171"/>
      <c r="E372" s="93">
        <v>0</v>
      </c>
      <c r="F372" s="92">
        <v>0</v>
      </c>
      <c r="G372" s="93">
        <v>0</v>
      </c>
      <c r="H372" s="171"/>
      <c r="I372" s="92">
        <v>0</v>
      </c>
      <c r="J372" s="93">
        <v>0</v>
      </c>
    </row>
    <row r="373" s="26" customFormat="1" ht="16" customHeight="1" spans="1:10">
      <c r="A373" s="175">
        <v>2110102</v>
      </c>
      <c r="B373" s="94" t="s">
        <v>157</v>
      </c>
      <c r="C373" s="171">
        <v>439</v>
      </c>
      <c r="D373" s="171">
        <v>117</v>
      </c>
      <c r="E373" s="93">
        <v>26.6514806378132</v>
      </c>
      <c r="F373" s="92">
        <v>-185</v>
      </c>
      <c r="G373" s="93">
        <v>-61.2582781456954</v>
      </c>
      <c r="H373" s="171">
        <v>216</v>
      </c>
      <c r="I373" s="92">
        <v>99</v>
      </c>
      <c r="J373" s="93">
        <v>84.6153846153846</v>
      </c>
    </row>
    <row r="374" s="26" customFormat="1" ht="16" customHeight="1" spans="1:10">
      <c r="A374" s="175">
        <v>2110103</v>
      </c>
      <c r="B374" s="94" t="s">
        <v>163</v>
      </c>
      <c r="C374" s="171"/>
      <c r="D374" s="171"/>
      <c r="E374" s="93">
        <v>0</v>
      </c>
      <c r="F374" s="92">
        <v>0</v>
      </c>
      <c r="G374" s="93">
        <v>0</v>
      </c>
      <c r="H374" s="171"/>
      <c r="I374" s="92">
        <v>0</v>
      </c>
      <c r="J374" s="93">
        <v>0</v>
      </c>
    </row>
    <row r="375" s="26" customFormat="1" ht="16" customHeight="1" spans="1:10">
      <c r="A375" s="175">
        <v>2110104</v>
      </c>
      <c r="B375" s="94" t="s">
        <v>422</v>
      </c>
      <c r="C375" s="171"/>
      <c r="D375" s="171"/>
      <c r="E375" s="93">
        <v>0</v>
      </c>
      <c r="F375" s="92">
        <v>0</v>
      </c>
      <c r="G375" s="93">
        <v>0</v>
      </c>
      <c r="H375" s="171"/>
      <c r="I375" s="92">
        <v>0</v>
      </c>
      <c r="J375" s="93">
        <v>0</v>
      </c>
    </row>
    <row r="376" s="26" customFormat="1" ht="16" customHeight="1" spans="1:10">
      <c r="A376" s="175">
        <v>2110105</v>
      </c>
      <c r="B376" s="94" t="s">
        <v>423</v>
      </c>
      <c r="C376" s="171"/>
      <c r="D376" s="171"/>
      <c r="E376" s="93">
        <v>0</v>
      </c>
      <c r="F376" s="92">
        <v>0</v>
      </c>
      <c r="G376" s="93">
        <v>0</v>
      </c>
      <c r="H376" s="171"/>
      <c r="I376" s="92">
        <v>0</v>
      </c>
      <c r="J376" s="93">
        <v>0</v>
      </c>
    </row>
    <row r="377" s="26" customFormat="1" ht="16" customHeight="1" spans="1:10">
      <c r="A377" s="175">
        <v>2110106</v>
      </c>
      <c r="B377" s="94" t="s">
        <v>424</v>
      </c>
      <c r="C377" s="171"/>
      <c r="D377" s="171"/>
      <c r="E377" s="93">
        <v>0</v>
      </c>
      <c r="F377" s="92">
        <v>0</v>
      </c>
      <c r="G377" s="93">
        <v>0</v>
      </c>
      <c r="H377" s="171"/>
      <c r="I377" s="92">
        <v>0</v>
      </c>
      <c r="J377" s="93">
        <v>0</v>
      </c>
    </row>
    <row r="378" s="26" customFormat="1" ht="16" customHeight="1" spans="1:10">
      <c r="A378" s="175">
        <v>2110107</v>
      </c>
      <c r="B378" s="94" t="s">
        <v>425</v>
      </c>
      <c r="C378" s="171"/>
      <c r="D378" s="171"/>
      <c r="E378" s="93">
        <v>0</v>
      </c>
      <c r="F378" s="92">
        <v>0</v>
      </c>
      <c r="G378" s="93">
        <v>0</v>
      </c>
      <c r="H378" s="171"/>
      <c r="I378" s="92">
        <v>0</v>
      </c>
      <c r="J378" s="93">
        <v>0</v>
      </c>
    </row>
    <row r="379" s="26" customFormat="1" ht="16" customHeight="1" spans="1:10">
      <c r="A379" s="175">
        <v>2110108</v>
      </c>
      <c r="B379" s="94" t="s">
        <v>426</v>
      </c>
      <c r="C379" s="171"/>
      <c r="D379" s="171"/>
      <c r="E379" s="93">
        <v>0</v>
      </c>
      <c r="F379" s="92">
        <v>0</v>
      </c>
      <c r="G379" s="93">
        <v>0</v>
      </c>
      <c r="H379" s="171"/>
      <c r="I379" s="92">
        <v>0</v>
      </c>
      <c r="J379" s="93">
        <v>0</v>
      </c>
    </row>
    <row r="380" s="26" customFormat="1" ht="16" customHeight="1" spans="1:10">
      <c r="A380" s="175">
        <v>2110199</v>
      </c>
      <c r="B380" s="94" t="s">
        <v>427</v>
      </c>
      <c r="C380" s="171"/>
      <c r="D380" s="171"/>
      <c r="E380" s="93">
        <v>0</v>
      </c>
      <c r="F380" s="92">
        <v>0</v>
      </c>
      <c r="G380" s="93">
        <v>0</v>
      </c>
      <c r="H380" s="171"/>
      <c r="I380" s="92">
        <v>0</v>
      </c>
      <c r="J380" s="93">
        <v>0</v>
      </c>
    </row>
    <row r="381" s="26" customFormat="1" ht="16" customHeight="1" spans="1:10">
      <c r="A381" s="175">
        <v>21102</v>
      </c>
      <c r="B381" s="94" t="s">
        <v>428</v>
      </c>
      <c r="C381" s="171">
        <v>182</v>
      </c>
      <c r="D381" s="171">
        <v>0</v>
      </c>
      <c r="E381" s="93">
        <v>0</v>
      </c>
      <c r="F381" s="92">
        <v>-262</v>
      </c>
      <c r="G381" s="93">
        <v>-100</v>
      </c>
      <c r="H381" s="171">
        <v>100</v>
      </c>
      <c r="I381" s="92">
        <v>100</v>
      </c>
      <c r="J381" s="93">
        <v>0</v>
      </c>
    </row>
    <row r="382" s="26" customFormat="1" ht="16" customHeight="1" spans="1:10">
      <c r="A382" s="175">
        <v>2110203</v>
      </c>
      <c r="B382" s="94" t="s">
        <v>429</v>
      </c>
      <c r="C382" s="171"/>
      <c r="D382" s="171"/>
      <c r="E382" s="93">
        <v>0</v>
      </c>
      <c r="F382" s="92">
        <v>0</v>
      </c>
      <c r="G382" s="93">
        <v>0</v>
      </c>
      <c r="H382" s="171"/>
      <c r="I382" s="92">
        <v>0</v>
      </c>
      <c r="J382" s="93">
        <v>0</v>
      </c>
    </row>
    <row r="383" s="26" customFormat="1" ht="16" customHeight="1" spans="1:10">
      <c r="A383" s="175">
        <v>2110204</v>
      </c>
      <c r="B383" s="94" t="s">
        <v>430</v>
      </c>
      <c r="C383" s="171"/>
      <c r="D383" s="171"/>
      <c r="E383" s="93">
        <v>0</v>
      </c>
      <c r="F383" s="92">
        <v>0</v>
      </c>
      <c r="G383" s="93">
        <v>0</v>
      </c>
      <c r="H383" s="171"/>
      <c r="I383" s="92">
        <v>0</v>
      </c>
      <c r="J383" s="93">
        <v>0</v>
      </c>
    </row>
    <row r="384" s="26" customFormat="1" ht="16" customHeight="1" spans="1:10">
      <c r="A384" s="175">
        <v>2110299</v>
      </c>
      <c r="B384" s="94" t="s">
        <v>431</v>
      </c>
      <c r="C384" s="171">
        <v>182</v>
      </c>
      <c r="D384" s="171"/>
      <c r="E384" s="93">
        <v>0</v>
      </c>
      <c r="F384" s="92">
        <v>-262</v>
      </c>
      <c r="G384" s="93">
        <v>-100</v>
      </c>
      <c r="H384" s="171">
        <v>100</v>
      </c>
      <c r="I384" s="92">
        <v>100</v>
      </c>
      <c r="J384" s="93">
        <v>0</v>
      </c>
    </row>
    <row r="385" s="26" customFormat="1" ht="16" customHeight="1" spans="1:10">
      <c r="A385" s="175">
        <v>21103</v>
      </c>
      <c r="B385" s="94" t="s">
        <v>432</v>
      </c>
      <c r="C385" s="171">
        <v>90</v>
      </c>
      <c r="D385" s="171">
        <v>27</v>
      </c>
      <c r="E385" s="93">
        <v>30</v>
      </c>
      <c r="F385" s="92">
        <v>-110</v>
      </c>
      <c r="G385" s="93">
        <v>-80.2919708029197</v>
      </c>
      <c r="H385" s="171">
        <v>0</v>
      </c>
      <c r="I385" s="92">
        <v>-27</v>
      </c>
      <c r="J385" s="93">
        <v>-100</v>
      </c>
    </row>
    <row r="386" s="26" customFormat="1" ht="16" customHeight="1" spans="1:10">
      <c r="A386" s="175">
        <v>2110301</v>
      </c>
      <c r="B386" s="94" t="s">
        <v>433</v>
      </c>
      <c r="C386" s="171"/>
      <c r="D386" s="171">
        <v>17</v>
      </c>
      <c r="E386" s="93">
        <v>0</v>
      </c>
      <c r="F386" s="92">
        <v>17</v>
      </c>
      <c r="G386" s="93">
        <v>0</v>
      </c>
      <c r="H386" s="171"/>
      <c r="I386" s="92">
        <v>-17</v>
      </c>
      <c r="J386" s="93">
        <v>-100</v>
      </c>
    </row>
    <row r="387" s="26" customFormat="1" ht="16" customHeight="1" spans="1:10">
      <c r="A387" s="175">
        <v>2110302</v>
      </c>
      <c r="B387" s="94" t="s">
        <v>434</v>
      </c>
      <c r="C387" s="171"/>
      <c r="D387" s="171">
        <v>0</v>
      </c>
      <c r="E387" s="93">
        <v>0</v>
      </c>
      <c r="F387" s="92">
        <v>0</v>
      </c>
      <c r="G387" s="93">
        <v>0</v>
      </c>
      <c r="H387" s="171"/>
      <c r="I387" s="92">
        <v>0</v>
      </c>
      <c r="J387" s="93">
        <v>0</v>
      </c>
    </row>
    <row r="388" s="26" customFormat="1" ht="16" customHeight="1" spans="1:10">
      <c r="A388" s="175">
        <v>2110303</v>
      </c>
      <c r="B388" s="94" t="s">
        <v>435</v>
      </c>
      <c r="C388" s="171"/>
      <c r="D388" s="171">
        <v>0</v>
      </c>
      <c r="E388" s="93">
        <v>0</v>
      </c>
      <c r="F388" s="92">
        <v>0</v>
      </c>
      <c r="G388" s="93">
        <v>0</v>
      </c>
      <c r="H388" s="171"/>
      <c r="I388" s="92">
        <v>0</v>
      </c>
      <c r="J388" s="93">
        <v>0</v>
      </c>
    </row>
    <row r="389" s="26" customFormat="1" ht="16" customHeight="1" spans="1:10">
      <c r="A389" s="175">
        <v>2110304</v>
      </c>
      <c r="B389" s="94" t="s">
        <v>436</v>
      </c>
      <c r="C389" s="171"/>
      <c r="D389" s="171">
        <v>0</v>
      </c>
      <c r="E389" s="93">
        <v>0</v>
      </c>
      <c r="F389" s="92">
        <v>0</v>
      </c>
      <c r="G389" s="93">
        <v>0</v>
      </c>
      <c r="H389" s="171"/>
      <c r="I389" s="92">
        <v>0</v>
      </c>
      <c r="J389" s="93">
        <v>0</v>
      </c>
    </row>
    <row r="390" s="26" customFormat="1" ht="16" customHeight="1" spans="1:10">
      <c r="A390" s="175">
        <v>2110305</v>
      </c>
      <c r="B390" s="94" t="s">
        <v>437</v>
      </c>
      <c r="C390" s="171"/>
      <c r="D390" s="171">
        <v>0</v>
      </c>
      <c r="E390" s="93">
        <v>0</v>
      </c>
      <c r="F390" s="92">
        <v>0</v>
      </c>
      <c r="G390" s="93">
        <v>0</v>
      </c>
      <c r="H390" s="171"/>
      <c r="I390" s="92">
        <v>0</v>
      </c>
      <c r="J390" s="93">
        <v>0</v>
      </c>
    </row>
    <row r="391" s="26" customFormat="1" ht="16" customHeight="1" spans="1:10">
      <c r="A391" s="175">
        <v>2110306</v>
      </c>
      <c r="B391" s="94" t="s">
        <v>438</v>
      </c>
      <c r="C391" s="171"/>
      <c r="D391" s="171">
        <v>0</v>
      </c>
      <c r="E391" s="93">
        <v>0</v>
      </c>
      <c r="F391" s="92">
        <v>0</v>
      </c>
      <c r="G391" s="93">
        <v>0</v>
      </c>
      <c r="H391" s="171"/>
      <c r="I391" s="92">
        <v>0</v>
      </c>
      <c r="J391" s="93">
        <v>0</v>
      </c>
    </row>
    <row r="392" s="26" customFormat="1" ht="16" customHeight="1" spans="1:10">
      <c r="A392" s="178">
        <v>2110307</v>
      </c>
      <c r="B392" s="94" t="s">
        <v>439</v>
      </c>
      <c r="C392" s="171"/>
      <c r="D392" s="171">
        <v>0</v>
      </c>
      <c r="E392" s="93">
        <v>0</v>
      </c>
      <c r="F392" s="92">
        <v>0</v>
      </c>
      <c r="G392" s="93">
        <v>0</v>
      </c>
      <c r="H392" s="171"/>
      <c r="I392" s="92">
        <v>0</v>
      </c>
      <c r="J392" s="93">
        <v>0</v>
      </c>
    </row>
    <row r="393" s="26" customFormat="1" ht="16" customHeight="1" spans="1:10">
      <c r="A393" s="175">
        <v>2110399</v>
      </c>
      <c r="B393" s="94" t="s">
        <v>440</v>
      </c>
      <c r="C393" s="171">
        <v>90</v>
      </c>
      <c r="D393" s="171">
        <v>10</v>
      </c>
      <c r="E393" s="93">
        <v>11.1111111111111</v>
      </c>
      <c r="F393" s="92">
        <v>-127</v>
      </c>
      <c r="G393" s="93">
        <v>-92.7007299270073</v>
      </c>
      <c r="H393" s="171"/>
      <c r="I393" s="92">
        <v>-10</v>
      </c>
      <c r="J393" s="93">
        <v>-100</v>
      </c>
    </row>
    <row r="394" s="26" customFormat="1" ht="16" customHeight="1" spans="1:10">
      <c r="A394" s="175">
        <v>21104</v>
      </c>
      <c r="B394" s="94" t="s">
        <v>441</v>
      </c>
      <c r="C394" s="171">
        <v>0</v>
      </c>
      <c r="D394" s="171">
        <v>0</v>
      </c>
      <c r="E394" s="93">
        <v>0</v>
      </c>
      <c r="F394" s="92">
        <v>0</v>
      </c>
      <c r="G394" s="93">
        <v>0</v>
      </c>
      <c r="H394" s="171">
        <v>471</v>
      </c>
      <c r="I394" s="92">
        <v>471</v>
      </c>
      <c r="J394" s="93">
        <v>0</v>
      </c>
    </row>
    <row r="395" s="26" customFormat="1" ht="16" customHeight="1" spans="1:10">
      <c r="A395" s="175">
        <v>2110402</v>
      </c>
      <c r="B395" s="94" t="s">
        <v>442</v>
      </c>
      <c r="C395" s="171"/>
      <c r="D395" s="171"/>
      <c r="E395" s="93">
        <v>0</v>
      </c>
      <c r="F395" s="92">
        <v>0</v>
      </c>
      <c r="G395" s="93">
        <v>0</v>
      </c>
      <c r="H395" s="171">
        <v>471</v>
      </c>
      <c r="I395" s="92">
        <v>471</v>
      </c>
      <c r="J395" s="93">
        <v>0</v>
      </c>
    </row>
    <row r="396" s="26" customFormat="1" ht="16" customHeight="1" spans="1:10">
      <c r="A396" s="175">
        <v>21110</v>
      </c>
      <c r="B396" s="94" t="s">
        <v>443</v>
      </c>
      <c r="C396" s="171">
        <v>0</v>
      </c>
      <c r="D396" s="171">
        <v>0</v>
      </c>
      <c r="E396" s="93">
        <v>0</v>
      </c>
      <c r="F396" s="92">
        <v>-18</v>
      </c>
      <c r="G396" s="93">
        <v>-100</v>
      </c>
      <c r="H396" s="171">
        <v>0</v>
      </c>
      <c r="I396" s="92">
        <v>0</v>
      </c>
      <c r="J396" s="93">
        <v>0</v>
      </c>
    </row>
    <row r="397" s="26" customFormat="1" ht="16" customHeight="1" spans="1:10">
      <c r="A397" s="175">
        <v>2111001</v>
      </c>
      <c r="B397" s="94" t="s">
        <v>444</v>
      </c>
      <c r="C397" s="171"/>
      <c r="D397" s="180"/>
      <c r="E397" s="93">
        <v>0</v>
      </c>
      <c r="F397" s="92">
        <v>-18</v>
      </c>
      <c r="G397" s="93">
        <v>-100</v>
      </c>
      <c r="H397" s="171"/>
      <c r="I397" s="92">
        <v>0</v>
      </c>
      <c r="J397" s="93">
        <v>0</v>
      </c>
    </row>
    <row r="398" s="26" customFormat="1" ht="16" customHeight="1" spans="1:10">
      <c r="A398" s="175">
        <v>21111</v>
      </c>
      <c r="B398" s="94" t="s">
        <v>445</v>
      </c>
      <c r="C398" s="171">
        <v>0</v>
      </c>
      <c r="D398" s="171">
        <v>0</v>
      </c>
      <c r="E398" s="93">
        <v>0</v>
      </c>
      <c r="F398" s="92">
        <v>0</v>
      </c>
      <c r="G398" s="93">
        <v>0</v>
      </c>
      <c r="H398" s="171">
        <v>0</v>
      </c>
      <c r="I398" s="92">
        <v>0</v>
      </c>
      <c r="J398" s="93">
        <v>0</v>
      </c>
    </row>
    <row r="399" s="83" customFormat="1" ht="16" customHeight="1" spans="1:10">
      <c r="A399" s="175">
        <v>2111101</v>
      </c>
      <c r="B399" s="21" t="s">
        <v>446</v>
      </c>
      <c r="C399" s="171"/>
      <c r="D399" s="180"/>
      <c r="E399" s="93">
        <v>0</v>
      </c>
      <c r="F399" s="92">
        <v>0</v>
      </c>
      <c r="G399" s="93">
        <v>0</v>
      </c>
      <c r="H399" s="171"/>
      <c r="I399" s="92">
        <v>0</v>
      </c>
      <c r="J399" s="93">
        <v>0</v>
      </c>
    </row>
    <row r="400" s="26" customFormat="1" ht="16" customHeight="1" spans="1:10">
      <c r="A400" s="175">
        <v>2111102</v>
      </c>
      <c r="B400" s="94" t="s">
        <v>447</v>
      </c>
      <c r="C400" s="171"/>
      <c r="D400" s="180"/>
      <c r="E400" s="93">
        <v>0</v>
      </c>
      <c r="F400" s="92">
        <v>0</v>
      </c>
      <c r="G400" s="93">
        <v>0</v>
      </c>
      <c r="H400" s="171"/>
      <c r="I400" s="92">
        <v>0</v>
      </c>
      <c r="J400" s="93">
        <v>0</v>
      </c>
    </row>
    <row r="401" s="26" customFormat="1" ht="16" customHeight="1" spans="1:10">
      <c r="A401" s="175">
        <v>2111103</v>
      </c>
      <c r="B401" s="94" t="s">
        <v>448</v>
      </c>
      <c r="C401" s="171"/>
      <c r="D401" s="180"/>
      <c r="E401" s="93">
        <v>0</v>
      </c>
      <c r="F401" s="92">
        <v>0</v>
      </c>
      <c r="G401" s="93">
        <v>0</v>
      </c>
      <c r="H401" s="171"/>
      <c r="I401" s="92">
        <v>0</v>
      </c>
      <c r="J401" s="93">
        <v>0</v>
      </c>
    </row>
    <row r="402" s="26" customFormat="1" ht="16" customHeight="1" spans="1:10">
      <c r="A402" s="175">
        <v>2111104</v>
      </c>
      <c r="B402" s="94" t="s">
        <v>449</v>
      </c>
      <c r="C402" s="171"/>
      <c r="D402" s="180"/>
      <c r="E402" s="93">
        <v>0</v>
      </c>
      <c r="F402" s="92">
        <v>0</v>
      </c>
      <c r="G402" s="93">
        <v>0</v>
      </c>
      <c r="H402" s="171"/>
      <c r="I402" s="92">
        <v>0</v>
      </c>
      <c r="J402" s="93">
        <v>0</v>
      </c>
    </row>
    <row r="403" s="26" customFormat="1" ht="16" customHeight="1" spans="1:10">
      <c r="A403" s="175">
        <v>2111199</v>
      </c>
      <c r="B403" s="94" t="s">
        <v>450</v>
      </c>
      <c r="C403" s="171"/>
      <c r="D403" s="180"/>
      <c r="E403" s="93">
        <v>0</v>
      </c>
      <c r="F403" s="92">
        <v>0</v>
      </c>
      <c r="G403" s="93">
        <v>0</v>
      </c>
      <c r="H403" s="171"/>
      <c r="I403" s="92">
        <v>0</v>
      </c>
      <c r="J403" s="93">
        <v>0</v>
      </c>
    </row>
    <row r="404" s="26" customFormat="1" ht="16" customHeight="1" spans="1:10">
      <c r="A404" s="175">
        <v>21199</v>
      </c>
      <c r="B404" s="94" t="s">
        <v>451</v>
      </c>
      <c r="C404" s="171">
        <v>16</v>
      </c>
      <c r="D404" s="171">
        <v>0</v>
      </c>
      <c r="E404" s="93">
        <v>0</v>
      </c>
      <c r="F404" s="92">
        <v>-1</v>
      </c>
      <c r="G404" s="93">
        <v>-100</v>
      </c>
      <c r="H404" s="171">
        <v>0</v>
      </c>
      <c r="I404" s="92">
        <v>0</v>
      </c>
      <c r="J404" s="93">
        <v>0</v>
      </c>
    </row>
    <row r="405" s="26" customFormat="1" ht="16" customHeight="1" spans="1:10">
      <c r="A405" s="175">
        <v>2119999</v>
      </c>
      <c r="B405" s="94" t="s">
        <v>452</v>
      </c>
      <c r="C405" s="171">
        <v>16</v>
      </c>
      <c r="D405" s="180"/>
      <c r="E405" s="93">
        <v>0</v>
      </c>
      <c r="F405" s="92">
        <v>-1</v>
      </c>
      <c r="G405" s="93">
        <v>-100</v>
      </c>
      <c r="H405" s="171"/>
      <c r="I405" s="92">
        <v>0</v>
      </c>
      <c r="J405" s="93">
        <v>0</v>
      </c>
    </row>
    <row r="406" s="83" customFormat="1" ht="16" customHeight="1" spans="1:11">
      <c r="A406" s="175">
        <v>212</v>
      </c>
      <c r="B406" s="89" t="s">
        <v>453</v>
      </c>
      <c r="C406" s="169">
        <v>12083</v>
      </c>
      <c r="D406" s="169">
        <v>2257</v>
      </c>
      <c r="E406" s="88">
        <v>18.6791359761649</v>
      </c>
      <c r="F406" s="87">
        <v>-32183</v>
      </c>
      <c r="G406" s="88">
        <v>-93.4465737514518</v>
      </c>
      <c r="H406" s="169">
        <v>7976</v>
      </c>
      <c r="I406" s="87">
        <v>5719</v>
      </c>
      <c r="J406" s="88">
        <v>253.389455028799</v>
      </c>
      <c r="K406" s="26"/>
    </row>
    <row r="407" s="26" customFormat="1" ht="16" customHeight="1" spans="1:10">
      <c r="A407" s="175">
        <v>21201</v>
      </c>
      <c r="B407" s="94" t="s">
        <v>454</v>
      </c>
      <c r="C407" s="171">
        <v>2789</v>
      </c>
      <c r="D407" s="171">
        <v>1496</v>
      </c>
      <c r="E407" s="93">
        <v>53.6392972391538</v>
      </c>
      <c r="F407" s="92">
        <v>-725</v>
      </c>
      <c r="G407" s="93">
        <v>-32.6429536244935</v>
      </c>
      <c r="H407" s="171">
        <v>1933</v>
      </c>
      <c r="I407" s="92">
        <v>437</v>
      </c>
      <c r="J407" s="93">
        <v>29.2112299465241</v>
      </c>
    </row>
    <row r="408" s="26" customFormat="1" ht="16" customHeight="1" spans="1:10">
      <c r="A408" s="175">
        <v>2120101</v>
      </c>
      <c r="B408" s="94" t="s">
        <v>156</v>
      </c>
      <c r="C408" s="171">
        <v>312</v>
      </c>
      <c r="D408" s="180">
        <v>287</v>
      </c>
      <c r="E408" s="93">
        <v>91.9871794871795</v>
      </c>
      <c r="F408" s="92">
        <v>287</v>
      </c>
      <c r="G408" s="93">
        <v>0</v>
      </c>
      <c r="H408" s="171">
        <v>274</v>
      </c>
      <c r="I408" s="92">
        <v>-13</v>
      </c>
      <c r="J408" s="93">
        <v>-4.52961672473867</v>
      </c>
    </row>
    <row r="409" s="26" customFormat="1" ht="16" customHeight="1" spans="1:10">
      <c r="A409" s="175">
        <v>2120102</v>
      </c>
      <c r="B409" s="94" t="s">
        <v>157</v>
      </c>
      <c r="C409" s="171"/>
      <c r="D409" s="180">
        <v>0</v>
      </c>
      <c r="E409" s="93">
        <v>0</v>
      </c>
      <c r="F409" s="92">
        <v>0</v>
      </c>
      <c r="G409" s="93">
        <v>0</v>
      </c>
      <c r="H409" s="171"/>
      <c r="I409" s="92">
        <v>0</v>
      </c>
      <c r="J409" s="93">
        <v>0</v>
      </c>
    </row>
    <row r="410" s="26" customFormat="1" ht="16" customHeight="1" spans="1:10">
      <c r="A410" s="175">
        <v>2120103</v>
      </c>
      <c r="B410" s="94" t="s">
        <v>163</v>
      </c>
      <c r="C410" s="171"/>
      <c r="D410" s="180">
        <v>0</v>
      </c>
      <c r="E410" s="93">
        <v>0</v>
      </c>
      <c r="F410" s="92">
        <v>0</v>
      </c>
      <c r="G410" s="93">
        <v>0</v>
      </c>
      <c r="H410" s="171"/>
      <c r="I410" s="92">
        <v>0</v>
      </c>
      <c r="J410" s="93">
        <v>0</v>
      </c>
    </row>
    <row r="411" s="26" customFormat="1" ht="16" customHeight="1" spans="1:10">
      <c r="A411" s="175">
        <v>2120104</v>
      </c>
      <c r="B411" s="94" t="s">
        <v>455</v>
      </c>
      <c r="C411" s="171">
        <v>2477</v>
      </c>
      <c r="D411" s="180">
        <v>1209</v>
      </c>
      <c r="E411" s="93">
        <v>48.8090431974162</v>
      </c>
      <c r="F411" s="92">
        <v>-1012</v>
      </c>
      <c r="G411" s="93">
        <v>-45.5650607834309</v>
      </c>
      <c r="H411" s="171">
        <v>1659</v>
      </c>
      <c r="I411" s="92">
        <v>450</v>
      </c>
      <c r="J411" s="93">
        <v>37.2208436724566</v>
      </c>
    </row>
    <row r="412" s="26" customFormat="1" ht="16" customHeight="1" spans="1:10">
      <c r="A412" s="175">
        <v>2120105</v>
      </c>
      <c r="B412" s="94" t="s">
        <v>456</v>
      </c>
      <c r="C412" s="171"/>
      <c r="D412" s="180">
        <v>0</v>
      </c>
      <c r="E412" s="93">
        <v>0</v>
      </c>
      <c r="F412" s="92">
        <v>0</v>
      </c>
      <c r="G412" s="93">
        <v>0</v>
      </c>
      <c r="H412" s="171"/>
      <c r="I412" s="92">
        <v>0</v>
      </c>
      <c r="J412" s="93">
        <v>0</v>
      </c>
    </row>
    <row r="413" s="83" customFormat="1" ht="16" customHeight="1" spans="1:10">
      <c r="A413" s="175">
        <v>2120199</v>
      </c>
      <c r="B413" s="21" t="s">
        <v>457</v>
      </c>
      <c r="C413" s="171"/>
      <c r="D413" s="180">
        <v>0</v>
      </c>
      <c r="E413" s="93">
        <v>0</v>
      </c>
      <c r="F413" s="92">
        <v>0</v>
      </c>
      <c r="G413" s="93">
        <v>0</v>
      </c>
      <c r="H413" s="171"/>
      <c r="I413" s="92">
        <v>0</v>
      </c>
      <c r="J413" s="93">
        <v>0</v>
      </c>
    </row>
    <row r="414" s="26" customFormat="1" ht="16" customHeight="1" spans="1:10">
      <c r="A414" s="175">
        <v>21202</v>
      </c>
      <c r="B414" s="94" t="s">
        <v>458</v>
      </c>
      <c r="C414" s="171">
        <v>974</v>
      </c>
      <c r="D414" s="171">
        <v>45</v>
      </c>
      <c r="E414" s="93">
        <v>4.62012320328542</v>
      </c>
      <c r="F414" s="92">
        <v>-400</v>
      </c>
      <c r="G414" s="93">
        <v>-89.8876404494382</v>
      </c>
      <c r="H414" s="171">
        <v>900</v>
      </c>
      <c r="I414" s="92">
        <v>855</v>
      </c>
      <c r="J414" s="93">
        <v>1900</v>
      </c>
    </row>
    <row r="415" s="26" customFormat="1" ht="16" customHeight="1" spans="1:10">
      <c r="A415" s="175">
        <v>2120201</v>
      </c>
      <c r="B415" s="94" t="s">
        <v>459</v>
      </c>
      <c r="C415" s="171">
        <v>974</v>
      </c>
      <c r="D415" s="180">
        <v>45</v>
      </c>
      <c r="E415" s="93">
        <v>4.62012320328542</v>
      </c>
      <c r="F415" s="92">
        <v>-400</v>
      </c>
      <c r="G415" s="93">
        <v>-89.8876404494382</v>
      </c>
      <c r="H415" s="171">
        <v>900</v>
      </c>
      <c r="I415" s="92">
        <v>855</v>
      </c>
      <c r="J415" s="93">
        <v>1900</v>
      </c>
    </row>
    <row r="416" s="26" customFormat="1" ht="16" customHeight="1" spans="1:10">
      <c r="A416" s="175">
        <v>21203</v>
      </c>
      <c r="B416" s="94" t="s">
        <v>460</v>
      </c>
      <c r="C416" s="171">
        <v>3344</v>
      </c>
      <c r="D416" s="171">
        <v>693</v>
      </c>
      <c r="E416" s="93">
        <v>20.7236842105263</v>
      </c>
      <c r="F416" s="92">
        <v>-26035</v>
      </c>
      <c r="G416" s="93">
        <v>-97.4072134091589</v>
      </c>
      <c r="H416" s="171">
        <v>1820</v>
      </c>
      <c r="I416" s="92">
        <v>1127</v>
      </c>
      <c r="J416" s="93">
        <v>162.626262626263</v>
      </c>
    </row>
    <row r="417" s="26" customFormat="1" ht="16" customHeight="1" spans="1:10">
      <c r="A417" s="175">
        <v>2120303</v>
      </c>
      <c r="B417" s="94" t="s">
        <v>461</v>
      </c>
      <c r="C417" s="171"/>
      <c r="D417" s="180"/>
      <c r="E417" s="93">
        <v>0</v>
      </c>
      <c r="F417" s="92">
        <v>0</v>
      </c>
      <c r="G417" s="93">
        <v>0</v>
      </c>
      <c r="H417" s="171"/>
      <c r="I417" s="92">
        <v>0</v>
      </c>
      <c r="J417" s="93">
        <v>0</v>
      </c>
    </row>
    <row r="418" s="26" customFormat="1" ht="16" customHeight="1" spans="1:10">
      <c r="A418" s="175">
        <v>2120399</v>
      </c>
      <c r="B418" s="94" t="s">
        <v>462</v>
      </c>
      <c r="C418" s="171">
        <v>3344</v>
      </c>
      <c r="D418" s="180">
        <v>693</v>
      </c>
      <c r="E418" s="93">
        <v>20.7236842105263</v>
      </c>
      <c r="F418" s="92">
        <v>-26035</v>
      </c>
      <c r="G418" s="93">
        <v>-97.4072134091589</v>
      </c>
      <c r="H418" s="171">
        <v>1820</v>
      </c>
      <c r="I418" s="92">
        <v>1127</v>
      </c>
      <c r="J418" s="93">
        <v>162.626262626263</v>
      </c>
    </row>
    <row r="419" s="26" customFormat="1" ht="16" customHeight="1" spans="1:10">
      <c r="A419" s="175">
        <v>21205</v>
      </c>
      <c r="B419" s="94" t="s">
        <v>463</v>
      </c>
      <c r="C419" s="171">
        <v>4943</v>
      </c>
      <c r="D419" s="171">
        <v>23</v>
      </c>
      <c r="E419" s="93">
        <v>0.465304470969047</v>
      </c>
      <c r="F419" s="92">
        <v>-2023</v>
      </c>
      <c r="G419" s="93">
        <v>-98.8758553274682</v>
      </c>
      <c r="H419" s="171">
        <v>3235</v>
      </c>
      <c r="I419" s="92">
        <v>3212</v>
      </c>
      <c r="J419" s="93">
        <v>13965.2173913043</v>
      </c>
    </row>
    <row r="420" s="83" customFormat="1" ht="16" customHeight="1" spans="1:11">
      <c r="A420" s="175">
        <v>2120501</v>
      </c>
      <c r="B420" s="94" t="s">
        <v>464</v>
      </c>
      <c r="C420" s="171">
        <v>4943</v>
      </c>
      <c r="D420" s="180">
        <v>23</v>
      </c>
      <c r="E420" s="93">
        <v>0.465304470969047</v>
      </c>
      <c r="F420" s="92">
        <v>-2023</v>
      </c>
      <c r="G420" s="93">
        <v>-98.8758553274682</v>
      </c>
      <c r="H420" s="171">
        <v>3235</v>
      </c>
      <c r="I420" s="92">
        <v>3212</v>
      </c>
      <c r="J420" s="93">
        <v>13965.2173913043</v>
      </c>
      <c r="K420" s="26"/>
    </row>
    <row r="421" s="26" customFormat="1" ht="16" customHeight="1" spans="1:10">
      <c r="A421" s="175">
        <v>21206</v>
      </c>
      <c r="B421" s="94" t="s">
        <v>465</v>
      </c>
      <c r="C421" s="171">
        <v>0</v>
      </c>
      <c r="D421" s="180">
        <v>0</v>
      </c>
      <c r="E421" s="93">
        <v>0</v>
      </c>
      <c r="F421" s="92">
        <v>0</v>
      </c>
      <c r="G421" s="93">
        <v>0</v>
      </c>
      <c r="H421" s="171">
        <v>77</v>
      </c>
      <c r="I421" s="92">
        <v>77</v>
      </c>
      <c r="J421" s="93">
        <v>0</v>
      </c>
    </row>
    <row r="422" s="26" customFormat="1" ht="16" customHeight="1" spans="1:10">
      <c r="A422" s="175">
        <v>2120601</v>
      </c>
      <c r="B422" s="94" t="s">
        <v>466</v>
      </c>
      <c r="C422" s="171"/>
      <c r="D422" s="180"/>
      <c r="E422" s="93">
        <v>0</v>
      </c>
      <c r="F422" s="92">
        <v>0</v>
      </c>
      <c r="G422" s="93">
        <v>0</v>
      </c>
      <c r="H422" s="171">
        <v>77</v>
      </c>
      <c r="I422" s="92">
        <v>77</v>
      </c>
      <c r="J422" s="93">
        <v>0</v>
      </c>
    </row>
    <row r="423" s="26" customFormat="1" ht="16" customHeight="1" spans="1:10">
      <c r="A423" s="175">
        <v>21299</v>
      </c>
      <c r="B423" s="94" t="s">
        <v>467</v>
      </c>
      <c r="C423" s="171">
        <v>33</v>
      </c>
      <c r="D423" s="171">
        <v>0</v>
      </c>
      <c r="E423" s="93">
        <v>0</v>
      </c>
      <c r="F423" s="92">
        <v>-3000</v>
      </c>
      <c r="G423" s="93">
        <v>-100</v>
      </c>
      <c r="H423" s="171">
        <v>11</v>
      </c>
      <c r="I423" s="92">
        <v>11</v>
      </c>
      <c r="J423" s="93">
        <v>0</v>
      </c>
    </row>
    <row r="424" s="26" customFormat="1" ht="16" customHeight="1" spans="1:10">
      <c r="A424" s="175">
        <v>2129999</v>
      </c>
      <c r="B424" s="94" t="s">
        <v>468</v>
      </c>
      <c r="C424" s="171">
        <v>33</v>
      </c>
      <c r="D424" s="180">
        <v>0</v>
      </c>
      <c r="E424" s="93">
        <v>0</v>
      </c>
      <c r="F424" s="92">
        <v>-3000</v>
      </c>
      <c r="G424" s="93">
        <v>-100</v>
      </c>
      <c r="H424" s="171">
        <v>11</v>
      </c>
      <c r="I424" s="92">
        <v>11</v>
      </c>
      <c r="J424" s="93">
        <v>0</v>
      </c>
    </row>
    <row r="425" s="26" customFormat="1" ht="16" customHeight="1" spans="1:10">
      <c r="A425" s="175">
        <v>213</v>
      </c>
      <c r="B425" s="89" t="s">
        <v>469</v>
      </c>
      <c r="C425" s="169">
        <v>1084</v>
      </c>
      <c r="D425" s="169">
        <v>364</v>
      </c>
      <c r="E425" s="88">
        <v>33.5793357933579</v>
      </c>
      <c r="F425" s="87">
        <v>-1130</v>
      </c>
      <c r="G425" s="88">
        <v>-75.6358768406961</v>
      </c>
      <c r="H425" s="169">
        <v>676</v>
      </c>
      <c r="I425" s="87">
        <v>312</v>
      </c>
      <c r="J425" s="88">
        <v>85.7142857142857</v>
      </c>
    </row>
    <row r="426" s="26" customFormat="1" ht="16" customHeight="1" spans="1:10">
      <c r="A426" s="175">
        <v>21301</v>
      </c>
      <c r="B426" s="94" t="s">
        <v>470</v>
      </c>
      <c r="C426" s="171">
        <v>365</v>
      </c>
      <c r="D426" s="171">
        <v>61</v>
      </c>
      <c r="E426" s="93">
        <v>16.7123287671233</v>
      </c>
      <c r="F426" s="92">
        <v>-887</v>
      </c>
      <c r="G426" s="93">
        <v>-93.5654008438818</v>
      </c>
      <c r="H426" s="171">
        <v>108</v>
      </c>
      <c r="I426" s="92">
        <v>47</v>
      </c>
      <c r="J426" s="93">
        <v>77.0491803278689</v>
      </c>
    </row>
    <row r="427" s="26" customFormat="1" ht="16" customHeight="1" spans="1:10">
      <c r="A427" s="175">
        <v>2130101</v>
      </c>
      <c r="B427" s="94" t="s">
        <v>156</v>
      </c>
      <c r="C427" s="171"/>
      <c r="D427" s="180">
        <v>0</v>
      </c>
      <c r="E427" s="93">
        <v>0</v>
      </c>
      <c r="F427" s="92">
        <v>-31</v>
      </c>
      <c r="G427" s="93">
        <v>-100</v>
      </c>
      <c r="H427" s="171"/>
      <c r="I427" s="92">
        <v>0</v>
      </c>
      <c r="J427" s="93">
        <v>0</v>
      </c>
    </row>
    <row r="428" s="26" customFormat="1" ht="16" customHeight="1" spans="1:10">
      <c r="A428" s="175">
        <v>2130102</v>
      </c>
      <c r="B428" s="94" t="s">
        <v>157</v>
      </c>
      <c r="C428" s="171"/>
      <c r="D428" s="180">
        <v>0</v>
      </c>
      <c r="E428" s="93">
        <v>0</v>
      </c>
      <c r="F428" s="92">
        <v>-1</v>
      </c>
      <c r="G428" s="93">
        <v>-100</v>
      </c>
      <c r="H428" s="171"/>
      <c r="I428" s="92">
        <v>0</v>
      </c>
      <c r="J428" s="93">
        <v>0</v>
      </c>
    </row>
    <row r="429" s="26" customFormat="1" ht="16" customHeight="1" spans="1:10">
      <c r="A429" s="175">
        <v>2130103</v>
      </c>
      <c r="B429" s="94" t="s">
        <v>163</v>
      </c>
      <c r="C429" s="171"/>
      <c r="D429" s="180">
        <v>0</v>
      </c>
      <c r="E429" s="93">
        <v>0</v>
      </c>
      <c r="F429" s="92">
        <v>0</v>
      </c>
      <c r="G429" s="93">
        <v>0</v>
      </c>
      <c r="H429" s="171"/>
      <c r="I429" s="92">
        <v>0</v>
      </c>
      <c r="J429" s="93">
        <v>0</v>
      </c>
    </row>
    <row r="430" s="26" customFormat="1" ht="16" customHeight="1" spans="1:10">
      <c r="A430" s="175">
        <v>2130104</v>
      </c>
      <c r="B430" s="94" t="s">
        <v>158</v>
      </c>
      <c r="C430" s="171"/>
      <c r="D430" s="180">
        <v>0</v>
      </c>
      <c r="E430" s="93">
        <v>0</v>
      </c>
      <c r="F430" s="92">
        <v>0</v>
      </c>
      <c r="G430" s="93">
        <v>0</v>
      </c>
      <c r="H430" s="171"/>
      <c r="I430" s="92">
        <v>0</v>
      </c>
      <c r="J430" s="93">
        <v>0</v>
      </c>
    </row>
    <row r="431" s="83" customFormat="1" ht="16" customHeight="1" spans="1:10">
      <c r="A431" s="175">
        <v>2130108</v>
      </c>
      <c r="B431" s="21" t="s">
        <v>471</v>
      </c>
      <c r="C431" s="171">
        <v>11</v>
      </c>
      <c r="D431" s="180">
        <v>7</v>
      </c>
      <c r="E431" s="93">
        <v>63.6363636363636</v>
      </c>
      <c r="F431" s="92">
        <v>5</v>
      </c>
      <c r="G431" s="93">
        <v>250</v>
      </c>
      <c r="H431" s="171">
        <v>1</v>
      </c>
      <c r="I431" s="92">
        <v>-6</v>
      </c>
      <c r="J431" s="93">
        <v>-85.7142857142857</v>
      </c>
    </row>
    <row r="432" s="83" customFormat="1" ht="16" customHeight="1" spans="1:10">
      <c r="A432" s="175">
        <v>2130112</v>
      </c>
      <c r="B432" s="21" t="s">
        <v>472</v>
      </c>
      <c r="C432" s="171"/>
      <c r="D432" s="180">
        <v>0</v>
      </c>
      <c r="E432" s="93">
        <v>0</v>
      </c>
      <c r="F432" s="92">
        <v>0</v>
      </c>
      <c r="G432" s="93">
        <v>0</v>
      </c>
      <c r="H432" s="171"/>
      <c r="I432" s="92">
        <v>0</v>
      </c>
      <c r="J432" s="93">
        <v>0</v>
      </c>
    </row>
    <row r="433" s="26" customFormat="1" customHeight="1" spans="1:10">
      <c r="A433" s="175">
        <v>2130119</v>
      </c>
      <c r="B433" s="94" t="s">
        <v>473</v>
      </c>
      <c r="C433" s="171"/>
      <c r="D433" s="180">
        <v>0</v>
      </c>
      <c r="E433" s="93">
        <v>0</v>
      </c>
      <c r="F433" s="92">
        <v>0</v>
      </c>
      <c r="G433" s="93">
        <v>0</v>
      </c>
      <c r="H433" s="171"/>
      <c r="I433" s="92">
        <v>0</v>
      </c>
      <c r="J433" s="93">
        <v>0</v>
      </c>
    </row>
    <row r="434" s="26" customFormat="1" customHeight="1" spans="1:10">
      <c r="A434" s="175">
        <v>2130120</v>
      </c>
      <c r="B434" s="94" t="s">
        <v>474</v>
      </c>
      <c r="C434" s="171"/>
      <c r="D434" s="180">
        <v>0</v>
      </c>
      <c r="E434" s="93">
        <v>0</v>
      </c>
      <c r="F434" s="92">
        <v>-232</v>
      </c>
      <c r="G434" s="93">
        <v>-100</v>
      </c>
      <c r="H434" s="171"/>
      <c r="I434" s="92">
        <v>0</v>
      </c>
      <c r="J434" s="93">
        <v>0</v>
      </c>
    </row>
    <row r="435" s="26" customFormat="1" customHeight="1" spans="1:10">
      <c r="A435" s="175">
        <v>2130121</v>
      </c>
      <c r="B435" s="94" t="s">
        <v>475</v>
      </c>
      <c r="C435" s="171"/>
      <c r="D435" s="171">
        <v>0</v>
      </c>
      <c r="E435" s="93">
        <v>0</v>
      </c>
      <c r="F435" s="92">
        <v>0</v>
      </c>
      <c r="G435" s="93">
        <v>0</v>
      </c>
      <c r="H435" s="171"/>
      <c r="I435" s="92">
        <v>0</v>
      </c>
      <c r="J435" s="93">
        <v>0</v>
      </c>
    </row>
    <row r="436" s="83" customFormat="1" customHeight="1" spans="1:11">
      <c r="A436" s="175">
        <v>2130122</v>
      </c>
      <c r="B436" s="94" t="s">
        <v>476</v>
      </c>
      <c r="C436" s="171"/>
      <c r="D436" s="171">
        <v>0</v>
      </c>
      <c r="E436" s="93">
        <v>0</v>
      </c>
      <c r="F436" s="92">
        <v>-10</v>
      </c>
      <c r="G436" s="93">
        <v>-100</v>
      </c>
      <c r="H436" s="171"/>
      <c r="I436" s="92">
        <v>0</v>
      </c>
      <c r="J436" s="93">
        <v>0</v>
      </c>
      <c r="K436" s="26"/>
    </row>
    <row r="437" s="83" customFormat="1" customHeight="1" spans="1:11">
      <c r="A437" s="175">
        <v>2130126</v>
      </c>
      <c r="B437" s="94" t="s">
        <v>477</v>
      </c>
      <c r="C437" s="171">
        <v>230</v>
      </c>
      <c r="D437" s="171">
        <v>14</v>
      </c>
      <c r="E437" s="93">
        <v>6.08695652173913</v>
      </c>
      <c r="F437" s="92">
        <v>-474</v>
      </c>
      <c r="G437" s="93">
        <v>-97.1311475409836</v>
      </c>
      <c r="H437" s="171">
        <v>80</v>
      </c>
      <c r="I437" s="92">
        <v>66</v>
      </c>
      <c r="J437" s="93">
        <v>471.428571428571</v>
      </c>
      <c r="K437" s="26"/>
    </row>
    <row r="438" s="26" customFormat="1" customHeight="1" spans="1:10">
      <c r="A438" s="175">
        <v>2130135</v>
      </c>
      <c r="B438" s="94" t="s">
        <v>478</v>
      </c>
      <c r="C438" s="171"/>
      <c r="D438" s="171">
        <v>0</v>
      </c>
      <c r="E438" s="93">
        <v>0</v>
      </c>
      <c r="F438" s="92">
        <v>0</v>
      </c>
      <c r="G438" s="93">
        <v>0</v>
      </c>
      <c r="H438" s="171"/>
      <c r="I438" s="92">
        <v>0</v>
      </c>
      <c r="J438" s="93">
        <v>0</v>
      </c>
    </row>
    <row r="439" s="26" customFormat="1" customHeight="1" spans="1:10">
      <c r="A439" s="175">
        <v>2130148</v>
      </c>
      <c r="B439" s="94" t="s">
        <v>479</v>
      </c>
      <c r="C439" s="171"/>
      <c r="D439" s="171">
        <v>1</v>
      </c>
      <c r="E439" s="93">
        <v>0</v>
      </c>
      <c r="F439" s="92">
        <v>1</v>
      </c>
      <c r="G439" s="93">
        <v>0</v>
      </c>
      <c r="H439" s="171"/>
      <c r="I439" s="92">
        <v>-1</v>
      </c>
      <c r="J439" s="93">
        <v>-100</v>
      </c>
    </row>
    <row r="440" s="26" customFormat="1" customHeight="1" spans="1:10">
      <c r="A440" s="175">
        <v>2130152</v>
      </c>
      <c r="B440" s="94" t="s">
        <v>480</v>
      </c>
      <c r="C440" s="171"/>
      <c r="D440" s="171">
        <v>0</v>
      </c>
      <c r="E440" s="93">
        <v>0</v>
      </c>
      <c r="F440" s="92">
        <v>-13</v>
      </c>
      <c r="G440" s="93">
        <v>-100</v>
      </c>
      <c r="H440" s="171"/>
      <c r="I440" s="92">
        <v>0</v>
      </c>
      <c r="J440" s="93">
        <v>0</v>
      </c>
    </row>
    <row r="441" s="26" customFormat="1" customHeight="1" spans="1:10">
      <c r="A441" s="175">
        <v>2130199</v>
      </c>
      <c r="B441" s="94" t="s">
        <v>481</v>
      </c>
      <c r="C441" s="171">
        <v>124</v>
      </c>
      <c r="D441" s="171">
        <v>39</v>
      </c>
      <c r="E441" s="93">
        <v>31.4516129032258</v>
      </c>
      <c r="F441" s="92">
        <v>-132</v>
      </c>
      <c r="G441" s="93">
        <v>-77.1929824561403</v>
      </c>
      <c r="H441" s="171">
        <v>27</v>
      </c>
      <c r="I441" s="92">
        <v>-12</v>
      </c>
      <c r="J441" s="93">
        <v>-30.7692307692308</v>
      </c>
    </row>
    <row r="442" s="26" customFormat="1" customHeight="1" spans="1:10">
      <c r="A442" s="175">
        <v>21302</v>
      </c>
      <c r="B442" s="94" t="s">
        <v>482</v>
      </c>
      <c r="C442" s="171">
        <v>98</v>
      </c>
      <c r="D442" s="171">
        <v>46</v>
      </c>
      <c r="E442" s="93">
        <v>46.9387755102041</v>
      </c>
      <c r="F442" s="92">
        <v>-21</v>
      </c>
      <c r="G442" s="93">
        <v>-31.3432835820896</v>
      </c>
      <c r="H442" s="171">
        <v>54</v>
      </c>
      <c r="I442" s="92">
        <v>8</v>
      </c>
      <c r="J442" s="93">
        <v>17.3913043478261</v>
      </c>
    </row>
    <row r="443" s="26" customFormat="1" customHeight="1" spans="1:10">
      <c r="A443" s="175">
        <v>2130201</v>
      </c>
      <c r="B443" s="94" t="s">
        <v>156</v>
      </c>
      <c r="C443" s="171"/>
      <c r="D443" s="171">
        <v>0</v>
      </c>
      <c r="E443" s="93">
        <v>0</v>
      </c>
      <c r="F443" s="92">
        <v>0</v>
      </c>
      <c r="G443" s="93">
        <v>0</v>
      </c>
      <c r="H443" s="171"/>
      <c r="I443" s="92">
        <v>0</v>
      </c>
      <c r="J443" s="93">
        <v>0</v>
      </c>
    </row>
    <row r="444" s="26" customFormat="1" customHeight="1" spans="1:10">
      <c r="A444" s="175">
        <v>2130202</v>
      </c>
      <c r="B444" s="94" t="s">
        <v>157</v>
      </c>
      <c r="C444" s="171"/>
      <c r="D444" s="171">
        <v>0</v>
      </c>
      <c r="E444" s="93">
        <v>0</v>
      </c>
      <c r="F444" s="92">
        <v>-2</v>
      </c>
      <c r="G444" s="93">
        <v>-100</v>
      </c>
      <c r="H444" s="171"/>
      <c r="I444" s="92">
        <v>0</v>
      </c>
      <c r="J444" s="93">
        <v>0</v>
      </c>
    </row>
    <row r="445" s="26" customFormat="1" customHeight="1" spans="1:10">
      <c r="A445" s="175">
        <v>2130203</v>
      </c>
      <c r="B445" s="94" t="s">
        <v>163</v>
      </c>
      <c r="C445" s="171"/>
      <c r="D445" s="171">
        <v>0</v>
      </c>
      <c r="E445" s="93">
        <v>0</v>
      </c>
      <c r="F445" s="92">
        <v>0</v>
      </c>
      <c r="G445" s="93">
        <v>0</v>
      </c>
      <c r="H445" s="171"/>
      <c r="I445" s="92">
        <v>0</v>
      </c>
      <c r="J445" s="93">
        <v>0</v>
      </c>
    </row>
    <row r="446" s="26" customFormat="1" customHeight="1" spans="1:10">
      <c r="A446" s="175">
        <v>2130204</v>
      </c>
      <c r="B446" s="94" t="s">
        <v>483</v>
      </c>
      <c r="C446" s="171"/>
      <c r="D446" s="171">
        <v>0</v>
      </c>
      <c r="E446" s="93">
        <v>0</v>
      </c>
      <c r="F446" s="92">
        <v>0</v>
      </c>
      <c r="G446" s="93">
        <v>0</v>
      </c>
      <c r="H446" s="171"/>
      <c r="I446" s="92">
        <v>0</v>
      </c>
      <c r="J446" s="93">
        <v>0</v>
      </c>
    </row>
    <row r="447" s="26" customFormat="1" customHeight="1" spans="1:10">
      <c r="A447" s="175">
        <v>2130205</v>
      </c>
      <c r="B447" s="94" t="s">
        <v>484</v>
      </c>
      <c r="C447" s="171"/>
      <c r="D447" s="171">
        <v>0</v>
      </c>
      <c r="E447" s="93">
        <v>0</v>
      </c>
      <c r="F447" s="92">
        <v>-2</v>
      </c>
      <c r="G447" s="93">
        <v>-100</v>
      </c>
      <c r="H447" s="171"/>
      <c r="I447" s="92">
        <v>0</v>
      </c>
      <c r="J447" s="93">
        <v>0</v>
      </c>
    </row>
    <row r="448" s="26" customFormat="1" customHeight="1" spans="1:10">
      <c r="A448" s="175">
        <v>2130206</v>
      </c>
      <c r="B448" s="94" t="s">
        <v>485</v>
      </c>
      <c r="C448" s="171"/>
      <c r="D448" s="171">
        <v>0</v>
      </c>
      <c r="E448" s="93">
        <v>0</v>
      </c>
      <c r="F448" s="92">
        <v>0</v>
      </c>
      <c r="G448" s="93">
        <v>0</v>
      </c>
      <c r="H448" s="171"/>
      <c r="I448" s="92">
        <v>0</v>
      </c>
      <c r="J448" s="93">
        <v>0</v>
      </c>
    </row>
    <row r="449" s="26" customFormat="1" customHeight="1" spans="1:10">
      <c r="A449" s="175">
        <v>2130207</v>
      </c>
      <c r="B449" s="94" t="s">
        <v>486</v>
      </c>
      <c r="C449" s="171"/>
      <c r="D449" s="171">
        <v>0</v>
      </c>
      <c r="E449" s="93">
        <v>0</v>
      </c>
      <c r="F449" s="92">
        <v>-4</v>
      </c>
      <c r="G449" s="93">
        <v>-100</v>
      </c>
      <c r="H449" s="171"/>
      <c r="I449" s="92">
        <v>0</v>
      </c>
      <c r="J449" s="93">
        <v>0</v>
      </c>
    </row>
    <row r="450" s="26" customFormat="1" customHeight="1" spans="1:10">
      <c r="A450" s="175">
        <v>2130209</v>
      </c>
      <c r="B450" s="94" t="s">
        <v>487</v>
      </c>
      <c r="C450" s="171"/>
      <c r="D450" s="171">
        <v>0</v>
      </c>
      <c r="E450" s="93">
        <v>0</v>
      </c>
      <c r="F450" s="92">
        <v>0</v>
      </c>
      <c r="G450" s="93">
        <v>0</v>
      </c>
      <c r="H450" s="171"/>
      <c r="I450" s="92">
        <v>0</v>
      </c>
      <c r="J450" s="93">
        <v>0</v>
      </c>
    </row>
    <row r="451" s="26" customFormat="1" customHeight="1" spans="1:10">
      <c r="A451" s="175">
        <v>2130234</v>
      </c>
      <c r="B451" s="94" t="s">
        <v>488</v>
      </c>
      <c r="C451" s="171">
        <v>34</v>
      </c>
      <c r="D451" s="171">
        <v>1</v>
      </c>
      <c r="E451" s="93">
        <v>2.94117647058823</v>
      </c>
      <c r="F451" s="92">
        <v>-51</v>
      </c>
      <c r="G451" s="93">
        <v>-98.0769230769231</v>
      </c>
      <c r="H451" s="171">
        <v>13</v>
      </c>
      <c r="I451" s="92">
        <v>12</v>
      </c>
      <c r="J451" s="93">
        <v>1200</v>
      </c>
    </row>
    <row r="452" s="26" customFormat="1" customHeight="1" spans="1:10">
      <c r="A452" s="175">
        <v>2130236</v>
      </c>
      <c r="B452" s="94" t="s">
        <v>489</v>
      </c>
      <c r="C452" s="171"/>
      <c r="D452" s="171">
        <v>0</v>
      </c>
      <c r="E452" s="93">
        <v>0</v>
      </c>
      <c r="F452" s="92">
        <v>0</v>
      </c>
      <c r="G452" s="93">
        <v>0</v>
      </c>
      <c r="H452" s="171"/>
      <c r="I452" s="92">
        <v>0</v>
      </c>
      <c r="J452" s="93">
        <v>0</v>
      </c>
    </row>
    <row r="453" s="26" customFormat="1" customHeight="1" spans="1:10">
      <c r="A453" s="175">
        <v>2130237</v>
      </c>
      <c r="B453" s="94" t="s">
        <v>472</v>
      </c>
      <c r="C453" s="171"/>
      <c r="D453" s="171">
        <v>0</v>
      </c>
      <c r="E453" s="93">
        <v>0</v>
      </c>
      <c r="F453" s="92">
        <v>0</v>
      </c>
      <c r="G453" s="93">
        <v>0</v>
      </c>
      <c r="H453" s="171"/>
      <c r="I453" s="92">
        <v>0</v>
      </c>
      <c r="J453" s="93">
        <v>0</v>
      </c>
    </row>
    <row r="454" s="26" customFormat="1" customHeight="1" spans="1:10">
      <c r="A454" s="175">
        <v>2130299</v>
      </c>
      <c r="B454" s="94" t="s">
        <v>490</v>
      </c>
      <c r="C454" s="171">
        <v>64</v>
      </c>
      <c r="D454" s="171">
        <v>45</v>
      </c>
      <c r="E454" s="93">
        <v>70.3125</v>
      </c>
      <c r="F454" s="92">
        <v>38</v>
      </c>
      <c r="G454" s="93">
        <v>542.857142857143</v>
      </c>
      <c r="H454" s="171">
        <v>41</v>
      </c>
      <c r="I454" s="92">
        <v>-4</v>
      </c>
      <c r="J454" s="93">
        <v>-8.88888888888889</v>
      </c>
    </row>
    <row r="455" s="26" customFormat="1" customHeight="1" spans="1:10">
      <c r="A455" s="175">
        <v>21303</v>
      </c>
      <c r="B455" s="94" t="s">
        <v>491</v>
      </c>
      <c r="C455" s="171">
        <v>123</v>
      </c>
      <c r="D455" s="171">
        <v>9</v>
      </c>
      <c r="E455" s="93">
        <v>7.31707317073171</v>
      </c>
      <c r="F455" s="92">
        <v>-130</v>
      </c>
      <c r="G455" s="93">
        <v>-93.5251798561151</v>
      </c>
      <c r="H455" s="171">
        <v>83</v>
      </c>
      <c r="I455" s="92">
        <v>74</v>
      </c>
      <c r="J455" s="93">
        <v>822.222222222222</v>
      </c>
    </row>
    <row r="456" s="26" customFormat="1" customHeight="1" spans="1:10">
      <c r="A456" s="175">
        <v>2130301</v>
      </c>
      <c r="B456" s="94" t="s">
        <v>156</v>
      </c>
      <c r="C456" s="171"/>
      <c r="D456" s="171">
        <v>0</v>
      </c>
      <c r="E456" s="93">
        <v>0</v>
      </c>
      <c r="F456" s="92">
        <v>0</v>
      </c>
      <c r="G456" s="93">
        <v>0</v>
      </c>
      <c r="H456" s="171"/>
      <c r="I456" s="92">
        <v>0</v>
      </c>
      <c r="J456" s="93">
        <v>0</v>
      </c>
    </row>
    <row r="457" s="26" customFormat="1" customHeight="1" spans="1:10">
      <c r="A457" s="175">
        <v>2130302</v>
      </c>
      <c r="B457" s="94" t="s">
        <v>157</v>
      </c>
      <c r="C457" s="171"/>
      <c r="D457" s="171">
        <v>0</v>
      </c>
      <c r="E457" s="93">
        <v>0</v>
      </c>
      <c r="F457" s="92">
        <v>0</v>
      </c>
      <c r="G457" s="93">
        <v>0</v>
      </c>
      <c r="H457" s="171"/>
      <c r="I457" s="92">
        <v>0</v>
      </c>
      <c r="J457" s="93">
        <v>0</v>
      </c>
    </row>
    <row r="458" s="26" customFormat="1" customHeight="1" spans="1:10">
      <c r="A458" s="175">
        <v>2130310</v>
      </c>
      <c r="B458" s="94" t="s">
        <v>492</v>
      </c>
      <c r="C458" s="171">
        <v>5</v>
      </c>
      <c r="D458" s="171">
        <v>7</v>
      </c>
      <c r="E458" s="93">
        <v>140</v>
      </c>
      <c r="F458" s="92">
        <v>7</v>
      </c>
      <c r="G458" s="93">
        <v>0</v>
      </c>
      <c r="H458" s="171"/>
      <c r="I458" s="92">
        <v>-7</v>
      </c>
      <c r="J458" s="93">
        <v>-100</v>
      </c>
    </row>
    <row r="459" s="26" customFormat="1" customHeight="1" spans="1:10">
      <c r="A459" s="175">
        <v>2130311</v>
      </c>
      <c r="B459" s="94" t="s">
        <v>493</v>
      </c>
      <c r="C459" s="171"/>
      <c r="D459" s="171">
        <v>0</v>
      </c>
      <c r="E459" s="93">
        <v>0</v>
      </c>
      <c r="F459" s="92">
        <v>0</v>
      </c>
      <c r="G459" s="93">
        <v>0</v>
      </c>
      <c r="H459" s="171"/>
      <c r="I459" s="92">
        <v>0</v>
      </c>
      <c r="J459" s="93">
        <v>0</v>
      </c>
    </row>
    <row r="460" s="26" customFormat="1" customHeight="1" spans="1:10">
      <c r="A460" s="175">
        <v>2130312</v>
      </c>
      <c r="B460" s="94" t="s">
        <v>494</v>
      </c>
      <c r="C460" s="171"/>
      <c r="D460" s="171">
        <v>0</v>
      </c>
      <c r="E460" s="93">
        <v>0</v>
      </c>
      <c r="F460" s="92">
        <v>0</v>
      </c>
      <c r="G460" s="93">
        <v>0</v>
      </c>
      <c r="H460" s="171"/>
      <c r="I460" s="92">
        <v>0</v>
      </c>
      <c r="J460" s="93">
        <v>0</v>
      </c>
    </row>
    <row r="461" s="26" customFormat="1" customHeight="1" spans="1:10">
      <c r="A461" s="175">
        <v>2130313</v>
      </c>
      <c r="B461" s="94" t="s">
        <v>495</v>
      </c>
      <c r="C461" s="171"/>
      <c r="D461" s="171">
        <v>0</v>
      </c>
      <c r="E461" s="93">
        <v>0</v>
      </c>
      <c r="F461" s="92">
        <v>0</v>
      </c>
      <c r="G461" s="93">
        <v>0</v>
      </c>
      <c r="H461" s="171"/>
      <c r="I461" s="92">
        <v>0</v>
      </c>
      <c r="J461" s="93">
        <v>0</v>
      </c>
    </row>
    <row r="462" s="26" customFormat="1" customHeight="1" spans="1:10">
      <c r="A462" s="175">
        <v>2130314</v>
      </c>
      <c r="B462" s="94" t="s">
        <v>496</v>
      </c>
      <c r="C462" s="171">
        <v>6</v>
      </c>
      <c r="D462" s="171">
        <v>0</v>
      </c>
      <c r="E462" s="93">
        <v>0</v>
      </c>
      <c r="F462" s="92">
        <v>-85</v>
      </c>
      <c r="G462" s="93">
        <v>-100</v>
      </c>
      <c r="H462" s="171"/>
      <c r="I462" s="92">
        <v>0</v>
      </c>
      <c r="J462" s="93">
        <v>0</v>
      </c>
    </row>
    <row r="463" s="26" customFormat="1" customHeight="1" spans="1:10">
      <c r="A463" s="175">
        <v>2130315</v>
      </c>
      <c r="B463" s="94" t="s">
        <v>497</v>
      </c>
      <c r="C463" s="171"/>
      <c r="D463" s="171">
        <v>0</v>
      </c>
      <c r="E463" s="93">
        <v>0</v>
      </c>
      <c r="F463" s="92">
        <v>0</v>
      </c>
      <c r="G463" s="93">
        <v>0</v>
      </c>
      <c r="H463" s="171"/>
      <c r="I463" s="92">
        <v>0</v>
      </c>
      <c r="J463" s="93">
        <v>0</v>
      </c>
    </row>
    <row r="464" s="26" customFormat="1" customHeight="1" spans="1:10">
      <c r="A464" s="175">
        <v>2130316</v>
      </c>
      <c r="B464" s="94" t="s">
        <v>498</v>
      </c>
      <c r="C464" s="171"/>
      <c r="D464" s="171">
        <v>0</v>
      </c>
      <c r="E464" s="93">
        <v>0</v>
      </c>
      <c r="F464" s="92">
        <v>0</v>
      </c>
      <c r="G464" s="93">
        <v>0</v>
      </c>
      <c r="H464" s="171"/>
      <c r="I464" s="92">
        <v>0</v>
      </c>
      <c r="J464" s="93">
        <v>0</v>
      </c>
    </row>
    <row r="465" s="26" customFormat="1" customHeight="1" spans="1:10">
      <c r="A465" s="175">
        <v>2130317</v>
      </c>
      <c r="B465" s="94" t="s">
        <v>499</v>
      </c>
      <c r="C465" s="171"/>
      <c r="D465" s="171">
        <v>0</v>
      </c>
      <c r="E465" s="93">
        <v>0</v>
      </c>
      <c r="F465" s="92">
        <v>0</v>
      </c>
      <c r="G465" s="93">
        <v>0</v>
      </c>
      <c r="H465" s="171"/>
      <c r="I465" s="92">
        <v>0</v>
      </c>
      <c r="J465" s="93">
        <v>0</v>
      </c>
    </row>
    <row r="466" s="26" customFormat="1" customHeight="1" spans="1:10">
      <c r="A466" s="175">
        <v>2130318</v>
      </c>
      <c r="B466" s="94" t="s">
        <v>500</v>
      </c>
      <c r="C466" s="171"/>
      <c r="D466" s="171">
        <v>0</v>
      </c>
      <c r="E466" s="93">
        <v>0</v>
      </c>
      <c r="F466" s="92">
        <v>0</v>
      </c>
      <c r="G466" s="93">
        <v>0</v>
      </c>
      <c r="H466" s="171"/>
      <c r="I466" s="92">
        <v>0</v>
      </c>
      <c r="J466" s="93">
        <v>0</v>
      </c>
    </row>
    <row r="467" s="26" customFormat="1" customHeight="1" spans="1:10">
      <c r="A467" s="175">
        <v>2130319</v>
      </c>
      <c r="B467" s="94" t="s">
        <v>501</v>
      </c>
      <c r="C467" s="171">
        <v>4</v>
      </c>
      <c r="D467" s="171">
        <v>2</v>
      </c>
      <c r="E467" s="93">
        <v>50</v>
      </c>
      <c r="F467" s="92">
        <v>2</v>
      </c>
      <c r="G467" s="93">
        <v>0</v>
      </c>
      <c r="H467" s="171">
        <v>82</v>
      </c>
      <c r="I467" s="92">
        <v>80</v>
      </c>
      <c r="J467" s="93">
        <v>4000</v>
      </c>
    </row>
    <row r="468" s="26" customFormat="1" customHeight="1" spans="1:10">
      <c r="A468" s="175">
        <v>2130321</v>
      </c>
      <c r="B468" s="94" t="s">
        <v>502</v>
      </c>
      <c r="C468" s="171"/>
      <c r="D468" s="171">
        <v>0</v>
      </c>
      <c r="E468" s="93">
        <v>0</v>
      </c>
      <c r="F468" s="92">
        <v>0</v>
      </c>
      <c r="G468" s="93">
        <v>0</v>
      </c>
      <c r="H468" s="171"/>
      <c r="I468" s="92">
        <v>0</v>
      </c>
      <c r="J468" s="93">
        <v>0</v>
      </c>
    </row>
    <row r="469" s="26" customFormat="1" customHeight="1" spans="1:10">
      <c r="A469" s="175">
        <v>2130399</v>
      </c>
      <c r="B469" s="94" t="s">
        <v>503</v>
      </c>
      <c r="C469" s="171">
        <v>108</v>
      </c>
      <c r="D469" s="171">
        <v>0</v>
      </c>
      <c r="E469" s="93">
        <v>0</v>
      </c>
      <c r="F469" s="92">
        <v>-54</v>
      </c>
      <c r="G469" s="93">
        <v>-100</v>
      </c>
      <c r="H469" s="171">
        <v>1</v>
      </c>
      <c r="I469" s="92">
        <v>1</v>
      </c>
      <c r="J469" s="93">
        <v>0</v>
      </c>
    </row>
    <row r="470" s="26" customFormat="1" customHeight="1" spans="1:10">
      <c r="A470" s="175">
        <v>21305</v>
      </c>
      <c r="B470" s="94" t="s">
        <v>504</v>
      </c>
      <c r="C470" s="171">
        <v>208</v>
      </c>
      <c r="D470" s="171">
        <v>34</v>
      </c>
      <c r="E470" s="93">
        <v>16.3461538461538</v>
      </c>
      <c r="F470" s="92">
        <v>11</v>
      </c>
      <c r="G470" s="93">
        <v>47.8260869565217</v>
      </c>
      <c r="H470" s="171">
        <v>162</v>
      </c>
      <c r="I470" s="92">
        <v>128</v>
      </c>
      <c r="J470" s="93">
        <v>376.470588235294</v>
      </c>
    </row>
    <row r="471" s="26" customFormat="1" customHeight="1" spans="1:10">
      <c r="A471" s="175">
        <v>2130501</v>
      </c>
      <c r="B471" s="94" t="s">
        <v>156</v>
      </c>
      <c r="C471" s="171"/>
      <c r="D471" s="171">
        <v>0</v>
      </c>
      <c r="E471" s="93">
        <v>0</v>
      </c>
      <c r="F471" s="92">
        <v>0</v>
      </c>
      <c r="G471" s="93">
        <v>0</v>
      </c>
      <c r="H471" s="171"/>
      <c r="I471" s="92">
        <v>0</v>
      </c>
      <c r="J471" s="93">
        <v>0</v>
      </c>
    </row>
    <row r="472" s="26" customFormat="1" customHeight="1" spans="1:10">
      <c r="A472" s="175">
        <v>2130502</v>
      </c>
      <c r="B472" s="94" t="s">
        <v>157</v>
      </c>
      <c r="C472" s="171"/>
      <c r="D472" s="171">
        <v>0</v>
      </c>
      <c r="E472" s="93">
        <v>0</v>
      </c>
      <c r="F472" s="92">
        <v>-14</v>
      </c>
      <c r="G472" s="93">
        <v>-100</v>
      </c>
      <c r="H472" s="171"/>
      <c r="I472" s="92">
        <v>0</v>
      </c>
      <c r="J472" s="93">
        <v>0</v>
      </c>
    </row>
    <row r="473" s="26" customFormat="1" customHeight="1" spans="1:10">
      <c r="A473" s="175">
        <v>2130503</v>
      </c>
      <c r="B473" s="94" t="s">
        <v>163</v>
      </c>
      <c r="C473" s="171"/>
      <c r="D473" s="171">
        <v>0</v>
      </c>
      <c r="E473" s="93">
        <v>0</v>
      </c>
      <c r="F473" s="92">
        <v>0</v>
      </c>
      <c r="G473" s="93">
        <v>0</v>
      </c>
      <c r="H473" s="171"/>
      <c r="I473" s="92">
        <v>0</v>
      </c>
      <c r="J473" s="93">
        <v>0</v>
      </c>
    </row>
    <row r="474" s="26" customFormat="1" customHeight="1" spans="1:10">
      <c r="A474" s="175">
        <v>2130504</v>
      </c>
      <c r="B474" s="94" t="s">
        <v>505</v>
      </c>
      <c r="C474" s="171"/>
      <c r="D474" s="171">
        <v>0</v>
      </c>
      <c r="E474" s="93">
        <v>0</v>
      </c>
      <c r="F474" s="92">
        <v>0</v>
      </c>
      <c r="G474" s="93">
        <v>0</v>
      </c>
      <c r="H474" s="171">
        <v>111</v>
      </c>
      <c r="I474" s="92">
        <v>111</v>
      </c>
      <c r="J474" s="93">
        <v>0</v>
      </c>
    </row>
    <row r="475" s="26" customFormat="1" customHeight="1" spans="1:10">
      <c r="A475" s="175">
        <v>2130505</v>
      </c>
      <c r="B475" s="94" t="s">
        <v>506</v>
      </c>
      <c r="C475" s="171"/>
      <c r="D475" s="171">
        <v>0</v>
      </c>
      <c r="E475" s="93">
        <v>0</v>
      </c>
      <c r="F475" s="92">
        <v>0</v>
      </c>
      <c r="G475" s="93">
        <v>0</v>
      </c>
      <c r="H475" s="171"/>
      <c r="I475" s="92">
        <v>0</v>
      </c>
      <c r="J475" s="93">
        <v>0</v>
      </c>
    </row>
    <row r="476" s="26" customFormat="1" customHeight="1" spans="1:10">
      <c r="A476" s="175">
        <v>2130506</v>
      </c>
      <c r="B476" s="94" t="s">
        <v>507</v>
      </c>
      <c r="C476" s="171">
        <v>5</v>
      </c>
      <c r="D476" s="171">
        <v>0</v>
      </c>
      <c r="E476" s="93">
        <v>0</v>
      </c>
      <c r="F476" s="92">
        <v>-9</v>
      </c>
      <c r="G476" s="93">
        <v>-100</v>
      </c>
      <c r="H476" s="171">
        <v>5</v>
      </c>
      <c r="I476" s="92">
        <v>5</v>
      </c>
      <c r="J476" s="93">
        <v>0</v>
      </c>
    </row>
    <row r="477" s="26" customFormat="1" customHeight="1" spans="1:10">
      <c r="A477" s="175">
        <v>2130507</v>
      </c>
      <c r="B477" s="94" t="s">
        <v>508</v>
      </c>
      <c r="C477" s="171"/>
      <c r="D477" s="171">
        <v>0</v>
      </c>
      <c r="E477" s="93">
        <v>0</v>
      </c>
      <c r="F477" s="92">
        <v>0</v>
      </c>
      <c r="G477" s="93">
        <v>0</v>
      </c>
      <c r="H477" s="171"/>
      <c r="I477" s="92">
        <v>0</v>
      </c>
      <c r="J477" s="93">
        <v>0</v>
      </c>
    </row>
    <row r="478" s="26" customFormat="1" customHeight="1" spans="1:10">
      <c r="A478" s="175">
        <v>2130508</v>
      </c>
      <c r="B478" s="94" t="s">
        <v>509</v>
      </c>
      <c r="C478" s="171"/>
      <c r="D478" s="171">
        <v>0</v>
      </c>
      <c r="E478" s="93">
        <v>0</v>
      </c>
      <c r="F478" s="92">
        <v>0</v>
      </c>
      <c r="G478" s="93">
        <v>0</v>
      </c>
      <c r="H478" s="171"/>
      <c r="I478" s="92">
        <v>0</v>
      </c>
      <c r="J478" s="93">
        <v>0</v>
      </c>
    </row>
    <row r="479" s="26" customFormat="1" customHeight="1" spans="1:10">
      <c r="A479" s="175">
        <v>2130550</v>
      </c>
      <c r="B479" s="94" t="s">
        <v>158</v>
      </c>
      <c r="C479" s="171"/>
      <c r="D479" s="171">
        <v>0</v>
      </c>
      <c r="E479" s="93">
        <v>0</v>
      </c>
      <c r="F479" s="92">
        <v>0</v>
      </c>
      <c r="G479" s="93">
        <v>0</v>
      </c>
      <c r="H479" s="171"/>
      <c r="I479" s="92">
        <v>0</v>
      </c>
      <c r="J479" s="93">
        <v>0</v>
      </c>
    </row>
    <row r="480" s="26" customFormat="1" customHeight="1" spans="1:10">
      <c r="A480" s="175">
        <v>2130599</v>
      </c>
      <c r="B480" s="94" t="s">
        <v>510</v>
      </c>
      <c r="C480" s="171">
        <v>203</v>
      </c>
      <c r="D480" s="171">
        <v>34</v>
      </c>
      <c r="E480" s="93">
        <v>16.7487684729064</v>
      </c>
      <c r="F480" s="92">
        <v>34</v>
      </c>
      <c r="G480" s="93">
        <v>0</v>
      </c>
      <c r="H480" s="171">
        <v>46</v>
      </c>
      <c r="I480" s="92">
        <v>12</v>
      </c>
      <c r="J480" s="93">
        <v>35.2941176470588</v>
      </c>
    </row>
    <row r="481" s="26" customFormat="1" customHeight="1" spans="1:10">
      <c r="A481" s="175">
        <v>21307</v>
      </c>
      <c r="B481" s="94" t="s">
        <v>511</v>
      </c>
      <c r="C481" s="171">
        <v>288</v>
      </c>
      <c r="D481" s="171">
        <v>214</v>
      </c>
      <c r="E481" s="93">
        <v>74.3055555555556</v>
      </c>
      <c r="F481" s="92">
        <v>-91</v>
      </c>
      <c r="G481" s="93">
        <v>-29.8360655737705</v>
      </c>
      <c r="H481" s="171">
        <v>268</v>
      </c>
      <c r="I481" s="92">
        <v>54</v>
      </c>
      <c r="J481" s="93">
        <v>25.2336448598131</v>
      </c>
    </row>
    <row r="482" s="26" customFormat="1" customHeight="1" spans="1:10">
      <c r="A482" s="175">
        <v>2130701</v>
      </c>
      <c r="B482" s="94" t="s">
        <v>512</v>
      </c>
      <c r="C482" s="171"/>
      <c r="D482" s="171">
        <v>0</v>
      </c>
      <c r="E482" s="93">
        <v>0</v>
      </c>
      <c r="F482" s="92">
        <v>0</v>
      </c>
      <c r="G482" s="93">
        <v>0</v>
      </c>
      <c r="H482" s="171"/>
      <c r="I482" s="92">
        <v>0</v>
      </c>
      <c r="J482" s="93">
        <v>0</v>
      </c>
    </row>
    <row r="483" s="26" customFormat="1" customHeight="1" spans="1:10">
      <c r="A483" s="175">
        <v>2130704</v>
      </c>
      <c r="B483" s="94" t="s">
        <v>513</v>
      </c>
      <c r="C483" s="171"/>
      <c r="D483" s="171">
        <v>0</v>
      </c>
      <c r="E483" s="93">
        <v>0</v>
      </c>
      <c r="F483" s="92">
        <v>0</v>
      </c>
      <c r="G483" s="93">
        <v>0</v>
      </c>
      <c r="H483" s="171"/>
      <c r="I483" s="92">
        <v>0</v>
      </c>
      <c r="J483" s="93">
        <v>0</v>
      </c>
    </row>
    <row r="484" s="26" customFormat="1" customHeight="1" spans="1:10">
      <c r="A484" s="175">
        <v>2130705</v>
      </c>
      <c r="B484" s="94" t="s">
        <v>514</v>
      </c>
      <c r="C484" s="171">
        <v>265</v>
      </c>
      <c r="D484" s="171">
        <v>211</v>
      </c>
      <c r="E484" s="93">
        <v>79.622641509434</v>
      </c>
      <c r="F484" s="92">
        <v>-80</v>
      </c>
      <c r="G484" s="93">
        <v>-27.4914089347079</v>
      </c>
      <c r="H484" s="171">
        <v>256</v>
      </c>
      <c r="I484" s="92">
        <v>45</v>
      </c>
      <c r="J484" s="93">
        <v>21.3270142180095</v>
      </c>
    </row>
    <row r="485" s="26" customFormat="1" customHeight="1" spans="1:10">
      <c r="A485" s="175">
        <v>2130706</v>
      </c>
      <c r="B485" s="94" t="s">
        <v>515</v>
      </c>
      <c r="C485" s="171"/>
      <c r="D485" s="171">
        <v>0</v>
      </c>
      <c r="E485" s="93">
        <v>0</v>
      </c>
      <c r="F485" s="92">
        <v>0</v>
      </c>
      <c r="G485" s="93">
        <v>0</v>
      </c>
      <c r="H485" s="171"/>
      <c r="I485" s="92">
        <v>0</v>
      </c>
      <c r="J485" s="93">
        <v>0</v>
      </c>
    </row>
    <row r="486" s="26" customFormat="1" customHeight="1" spans="1:10">
      <c r="A486" s="175">
        <v>2130707</v>
      </c>
      <c r="B486" s="94" t="s">
        <v>516</v>
      </c>
      <c r="C486" s="171"/>
      <c r="D486" s="171">
        <v>0</v>
      </c>
      <c r="E486" s="93">
        <v>0</v>
      </c>
      <c r="F486" s="92">
        <v>0</v>
      </c>
      <c r="G486" s="93">
        <v>0</v>
      </c>
      <c r="H486" s="171"/>
      <c r="I486" s="92">
        <v>0</v>
      </c>
      <c r="J486" s="93">
        <v>0</v>
      </c>
    </row>
    <row r="487" s="26" customFormat="1" customHeight="1" spans="1:10">
      <c r="A487" s="175">
        <v>2130799</v>
      </c>
      <c r="B487" s="94" t="s">
        <v>517</v>
      </c>
      <c r="C487" s="171">
        <v>23</v>
      </c>
      <c r="D487" s="171">
        <v>3</v>
      </c>
      <c r="E487" s="93">
        <v>13.0434782608696</v>
      </c>
      <c r="F487" s="92">
        <v>-11</v>
      </c>
      <c r="G487" s="93">
        <v>-78.5714285714286</v>
      </c>
      <c r="H487" s="171">
        <v>12</v>
      </c>
      <c r="I487" s="92">
        <v>9</v>
      </c>
      <c r="J487" s="93">
        <v>300</v>
      </c>
    </row>
    <row r="488" s="26" customFormat="1" customHeight="1" spans="1:10">
      <c r="A488" s="175">
        <v>21399</v>
      </c>
      <c r="B488" s="94" t="s">
        <v>518</v>
      </c>
      <c r="C488" s="171">
        <v>2</v>
      </c>
      <c r="D488" s="171">
        <v>0</v>
      </c>
      <c r="E488" s="93">
        <v>0</v>
      </c>
      <c r="F488" s="92">
        <v>-12</v>
      </c>
      <c r="G488" s="93">
        <v>-100</v>
      </c>
      <c r="H488" s="171">
        <v>1</v>
      </c>
      <c r="I488" s="92">
        <v>1</v>
      </c>
      <c r="J488" s="93">
        <v>0</v>
      </c>
    </row>
    <row r="489" s="26" customFormat="1" customHeight="1" spans="1:10">
      <c r="A489" s="175">
        <v>2139901</v>
      </c>
      <c r="B489" s="94" t="s">
        <v>519</v>
      </c>
      <c r="C489" s="171"/>
      <c r="D489" s="171"/>
      <c r="E489" s="93">
        <v>0</v>
      </c>
      <c r="F489" s="92">
        <v>0</v>
      </c>
      <c r="G489" s="93">
        <v>0</v>
      </c>
      <c r="H489" s="171"/>
      <c r="I489" s="92">
        <v>0</v>
      </c>
      <c r="J489" s="93">
        <v>0</v>
      </c>
    </row>
    <row r="490" s="26" customFormat="1" customHeight="1" spans="1:10">
      <c r="A490" s="175">
        <v>2139999</v>
      </c>
      <c r="B490" s="94" t="s">
        <v>520</v>
      </c>
      <c r="C490" s="171">
        <v>2</v>
      </c>
      <c r="D490" s="171"/>
      <c r="E490" s="93">
        <v>0</v>
      </c>
      <c r="F490" s="92">
        <v>-12</v>
      </c>
      <c r="G490" s="93">
        <v>-100</v>
      </c>
      <c r="H490" s="171">
        <v>1</v>
      </c>
      <c r="I490" s="92">
        <v>1</v>
      </c>
      <c r="J490" s="93">
        <v>0</v>
      </c>
    </row>
    <row r="491" s="26" customFormat="1" customHeight="1" spans="1:10">
      <c r="A491" s="177">
        <v>214</v>
      </c>
      <c r="B491" s="89" t="s">
        <v>521</v>
      </c>
      <c r="C491" s="169"/>
      <c r="D491" s="169"/>
      <c r="E491" s="88">
        <v>0</v>
      </c>
      <c r="F491" s="87">
        <v>0</v>
      </c>
      <c r="G491" s="88">
        <v>0</v>
      </c>
      <c r="H491" s="169"/>
      <c r="I491" s="87">
        <v>0</v>
      </c>
      <c r="J491" s="88">
        <v>0</v>
      </c>
    </row>
    <row r="492" s="83" customFormat="1" customHeight="1" spans="1:10">
      <c r="A492" s="177">
        <v>215</v>
      </c>
      <c r="B492" s="89" t="s">
        <v>522</v>
      </c>
      <c r="C492" s="169">
        <v>3605</v>
      </c>
      <c r="D492" s="169">
        <v>548</v>
      </c>
      <c r="E492" s="88">
        <v>15.2011095700416</v>
      </c>
      <c r="F492" s="87">
        <v>-3668</v>
      </c>
      <c r="G492" s="88">
        <v>-87.0018975332068</v>
      </c>
      <c r="H492" s="169">
        <v>2220</v>
      </c>
      <c r="I492" s="87">
        <v>1672</v>
      </c>
      <c r="J492" s="88">
        <v>305.109489051095</v>
      </c>
    </row>
    <row r="493" s="26" customFormat="1" customHeight="1" spans="1:10">
      <c r="A493" s="175">
        <v>21502</v>
      </c>
      <c r="B493" s="94" t="s">
        <v>523</v>
      </c>
      <c r="C493" s="171">
        <v>0</v>
      </c>
      <c r="D493" s="171">
        <v>0</v>
      </c>
      <c r="E493" s="93">
        <v>0</v>
      </c>
      <c r="F493" s="92">
        <v>-5</v>
      </c>
      <c r="G493" s="93">
        <v>-100</v>
      </c>
      <c r="H493" s="171">
        <v>0</v>
      </c>
      <c r="I493" s="92">
        <v>0</v>
      </c>
      <c r="J493" s="93">
        <v>0</v>
      </c>
    </row>
    <row r="494" s="26" customFormat="1" customHeight="1" spans="1:10">
      <c r="A494" s="175">
        <v>2150201</v>
      </c>
      <c r="B494" s="94" t="s">
        <v>156</v>
      </c>
      <c r="C494" s="171"/>
      <c r="D494" s="171"/>
      <c r="E494" s="93">
        <v>0</v>
      </c>
      <c r="F494" s="92">
        <v>0</v>
      </c>
      <c r="G494" s="93">
        <v>0</v>
      </c>
      <c r="H494" s="171"/>
      <c r="I494" s="92">
        <v>0</v>
      </c>
      <c r="J494" s="93">
        <v>0</v>
      </c>
    </row>
    <row r="495" s="26" customFormat="1" customHeight="1" spans="1:10">
      <c r="A495" s="175">
        <v>2150299</v>
      </c>
      <c r="B495" s="94" t="s">
        <v>524</v>
      </c>
      <c r="C495" s="171"/>
      <c r="D495" s="171"/>
      <c r="E495" s="93">
        <v>0</v>
      </c>
      <c r="F495" s="92">
        <v>-5</v>
      </c>
      <c r="G495" s="93">
        <v>-100</v>
      </c>
      <c r="H495" s="171"/>
      <c r="I495" s="92">
        <v>0</v>
      </c>
      <c r="J495" s="93">
        <v>0</v>
      </c>
    </row>
    <row r="496" s="26" customFormat="1" customHeight="1" spans="1:10">
      <c r="A496" s="175">
        <v>21505</v>
      </c>
      <c r="B496" s="94" t="s">
        <v>525</v>
      </c>
      <c r="C496" s="171">
        <v>0</v>
      </c>
      <c r="D496" s="171">
        <v>0</v>
      </c>
      <c r="E496" s="93">
        <v>0</v>
      </c>
      <c r="F496" s="92">
        <v>0</v>
      </c>
      <c r="G496" s="93">
        <v>0</v>
      </c>
      <c r="H496" s="171">
        <v>0</v>
      </c>
      <c r="I496" s="92">
        <v>0</v>
      </c>
      <c r="J496" s="93">
        <v>0</v>
      </c>
    </row>
    <row r="497" s="83" customFormat="1" customHeight="1" spans="1:11">
      <c r="A497" s="175">
        <v>2150501</v>
      </c>
      <c r="B497" s="94" t="s">
        <v>156</v>
      </c>
      <c r="C497" s="171"/>
      <c r="D497" s="171"/>
      <c r="E497" s="93">
        <v>0</v>
      </c>
      <c r="F497" s="92">
        <v>0</v>
      </c>
      <c r="G497" s="93">
        <v>0</v>
      </c>
      <c r="H497" s="171"/>
      <c r="I497" s="92">
        <v>0</v>
      </c>
      <c r="J497" s="93">
        <v>0</v>
      </c>
      <c r="K497" s="26"/>
    </row>
    <row r="498" s="26" customFormat="1" customHeight="1" spans="1:10">
      <c r="A498" s="175">
        <v>2150502</v>
      </c>
      <c r="B498" s="94" t="s">
        <v>157</v>
      </c>
      <c r="C498" s="171"/>
      <c r="D498" s="171"/>
      <c r="E498" s="93">
        <v>0</v>
      </c>
      <c r="F498" s="92">
        <v>0</v>
      </c>
      <c r="G498" s="93">
        <v>0</v>
      </c>
      <c r="H498" s="171"/>
      <c r="I498" s="92">
        <v>0</v>
      </c>
      <c r="J498" s="93">
        <v>0</v>
      </c>
    </row>
    <row r="499" s="26" customFormat="1" customHeight="1" spans="1:10">
      <c r="A499" s="175">
        <v>2150503</v>
      </c>
      <c r="B499" s="94" t="s">
        <v>163</v>
      </c>
      <c r="C499" s="171"/>
      <c r="D499" s="171"/>
      <c r="E499" s="93">
        <v>0</v>
      </c>
      <c r="F499" s="92">
        <v>0</v>
      </c>
      <c r="G499" s="93">
        <v>0</v>
      </c>
      <c r="H499" s="171"/>
      <c r="I499" s="92">
        <v>0</v>
      </c>
      <c r="J499" s="93">
        <v>0</v>
      </c>
    </row>
    <row r="500" s="26" customFormat="1" customHeight="1" spans="1:10">
      <c r="A500" s="175">
        <v>2150599</v>
      </c>
      <c r="B500" s="94" t="s">
        <v>526</v>
      </c>
      <c r="C500" s="171"/>
      <c r="D500" s="171"/>
      <c r="E500" s="93">
        <v>0</v>
      </c>
      <c r="F500" s="92">
        <v>0</v>
      </c>
      <c r="G500" s="93">
        <v>0</v>
      </c>
      <c r="H500" s="171"/>
      <c r="I500" s="92">
        <v>0</v>
      </c>
      <c r="J500" s="93">
        <v>0</v>
      </c>
    </row>
    <row r="501" s="26" customFormat="1" customHeight="1" spans="1:10">
      <c r="A501" s="175">
        <v>21508</v>
      </c>
      <c r="B501" s="94" t="s">
        <v>527</v>
      </c>
      <c r="C501" s="171">
        <v>3605</v>
      </c>
      <c r="D501" s="171">
        <v>86</v>
      </c>
      <c r="E501" s="93">
        <v>2.38557558945908</v>
      </c>
      <c r="F501" s="92">
        <v>-2587</v>
      </c>
      <c r="G501" s="93">
        <v>-96.7826412270857</v>
      </c>
      <c r="H501" s="171">
        <v>2220</v>
      </c>
      <c r="I501" s="92">
        <v>2134</v>
      </c>
      <c r="J501" s="93">
        <v>2481.39534883721</v>
      </c>
    </row>
    <row r="502" s="26" customFormat="1" customHeight="1" spans="1:10">
      <c r="A502" s="175">
        <v>2150801</v>
      </c>
      <c r="B502" s="94" t="s">
        <v>156</v>
      </c>
      <c r="C502" s="171"/>
      <c r="D502" s="171"/>
      <c r="E502" s="93">
        <v>0</v>
      </c>
      <c r="F502" s="92">
        <v>0</v>
      </c>
      <c r="G502" s="93">
        <v>0</v>
      </c>
      <c r="H502" s="171"/>
      <c r="I502" s="92">
        <v>0</v>
      </c>
      <c r="J502" s="93">
        <v>0</v>
      </c>
    </row>
    <row r="503" s="26" customFormat="1" customHeight="1" spans="1:10">
      <c r="A503" s="175">
        <v>2150802</v>
      </c>
      <c r="B503" s="94" t="s">
        <v>157</v>
      </c>
      <c r="C503" s="171">
        <v>55</v>
      </c>
      <c r="D503" s="171">
        <v>6</v>
      </c>
      <c r="E503" s="93">
        <v>10.9090909090909</v>
      </c>
      <c r="F503" s="92">
        <v>6</v>
      </c>
      <c r="G503" s="93">
        <v>0</v>
      </c>
      <c r="H503" s="171">
        <v>20</v>
      </c>
      <c r="I503" s="92">
        <v>14</v>
      </c>
      <c r="J503" s="93">
        <v>233.333333333333</v>
      </c>
    </row>
    <row r="504" s="26" customFormat="1" customHeight="1" spans="1:10">
      <c r="A504" s="175">
        <v>2150803</v>
      </c>
      <c r="B504" s="94" t="s">
        <v>163</v>
      </c>
      <c r="C504" s="171"/>
      <c r="D504" s="171">
        <v>0</v>
      </c>
      <c r="E504" s="93">
        <v>0</v>
      </c>
      <c r="F504" s="92">
        <v>0</v>
      </c>
      <c r="G504" s="93">
        <v>0</v>
      </c>
      <c r="H504" s="171"/>
      <c r="I504" s="92">
        <v>0</v>
      </c>
      <c r="J504" s="93">
        <v>0</v>
      </c>
    </row>
    <row r="505" s="26" customFormat="1" customHeight="1" spans="1:10">
      <c r="A505" s="175">
        <v>2150804</v>
      </c>
      <c r="B505" s="94" t="s">
        <v>528</v>
      </c>
      <c r="C505" s="171"/>
      <c r="D505" s="171">
        <v>0</v>
      </c>
      <c r="E505" s="93">
        <v>0</v>
      </c>
      <c r="F505" s="92">
        <v>0</v>
      </c>
      <c r="G505" s="93">
        <v>0</v>
      </c>
      <c r="H505" s="171"/>
      <c r="I505" s="92">
        <v>0</v>
      </c>
      <c r="J505" s="93">
        <v>0</v>
      </c>
    </row>
    <row r="506" s="26" customFormat="1" customHeight="1" spans="1:10">
      <c r="A506" s="175">
        <v>2150805</v>
      </c>
      <c r="B506" s="94" t="s">
        <v>529</v>
      </c>
      <c r="C506" s="171">
        <v>3550</v>
      </c>
      <c r="D506" s="171">
        <v>80</v>
      </c>
      <c r="E506" s="93">
        <v>2.25352112676056</v>
      </c>
      <c r="F506" s="92">
        <v>-2593</v>
      </c>
      <c r="G506" s="93">
        <v>-97.0071081182192</v>
      </c>
      <c r="H506" s="171">
        <v>2200</v>
      </c>
      <c r="I506" s="92">
        <v>2120</v>
      </c>
      <c r="J506" s="93">
        <v>2650</v>
      </c>
    </row>
    <row r="507" s="26" customFormat="1" customHeight="1" spans="1:10">
      <c r="A507" s="175">
        <v>2150899</v>
      </c>
      <c r="B507" s="94" t="s">
        <v>530</v>
      </c>
      <c r="C507" s="171"/>
      <c r="D507" s="171"/>
      <c r="E507" s="93">
        <v>0</v>
      </c>
      <c r="F507" s="92">
        <v>0</v>
      </c>
      <c r="G507" s="93">
        <v>0</v>
      </c>
      <c r="H507" s="171"/>
      <c r="I507" s="92">
        <v>0</v>
      </c>
      <c r="J507" s="93">
        <v>0</v>
      </c>
    </row>
    <row r="508" s="26" customFormat="1" customHeight="1" spans="1:10">
      <c r="A508" s="175">
        <v>21599</v>
      </c>
      <c r="B508" s="94" t="s">
        <v>531</v>
      </c>
      <c r="C508" s="171">
        <v>0</v>
      </c>
      <c r="D508" s="171">
        <v>462</v>
      </c>
      <c r="E508" s="93">
        <v>0</v>
      </c>
      <c r="F508" s="92">
        <v>-1076</v>
      </c>
      <c r="G508" s="93">
        <v>-69.9609882964889</v>
      </c>
      <c r="H508" s="171">
        <v>0</v>
      </c>
      <c r="I508" s="92">
        <v>-462</v>
      </c>
      <c r="J508" s="93">
        <v>-100</v>
      </c>
    </row>
    <row r="509" s="26" customFormat="1" customHeight="1" spans="1:10">
      <c r="A509" s="175">
        <v>2159999</v>
      </c>
      <c r="B509" s="94" t="s">
        <v>532</v>
      </c>
      <c r="C509" s="171"/>
      <c r="D509" s="171">
        <v>462</v>
      </c>
      <c r="E509" s="93">
        <v>0</v>
      </c>
      <c r="F509" s="92">
        <v>-1076</v>
      </c>
      <c r="G509" s="93">
        <v>-69.9609882964889</v>
      </c>
      <c r="H509" s="171"/>
      <c r="I509" s="92">
        <v>-462</v>
      </c>
      <c r="J509" s="93">
        <v>-100</v>
      </c>
    </row>
    <row r="510" s="26" customFormat="1" customHeight="1" spans="1:10">
      <c r="A510" s="175">
        <v>216</v>
      </c>
      <c r="B510" s="89" t="s">
        <v>533</v>
      </c>
      <c r="C510" s="169"/>
      <c r="D510" s="169"/>
      <c r="E510" s="88">
        <v>0</v>
      </c>
      <c r="F510" s="87">
        <v>0</v>
      </c>
      <c r="G510" s="88">
        <v>0</v>
      </c>
      <c r="H510" s="169"/>
      <c r="I510" s="87">
        <v>0</v>
      </c>
      <c r="J510" s="88">
        <v>0</v>
      </c>
    </row>
    <row r="511" s="26" customFormat="1" customHeight="1" spans="1:10">
      <c r="A511" s="175">
        <v>217</v>
      </c>
      <c r="B511" s="89" t="s">
        <v>534</v>
      </c>
      <c r="C511" s="169">
        <v>2000</v>
      </c>
      <c r="D511" s="169">
        <v>962</v>
      </c>
      <c r="E511" s="88">
        <v>48.1</v>
      </c>
      <c r="F511" s="87">
        <v>-2648</v>
      </c>
      <c r="G511" s="88">
        <v>-73.3518005540166</v>
      </c>
      <c r="H511" s="169">
        <v>2000</v>
      </c>
      <c r="I511" s="87">
        <v>1038</v>
      </c>
      <c r="J511" s="88">
        <v>107.900207900208</v>
      </c>
    </row>
    <row r="512" s="26" customFormat="1" customHeight="1" spans="1:10">
      <c r="A512" s="175">
        <v>21703</v>
      </c>
      <c r="B512" s="94" t="s">
        <v>535</v>
      </c>
      <c r="C512" s="171">
        <v>2000</v>
      </c>
      <c r="D512" s="171">
        <v>962</v>
      </c>
      <c r="E512" s="93"/>
      <c r="F512" s="92"/>
      <c r="G512" s="93">
        <v>-71.09375</v>
      </c>
      <c r="H512" s="171">
        <v>2000</v>
      </c>
      <c r="I512" s="92">
        <v>1038</v>
      </c>
      <c r="J512" s="93">
        <v>107.900207900208</v>
      </c>
    </row>
    <row r="513" s="26" customFormat="1" customHeight="1" spans="1:10">
      <c r="A513" s="175">
        <v>2170302</v>
      </c>
      <c r="B513" s="94" t="s">
        <v>536</v>
      </c>
      <c r="C513" s="171">
        <v>2000</v>
      </c>
      <c r="D513" s="171">
        <v>962</v>
      </c>
      <c r="E513" s="93"/>
      <c r="F513" s="92"/>
      <c r="G513" s="93">
        <v>-57.9912663755459</v>
      </c>
      <c r="H513" s="171">
        <v>2000</v>
      </c>
      <c r="I513" s="92">
        <v>1038</v>
      </c>
      <c r="J513" s="93">
        <v>107.900207900208</v>
      </c>
    </row>
    <row r="514" s="26" customFormat="1" customHeight="1" spans="1:10">
      <c r="A514" s="175">
        <v>2170399</v>
      </c>
      <c r="B514" s="94" t="s">
        <v>537</v>
      </c>
      <c r="C514" s="171"/>
      <c r="D514" s="171"/>
      <c r="E514" s="93"/>
      <c r="F514" s="92"/>
      <c r="G514" s="93">
        <v>-100</v>
      </c>
      <c r="H514" s="171"/>
      <c r="I514" s="92">
        <v>0</v>
      </c>
      <c r="J514" s="93">
        <v>0</v>
      </c>
    </row>
    <row r="515" s="26" customFormat="1" customHeight="1" spans="1:10">
      <c r="A515" s="175">
        <v>21799</v>
      </c>
      <c r="B515" s="94" t="s">
        <v>538</v>
      </c>
      <c r="C515" s="171">
        <v>0</v>
      </c>
      <c r="D515" s="171">
        <v>0</v>
      </c>
      <c r="E515" s="93">
        <v>0</v>
      </c>
      <c r="F515" s="92">
        <v>-282</v>
      </c>
      <c r="G515" s="93">
        <v>-100</v>
      </c>
      <c r="H515" s="171">
        <v>0</v>
      </c>
      <c r="I515" s="92">
        <v>0</v>
      </c>
      <c r="J515" s="93">
        <v>0</v>
      </c>
    </row>
    <row r="516" s="26" customFormat="1" customHeight="1" spans="1:10">
      <c r="A516" s="178">
        <v>2179902</v>
      </c>
      <c r="B516" s="94" t="s">
        <v>539</v>
      </c>
      <c r="C516" s="171"/>
      <c r="D516" s="171"/>
      <c r="E516" s="93"/>
      <c r="F516" s="92">
        <v>-282</v>
      </c>
      <c r="G516" s="93">
        <v>-100</v>
      </c>
      <c r="H516" s="171"/>
      <c r="I516" s="92">
        <v>0</v>
      </c>
      <c r="J516" s="93">
        <v>0</v>
      </c>
    </row>
    <row r="517" s="26" customFormat="1" customHeight="1" spans="1:10">
      <c r="A517" s="178">
        <v>2179999</v>
      </c>
      <c r="B517" s="94" t="s">
        <v>540</v>
      </c>
      <c r="C517" s="171"/>
      <c r="D517" s="171"/>
      <c r="E517" s="93">
        <v>0</v>
      </c>
      <c r="F517" s="92">
        <v>0</v>
      </c>
      <c r="G517" s="93">
        <v>0</v>
      </c>
      <c r="H517" s="171"/>
      <c r="I517" s="92">
        <v>0</v>
      </c>
      <c r="J517" s="93">
        <v>0</v>
      </c>
    </row>
    <row r="518" s="26" customFormat="1" customHeight="1" spans="1:10">
      <c r="A518" s="175">
        <v>219</v>
      </c>
      <c r="B518" s="89" t="s">
        <v>541</v>
      </c>
      <c r="C518" s="169"/>
      <c r="D518" s="169"/>
      <c r="E518" s="88">
        <v>0</v>
      </c>
      <c r="F518" s="87">
        <v>0</v>
      </c>
      <c r="G518" s="88">
        <v>0</v>
      </c>
      <c r="H518" s="169"/>
      <c r="I518" s="87">
        <v>0</v>
      </c>
      <c r="J518" s="88">
        <v>0</v>
      </c>
    </row>
    <row r="519" s="26" customFormat="1" customHeight="1" spans="1:10">
      <c r="A519" s="175">
        <v>220</v>
      </c>
      <c r="B519" s="89" t="s">
        <v>542</v>
      </c>
      <c r="C519" s="169">
        <v>757</v>
      </c>
      <c r="D519" s="169">
        <v>341</v>
      </c>
      <c r="E519" s="88">
        <v>45.0462351387054</v>
      </c>
      <c r="F519" s="87">
        <v>-369</v>
      </c>
      <c r="G519" s="88">
        <v>-51.9718309859155</v>
      </c>
      <c r="H519" s="169">
        <v>813</v>
      </c>
      <c r="I519" s="87">
        <v>472</v>
      </c>
      <c r="J519" s="88">
        <v>138.41642228739</v>
      </c>
    </row>
    <row r="520" s="26" customFormat="1" customHeight="1" spans="1:10">
      <c r="A520" s="175">
        <v>22001</v>
      </c>
      <c r="B520" s="94" t="s">
        <v>543</v>
      </c>
      <c r="C520" s="171">
        <v>757</v>
      </c>
      <c r="D520" s="171">
        <v>341</v>
      </c>
      <c r="E520" s="93">
        <v>45.0462351387054</v>
      </c>
      <c r="F520" s="92">
        <v>-369</v>
      </c>
      <c r="G520" s="93">
        <v>-51.9718309859155</v>
      </c>
      <c r="H520" s="171">
        <v>813</v>
      </c>
      <c r="I520" s="92">
        <v>472</v>
      </c>
      <c r="J520" s="93">
        <v>138.41642228739</v>
      </c>
    </row>
    <row r="521" s="26" customFormat="1" customHeight="1" spans="1:10">
      <c r="A521" s="175">
        <v>2200101</v>
      </c>
      <c r="B521" s="94" t="s">
        <v>156</v>
      </c>
      <c r="C521" s="171"/>
      <c r="D521" s="171"/>
      <c r="E521" s="93">
        <v>0</v>
      </c>
      <c r="F521" s="92">
        <v>0</v>
      </c>
      <c r="G521" s="93">
        <v>0</v>
      </c>
      <c r="H521" s="171"/>
      <c r="I521" s="92">
        <v>0</v>
      </c>
      <c r="J521" s="93">
        <v>0</v>
      </c>
    </row>
    <row r="522" s="26" customFormat="1" customHeight="1" spans="1:10">
      <c r="A522" s="175">
        <v>2200102</v>
      </c>
      <c r="B522" s="94" t="s">
        <v>157</v>
      </c>
      <c r="C522" s="171"/>
      <c r="D522" s="171"/>
      <c r="E522" s="93">
        <v>0</v>
      </c>
      <c r="F522" s="92">
        <v>0</v>
      </c>
      <c r="G522" s="93">
        <v>0</v>
      </c>
      <c r="H522" s="171"/>
      <c r="I522" s="92">
        <v>0</v>
      </c>
      <c r="J522" s="93">
        <v>0</v>
      </c>
    </row>
    <row r="523" s="26" customFormat="1" customHeight="1" spans="1:10">
      <c r="A523" s="175">
        <v>2200103</v>
      </c>
      <c r="B523" s="94" t="s">
        <v>163</v>
      </c>
      <c r="C523" s="171"/>
      <c r="D523" s="171"/>
      <c r="E523" s="93">
        <v>0</v>
      </c>
      <c r="F523" s="92">
        <v>0</v>
      </c>
      <c r="G523" s="93">
        <v>0</v>
      </c>
      <c r="H523" s="171"/>
      <c r="I523" s="92">
        <v>0</v>
      </c>
      <c r="J523" s="93">
        <v>0</v>
      </c>
    </row>
    <row r="524" s="26" customFormat="1" customHeight="1" spans="1:10">
      <c r="A524" s="175">
        <v>2200104</v>
      </c>
      <c r="B524" s="94" t="s">
        <v>544</v>
      </c>
      <c r="C524" s="171">
        <v>757</v>
      </c>
      <c r="D524" s="171">
        <v>341</v>
      </c>
      <c r="E524" s="93">
        <v>45.0462351387054</v>
      </c>
      <c r="F524" s="92">
        <v>-344</v>
      </c>
      <c r="G524" s="93">
        <v>-50.2189781021898</v>
      </c>
      <c r="H524" s="171">
        <v>363</v>
      </c>
      <c r="I524" s="92">
        <v>22</v>
      </c>
      <c r="J524" s="93">
        <v>6.4516129032258</v>
      </c>
    </row>
    <row r="525" s="26" customFormat="1" customHeight="1" spans="1:10">
      <c r="A525" s="175">
        <v>2200106</v>
      </c>
      <c r="B525" s="94" t="s">
        <v>545</v>
      </c>
      <c r="C525" s="171"/>
      <c r="D525" s="171"/>
      <c r="E525" s="93"/>
      <c r="F525" s="92">
        <v>0</v>
      </c>
      <c r="G525" s="93">
        <v>0</v>
      </c>
      <c r="H525" s="171">
        <v>450</v>
      </c>
      <c r="I525" s="92">
        <v>450</v>
      </c>
      <c r="J525" s="93">
        <v>0</v>
      </c>
    </row>
    <row r="526" s="26" customFormat="1" customHeight="1" spans="1:10">
      <c r="A526" s="175">
        <v>2200199</v>
      </c>
      <c r="B526" s="94" t="s">
        <v>546</v>
      </c>
      <c r="C526" s="171"/>
      <c r="D526" s="171"/>
      <c r="E526" s="93">
        <v>0</v>
      </c>
      <c r="F526" s="92">
        <v>-25</v>
      </c>
      <c r="G526" s="93">
        <v>-100</v>
      </c>
      <c r="H526" s="171"/>
      <c r="I526" s="92">
        <v>0</v>
      </c>
      <c r="J526" s="93">
        <v>0</v>
      </c>
    </row>
    <row r="527" s="26" customFormat="1" customHeight="1" spans="1:10">
      <c r="A527" s="175">
        <v>22099</v>
      </c>
      <c r="B527" s="94" t="s">
        <v>547</v>
      </c>
      <c r="C527" s="171">
        <v>0</v>
      </c>
      <c r="D527" s="171">
        <v>0</v>
      </c>
      <c r="E527" s="93">
        <v>0</v>
      </c>
      <c r="F527" s="92">
        <v>0</v>
      </c>
      <c r="G527" s="93">
        <v>0</v>
      </c>
      <c r="H527" s="171">
        <v>0</v>
      </c>
      <c r="I527" s="92">
        <v>0</v>
      </c>
      <c r="J527" s="93">
        <v>0</v>
      </c>
    </row>
    <row r="528" s="26" customFormat="1" customHeight="1" spans="1:10">
      <c r="A528" s="175">
        <v>2209999</v>
      </c>
      <c r="B528" s="94" t="s">
        <v>548</v>
      </c>
      <c r="C528" s="171"/>
      <c r="D528" s="171"/>
      <c r="E528" s="93">
        <v>0</v>
      </c>
      <c r="F528" s="92">
        <v>0</v>
      </c>
      <c r="G528" s="93">
        <v>0</v>
      </c>
      <c r="H528" s="171"/>
      <c r="I528" s="92">
        <v>0</v>
      </c>
      <c r="J528" s="93">
        <v>0</v>
      </c>
    </row>
    <row r="529" s="83" customFormat="1" customHeight="1" spans="1:10">
      <c r="A529" s="177">
        <v>221</v>
      </c>
      <c r="B529" s="89" t="s">
        <v>549</v>
      </c>
      <c r="C529" s="169">
        <v>187</v>
      </c>
      <c r="D529" s="169">
        <v>235</v>
      </c>
      <c r="E529" s="88">
        <v>125.668449197861</v>
      </c>
      <c r="F529" s="87">
        <v>-141</v>
      </c>
      <c r="G529" s="88">
        <v>-37.5</v>
      </c>
      <c r="H529" s="169">
        <v>169</v>
      </c>
      <c r="I529" s="87">
        <v>-66</v>
      </c>
      <c r="J529" s="88">
        <v>-28.0851063829787</v>
      </c>
    </row>
    <row r="530" s="26" customFormat="1" customHeight="1" spans="1:10">
      <c r="A530" s="175">
        <v>22101</v>
      </c>
      <c r="B530" s="94" t="s">
        <v>550</v>
      </c>
      <c r="C530" s="171">
        <v>56</v>
      </c>
      <c r="D530" s="171">
        <v>131</v>
      </c>
      <c r="E530" s="93">
        <v>233.928571428571</v>
      </c>
      <c r="F530" s="92">
        <v>-86</v>
      </c>
      <c r="G530" s="93">
        <v>-39.63133640553</v>
      </c>
      <c r="H530" s="171">
        <v>6</v>
      </c>
      <c r="I530" s="92">
        <v>-125</v>
      </c>
      <c r="J530" s="93">
        <v>-95.4198473282443</v>
      </c>
    </row>
    <row r="531" s="26" customFormat="1" customHeight="1" spans="1:10">
      <c r="A531" s="175">
        <v>2210101</v>
      </c>
      <c r="B531" s="94" t="s">
        <v>551</v>
      </c>
      <c r="C531" s="171"/>
      <c r="D531" s="171">
        <v>0</v>
      </c>
      <c r="E531" s="93">
        <v>0</v>
      </c>
      <c r="F531" s="92">
        <v>0</v>
      </c>
      <c r="G531" s="93">
        <v>0</v>
      </c>
      <c r="H531" s="171"/>
      <c r="I531" s="92">
        <v>0</v>
      </c>
      <c r="J531" s="93">
        <v>0</v>
      </c>
    </row>
    <row r="532" s="26" customFormat="1" customHeight="1" spans="1:10">
      <c r="A532" s="175">
        <v>2210105</v>
      </c>
      <c r="B532" s="94" t="s">
        <v>552</v>
      </c>
      <c r="C532" s="171">
        <v>6</v>
      </c>
      <c r="D532" s="171">
        <v>3</v>
      </c>
      <c r="E532" s="93">
        <v>50</v>
      </c>
      <c r="F532" s="92">
        <v>-5</v>
      </c>
      <c r="G532" s="93">
        <v>-62.5</v>
      </c>
      <c r="H532" s="171">
        <v>6</v>
      </c>
      <c r="I532" s="92">
        <v>3</v>
      </c>
      <c r="J532" s="93">
        <v>100</v>
      </c>
    </row>
    <row r="533" s="83" customFormat="1" customHeight="1" spans="1:11">
      <c r="A533" s="175">
        <v>2210106</v>
      </c>
      <c r="B533" s="94" t="s">
        <v>553</v>
      </c>
      <c r="C533" s="171"/>
      <c r="D533" s="171">
        <v>0</v>
      </c>
      <c r="E533" s="93">
        <v>0</v>
      </c>
      <c r="F533" s="92">
        <v>0</v>
      </c>
      <c r="G533" s="93">
        <v>0</v>
      </c>
      <c r="H533" s="171"/>
      <c r="I533" s="92">
        <v>0</v>
      </c>
      <c r="J533" s="93">
        <v>0</v>
      </c>
      <c r="K533" s="26"/>
    </row>
    <row r="534" s="26" customFormat="1" customHeight="1" spans="1:10">
      <c r="A534" s="175">
        <v>2210107</v>
      </c>
      <c r="B534" s="94" t="s">
        <v>554</v>
      </c>
      <c r="C534" s="171">
        <v>50</v>
      </c>
      <c r="D534" s="171">
        <v>128</v>
      </c>
      <c r="E534" s="93">
        <v>256</v>
      </c>
      <c r="F534" s="92">
        <v>32</v>
      </c>
      <c r="G534" s="93">
        <v>33.3333333333333</v>
      </c>
      <c r="H534" s="171"/>
      <c r="I534" s="92">
        <v>-128</v>
      </c>
      <c r="J534" s="93">
        <v>-100</v>
      </c>
    </row>
    <row r="535" s="26" customFormat="1" customHeight="1" spans="1:10">
      <c r="A535" s="175">
        <v>2210108</v>
      </c>
      <c r="B535" s="94" t="s">
        <v>555</v>
      </c>
      <c r="C535" s="171"/>
      <c r="D535" s="171">
        <v>0</v>
      </c>
      <c r="E535" s="93">
        <v>0</v>
      </c>
      <c r="F535" s="92">
        <v>-113</v>
      </c>
      <c r="G535" s="93">
        <v>-100</v>
      </c>
      <c r="H535" s="171"/>
      <c r="I535" s="92">
        <v>0</v>
      </c>
      <c r="J535" s="93">
        <v>0</v>
      </c>
    </row>
    <row r="536" s="26" customFormat="1" customHeight="1" spans="1:10">
      <c r="A536" s="175">
        <v>2210199</v>
      </c>
      <c r="B536" s="94" t="s">
        <v>556</v>
      </c>
      <c r="C536" s="171"/>
      <c r="D536" s="171">
        <v>0</v>
      </c>
      <c r="E536" s="93">
        <v>0</v>
      </c>
      <c r="F536" s="92">
        <v>0</v>
      </c>
      <c r="G536" s="93">
        <v>0</v>
      </c>
      <c r="H536" s="171"/>
      <c r="I536" s="92">
        <v>0</v>
      </c>
      <c r="J536" s="93">
        <v>0</v>
      </c>
    </row>
    <row r="537" s="26" customFormat="1" customHeight="1" spans="1:10">
      <c r="A537" s="175">
        <v>22102</v>
      </c>
      <c r="B537" s="94" t="s">
        <v>557</v>
      </c>
      <c r="C537" s="171">
        <v>131</v>
      </c>
      <c r="D537" s="171">
        <v>104</v>
      </c>
      <c r="E537" s="93">
        <v>79.3893129770992</v>
      </c>
      <c r="F537" s="92">
        <v>-55</v>
      </c>
      <c r="G537" s="93">
        <v>-34.5911949685535</v>
      </c>
      <c r="H537" s="171">
        <v>163</v>
      </c>
      <c r="I537" s="92">
        <v>59</v>
      </c>
      <c r="J537" s="93">
        <v>56.7307692307692</v>
      </c>
    </row>
    <row r="538" s="26" customFormat="1" customHeight="1" spans="1:10">
      <c r="A538" s="175">
        <v>2210201</v>
      </c>
      <c r="B538" s="94" t="s">
        <v>558</v>
      </c>
      <c r="C538" s="171">
        <v>131</v>
      </c>
      <c r="D538" s="171">
        <v>104</v>
      </c>
      <c r="E538" s="93">
        <v>79.3893129770992</v>
      </c>
      <c r="F538" s="92">
        <v>-53</v>
      </c>
      <c r="G538" s="93">
        <v>-33.7579617834395</v>
      </c>
      <c r="H538" s="171">
        <v>163</v>
      </c>
      <c r="I538" s="92">
        <v>59</v>
      </c>
      <c r="J538" s="93">
        <v>56.7307692307692</v>
      </c>
    </row>
    <row r="539" s="26" customFormat="1" customHeight="1" spans="1:10">
      <c r="A539" s="175">
        <v>2210202</v>
      </c>
      <c r="B539" s="94" t="s">
        <v>559</v>
      </c>
      <c r="C539" s="171"/>
      <c r="D539" s="171"/>
      <c r="E539" s="93">
        <v>0</v>
      </c>
      <c r="F539" s="92">
        <v>0</v>
      </c>
      <c r="G539" s="93">
        <v>0</v>
      </c>
      <c r="H539" s="171"/>
      <c r="I539" s="92">
        <v>0</v>
      </c>
      <c r="J539" s="93">
        <v>0</v>
      </c>
    </row>
    <row r="540" s="26" customFormat="1" customHeight="1" spans="1:10">
      <c r="A540" s="175">
        <v>2210203</v>
      </c>
      <c r="B540" s="94" t="s">
        <v>560</v>
      </c>
      <c r="C540" s="171"/>
      <c r="D540" s="171"/>
      <c r="E540" s="93">
        <v>0</v>
      </c>
      <c r="F540" s="92">
        <v>-2</v>
      </c>
      <c r="G540" s="93">
        <v>-100</v>
      </c>
      <c r="H540" s="171"/>
      <c r="I540" s="92">
        <v>0</v>
      </c>
      <c r="J540" s="93">
        <v>0</v>
      </c>
    </row>
    <row r="541" s="83" customFormat="1" customHeight="1" spans="1:10">
      <c r="A541" s="177">
        <v>222</v>
      </c>
      <c r="B541" s="89" t="s">
        <v>561</v>
      </c>
      <c r="C541" s="169"/>
      <c r="D541" s="169"/>
      <c r="E541" s="88">
        <v>0</v>
      </c>
      <c r="F541" s="87">
        <v>0</v>
      </c>
      <c r="G541" s="88">
        <v>0</v>
      </c>
      <c r="H541" s="169"/>
      <c r="I541" s="87">
        <v>0</v>
      </c>
      <c r="J541" s="88">
        <v>0</v>
      </c>
    </row>
    <row r="542" s="83" customFormat="1" customHeight="1" spans="1:10">
      <c r="A542" s="177">
        <v>224</v>
      </c>
      <c r="B542" s="89" t="s">
        <v>562</v>
      </c>
      <c r="C542" s="169">
        <v>1191</v>
      </c>
      <c r="D542" s="169">
        <v>544</v>
      </c>
      <c r="E542" s="88">
        <v>45.6759026028547</v>
      </c>
      <c r="F542" s="87">
        <v>29</v>
      </c>
      <c r="G542" s="88">
        <v>5.63106796116506</v>
      </c>
      <c r="H542" s="169">
        <v>877</v>
      </c>
      <c r="I542" s="87">
        <v>333</v>
      </c>
      <c r="J542" s="88">
        <v>61.2132352941176</v>
      </c>
    </row>
    <row r="543" s="26" customFormat="1" customHeight="1" spans="1:10">
      <c r="A543" s="175">
        <v>22401</v>
      </c>
      <c r="B543" s="94" t="s">
        <v>563</v>
      </c>
      <c r="C543" s="171">
        <v>773</v>
      </c>
      <c r="D543" s="171">
        <v>364</v>
      </c>
      <c r="E543" s="93">
        <v>47.0892626131953</v>
      </c>
      <c r="F543" s="92">
        <v>192</v>
      </c>
      <c r="G543" s="93">
        <v>111.627906976744</v>
      </c>
      <c r="H543" s="171">
        <v>510</v>
      </c>
      <c r="I543" s="92">
        <v>146</v>
      </c>
      <c r="J543" s="93">
        <v>40.1098901098901</v>
      </c>
    </row>
    <row r="544" s="26" customFormat="1" customHeight="1" spans="1:10">
      <c r="A544" s="175">
        <v>2240101</v>
      </c>
      <c r="B544" s="94" t="s">
        <v>156</v>
      </c>
      <c r="C544" s="171"/>
      <c r="D544" s="171">
        <v>0</v>
      </c>
      <c r="E544" s="93">
        <v>0</v>
      </c>
      <c r="F544" s="92">
        <v>0</v>
      </c>
      <c r="G544" s="93">
        <v>0</v>
      </c>
      <c r="H544" s="171">
        <v>14</v>
      </c>
      <c r="I544" s="92">
        <v>14</v>
      </c>
      <c r="J544" s="93">
        <v>0</v>
      </c>
    </row>
    <row r="545" s="83" customFormat="1" customHeight="1" spans="1:11">
      <c r="A545" s="175">
        <v>2240102</v>
      </c>
      <c r="B545" s="94" t="s">
        <v>157</v>
      </c>
      <c r="C545" s="171"/>
      <c r="D545" s="171">
        <v>0</v>
      </c>
      <c r="E545" s="93">
        <v>0</v>
      </c>
      <c r="F545" s="92">
        <v>0</v>
      </c>
      <c r="G545" s="93">
        <v>0</v>
      </c>
      <c r="H545" s="171"/>
      <c r="I545" s="92">
        <v>0</v>
      </c>
      <c r="J545" s="93">
        <v>0</v>
      </c>
      <c r="K545" s="26"/>
    </row>
    <row r="546" s="83" customFormat="1" customHeight="1" spans="1:11">
      <c r="A546" s="175">
        <v>2240103</v>
      </c>
      <c r="B546" s="94" t="s">
        <v>163</v>
      </c>
      <c r="C546" s="171"/>
      <c r="D546" s="171">
        <v>0</v>
      </c>
      <c r="E546" s="93">
        <v>0</v>
      </c>
      <c r="F546" s="92">
        <v>0</v>
      </c>
      <c r="G546" s="93">
        <v>0</v>
      </c>
      <c r="H546" s="171"/>
      <c r="I546" s="92">
        <v>0</v>
      </c>
      <c r="J546" s="93">
        <v>0</v>
      </c>
      <c r="K546" s="26"/>
    </row>
    <row r="547" s="26" customFormat="1" customHeight="1" spans="1:10">
      <c r="A547" s="175">
        <v>2240104</v>
      </c>
      <c r="B547" s="94" t="s">
        <v>564</v>
      </c>
      <c r="C547" s="171">
        <v>60</v>
      </c>
      <c r="D547" s="171">
        <v>0</v>
      </c>
      <c r="E547" s="93">
        <v>0</v>
      </c>
      <c r="F547" s="92">
        <v>-1</v>
      </c>
      <c r="G547" s="93">
        <v>-100</v>
      </c>
      <c r="H547" s="171"/>
      <c r="I547" s="92">
        <v>0</v>
      </c>
      <c r="J547" s="93">
        <v>0</v>
      </c>
    </row>
    <row r="548" s="26" customFormat="1" customHeight="1" spans="1:10">
      <c r="A548" s="175">
        <v>2240105</v>
      </c>
      <c r="B548" s="94" t="s">
        <v>565</v>
      </c>
      <c r="C548" s="171"/>
      <c r="D548" s="171">
        <v>0</v>
      </c>
      <c r="E548" s="93">
        <v>0</v>
      </c>
      <c r="F548" s="92">
        <v>0</v>
      </c>
      <c r="G548" s="93">
        <v>0</v>
      </c>
      <c r="H548" s="171"/>
      <c r="I548" s="92">
        <v>0</v>
      </c>
      <c r="J548" s="93">
        <v>0</v>
      </c>
    </row>
    <row r="549" s="26" customFormat="1" customHeight="1" spans="1:10">
      <c r="A549" s="175">
        <v>2240106</v>
      </c>
      <c r="B549" s="94" t="s">
        <v>566</v>
      </c>
      <c r="C549" s="171">
        <v>525</v>
      </c>
      <c r="D549" s="171">
        <v>343</v>
      </c>
      <c r="E549" s="93">
        <v>65.3333333333333</v>
      </c>
      <c r="F549" s="92">
        <v>208</v>
      </c>
      <c r="G549" s="93">
        <v>154.074074074074</v>
      </c>
      <c r="H549" s="171">
        <v>408</v>
      </c>
      <c r="I549" s="92">
        <v>65</v>
      </c>
      <c r="J549" s="93">
        <v>18.9504373177843</v>
      </c>
    </row>
    <row r="550" s="26" customFormat="1" customHeight="1" spans="1:10">
      <c r="A550" s="175">
        <v>2240108</v>
      </c>
      <c r="B550" s="94" t="s">
        <v>567</v>
      </c>
      <c r="C550" s="171"/>
      <c r="D550" s="171">
        <v>0</v>
      </c>
      <c r="E550" s="93">
        <v>0</v>
      </c>
      <c r="F550" s="92">
        <v>0</v>
      </c>
      <c r="G550" s="93">
        <v>0</v>
      </c>
      <c r="H550" s="171">
        <v>1</v>
      </c>
      <c r="I550" s="92">
        <v>1</v>
      </c>
      <c r="J550" s="93">
        <v>0</v>
      </c>
    </row>
    <row r="551" s="26" customFormat="1" customHeight="1" spans="1:10">
      <c r="A551" s="175">
        <v>2240109</v>
      </c>
      <c r="B551" s="94" t="s">
        <v>568</v>
      </c>
      <c r="C551" s="171">
        <v>128</v>
      </c>
      <c r="D551" s="171">
        <v>20</v>
      </c>
      <c r="E551" s="93">
        <v>15.625</v>
      </c>
      <c r="F551" s="92">
        <v>-16</v>
      </c>
      <c r="G551" s="93">
        <v>-44.4444444444444</v>
      </c>
      <c r="H551" s="171">
        <v>42</v>
      </c>
      <c r="I551" s="92">
        <v>22</v>
      </c>
      <c r="J551" s="93">
        <v>110</v>
      </c>
    </row>
    <row r="552" s="26" customFormat="1" customHeight="1" spans="1:10">
      <c r="A552" s="175">
        <v>2240150</v>
      </c>
      <c r="B552" s="94" t="s">
        <v>158</v>
      </c>
      <c r="C552" s="171"/>
      <c r="D552" s="171">
        <v>0</v>
      </c>
      <c r="E552" s="93">
        <v>0</v>
      </c>
      <c r="F552" s="92">
        <v>0</v>
      </c>
      <c r="G552" s="93">
        <v>0</v>
      </c>
      <c r="H552" s="171"/>
      <c r="I552" s="92">
        <v>0</v>
      </c>
      <c r="J552" s="93">
        <v>0</v>
      </c>
    </row>
    <row r="553" s="26" customFormat="1" customHeight="1" spans="1:10">
      <c r="A553" s="175">
        <v>2240199</v>
      </c>
      <c r="B553" s="94" t="s">
        <v>569</v>
      </c>
      <c r="C553" s="171">
        <v>60</v>
      </c>
      <c r="D553" s="171">
        <v>1</v>
      </c>
      <c r="E553" s="93">
        <v>1.66666666666667</v>
      </c>
      <c r="F553" s="92">
        <v>1</v>
      </c>
      <c r="G553" s="93">
        <v>0</v>
      </c>
      <c r="H553" s="171">
        <v>45</v>
      </c>
      <c r="I553" s="92">
        <v>44</v>
      </c>
      <c r="J553" s="93">
        <v>4400</v>
      </c>
    </row>
    <row r="554" s="26" customFormat="1" customHeight="1" spans="1:10">
      <c r="A554" s="175">
        <v>22402</v>
      </c>
      <c r="B554" s="94" t="s">
        <v>570</v>
      </c>
      <c r="C554" s="171">
        <v>418</v>
      </c>
      <c r="D554" s="171">
        <v>180</v>
      </c>
      <c r="E554" s="93">
        <v>43.0622009569378</v>
      </c>
      <c r="F554" s="92">
        <v>-163</v>
      </c>
      <c r="G554" s="93">
        <v>-47.5218658892128</v>
      </c>
      <c r="H554" s="171">
        <v>352</v>
      </c>
      <c r="I554" s="92">
        <v>172</v>
      </c>
      <c r="J554" s="93">
        <v>95.5555555555555</v>
      </c>
    </row>
    <row r="555" s="26" customFormat="1" customHeight="1" spans="1:10">
      <c r="A555" s="175">
        <v>2240201</v>
      </c>
      <c r="B555" s="94" t="s">
        <v>156</v>
      </c>
      <c r="C555" s="171"/>
      <c r="D555" s="171"/>
      <c r="E555" s="93">
        <v>0</v>
      </c>
      <c r="F555" s="92">
        <v>0</v>
      </c>
      <c r="G555" s="93">
        <v>0</v>
      </c>
      <c r="H555" s="171"/>
      <c r="I555" s="92">
        <v>0</v>
      </c>
      <c r="J555" s="93">
        <v>0</v>
      </c>
    </row>
    <row r="556" s="26" customFormat="1" customHeight="1" spans="1:10">
      <c r="A556" s="175">
        <v>2240202</v>
      </c>
      <c r="B556" s="94" t="s">
        <v>157</v>
      </c>
      <c r="C556" s="171"/>
      <c r="D556" s="171"/>
      <c r="E556" s="93">
        <v>0</v>
      </c>
      <c r="F556" s="92">
        <v>0</v>
      </c>
      <c r="G556" s="93">
        <v>0</v>
      </c>
      <c r="H556" s="171"/>
      <c r="I556" s="92">
        <v>0</v>
      </c>
      <c r="J556" s="93">
        <v>0</v>
      </c>
    </row>
    <row r="557" s="26" customFormat="1" customHeight="1" spans="1:10">
      <c r="A557" s="175">
        <v>2240203</v>
      </c>
      <c r="B557" s="94" t="s">
        <v>163</v>
      </c>
      <c r="C557" s="171"/>
      <c r="D557" s="171"/>
      <c r="E557" s="93">
        <v>0</v>
      </c>
      <c r="F557" s="92">
        <v>0</v>
      </c>
      <c r="G557" s="93">
        <v>0</v>
      </c>
      <c r="H557" s="171"/>
      <c r="I557" s="92">
        <v>0</v>
      </c>
      <c r="J557" s="93">
        <v>0</v>
      </c>
    </row>
    <row r="558" s="26" customFormat="1" customHeight="1" spans="1:10">
      <c r="A558" s="175">
        <v>2240204</v>
      </c>
      <c r="B558" s="94" t="s">
        <v>571</v>
      </c>
      <c r="C558" s="171"/>
      <c r="D558" s="171"/>
      <c r="E558" s="93">
        <v>0</v>
      </c>
      <c r="F558" s="92">
        <v>0</v>
      </c>
      <c r="G558" s="93">
        <v>0</v>
      </c>
      <c r="H558" s="171"/>
      <c r="I558" s="92">
        <v>0</v>
      </c>
      <c r="J558" s="93">
        <v>0</v>
      </c>
    </row>
    <row r="559" s="26" customFormat="1" customHeight="1" spans="1:10">
      <c r="A559" s="175">
        <v>2240299</v>
      </c>
      <c r="B559" s="94" t="s">
        <v>572</v>
      </c>
      <c r="C559" s="171">
        <v>418</v>
      </c>
      <c r="D559" s="171">
        <v>180</v>
      </c>
      <c r="E559" s="93">
        <v>43.0622009569378</v>
      </c>
      <c r="F559" s="92">
        <v>-163</v>
      </c>
      <c r="G559" s="93">
        <v>-47.5218658892128</v>
      </c>
      <c r="H559" s="171">
        <v>352</v>
      </c>
      <c r="I559" s="92">
        <v>172</v>
      </c>
      <c r="J559" s="93">
        <v>95.5555555555555</v>
      </c>
    </row>
    <row r="560" s="26" customFormat="1" customHeight="1" spans="1:10">
      <c r="A560" s="175">
        <v>22406</v>
      </c>
      <c r="B560" s="94" t="s">
        <v>573</v>
      </c>
      <c r="C560" s="171">
        <v>0</v>
      </c>
      <c r="D560" s="171">
        <v>0</v>
      </c>
      <c r="E560" s="93">
        <v>0</v>
      </c>
      <c r="F560" s="92">
        <v>0</v>
      </c>
      <c r="G560" s="93">
        <v>0</v>
      </c>
      <c r="H560" s="171">
        <v>15</v>
      </c>
      <c r="I560" s="92">
        <v>15</v>
      </c>
      <c r="J560" s="93">
        <v>0</v>
      </c>
    </row>
    <row r="561" s="26" customFormat="1" customHeight="1" spans="1:10">
      <c r="A561" s="175">
        <v>2240602</v>
      </c>
      <c r="B561" s="94" t="s">
        <v>574</v>
      </c>
      <c r="C561" s="171"/>
      <c r="D561" s="171"/>
      <c r="E561" s="93">
        <v>0</v>
      </c>
      <c r="F561" s="92">
        <v>0</v>
      </c>
      <c r="G561" s="93">
        <v>0</v>
      </c>
      <c r="H561" s="171">
        <v>15</v>
      </c>
      <c r="I561" s="92">
        <v>15</v>
      </c>
      <c r="J561" s="93">
        <v>0</v>
      </c>
    </row>
    <row r="562" s="26" customFormat="1" customHeight="1" spans="1:10">
      <c r="A562" s="178">
        <v>227</v>
      </c>
      <c r="B562" s="89" t="s">
        <v>575</v>
      </c>
      <c r="C562" s="169">
        <v>600</v>
      </c>
      <c r="D562" s="169"/>
      <c r="E562" s="88">
        <v>0</v>
      </c>
      <c r="F562" s="87">
        <v>0</v>
      </c>
      <c r="G562" s="88">
        <v>0</v>
      </c>
      <c r="H562" s="169">
        <v>600</v>
      </c>
      <c r="I562" s="87">
        <v>600</v>
      </c>
      <c r="J562" s="88">
        <v>0</v>
      </c>
    </row>
    <row r="563" s="26" customFormat="1" customHeight="1" spans="1:10">
      <c r="A563" s="175">
        <v>229</v>
      </c>
      <c r="B563" s="89" t="s">
        <v>576</v>
      </c>
      <c r="C563" s="169">
        <v>0</v>
      </c>
      <c r="D563" s="169">
        <v>87</v>
      </c>
      <c r="E563" s="88">
        <v>0</v>
      </c>
      <c r="F563" s="87">
        <v>79</v>
      </c>
      <c r="G563" s="88">
        <v>987.5</v>
      </c>
      <c r="H563" s="169">
        <v>2000</v>
      </c>
      <c r="I563" s="87">
        <v>1913</v>
      </c>
      <c r="J563" s="88">
        <v>2198.85057471264</v>
      </c>
    </row>
    <row r="564" s="26" customFormat="1" customHeight="1" spans="1:10">
      <c r="A564" s="178">
        <v>22902</v>
      </c>
      <c r="B564" s="94" t="s">
        <v>577</v>
      </c>
      <c r="C564" s="171"/>
      <c r="D564" s="171"/>
      <c r="E564" s="93">
        <v>0</v>
      </c>
      <c r="F564" s="92">
        <v>0</v>
      </c>
      <c r="G564" s="93">
        <v>0</v>
      </c>
      <c r="H564" s="171">
        <v>2000</v>
      </c>
      <c r="I564" s="92">
        <v>2000</v>
      </c>
      <c r="J564" s="93">
        <v>0</v>
      </c>
    </row>
    <row r="565" s="26" customFormat="1" customHeight="1" spans="1:10">
      <c r="A565" s="175">
        <v>22999</v>
      </c>
      <c r="B565" s="94" t="s">
        <v>578</v>
      </c>
      <c r="C565" s="171"/>
      <c r="D565" s="171">
        <v>87</v>
      </c>
      <c r="E565" s="93">
        <v>0</v>
      </c>
      <c r="F565" s="92">
        <v>79</v>
      </c>
      <c r="G565" s="93">
        <v>987.5</v>
      </c>
      <c r="H565" s="171"/>
      <c r="I565" s="92">
        <v>-87</v>
      </c>
      <c r="J565" s="93">
        <v>-100</v>
      </c>
    </row>
    <row r="566" s="26" customFormat="1" customHeight="1" spans="1:10">
      <c r="A566" s="175">
        <v>232</v>
      </c>
      <c r="B566" s="89" t="s">
        <v>579</v>
      </c>
      <c r="C566" s="169"/>
      <c r="D566" s="169"/>
      <c r="E566" s="88">
        <v>0</v>
      </c>
      <c r="F566" s="87">
        <v>0</v>
      </c>
      <c r="G566" s="88">
        <v>0</v>
      </c>
      <c r="H566" s="169"/>
      <c r="I566" s="87">
        <v>0</v>
      </c>
      <c r="J566" s="88">
        <v>0</v>
      </c>
    </row>
    <row r="567" s="26" customFormat="1" customHeight="1" spans="1:10">
      <c r="A567" s="175">
        <v>233</v>
      </c>
      <c r="B567" s="89" t="s">
        <v>580</v>
      </c>
      <c r="C567" s="169"/>
      <c r="D567" s="169"/>
      <c r="E567" s="88">
        <v>0</v>
      </c>
      <c r="F567" s="87">
        <v>0</v>
      </c>
      <c r="G567" s="88">
        <v>0</v>
      </c>
      <c r="H567" s="169"/>
      <c r="I567" s="87">
        <v>0</v>
      </c>
      <c r="J567" s="88">
        <v>0</v>
      </c>
    </row>
    <row r="568" s="26" customFormat="1" customHeight="1" spans="1:10">
      <c r="A568" s="181" t="s">
        <v>581</v>
      </c>
      <c r="B568" s="89" t="s">
        <v>581</v>
      </c>
      <c r="C568" s="169">
        <v>861</v>
      </c>
      <c r="D568" s="169"/>
      <c r="E568" s="88">
        <v>0</v>
      </c>
      <c r="F568" s="87">
        <v>0</v>
      </c>
      <c r="G568" s="88">
        <v>0</v>
      </c>
      <c r="H568" s="169"/>
      <c r="I568" s="87">
        <v>0</v>
      </c>
      <c r="J568" s="88">
        <v>0</v>
      </c>
    </row>
    <row r="569" s="83" customFormat="1" ht="16" customHeight="1" spans="1:10">
      <c r="A569" s="141">
        <v>230</v>
      </c>
      <c r="B569" s="86" t="s">
        <v>582</v>
      </c>
      <c r="C569" s="137">
        <v>1711</v>
      </c>
      <c r="D569" s="137">
        <v>11833</v>
      </c>
      <c r="E569" s="137"/>
      <c r="F569" s="137"/>
      <c r="G569" s="137"/>
      <c r="H569" s="137">
        <v>5220</v>
      </c>
      <c r="I569" s="137"/>
      <c r="J569" s="137"/>
    </row>
    <row r="570" s="83" customFormat="1" ht="16" customHeight="1" spans="1:10">
      <c r="A570" s="141"/>
      <c r="B570" s="89" t="s">
        <v>583</v>
      </c>
      <c r="C570" s="137">
        <v>1711</v>
      </c>
      <c r="D570" s="137">
        <v>11833</v>
      </c>
      <c r="E570" s="137"/>
      <c r="F570" s="137"/>
      <c r="G570" s="137"/>
      <c r="H570" s="137">
        <v>5220</v>
      </c>
      <c r="I570" s="137"/>
      <c r="J570" s="137"/>
    </row>
    <row r="571" s="26" customFormat="1" ht="16" customHeight="1" spans="1:10">
      <c r="A571" s="175">
        <v>2300601</v>
      </c>
      <c r="B571" s="94" t="s">
        <v>584</v>
      </c>
      <c r="C571" s="138">
        <v>123</v>
      </c>
      <c r="D571" s="138">
        <v>123</v>
      </c>
      <c r="E571" s="138"/>
      <c r="F571" s="138"/>
      <c r="G571" s="138"/>
      <c r="H571" s="138">
        <v>123</v>
      </c>
      <c r="I571" s="138"/>
      <c r="J571" s="138"/>
    </row>
    <row r="572" s="83" customFormat="1" ht="16" customHeight="1" spans="1:11">
      <c r="A572" s="175">
        <v>2300302</v>
      </c>
      <c r="B572" s="94" t="s">
        <v>585</v>
      </c>
      <c r="C572" s="138">
        <v>1588</v>
      </c>
      <c r="D572" s="138">
        <v>11710</v>
      </c>
      <c r="E572" s="138"/>
      <c r="F572" s="138"/>
      <c r="G572" s="138"/>
      <c r="H572" s="138">
        <v>5097</v>
      </c>
      <c r="I572" s="138"/>
      <c r="J572" s="138"/>
      <c r="K572" s="26"/>
    </row>
    <row r="573" s="83" customFormat="1" ht="16" customHeight="1" spans="1:10">
      <c r="A573" s="141"/>
      <c r="B573" s="89" t="s">
        <v>586</v>
      </c>
      <c r="C573" s="137"/>
      <c r="D573" s="137"/>
      <c r="E573" s="137"/>
      <c r="F573" s="137"/>
      <c r="G573" s="137"/>
      <c r="H573" s="137"/>
      <c r="I573" s="137"/>
      <c r="J573" s="137"/>
    </row>
    <row r="574" s="26" customFormat="1" customHeight="1" spans="1:10">
      <c r="A574" s="182"/>
      <c r="B574" s="89" t="s">
        <v>587</v>
      </c>
      <c r="C574" s="137"/>
      <c r="D574" s="137"/>
      <c r="E574" s="137"/>
      <c r="F574" s="137"/>
      <c r="G574" s="137"/>
      <c r="H574" s="137"/>
      <c r="I574" s="137"/>
      <c r="J574" s="137"/>
    </row>
    <row r="575" s="26" customFormat="1" customHeight="1" spans="1:10">
      <c r="A575" s="182"/>
      <c r="B575" s="89" t="s">
        <v>588</v>
      </c>
      <c r="C575" s="137"/>
      <c r="D575" s="137"/>
      <c r="E575" s="137"/>
      <c r="F575" s="137"/>
      <c r="G575" s="137"/>
      <c r="H575" s="137"/>
      <c r="I575" s="137"/>
      <c r="J575" s="137"/>
    </row>
    <row r="576" s="83" customFormat="1" customHeight="1" spans="1:11">
      <c r="A576" s="182"/>
      <c r="B576" s="89" t="s">
        <v>589</v>
      </c>
      <c r="C576" s="137"/>
      <c r="D576" s="137"/>
      <c r="E576" s="137"/>
      <c r="F576" s="137"/>
      <c r="G576" s="137"/>
      <c r="H576" s="137"/>
      <c r="I576" s="137"/>
      <c r="J576" s="137"/>
      <c r="K576" s="26"/>
    </row>
    <row r="577" s="26" customFormat="1" customHeight="1" spans="1:10">
      <c r="A577" s="182"/>
      <c r="B577" s="89" t="s">
        <v>590</v>
      </c>
      <c r="C577" s="137"/>
      <c r="D577" s="137"/>
      <c r="E577" s="137"/>
      <c r="F577" s="137"/>
      <c r="G577" s="137"/>
      <c r="H577" s="137"/>
      <c r="I577" s="137"/>
      <c r="J577" s="137"/>
    </row>
    <row r="578" s="26" customFormat="1" customHeight="1" spans="1:10">
      <c r="A578" s="182"/>
      <c r="B578" s="89" t="s">
        <v>591</v>
      </c>
      <c r="C578" s="137"/>
      <c r="D578" s="137"/>
      <c r="E578" s="137"/>
      <c r="F578" s="137"/>
      <c r="G578" s="137"/>
      <c r="H578" s="137"/>
      <c r="I578" s="137"/>
      <c r="J578" s="137"/>
    </row>
    <row r="579" s="26" customFormat="1" customHeight="1" spans="1:10">
      <c r="A579" s="183"/>
      <c r="B579" s="89" t="s">
        <v>592</v>
      </c>
      <c r="C579" s="137"/>
      <c r="D579" s="137"/>
      <c r="E579" s="137"/>
      <c r="F579" s="137"/>
      <c r="G579" s="137"/>
      <c r="H579" s="137"/>
      <c r="I579" s="137"/>
      <c r="J579" s="137"/>
    </row>
    <row r="580" s="83" customFormat="1" customHeight="1" spans="1:10">
      <c r="A580" s="182"/>
      <c r="B580" s="86" t="s">
        <v>593</v>
      </c>
      <c r="C580" s="169">
        <v>63339</v>
      </c>
      <c r="D580" s="169">
        <v>43503</v>
      </c>
      <c r="E580" s="16"/>
      <c r="F580" s="169"/>
      <c r="G580" s="16"/>
      <c r="H580" s="169">
        <v>54987</v>
      </c>
      <c r="I580" s="169"/>
      <c r="J580" s="16"/>
    </row>
    <row r="583" s="83" customFormat="1" customHeight="1" spans="1:14">
      <c r="A583" s="162"/>
      <c r="B583" s="84"/>
      <c r="C583" s="131"/>
      <c r="D583" s="131"/>
      <c r="E583" s="163"/>
      <c r="F583" s="131"/>
      <c r="G583" s="163"/>
      <c r="H583" s="131"/>
      <c r="I583" s="131"/>
      <c r="J583" s="163"/>
      <c r="K583" s="26"/>
      <c r="L583" s="26"/>
      <c r="M583" s="26"/>
      <c r="N583" s="26"/>
    </row>
    <row r="584" s="161" customFormat="1" customHeight="1" spans="1:14">
      <c r="A584" s="162"/>
      <c r="B584" s="84"/>
      <c r="C584" s="131"/>
      <c r="D584" s="131"/>
      <c r="E584" s="163"/>
      <c r="F584" s="131"/>
      <c r="G584" s="163"/>
      <c r="H584" s="131"/>
      <c r="I584" s="131"/>
      <c r="J584" s="163"/>
      <c r="K584" s="26"/>
      <c r="L584" s="26"/>
      <c r="M584" s="26"/>
      <c r="N584" s="26"/>
    </row>
  </sheetData>
  <mergeCells count="11">
    <mergeCell ref="B1:J1"/>
    <mergeCell ref="A2:I2"/>
    <mergeCell ref="C3:G3"/>
    <mergeCell ref="H3:J3"/>
    <mergeCell ref="F4:G4"/>
    <mergeCell ref="I4:J4"/>
    <mergeCell ref="B3:B5"/>
    <mergeCell ref="C4:C5"/>
    <mergeCell ref="D4:D5"/>
    <mergeCell ref="E4:E5"/>
    <mergeCell ref="H4:H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72"/>
  <sheetViews>
    <sheetView showZeros="0" view="pageBreakPreview" zoomScaleNormal="100" workbookViewId="0">
      <pane xSplit="2" ySplit="6" topLeftCell="C549" activePane="bottomRight" state="frozen"/>
      <selection/>
      <selection pane="topRight"/>
      <selection pane="bottomLeft"/>
      <selection pane="bottomRight" activeCell="M561" sqref="M561"/>
    </sheetView>
  </sheetViews>
  <sheetFormatPr defaultColWidth="9" defaultRowHeight="15.75" customHeight="1"/>
  <cols>
    <col min="1" max="1" width="7.44444444444444" style="162" hidden="1" customWidth="1"/>
    <col min="2" max="2" width="43.0925925925926" style="84" customWidth="1"/>
    <col min="3" max="3" width="12.9074074074074" style="131" customWidth="1"/>
    <col min="4" max="4" width="10.0925925925926" style="131" customWidth="1"/>
    <col min="5" max="5" width="10.2592592592593" style="163" customWidth="1"/>
    <col min="6" max="6" width="11" style="131" customWidth="1"/>
    <col min="7" max="7" width="8.44444444444444" style="163" customWidth="1"/>
    <col min="8" max="8" width="9.44444444444444" style="131" customWidth="1"/>
    <col min="9" max="9" width="12.0925925925926" style="131" customWidth="1"/>
    <col min="10" max="10" width="10.3518518518519" style="163" customWidth="1"/>
    <col min="11" max="16384" width="9" style="26"/>
  </cols>
  <sheetData>
    <row r="1" s="83" customFormat="1" ht="34" customHeight="1" spans="1:10">
      <c r="A1" s="164"/>
      <c r="B1" s="7" t="s">
        <v>6</v>
      </c>
      <c r="C1" s="7"/>
      <c r="D1" s="7"/>
      <c r="E1" s="7"/>
      <c r="F1" s="7"/>
      <c r="G1" s="7"/>
      <c r="H1" s="7"/>
      <c r="I1" s="7"/>
      <c r="J1" s="173"/>
    </row>
    <row r="2" s="83" customFormat="1" customHeight="1" spans="1:10">
      <c r="A2" s="165"/>
      <c r="B2" s="165"/>
      <c r="C2" s="165"/>
      <c r="D2" s="165"/>
      <c r="E2" s="165"/>
      <c r="F2" s="165"/>
      <c r="G2" s="165"/>
      <c r="H2" s="165"/>
      <c r="I2" s="165"/>
      <c r="J2" s="174" t="s">
        <v>150</v>
      </c>
    </row>
    <row r="3" s="82" customFormat="1" ht="16" customHeight="1" spans="1:10">
      <c r="A3" s="166" t="s">
        <v>151</v>
      </c>
      <c r="B3" s="9" t="s">
        <v>40</v>
      </c>
      <c r="C3" s="10" t="s">
        <v>41</v>
      </c>
      <c r="D3" s="11"/>
      <c r="E3" s="11"/>
      <c r="F3" s="11"/>
      <c r="G3" s="12"/>
      <c r="H3" s="9" t="s">
        <v>42</v>
      </c>
      <c r="I3" s="9"/>
      <c r="J3" s="9"/>
    </row>
    <row r="4" s="82" customFormat="1" customHeight="1" spans="1:10">
      <c r="A4" s="167"/>
      <c r="B4" s="9"/>
      <c r="C4" s="9" t="s">
        <v>43</v>
      </c>
      <c r="D4" s="9" t="s">
        <v>44</v>
      </c>
      <c r="E4" s="9" t="s">
        <v>45</v>
      </c>
      <c r="F4" s="9" t="s">
        <v>46</v>
      </c>
      <c r="G4" s="9"/>
      <c r="H4" s="13" t="s">
        <v>47</v>
      </c>
      <c r="I4" s="9" t="s">
        <v>48</v>
      </c>
      <c r="J4" s="9"/>
    </row>
    <row r="5" s="82" customFormat="1" ht="16" customHeight="1" spans="1:10">
      <c r="A5" s="168" t="s">
        <v>152</v>
      </c>
      <c r="B5" s="9"/>
      <c r="C5" s="9"/>
      <c r="D5" s="9"/>
      <c r="E5" s="9"/>
      <c r="F5" s="9" t="s">
        <v>49</v>
      </c>
      <c r="G5" s="9" t="s">
        <v>50</v>
      </c>
      <c r="H5" s="13"/>
      <c r="I5" s="9" t="s">
        <v>49</v>
      </c>
      <c r="J5" s="9" t="s">
        <v>50</v>
      </c>
    </row>
    <row r="6" s="83" customFormat="1" ht="16" customHeight="1" spans="1:10">
      <c r="A6" s="166"/>
      <c r="B6" s="86" t="s">
        <v>153</v>
      </c>
      <c r="C6" s="169">
        <v>61628</v>
      </c>
      <c r="D6" s="169">
        <v>31670</v>
      </c>
      <c r="E6" s="88">
        <v>51.3889790355033</v>
      </c>
      <c r="F6" s="87">
        <v>-47922</v>
      </c>
      <c r="G6" s="88">
        <v>-60.2095688008845</v>
      </c>
      <c r="H6" s="169">
        <v>49767</v>
      </c>
      <c r="I6" s="87">
        <v>18097</v>
      </c>
      <c r="J6" s="88">
        <v>57.1424060625197</v>
      </c>
    </row>
    <row r="7" s="83" customFormat="1" ht="16" customHeight="1" spans="1:10">
      <c r="A7" s="170">
        <v>201</v>
      </c>
      <c r="B7" s="89" t="s">
        <v>154</v>
      </c>
      <c r="C7" s="169">
        <v>16664</v>
      </c>
      <c r="D7" s="169">
        <v>7899</v>
      </c>
      <c r="E7" s="88">
        <v>47.4015842534806</v>
      </c>
      <c r="F7" s="87">
        <v>-3807</v>
      </c>
      <c r="G7" s="88">
        <v>-32.5217837006663</v>
      </c>
      <c r="H7" s="169">
        <v>12608</v>
      </c>
      <c r="I7" s="87">
        <v>4709</v>
      </c>
      <c r="J7" s="88">
        <v>59.6151411571085</v>
      </c>
    </row>
    <row r="8" s="26" customFormat="1" ht="16" customHeight="1" spans="1:10">
      <c r="A8" s="170">
        <v>20101</v>
      </c>
      <c r="B8" s="94" t="s">
        <v>155</v>
      </c>
      <c r="C8" s="171">
        <v>1</v>
      </c>
      <c r="D8" s="171">
        <v>0</v>
      </c>
      <c r="E8" s="93">
        <v>0</v>
      </c>
      <c r="F8" s="92">
        <v>0</v>
      </c>
      <c r="G8" s="93">
        <v>0</v>
      </c>
      <c r="H8" s="171">
        <v>1</v>
      </c>
      <c r="I8" s="92">
        <v>1</v>
      </c>
      <c r="J8" s="93">
        <v>0</v>
      </c>
    </row>
    <row r="9" s="26" customFormat="1" ht="16" customHeight="1" spans="1:10">
      <c r="A9" s="170">
        <v>2010101</v>
      </c>
      <c r="B9" s="94" t="s">
        <v>156</v>
      </c>
      <c r="C9" s="171"/>
      <c r="D9" s="171"/>
      <c r="E9" s="93">
        <v>0</v>
      </c>
      <c r="F9" s="92">
        <v>0</v>
      </c>
      <c r="G9" s="93">
        <v>0</v>
      </c>
      <c r="H9" s="171"/>
      <c r="I9" s="92">
        <v>0</v>
      </c>
      <c r="J9" s="93">
        <v>0</v>
      </c>
    </row>
    <row r="10" s="26" customFormat="1" ht="16" customHeight="1" spans="1:10">
      <c r="A10" s="170">
        <v>2010102</v>
      </c>
      <c r="B10" s="94" t="s">
        <v>157</v>
      </c>
      <c r="C10" s="171"/>
      <c r="D10" s="171"/>
      <c r="E10" s="93">
        <v>0</v>
      </c>
      <c r="F10" s="92">
        <v>0</v>
      </c>
      <c r="G10" s="93">
        <v>0</v>
      </c>
      <c r="H10" s="171"/>
      <c r="I10" s="92">
        <v>0</v>
      </c>
      <c r="J10" s="93">
        <v>0</v>
      </c>
    </row>
    <row r="11" s="26" customFormat="1" ht="16" customHeight="1" spans="1:10">
      <c r="A11" s="170">
        <v>2010150</v>
      </c>
      <c r="B11" s="94" t="s">
        <v>158</v>
      </c>
      <c r="C11" s="171"/>
      <c r="D11" s="171"/>
      <c r="E11" s="93">
        <v>0</v>
      </c>
      <c r="F11" s="92">
        <v>0</v>
      </c>
      <c r="G11" s="93">
        <v>0</v>
      </c>
      <c r="H11" s="171"/>
      <c r="I11" s="92">
        <v>0</v>
      </c>
      <c r="J11" s="93">
        <v>0</v>
      </c>
    </row>
    <row r="12" s="26" customFormat="1" ht="16" customHeight="1" spans="1:10">
      <c r="A12" s="170">
        <v>2010199</v>
      </c>
      <c r="B12" s="94" t="s">
        <v>159</v>
      </c>
      <c r="C12" s="171">
        <v>1</v>
      </c>
      <c r="D12" s="171"/>
      <c r="E12" s="93">
        <v>0</v>
      </c>
      <c r="F12" s="92">
        <v>0</v>
      </c>
      <c r="G12" s="93">
        <v>0</v>
      </c>
      <c r="H12" s="26">
        <v>1</v>
      </c>
      <c r="I12" s="92">
        <v>1</v>
      </c>
      <c r="J12" s="93">
        <v>0</v>
      </c>
    </row>
    <row r="13" s="26" customFormat="1" ht="16" customHeight="1" spans="1:10">
      <c r="A13" s="170">
        <v>20102</v>
      </c>
      <c r="B13" s="94" t="s">
        <v>160</v>
      </c>
      <c r="C13" s="171">
        <v>2</v>
      </c>
      <c r="D13" s="171">
        <v>1</v>
      </c>
      <c r="E13" s="93">
        <v>50</v>
      </c>
      <c r="F13" s="92">
        <v>-1</v>
      </c>
      <c r="G13" s="93">
        <v>-50</v>
      </c>
      <c r="H13" s="171">
        <v>0</v>
      </c>
      <c r="I13" s="92">
        <v>-1</v>
      </c>
      <c r="J13" s="93">
        <v>-100</v>
      </c>
    </row>
    <row r="14" s="26" customFormat="1" ht="16" customHeight="1" spans="1:10">
      <c r="A14" s="170">
        <v>2010201</v>
      </c>
      <c r="B14" s="94" t="s">
        <v>156</v>
      </c>
      <c r="C14" s="171">
        <v>2</v>
      </c>
      <c r="D14" s="171">
        <v>1</v>
      </c>
      <c r="E14" s="93">
        <v>50</v>
      </c>
      <c r="F14" s="92">
        <v>-1</v>
      </c>
      <c r="G14" s="93">
        <v>-50</v>
      </c>
      <c r="H14" s="171"/>
      <c r="I14" s="92">
        <v>-1</v>
      </c>
      <c r="J14" s="93">
        <v>-100</v>
      </c>
    </row>
    <row r="15" s="26" customFormat="1" ht="16" customHeight="1" spans="1:10">
      <c r="A15" s="170">
        <v>2010202</v>
      </c>
      <c r="B15" s="94" t="s">
        <v>157</v>
      </c>
      <c r="C15" s="171"/>
      <c r="D15" s="171"/>
      <c r="E15" s="93">
        <v>0</v>
      </c>
      <c r="F15" s="92">
        <v>0</v>
      </c>
      <c r="G15" s="93">
        <v>0</v>
      </c>
      <c r="H15" s="171"/>
      <c r="I15" s="92">
        <v>0</v>
      </c>
      <c r="J15" s="93">
        <v>0</v>
      </c>
    </row>
    <row r="16" s="26" customFormat="1" ht="16" customHeight="1" spans="1:10">
      <c r="A16" s="170">
        <v>2010250</v>
      </c>
      <c r="B16" s="94" t="s">
        <v>158</v>
      </c>
      <c r="C16" s="171"/>
      <c r="D16" s="171"/>
      <c r="E16" s="93">
        <v>0</v>
      </c>
      <c r="F16" s="92">
        <v>0</v>
      </c>
      <c r="G16" s="93">
        <v>0</v>
      </c>
      <c r="H16" s="171"/>
      <c r="I16" s="92">
        <v>0</v>
      </c>
      <c r="J16" s="93">
        <v>0</v>
      </c>
    </row>
    <row r="17" s="26" customFormat="1" ht="16" customHeight="1" spans="1:10">
      <c r="A17" s="170">
        <v>2010299</v>
      </c>
      <c r="B17" s="94" t="s">
        <v>161</v>
      </c>
      <c r="C17" s="171"/>
      <c r="D17" s="171"/>
      <c r="E17" s="93">
        <v>0</v>
      </c>
      <c r="F17" s="92">
        <v>0</v>
      </c>
      <c r="G17" s="93">
        <v>0</v>
      </c>
      <c r="H17" s="171"/>
      <c r="I17" s="92">
        <v>0</v>
      </c>
      <c r="J17" s="93">
        <v>0</v>
      </c>
    </row>
    <row r="18" s="26" customFormat="1" ht="16" customHeight="1" spans="1:10">
      <c r="A18" s="170">
        <v>20103</v>
      </c>
      <c r="B18" s="94" t="s">
        <v>162</v>
      </c>
      <c r="C18" s="171">
        <v>8741</v>
      </c>
      <c r="D18" s="171">
        <v>4837</v>
      </c>
      <c r="E18" s="93">
        <v>55.336917972772</v>
      </c>
      <c r="F18" s="92">
        <v>-2917</v>
      </c>
      <c r="G18" s="93">
        <v>-37.6192932679907</v>
      </c>
      <c r="H18" s="171">
        <v>7435</v>
      </c>
      <c r="I18" s="92">
        <v>2598</v>
      </c>
      <c r="J18" s="93">
        <v>53.7109778788505</v>
      </c>
    </row>
    <row r="19" s="26" customFormat="1" ht="16" customHeight="1" spans="1:10">
      <c r="A19" s="170">
        <v>2010301</v>
      </c>
      <c r="B19" s="94" t="s">
        <v>156</v>
      </c>
      <c r="C19" s="171">
        <v>336</v>
      </c>
      <c r="D19" s="171">
        <v>404</v>
      </c>
      <c r="E19" s="93">
        <v>120.238095238095</v>
      </c>
      <c r="F19" s="92">
        <v>-223</v>
      </c>
      <c r="G19" s="93">
        <v>-35.5661881977671</v>
      </c>
      <c r="H19" s="171">
        <v>282</v>
      </c>
      <c r="I19" s="92">
        <v>-122</v>
      </c>
      <c r="J19" s="93">
        <v>-30.1980198019802</v>
      </c>
    </row>
    <row r="20" s="26" customFormat="1" ht="16" customHeight="1" spans="1:10">
      <c r="A20" s="170">
        <v>2010302</v>
      </c>
      <c r="B20" s="94" t="s">
        <v>157</v>
      </c>
      <c r="C20" s="171">
        <v>1486</v>
      </c>
      <c r="D20" s="171">
        <v>708</v>
      </c>
      <c r="E20" s="93">
        <v>47.6446837146703</v>
      </c>
      <c r="F20" s="92">
        <v>-458</v>
      </c>
      <c r="G20" s="93">
        <v>-39.2795883361921</v>
      </c>
      <c r="H20" s="171">
        <v>1418</v>
      </c>
      <c r="I20" s="92">
        <v>710</v>
      </c>
      <c r="J20" s="93">
        <v>100.282485875706</v>
      </c>
    </row>
    <row r="21" s="26" customFormat="1" ht="16" customHeight="1" spans="1:10">
      <c r="A21" s="170">
        <v>2010303</v>
      </c>
      <c r="B21" s="94" t="s">
        <v>163</v>
      </c>
      <c r="C21" s="171"/>
      <c r="D21" s="171">
        <v>0</v>
      </c>
      <c r="E21" s="93">
        <v>0</v>
      </c>
      <c r="F21" s="92">
        <v>0</v>
      </c>
      <c r="G21" s="93">
        <v>0</v>
      </c>
      <c r="H21" s="171"/>
      <c r="I21" s="92">
        <v>0</v>
      </c>
      <c r="J21" s="93">
        <v>0</v>
      </c>
    </row>
    <row r="22" s="26" customFormat="1" ht="16" customHeight="1" spans="1:10">
      <c r="A22" s="170">
        <v>2010304</v>
      </c>
      <c r="B22" s="94" t="s">
        <v>164</v>
      </c>
      <c r="C22" s="171"/>
      <c r="D22" s="171">
        <v>0</v>
      </c>
      <c r="E22" s="93">
        <v>0</v>
      </c>
      <c r="F22" s="92">
        <v>0</v>
      </c>
      <c r="G22" s="93">
        <v>0</v>
      </c>
      <c r="H22" s="171"/>
      <c r="I22" s="92">
        <v>0</v>
      </c>
      <c r="J22" s="93">
        <v>0</v>
      </c>
    </row>
    <row r="23" s="26" customFormat="1" ht="16" customHeight="1" spans="1:10">
      <c r="A23" s="170">
        <v>2010305</v>
      </c>
      <c r="B23" s="94" t="s">
        <v>165</v>
      </c>
      <c r="C23" s="171"/>
      <c r="D23" s="171">
        <v>0</v>
      </c>
      <c r="E23" s="93">
        <v>0</v>
      </c>
      <c r="F23" s="92">
        <v>0</v>
      </c>
      <c r="G23" s="93">
        <v>0</v>
      </c>
      <c r="H23" s="171"/>
      <c r="I23" s="92">
        <v>0</v>
      </c>
      <c r="J23" s="93">
        <v>0</v>
      </c>
    </row>
    <row r="24" s="26" customFormat="1" ht="16" customHeight="1" spans="1:10">
      <c r="A24" s="170">
        <v>2010306</v>
      </c>
      <c r="B24" s="94" t="s">
        <v>166</v>
      </c>
      <c r="C24" s="171">
        <v>456</v>
      </c>
      <c r="D24" s="171">
        <v>46</v>
      </c>
      <c r="E24" s="93">
        <v>10.0877192982456</v>
      </c>
      <c r="F24" s="92">
        <v>-75</v>
      </c>
      <c r="G24" s="93">
        <v>-61.9834710743802</v>
      </c>
      <c r="H24" s="171">
        <v>99</v>
      </c>
      <c r="I24" s="92">
        <v>53</v>
      </c>
      <c r="J24" s="93">
        <v>115.217391304348</v>
      </c>
    </row>
    <row r="25" s="26" customFormat="1" ht="16" customHeight="1" spans="1:10">
      <c r="A25" s="170">
        <v>2010308</v>
      </c>
      <c r="B25" s="94" t="s">
        <v>167</v>
      </c>
      <c r="C25" s="171">
        <v>28</v>
      </c>
      <c r="D25" s="171">
        <v>0</v>
      </c>
      <c r="E25" s="93">
        <v>0</v>
      </c>
      <c r="F25" s="92">
        <v>-12</v>
      </c>
      <c r="G25" s="93">
        <v>-100</v>
      </c>
      <c r="H25" s="171">
        <v>21</v>
      </c>
      <c r="I25" s="92">
        <v>21</v>
      </c>
      <c r="J25" s="93">
        <v>0</v>
      </c>
    </row>
    <row r="26" s="26" customFormat="1" ht="16" customHeight="1" spans="1:10">
      <c r="A26" s="170">
        <v>2010309</v>
      </c>
      <c r="B26" s="94" t="s">
        <v>168</v>
      </c>
      <c r="C26" s="171"/>
      <c r="D26" s="171">
        <v>0</v>
      </c>
      <c r="E26" s="93">
        <v>0</v>
      </c>
      <c r="F26" s="92">
        <v>0</v>
      </c>
      <c r="G26" s="93">
        <v>0</v>
      </c>
      <c r="H26" s="171"/>
      <c r="I26" s="92">
        <v>0</v>
      </c>
      <c r="J26" s="93">
        <v>0</v>
      </c>
    </row>
    <row r="27" s="26" customFormat="1" ht="16" customHeight="1" spans="1:10">
      <c r="A27" s="170">
        <v>2010350</v>
      </c>
      <c r="B27" s="94" t="s">
        <v>158</v>
      </c>
      <c r="C27" s="171">
        <v>267</v>
      </c>
      <c r="D27" s="171">
        <v>247</v>
      </c>
      <c r="E27" s="93">
        <v>92.5093632958801</v>
      </c>
      <c r="F27" s="92">
        <v>-22</v>
      </c>
      <c r="G27" s="93">
        <v>-8.17843866171004</v>
      </c>
      <c r="H27" s="171">
        <v>301</v>
      </c>
      <c r="I27" s="92">
        <v>54</v>
      </c>
      <c r="J27" s="93">
        <v>21.8623481781377</v>
      </c>
    </row>
    <row r="28" s="26" customFormat="1" ht="16" customHeight="1" spans="1:10">
      <c r="A28" s="170">
        <v>2010399</v>
      </c>
      <c r="B28" s="94" t="s">
        <v>169</v>
      </c>
      <c r="C28" s="171">
        <v>6168</v>
      </c>
      <c r="D28" s="171">
        <v>3432</v>
      </c>
      <c r="E28" s="93">
        <v>55.6420233463035</v>
      </c>
      <c r="F28" s="92">
        <v>-2127</v>
      </c>
      <c r="G28" s="93">
        <v>-38.2622773880194</v>
      </c>
      <c r="H28" s="171">
        <v>5314</v>
      </c>
      <c r="I28" s="92">
        <v>1882</v>
      </c>
      <c r="J28" s="93">
        <v>54.8368298368298</v>
      </c>
    </row>
    <row r="29" s="26" customFormat="1" ht="16" customHeight="1" spans="1:10">
      <c r="A29" s="170">
        <v>20104</v>
      </c>
      <c r="B29" s="94" t="s">
        <v>170</v>
      </c>
      <c r="C29" s="171">
        <v>34</v>
      </c>
      <c r="D29" s="171">
        <v>40</v>
      </c>
      <c r="E29" s="93">
        <v>117.647058823529</v>
      </c>
      <c r="F29" s="92">
        <v>29</v>
      </c>
      <c r="G29" s="93">
        <v>263.636363636364</v>
      </c>
      <c r="H29" s="171">
        <v>68</v>
      </c>
      <c r="I29" s="92">
        <v>28</v>
      </c>
      <c r="J29" s="93">
        <v>70</v>
      </c>
    </row>
    <row r="30" s="26" customFormat="1" ht="16" customHeight="1" spans="1:10">
      <c r="A30" s="170">
        <v>2010401</v>
      </c>
      <c r="B30" s="94" t="s">
        <v>156</v>
      </c>
      <c r="C30" s="171">
        <v>12</v>
      </c>
      <c r="D30" s="171">
        <v>37</v>
      </c>
      <c r="E30" s="93">
        <v>308.333333333333</v>
      </c>
      <c r="F30" s="92">
        <v>26</v>
      </c>
      <c r="G30" s="93">
        <v>236.363636363636</v>
      </c>
      <c r="H30" s="171">
        <v>58</v>
      </c>
      <c r="I30" s="92">
        <v>21</v>
      </c>
      <c r="J30" s="93">
        <v>56.7567567567568</v>
      </c>
    </row>
    <row r="31" s="26" customFormat="1" ht="16" customHeight="1" spans="1:10">
      <c r="A31" s="170">
        <v>2010402</v>
      </c>
      <c r="B31" s="94" t="s">
        <v>157</v>
      </c>
      <c r="C31" s="171"/>
      <c r="D31" s="171">
        <v>0</v>
      </c>
      <c r="E31" s="93">
        <v>0</v>
      </c>
      <c r="F31" s="92">
        <v>0</v>
      </c>
      <c r="G31" s="93">
        <v>0</v>
      </c>
      <c r="H31" s="171"/>
      <c r="I31" s="92">
        <v>0</v>
      </c>
      <c r="J31" s="93">
        <v>0</v>
      </c>
    </row>
    <row r="32" s="26" customFormat="1" ht="16" customHeight="1" spans="1:10">
      <c r="A32" s="170">
        <v>2010403</v>
      </c>
      <c r="B32" s="94" t="s">
        <v>163</v>
      </c>
      <c r="C32" s="171"/>
      <c r="D32" s="171">
        <v>0</v>
      </c>
      <c r="E32" s="93">
        <v>0</v>
      </c>
      <c r="F32" s="92">
        <v>0</v>
      </c>
      <c r="G32" s="93">
        <v>0</v>
      </c>
      <c r="H32" s="171"/>
      <c r="I32" s="92">
        <v>0</v>
      </c>
      <c r="J32" s="93">
        <v>0</v>
      </c>
    </row>
    <row r="33" s="26" customFormat="1" ht="16" customHeight="1" spans="1:10">
      <c r="A33" s="170">
        <v>2010450</v>
      </c>
      <c r="B33" s="94" t="s">
        <v>158</v>
      </c>
      <c r="C33" s="171"/>
      <c r="D33" s="171">
        <v>0</v>
      </c>
      <c r="E33" s="93">
        <v>0</v>
      </c>
      <c r="F33" s="92">
        <v>0</v>
      </c>
      <c r="G33" s="93">
        <v>0</v>
      </c>
      <c r="H33" s="171"/>
      <c r="I33" s="92">
        <v>0</v>
      </c>
      <c r="J33" s="93">
        <v>0</v>
      </c>
    </row>
    <row r="34" s="26" customFormat="1" ht="16" customHeight="1" spans="1:10">
      <c r="A34" s="170">
        <v>2010499</v>
      </c>
      <c r="B34" s="94" t="s">
        <v>171</v>
      </c>
      <c r="C34" s="171">
        <v>22</v>
      </c>
      <c r="D34" s="171">
        <v>3</v>
      </c>
      <c r="E34" s="93">
        <v>13.6363636363636</v>
      </c>
      <c r="F34" s="92">
        <v>3</v>
      </c>
      <c r="G34" s="93">
        <v>0</v>
      </c>
      <c r="H34" s="171">
        <v>10</v>
      </c>
      <c r="I34" s="92">
        <v>7</v>
      </c>
      <c r="J34" s="93">
        <v>233.333333333333</v>
      </c>
    </row>
    <row r="35" s="26" customFormat="1" ht="16" customHeight="1" spans="1:10">
      <c r="A35" s="170">
        <v>20105</v>
      </c>
      <c r="B35" s="94" t="s">
        <v>172</v>
      </c>
      <c r="C35" s="171">
        <v>100</v>
      </c>
      <c r="D35" s="171">
        <v>40</v>
      </c>
      <c r="E35" s="93">
        <v>40</v>
      </c>
      <c r="F35" s="92">
        <v>-66</v>
      </c>
      <c r="G35" s="93">
        <v>-62.2641509433962</v>
      </c>
      <c r="H35" s="171">
        <v>113</v>
      </c>
      <c r="I35" s="92">
        <v>73</v>
      </c>
      <c r="J35" s="93">
        <v>182.5</v>
      </c>
    </row>
    <row r="36" s="26" customFormat="1" ht="16" customHeight="1" spans="1:10">
      <c r="A36" s="170">
        <v>2010501</v>
      </c>
      <c r="B36" s="94" t="s">
        <v>156</v>
      </c>
      <c r="C36" s="171"/>
      <c r="D36" s="171"/>
      <c r="E36" s="93">
        <v>0</v>
      </c>
      <c r="F36" s="92">
        <v>0</v>
      </c>
      <c r="G36" s="93">
        <v>0</v>
      </c>
      <c r="H36" s="171"/>
      <c r="I36" s="92">
        <v>0</v>
      </c>
      <c r="J36" s="93">
        <v>0</v>
      </c>
    </row>
    <row r="37" s="26" customFormat="1" ht="16" customHeight="1" spans="1:10">
      <c r="A37" s="170">
        <v>2010502</v>
      </c>
      <c r="B37" s="94" t="s">
        <v>157</v>
      </c>
      <c r="C37" s="171"/>
      <c r="D37" s="171"/>
      <c r="E37" s="93">
        <v>0</v>
      </c>
      <c r="F37" s="92">
        <v>0</v>
      </c>
      <c r="G37" s="93">
        <v>0</v>
      </c>
      <c r="H37" s="171"/>
      <c r="I37" s="92">
        <v>0</v>
      </c>
      <c r="J37" s="93">
        <v>0</v>
      </c>
    </row>
    <row r="38" s="26" customFormat="1" ht="16" customHeight="1" spans="1:10">
      <c r="A38" s="170">
        <v>2010503</v>
      </c>
      <c r="B38" s="94" t="s">
        <v>163</v>
      </c>
      <c r="C38" s="171"/>
      <c r="D38" s="171"/>
      <c r="E38" s="93">
        <v>0</v>
      </c>
      <c r="F38" s="92">
        <v>0</v>
      </c>
      <c r="G38" s="93">
        <v>0</v>
      </c>
      <c r="H38" s="171"/>
      <c r="I38" s="92">
        <v>0</v>
      </c>
      <c r="J38" s="93">
        <v>0</v>
      </c>
    </row>
    <row r="39" s="26" customFormat="1" ht="16" customHeight="1" spans="1:10">
      <c r="A39" s="170">
        <v>2010504</v>
      </c>
      <c r="B39" s="94" t="s">
        <v>173</v>
      </c>
      <c r="C39" s="171"/>
      <c r="D39" s="171"/>
      <c r="E39" s="93">
        <v>0</v>
      </c>
      <c r="F39" s="92">
        <v>0</v>
      </c>
      <c r="G39" s="93">
        <v>0</v>
      </c>
      <c r="H39" s="171"/>
      <c r="I39" s="92">
        <v>0</v>
      </c>
      <c r="J39" s="93">
        <v>0</v>
      </c>
    </row>
    <row r="40" s="26" customFormat="1" ht="16" customHeight="1" spans="1:10">
      <c r="A40" s="170">
        <v>2010505</v>
      </c>
      <c r="B40" s="94" t="s">
        <v>174</v>
      </c>
      <c r="C40" s="171">
        <v>100</v>
      </c>
      <c r="D40" s="171">
        <v>29</v>
      </c>
      <c r="E40" s="93">
        <v>29</v>
      </c>
      <c r="F40" s="92">
        <v>-48</v>
      </c>
      <c r="G40" s="93">
        <v>-62.3376623376623</v>
      </c>
      <c r="H40" s="171">
        <v>113</v>
      </c>
      <c r="I40" s="92">
        <v>84</v>
      </c>
      <c r="J40" s="93">
        <v>289.655172413793</v>
      </c>
    </row>
    <row r="41" s="26" customFormat="1" ht="16" customHeight="1" spans="1:10">
      <c r="A41" s="170">
        <v>2010506</v>
      </c>
      <c r="B41" s="94" t="s">
        <v>175</v>
      </c>
      <c r="C41" s="171"/>
      <c r="D41" s="171">
        <v>0</v>
      </c>
      <c r="E41" s="93">
        <v>0</v>
      </c>
      <c r="F41" s="92">
        <v>0</v>
      </c>
      <c r="G41" s="93">
        <v>0</v>
      </c>
      <c r="H41" s="171"/>
      <c r="I41" s="92">
        <v>0</v>
      </c>
      <c r="J41" s="93">
        <v>0</v>
      </c>
    </row>
    <row r="42" s="26" customFormat="1" ht="16" customHeight="1" spans="1:10">
      <c r="A42" s="170">
        <v>2010507</v>
      </c>
      <c r="B42" s="94" t="s">
        <v>176</v>
      </c>
      <c r="C42" s="171"/>
      <c r="D42" s="171">
        <v>0</v>
      </c>
      <c r="E42" s="93">
        <v>0</v>
      </c>
      <c r="F42" s="92">
        <v>-29</v>
      </c>
      <c r="G42" s="93">
        <v>-100</v>
      </c>
      <c r="H42" s="171"/>
      <c r="I42" s="92">
        <v>0</v>
      </c>
      <c r="J42" s="93">
        <v>0</v>
      </c>
    </row>
    <row r="43" s="26" customFormat="1" ht="16" customHeight="1" spans="1:10">
      <c r="A43" s="170">
        <v>2010508</v>
      </c>
      <c r="B43" s="94" t="s">
        <v>177</v>
      </c>
      <c r="C43" s="171"/>
      <c r="D43" s="171">
        <v>0</v>
      </c>
      <c r="E43" s="93">
        <v>0</v>
      </c>
      <c r="F43" s="92">
        <v>0</v>
      </c>
      <c r="G43" s="93">
        <v>0</v>
      </c>
      <c r="H43" s="171"/>
      <c r="I43" s="92">
        <v>0</v>
      </c>
      <c r="J43" s="93">
        <v>0</v>
      </c>
    </row>
    <row r="44" s="26" customFormat="1" ht="16" customHeight="1" spans="1:10">
      <c r="A44" s="170">
        <v>2010550</v>
      </c>
      <c r="B44" s="94" t="s">
        <v>158</v>
      </c>
      <c r="C44" s="171"/>
      <c r="D44" s="171">
        <v>0</v>
      </c>
      <c r="E44" s="93">
        <v>0</v>
      </c>
      <c r="F44" s="92">
        <v>0</v>
      </c>
      <c r="G44" s="93">
        <v>0</v>
      </c>
      <c r="H44" s="171"/>
      <c r="I44" s="92">
        <v>0</v>
      </c>
      <c r="J44" s="93">
        <v>0</v>
      </c>
    </row>
    <row r="45" s="26" customFormat="1" ht="16" customHeight="1" spans="1:10">
      <c r="A45" s="170">
        <v>2010599</v>
      </c>
      <c r="B45" s="94" t="s">
        <v>178</v>
      </c>
      <c r="C45" s="171"/>
      <c r="D45" s="171">
        <v>11</v>
      </c>
      <c r="E45" s="93">
        <v>0</v>
      </c>
      <c r="F45" s="92">
        <v>11</v>
      </c>
      <c r="G45" s="93">
        <v>0</v>
      </c>
      <c r="H45" s="171"/>
      <c r="I45" s="92">
        <v>-11</v>
      </c>
      <c r="J45" s="93">
        <v>-100</v>
      </c>
    </row>
    <row r="46" s="26" customFormat="1" ht="16" customHeight="1" spans="1:10">
      <c r="A46" s="170">
        <v>20106</v>
      </c>
      <c r="B46" s="94" t="s">
        <v>179</v>
      </c>
      <c r="C46" s="171">
        <v>402</v>
      </c>
      <c r="D46" s="171">
        <v>118</v>
      </c>
      <c r="E46" s="93">
        <v>29.3532338308458</v>
      </c>
      <c r="F46" s="92">
        <v>-278</v>
      </c>
      <c r="G46" s="93">
        <v>-70.2020202020202</v>
      </c>
      <c r="H46" s="171">
        <v>328</v>
      </c>
      <c r="I46" s="92">
        <v>210</v>
      </c>
      <c r="J46" s="93">
        <v>177.966101694915</v>
      </c>
    </row>
    <row r="47" s="26" customFormat="1" ht="16" customHeight="1" spans="1:10">
      <c r="A47" s="170">
        <v>2010601</v>
      </c>
      <c r="B47" s="94" t="s">
        <v>156</v>
      </c>
      <c r="C47" s="171">
        <v>52</v>
      </c>
      <c r="D47" s="171">
        <v>49</v>
      </c>
      <c r="E47" s="93">
        <v>94.2307692307692</v>
      </c>
      <c r="F47" s="92">
        <v>-40</v>
      </c>
      <c r="G47" s="93">
        <v>-44.9438202247191</v>
      </c>
      <c r="H47" s="171">
        <v>96</v>
      </c>
      <c r="I47" s="92">
        <v>47</v>
      </c>
      <c r="J47" s="93">
        <v>95.9183673469388</v>
      </c>
    </row>
    <row r="48" s="26" customFormat="1" ht="16" customHeight="1" spans="1:10">
      <c r="A48" s="170">
        <v>2010602</v>
      </c>
      <c r="B48" s="94" t="s">
        <v>157</v>
      </c>
      <c r="C48" s="171">
        <v>22</v>
      </c>
      <c r="D48" s="171">
        <v>2</v>
      </c>
      <c r="E48" s="93">
        <v>9.09090909090909</v>
      </c>
      <c r="F48" s="92">
        <v>-70</v>
      </c>
      <c r="G48" s="93">
        <v>-97.2222222222222</v>
      </c>
      <c r="H48" s="171">
        <v>20</v>
      </c>
      <c r="I48" s="92">
        <v>18</v>
      </c>
      <c r="J48" s="93">
        <v>900</v>
      </c>
    </row>
    <row r="49" s="26" customFormat="1" ht="16" customHeight="1" spans="1:10">
      <c r="A49" s="170">
        <v>2010603</v>
      </c>
      <c r="B49" s="94" t="s">
        <v>163</v>
      </c>
      <c r="C49" s="171"/>
      <c r="D49" s="171">
        <v>0</v>
      </c>
      <c r="E49" s="93">
        <v>0</v>
      </c>
      <c r="F49" s="92">
        <v>0</v>
      </c>
      <c r="G49" s="93">
        <v>0</v>
      </c>
      <c r="H49" s="171"/>
      <c r="I49" s="92">
        <v>0</v>
      </c>
      <c r="J49" s="93">
        <v>0</v>
      </c>
    </row>
    <row r="50" s="26" customFormat="1" ht="16" customHeight="1" spans="1:10">
      <c r="A50" s="170">
        <v>2010604</v>
      </c>
      <c r="B50" s="94" t="s">
        <v>180</v>
      </c>
      <c r="C50" s="171">
        <v>20</v>
      </c>
      <c r="D50" s="171">
        <v>0</v>
      </c>
      <c r="E50" s="93">
        <v>0</v>
      </c>
      <c r="F50" s="92">
        <v>-22</v>
      </c>
      <c r="G50" s="93">
        <v>-100</v>
      </c>
      <c r="H50" s="171">
        <v>10</v>
      </c>
      <c r="I50" s="92">
        <v>10</v>
      </c>
      <c r="J50" s="93">
        <v>0</v>
      </c>
    </row>
    <row r="51" s="26" customFormat="1" ht="16" customHeight="1" spans="1:10">
      <c r="A51" s="170">
        <v>2010605</v>
      </c>
      <c r="B51" s="94" t="s">
        <v>181</v>
      </c>
      <c r="C51" s="171">
        <v>17</v>
      </c>
      <c r="D51" s="171">
        <v>8</v>
      </c>
      <c r="E51" s="93">
        <v>47.0588235294118</v>
      </c>
      <c r="F51" s="92">
        <v>-11</v>
      </c>
      <c r="G51" s="93">
        <v>-57.8947368421053</v>
      </c>
      <c r="H51" s="171">
        <v>17</v>
      </c>
      <c r="I51" s="92">
        <v>9</v>
      </c>
      <c r="J51" s="93">
        <v>112.5</v>
      </c>
    </row>
    <row r="52" s="26" customFormat="1" ht="16" customHeight="1" spans="1:10">
      <c r="A52" s="170">
        <v>2010606</v>
      </c>
      <c r="B52" s="94" t="s">
        <v>182</v>
      </c>
      <c r="C52" s="171"/>
      <c r="D52" s="171">
        <v>0</v>
      </c>
      <c r="E52" s="93">
        <v>0</v>
      </c>
      <c r="F52" s="92">
        <v>0</v>
      </c>
      <c r="G52" s="93">
        <v>0</v>
      </c>
      <c r="H52" s="171"/>
      <c r="I52" s="92">
        <v>0</v>
      </c>
      <c r="J52" s="93">
        <v>0</v>
      </c>
    </row>
    <row r="53" s="26" customFormat="1" ht="16" customHeight="1" spans="1:10">
      <c r="A53" s="170">
        <v>2010607</v>
      </c>
      <c r="B53" s="94" t="s">
        <v>183</v>
      </c>
      <c r="C53" s="171">
        <v>27</v>
      </c>
      <c r="D53" s="171">
        <v>0</v>
      </c>
      <c r="E53" s="93">
        <v>0</v>
      </c>
      <c r="F53" s="92">
        <v>0</v>
      </c>
      <c r="G53" s="93">
        <v>0</v>
      </c>
      <c r="H53" s="171">
        <v>25</v>
      </c>
      <c r="I53" s="92">
        <v>25</v>
      </c>
      <c r="J53" s="93">
        <v>0</v>
      </c>
    </row>
    <row r="54" s="26" customFormat="1" ht="16" customHeight="1" spans="1:10">
      <c r="A54" s="170">
        <v>2010608</v>
      </c>
      <c r="B54" s="94" t="s">
        <v>184</v>
      </c>
      <c r="C54" s="171">
        <v>210</v>
      </c>
      <c r="D54" s="171">
        <v>59</v>
      </c>
      <c r="E54" s="93">
        <v>28.0952380952381</v>
      </c>
      <c r="F54" s="92">
        <v>-103</v>
      </c>
      <c r="G54" s="93">
        <v>-63.5802469135802</v>
      </c>
      <c r="H54" s="171">
        <v>150</v>
      </c>
      <c r="I54" s="92">
        <v>91</v>
      </c>
      <c r="J54" s="93">
        <v>154.237288135593</v>
      </c>
    </row>
    <row r="55" s="26" customFormat="1" ht="16" customHeight="1" spans="1:10">
      <c r="A55" s="170">
        <v>2010650</v>
      </c>
      <c r="B55" s="94" t="s">
        <v>158</v>
      </c>
      <c r="C55" s="171"/>
      <c r="D55" s="171">
        <v>0</v>
      </c>
      <c r="E55" s="93">
        <v>0</v>
      </c>
      <c r="F55" s="92">
        <v>0</v>
      </c>
      <c r="G55" s="93">
        <v>0</v>
      </c>
      <c r="H55" s="171"/>
      <c r="I55" s="92">
        <v>0</v>
      </c>
      <c r="J55" s="93">
        <v>0</v>
      </c>
    </row>
    <row r="56" s="26" customFormat="1" ht="16" customHeight="1" spans="1:10">
      <c r="A56" s="170">
        <v>2010699</v>
      </c>
      <c r="B56" s="94" t="s">
        <v>185</v>
      </c>
      <c r="C56" s="171">
        <v>54</v>
      </c>
      <c r="D56" s="171">
        <v>0</v>
      </c>
      <c r="E56" s="93">
        <v>0</v>
      </c>
      <c r="F56" s="92">
        <v>-32</v>
      </c>
      <c r="G56" s="93">
        <v>-100</v>
      </c>
      <c r="H56" s="171">
        <v>10</v>
      </c>
      <c r="I56" s="92">
        <v>10</v>
      </c>
      <c r="J56" s="93">
        <v>0</v>
      </c>
    </row>
    <row r="57" s="26" customFormat="1" ht="16" customHeight="1" spans="1:10">
      <c r="A57" s="170">
        <v>20107</v>
      </c>
      <c r="B57" s="94" t="s">
        <v>186</v>
      </c>
      <c r="C57" s="171">
        <v>360</v>
      </c>
      <c r="D57" s="171">
        <v>360</v>
      </c>
      <c r="E57" s="93">
        <v>100</v>
      </c>
      <c r="F57" s="92">
        <v>53</v>
      </c>
      <c r="G57" s="93">
        <v>17.2638436482085</v>
      </c>
      <c r="H57" s="171">
        <v>340</v>
      </c>
      <c r="I57" s="92">
        <v>-20</v>
      </c>
      <c r="J57" s="93">
        <v>-5.55555555555556</v>
      </c>
    </row>
    <row r="58" s="26" customFormat="1" ht="16" customHeight="1" spans="1:10">
      <c r="A58" s="170">
        <v>2010701</v>
      </c>
      <c r="B58" s="94" t="s">
        <v>156</v>
      </c>
      <c r="C58" s="171"/>
      <c r="D58" s="171"/>
      <c r="E58" s="93">
        <v>0</v>
      </c>
      <c r="F58" s="92">
        <v>0</v>
      </c>
      <c r="G58" s="93">
        <v>0</v>
      </c>
      <c r="H58" s="171"/>
      <c r="I58" s="92">
        <v>0</v>
      </c>
      <c r="J58" s="93">
        <v>0</v>
      </c>
    </row>
    <row r="59" s="26" customFormat="1" ht="16" customHeight="1" spans="1:10">
      <c r="A59" s="170">
        <v>2010702</v>
      </c>
      <c r="B59" s="94" t="s">
        <v>157</v>
      </c>
      <c r="C59" s="171"/>
      <c r="D59" s="171"/>
      <c r="E59" s="93">
        <v>0</v>
      </c>
      <c r="F59" s="92">
        <v>0</v>
      </c>
      <c r="G59" s="93">
        <v>0</v>
      </c>
      <c r="H59" s="171"/>
      <c r="I59" s="92">
        <v>0</v>
      </c>
      <c r="J59" s="93">
        <v>0</v>
      </c>
    </row>
    <row r="60" s="26" customFormat="1" ht="16" customHeight="1" spans="1:10">
      <c r="A60" s="170">
        <v>2010703</v>
      </c>
      <c r="B60" s="94" t="s">
        <v>163</v>
      </c>
      <c r="C60" s="171"/>
      <c r="D60" s="171"/>
      <c r="E60" s="93">
        <v>0</v>
      </c>
      <c r="F60" s="92">
        <v>0</v>
      </c>
      <c r="G60" s="93">
        <v>0</v>
      </c>
      <c r="H60" s="171"/>
      <c r="I60" s="92">
        <v>0</v>
      </c>
      <c r="J60" s="93">
        <v>0</v>
      </c>
    </row>
    <row r="61" s="26" customFormat="1" ht="16" customHeight="1" spans="1:10">
      <c r="A61" s="170">
        <v>2010709</v>
      </c>
      <c r="B61" s="94" t="s">
        <v>183</v>
      </c>
      <c r="C61" s="171"/>
      <c r="D61" s="171"/>
      <c r="E61" s="93">
        <v>0</v>
      </c>
      <c r="F61" s="92">
        <v>0</v>
      </c>
      <c r="G61" s="93">
        <v>0</v>
      </c>
      <c r="H61" s="171"/>
      <c r="I61" s="92">
        <v>0</v>
      </c>
      <c r="J61" s="93">
        <v>0</v>
      </c>
    </row>
    <row r="62" s="26" customFormat="1" ht="16" customHeight="1" spans="1:10">
      <c r="A62" s="172">
        <v>2010710</v>
      </c>
      <c r="B62" s="94" t="s">
        <v>187</v>
      </c>
      <c r="C62" s="171"/>
      <c r="D62" s="171"/>
      <c r="E62" s="93">
        <v>0</v>
      </c>
      <c r="F62" s="92">
        <v>0</v>
      </c>
      <c r="G62" s="93">
        <v>0</v>
      </c>
      <c r="H62" s="171"/>
      <c r="I62" s="92">
        <v>0</v>
      </c>
      <c r="J62" s="93">
        <v>0</v>
      </c>
    </row>
    <row r="63" s="26" customFormat="1" ht="16" customHeight="1" spans="1:10">
      <c r="A63" s="170">
        <v>2010750</v>
      </c>
      <c r="B63" s="94" t="s">
        <v>158</v>
      </c>
      <c r="C63" s="171"/>
      <c r="D63" s="171"/>
      <c r="E63" s="93">
        <v>0</v>
      </c>
      <c r="F63" s="92">
        <v>0</v>
      </c>
      <c r="G63" s="93">
        <v>0</v>
      </c>
      <c r="H63" s="171"/>
      <c r="I63" s="92">
        <v>0</v>
      </c>
      <c r="J63" s="93">
        <v>0</v>
      </c>
    </row>
    <row r="64" s="26" customFormat="1" ht="16" customHeight="1" spans="1:10">
      <c r="A64" s="170">
        <v>2010799</v>
      </c>
      <c r="B64" s="94" t="s">
        <v>188</v>
      </c>
      <c r="C64" s="171">
        <v>360</v>
      </c>
      <c r="D64" s="171">
        <v>360</v>
      </c>
      <c r="E64" s="93">
        <v>100</v>
      </c>
      <c r="F64" s="92">
        <v>53</v>
      </c>
      <c r="G64" s="93">
        <v>17.2638436482085</v>
      </c>
      <c r="H64" s="171">
        <v>340</v>
      </c>
      <c r="I64" s="92">
        <v>-20</v>
      </c>
      <c r="J64" s="93">
        <v>-5.55555555555556</v>
      </c>
    </row>
    <row r="65" s="26" customFormat="1" ht="16" customHeight="1" spans="1:10">
      <c r="A65" s="170">
        <v>20111</v>
      </c>
      <c r="B65" s="94" t="s">
        <v>189</v>
      </c>
      <c r="C65" s="115">
        <v>1</v>
      </c>
      <c r="D65" s="115">
        <v>0</v>
      </c>
      <c r="E65" s="93">
        <v>0</v>
      </c>
      <c r="F65" s="92">
        <v>0</v>
      </c>
      <c r="G65" s="93">
        <v>0</v>
      </c>
      <c r="H65" s="115">
        <v>1</v>
      </c>
      <c r="I65" s="92">
        <v>1</v>
      </c>
      <c r="J65" s="93">
        <v>0</v>
      </c>
    </row>
    <row r="66" s="26" customFormat="1" ht="16" customHeight="1" spans="1:10">
      <c r="A66" s="170">
        <v>2011101</v>
      </c>
      <c r="B66" s="94" t="s">
        <v>156</v>
      </c>
      <c r="C66" s="171"/>
      <c r="D66" s="171"/>
      <c r="E66" s="93">
        <v>0</v>
      </c>
      <c r="F66" s="92">
        <v>0</v>
      </c>
      <c r="G66" s="93">
        <v>0</v>
      </c>
      <c r="H66" s="171"/>
      <c r="I66" s="92">
        <v>0</v>
      </c>
      <c r="J66" s="93">
        <v>0</v>
      </c>
    </row>
    <row r="67" s="26" customFormat="1" ht="16" customHeight="1" spans="1:10">
      <c r="A67" s="170">
        <v>2011102</v>
      </c>
      <c r="B67" s="94" t="s">
        <v>157</v>
      </c>
      <c r="C67" s="171"/>
      <c r="D67" s="171"/>
      <c r="E67" s="93">
        <v>0</v>
      </c>
      <c r="F67" s="92">
        <v>0</v>
      </c>
      <c r="G67" s="93">
        <v>0</v>
      </c>
      <c r="H67" s="171"/>
      <c r="I67" s="92">
        <v>0</v>
      </c>
      <c r="J67" s="93">
        <v>0</v>
      </c>
    </row>
    <row r="68" s="26" customFormat="1" ht="16" customHeight="1" spans="1:10">
      <c r="A68" s="170">
        <v>2011103</v>
      </c>
      <c r="B68" s="94" t="s">
        <v>163</v>
      </c>
      <c r="C68" s="171"/>
      <c r="D68" s="171"/>
      <c r="E68" s="93">
        <v>0</v>
      </c>
      <c r="F68" s="92">
        <v>0</v>
      </c>
      <c r="G68" s="93">
        <v>0</v>
      </c>
      <c r="H68" s="171"/>
      <c r="I68" s="92">
        <v>0</v>
      </c>
      <c r="J68" s="93">
        <v>0</v>
      </c>
    </row>
    <row r="69" s="26" customFormat="1" ht="16" customHeight="1" spans="1:10">
      <c r="A69" s="170">
        <v>2011150</v>
      </c>
      <c r="B69" s="94" t="s">
        <v>158</v>
      </c>
      <c r="C69" s="171"/>
      <c r="D69" s="171"/>
      <c r="E69" s="93">
        <v>0</v>
      </c>
      <c r="F69" s="92">
        <v>0</v>
      </c>
      <c r="G69" s="93">
        <v>0</v>
      </c>
      <c r="H69" s="171"/>
      <c r="I69" s="92">
        <v>0</v>
      </c>
      <c r="J69" s="93">
        <v>0</v>
      </c>
    </row>
    <row r="70" s="26" customFormat="1" ht="16" customHeight="1" spans="1:10">
      <c r="A70" s="170">
        <v>2011199</v>
      </c>
      <c r="B70" s="94" t="s">
        <v>190</v>
      </c>
      <c r="C70" s="171">
        <v>1</v>
      </c>
      <c r="D70" s="171"/>
      <c r="E70" s="93">
        <v>0</v>
      </c>
      <c r="F70" s="92">
        <v>0</v>
      </c>
      <c r="G70" s="93">
        <v>0</v>
      </c>
      <c r="H70" s="171">
        <v>1</v>
      </c>
      <c r="I70" s="92">
        <v>1</v>
      </c>
      <c r="J70" s="93">
        <v>0</v>
      </c>
    </row>
    <row r="71" s="26" customFormat="1" ht="16" customHeight="1" spans="1:10">
      <c r="A71" s="170">
        <v>20113</v>
      </c>
      <c r="B71" s="94" t="s">
        <v>191</v>
      </c>
      <c r="C71" s="171">
        <v>5902</v>
      </c>
      <c r="D71" s="171">
        <v>1888</v>
      </c>
      <c r="E71" s="93">
        <v>31.9891562182311</v>
      </c>
      <c r="F71" s="92">
        <v>-162</v>
      </c>
      <c r="G71" s="93">
        <v>-7.90243902439024</v>
      </c>
      <c r="H71" s="171">
        <v>3535</v>
      </c>
      <c r="I71" s="92">
        <v>1647</v>
      </c>
      <c r="J71" s="93">
        <v>87.2351694915254</v>
      </c>
    </row>
    <row r="72" s="26" customFormat="1" ht="16" customHeight="1" spans="1:10">
      <c r="A72" s="170">
        <v>2011301</v>
      </c>
      <c r="B72" s="94" t="s">
        <v>156</v>
      </c>
      <c r="C72" s="171">
        <v>28</v>
      </c>
      <c r="D72" s="171">
        <v>5</v>
      </c>
      <c r="E72" s="93">
        <v>17.8571428571429</v>
      </c>
      <c r="F72" s="92">
        <v>-13</v>
      </c>
      <c r="G72" s="93">
        <v>-72.2222222222222</v>
      </c>
      <c r="H72" s="171"/>
      <c r="I72" s="92">
        <v>-5</v>
      </c>
      <c r="J72" s="93">
        <v>-100</v>
      </c>
    </row>
    <row r="73" s="26" customFormat="1" ht="16" customHeight="1" spans="1:10">
      <c r="A73" s="170">
        <v>2011302</v>
      </c>
      <c r="B73" s="94" t="s">
        <v>157</v>
      </c>
      <c r="C73" s="171"/>
      <c r="D73" s="171">
        <v>0</v>
      </c>
      <c r="E73" s="93">
        <v>0</v>
      </c>
      <c r="F73" s="92">
        <v>0</v>
      </c>
      <c r="G73" s="93">
        <v>0</v>
      </c>
      <c r="H73" s="171"/>
      <c r="I73" s="92">
        <v>0</v>
      </c>
      <c r="J73" s="93">
        <v>0</v>
      </c>
    </row>
    <row r="74" s="26" customFormat="1" ht="16" customHeight="1" spans="1:10">
      <c r="A74" s="170">
        <v>2011303</v>
      </c>
      <c r="B74" s="94" t="s">
        <v>163</v>
      </c>
      <c r="C74" s="171"/>
      <c r="D74" s="171">
        <v>0</v>
      </c>
      <c r="E74" s="93">
        <v>0</v>
      </c>
      <c r="F74" s="92">
        <v>0</v>
      </c>
      <c r="G74" s="93">
        <v>0</v>
      </c>
      <c r="H74" s="171"/>
      <c r="I74" s="92">
        <v>0</v>
      </c>
      <c r="J74" s="93">
        <v>0</v>
      </c>
    </row>
    <row r="75" s="26" customFormat="1" ht="16" customHeight="1" spans="1:10">
      <c r="A75" s="170">
        <v>2011304</v>
      </c>
      <c r="B75" s="94" t="s">
        <v>192</v>
      </c>
      <c r="C75" s="171"/>
      <c r="D75" s="171">
        <v>0</v>
      </c>
      <c r="E75" s="93">
        <v>0</v>
      </c>
      <c r="F75" s="92">
        <v>0</v>
      </c>
      <c r="G75" s="93">
        <v>0</v>
      </c>
      <c r="H75" s="171"/>
      <c r="I75" s="92">
        <v>0</v>
      </c>
      <c r="J75" s="93">
        <v>0</v>
      </c>
    </row>
    <row r="76" s="26" customFormat="1" ht="16" customHeight="1" spans="1:10">
      <c r="A76" s="170">
        <v>2011305</v>
      </c>
      <c r="B76" s="94" t="s">
        <v>193</v>
      </c>
      <c r="C76" s="171"/>
      <c r="D76" s="171">
        <v>0</v>
      </c>
      <c r="E76" s="93">
        <v>0</v>
      </c>
      <c r="F76" s="92">
        <v>0</v>
      </c>
      <c r="G76" s="93">
        <v>0</v>
      </c>
      <c r="H76" s="171"/>
      <c r="I76" s="92">
        <v>0</v>
      </c>
      <c r="J76" s="93">
        <v>0</v>
      </c>
    </row>
    <row r="77" s="26" customFormat="1" ht="16" customHeight="1" spans="1:10">
      <c r="A77" s="170">
        <v>2011306</v>
      </c>
      <c r="B77" s="94" t="s">
        <v>194</v>
      </c>
      <c r="C77" s="171"/>
      <c r="D77" s="171">
        <v>0</v>
      </c>
      <c r="E77" s="93">
        <v>0</v>
      </c>
      <c r="F77" s="92">
        <v>0</v>
      </c>
      <c r="G77" s="93">
        <v>0</v>
      </c>
      <c r="H77" s="171"/>
      <c r="I77" s="92">
        <v>0</v>
      </c>
      <c r="J77" s="93">
        <v>0</v>
      </c>
    </row>
    <row r="78" s="26" customFormat="1" ht="16" customHeight="1" spans="1:10">
      <c r="A78" s="170">
        <v>2011307</v>
      </c>
      <c r="B78" s="94" t="s">
        <v>195</v>
      </c>
      <c r="C78" s="171"/>
      <c r="D78" s="171">
        <v>0</v>
      </c>
      <c r="E78" s="93">
        <v>0</v>
      </c>
      <c r="F78" s="92">
        <v>0</v>
      </c>
      <c r="G78" s="93">
        <v>0</v>
      </c>
      <c r="H78" s="171"/>
      <c r="I78" s="92">
        <v>0</v>
      </c>
      <c r="J78" s="93">
        <v>0</v>
      </c>
    </row>
    <row r="79" s="26" customFormat="1" ht="16" customHeight="1" spans="1:10">
      <c r="A79" s="170">
        <v>2011308</v>
      </c>
      <c r="B79" s="94" t="s">
        <v>196</v>
      </c>
      <c r="C79" s="171">
        <v>5874</v>
      </c>
      <c r="D79" s="171">
        <v>1883</v>
      </c>
      <c r="E79" s="93">
        <v>32.0565202587674</v>
      </c>
      <c r="F79" s="92">
        <v>-45</v>
      </c>
      <c r="G79" s="93">
        <v>-2.33402489626556</v>
      </c>
      <c r="H79" s="171">
        <v>3535</v>
      </c>
      <c r="I79" s="92">
        <v>1652</v>
      </c>
      <c r="J79" s="93">
        <v>87.7323420074349</v>
      </c>
    </row>
    <row r="80" s="26" customFormat="1" ht="16" customHeight="1" spans="1:10">
      <c r="A80" s="170">
        <v>2011350</v>
      </c>
      <c r="B80" s="94" t="s">
        <v>158</v>
      </c>
      <c r="C80" s="171"/>
      <c r="D80" s="171">
        <v>0</v>
      </c>
      <c r="E80" s="93">
        <v>0</v>
      </c>
      <c r="F80" s="92">
        <v>0</v>
      </c>
      <c r="G80" s="93">
        <v>0</v>
      </c>
      <c r="H80" s="171"/>
      <c r="I80" s="92">
        <v>0</v>
      </c>
      <c r="J80" s="93">
        <v>0</v>
      </c>
    </row>
    <row r="81" s="26" customFormat="1" ht="16" customHeight="1" spans="1:10">
      <c r="A81" s="170">
        <v>2011399</v>
      </c>
      <c r="B81" s="94" t="s">
        <v>197</v>
      </c>
      <c r="C81" s="171"/>
      <c r="D81" s="171">
        <v>0</v>
      </c>
      <c r="E81" s="93">
        <v>0</v>
      </c>
      <c r="F81" s="92">
        <v>-104</v>
      </c>
      <c r="G81" s="93">
        <v>-100</v>
      </c>
      <c r="H81" s="171"/>
      <c r="I81" s="92">
        <v>0</v>
      </c>
      <c r="J81" s="93">
        <v>0</v>
      </c>
    </row>
    <row r="82" s="26" customFormat="1" ht="16" customHeight="1" spans="1:10">
      <c r="A82" s="170">
        <v>20129</v>
      </c>
      <c r="B82" s="94" t="s">
        <v>198</v>
      </c>
      <c r="C82" s="171">
        <v>178</v>
      </c>
      <c r="D82" s="171">
        <v>31</v>
      </c>
      <c r="E82" s="93">
        <v>17.4157303370787</v>
      </c>
      <c r="F82" s="92">
        <v>-146</v>
      </c>
      <c r="G82" s="93">
        <v>-82.4858757062147</v>
      </c>
      <c r="H82" s="171">
        <v>81</v>
      </c>
      <c r="I82" s="92">
        <v>50</v>
      </c>
      <c r="J82" s="93">
        <v>161.290322580645</v>
      </c>
    </row>
    <row r="83" s="26" customFormat="1" ht="16" customHeight="1" spans="1:10">
      <c r="A83" s="170">
        <v>2012901</v>
      </c>
      <c r="B83" s="94" t="s">
        <v>156</v>
      </c>
      <c r="C83" s="171">
        <v>4</v>
      </c>
      <c r="D83" s="171">
        <v>0</v>
      </c>
      <c r="E83" s="93">
        <v>0</v>
      </c>
      <c r="F83" s="92">
        <v>-3</v>
      </c>
      <c r="G83" s="93">
        <v>-100</v>
      </c>
      <c r="H83" s="171"/>
      <c r="I83" s="92">
        <v>0</v>
      </c>
      <c r="J83" s="93">
        <v>0</v>
      </c>
    </row>
    <row r="84" s="26" customFormat="1" ht="16" customHeight="1" spans="1:10">
      <c r="A84" s="170">
        <v>2012902</v>
      </c>
      <c r="B84" s="94" t="s">
        <v>157</v>
      </c>
      <c r="C84" s="171"/>
      <c r="D84" s="171">
        <v>0</v>
      </c>
      <c r="E84" s="93">
        <v>0</v>
      </c>
      <c r="F84" s="92">
        <v>0</v>
      </c>
      <c r="G84" s="93">
        <v>0</v>
      </c>
      <c r="H84" s="171"/>
      <c r="I84" s="92">
        <v>0</v>
      </c>
      <c r="J84" s="93">
        <v>0</v>
      </c>
    </row>
    <row r="85" s="26" customFormat="1" ht="16" customHeight="1" spans="1:10">
      <c r="A85" s="170">
        <v>2012903</v>
      </c>
      <c r="B85" s="94" t="s">
        <v>163</v>
      </c>
      <c r="C85" s="171"/>
      <c r="D85" s="171">
        <v>0</v>
      </c>
      <c r="E85" s="93">
        <v>0</v>
      </c>
      <c r="F85" s="92">
        <v>0</v>
      </c>
      <c r="G85" s="93">
        <v>0</v>
      </c>
      <c r="H85" s="171"/>
      <c r="I85" s="92">
        <v>0</v>
      </c>
      <c r="J85" s="93">
        <v>0</v>
      </c>
    </row>
    <row r="86" s="26" customFormat="1" ht="16" customHeight="1" spans="1:10">
      <c r="A86" s="170">
        <v>2012906</v>
      </c>
      <c r="B86" s="94" t="s">
        <v>199</v>
      </c>
      <c r="C86" s="171">
        <v>122</v>
      </c>
      <c r="D86" s="171">
        <v>28</v>
      </c>
      <c r="E86" s="93">
        <v>22.9508196721311</v>
      </c>
      <c r="F86" s="92">
        <v>-80</v>
      </c>
      <c r="G86" s="93">
        <v>-74.0740740740741</v>
      </c>
      <c r="H86" s="171">
        <v>46</v>
      </c>
      <c r="I86" s="92">
        <v>18</v>
      </c>
      <c r="J86" s="93">
        <v>64.2857142857143</v>
      </c>
    </row>
    <row r="87" s="26" customFormat="1" ht="16" customHeight="1" spans="1:10">
      <c r="A87" s="170">
        <v>2012950</v>
      </c>
      <c r="B87" s="94" t="s">
        <v>158</v>
      </c>
      <c r="C87" s="171"/>
      <c r="D87" s="171">
        <v>0</v>
      </c>
      <c r="E87" s="93">
        <v>0</v>
      </c>
      <c r="F87" s="92">
        <v>0</v>
      </c>
      <c r="G87" s="93">
        <v>0</v>
      </c>
      <c r="H87" s="171"/>
      <c r="I87" s="92">
        <v>0</v>
      </c>
      <c r="J87" s="93">
        <v>0</v>
      </c>
    </row>
    <row r="88" s="26" customFormat="1" ht="16" customHeight="1" spans="1:10">
      <c r="A88" s="170">
        <v>2012999</v>
      </c>
      <c r="B88" s="94" t="s">
        <v>200</v>
      </c>
      <c r="C88" s="171">
        <v>52</v>
      </c>
      <c r="D88" s="171">
        <v>3</v>
      </c>
      <c r="E88" s="93">
        <v>5.76923076923077</v>
      </c>
      <c r="F88" s="92">
        <v>-63</v>
      </c>
      <c r="G88" s="93">
        <v>-95.4545454545455</v>
      </c>
      <c r="H88" s="171">
        <v>35</v>
      </c>
      <c r="I88" s="92">
        <v>32</v>
      </c>
      <c r="J88" s="93">
        <v>1066.66666666667</v>
      </c>
    </row>
    <row r="89" s="26" customFormat="1" ht="16" customHeight="1" spans="1:10">
      <c r="A89" s="170">
        <v>20131</v>
      </c>
      <c r="B89" s="94" t="s">
        <v>201</v>
      </c>
      <c r="C89" s="171">
        <v>51</v>
      </c>
      <c r="D89" s="171">
        <v>61</v>
      </c>
      <c r="E89" s="93">
        <v>119.607843137255</v>
      </c>
      <c r="F89" s="92">
        <v>11</v>
      </c>
      <c r="G89" s="93">
        <v>22</v>
      </c>
      <c r="H89" s="171">
        <v>66</v>
      </c>
      <c r="I89" s="92">
        <v>5</v>
      </c>
      <c r="J89" s="93">
        <v>8.19672131147542</v>
      </c>
    </row>
    <row r="90" s="83" customFormat="1" ht="16" customHeight="1" spans="1:10">
      <c r="A90" s="170">
        <v>2013101</v>
      </c>
      <c r="B90" s="94" t="s">
        <v>156</v>
      </c>
      <c r="C90" s="171">
        <v>2</v>
      </c>
      <c r="D90" s="171">
        <v>2</v>
      </c>
      <c r="E90" s="93">
        <v>100</v>
      </c>
      <c r="F90" s="92">
        <v>2</v>
      </c>
      <c r="G90" s="93">
        <v>0</v>
      </c>
      <c r="H90" s="171">
        <v>2</v>
      </c>
      <c r="I90" s="92">
        <v>0</v>
      </c>
      <c r="J90" s="93">
        <v>0</v>
      </c>
    </row>
    <row r="91" s="83" customFormat="1" ht="16" customHeight="1" spans="1:10">
      <c r="A91" s="170">
        <v>2013102</v>
      </c>
      <c r="B91" s="94" t="s">
        <v>157</v>
      </c>
      <c r="C91" s="171"/>
      <c r="D91" s="171">
        <v>0</v>
      </c>
      <c r="E91" s="93">
        <v>0</v>
      </c>
      <c r="F91" s="92">
        <v>0</v>
      </c>
      <c r="G91" s="93">
        <v>0</v>
      </c>
      <c r="H91" s="171"/>
      <c r="I91" s="92">
        <v>0</v>
      </c>
      <c r="J91" s="93">
        <v>0</v>
      </c>
    </row>
    <row r="92" s="26" customFormat="1" ht="16" customHeight="1" spans="1:10">
      <c r="A92" s="170">
        <v>2013103</v>
      </c>
      <c r="B92" s="94" t="s">
        <v>163</v>
      </c>
      <c r="C92" s="171"/>
      <c r="D92" s="171">
        <v>0</v>
      </c>
      <c r="E92" s="93">
        <v>0</v>
      </c>
      <c r="F92" s="92">
        <v>0</v>
      </c>
      <c r="G92" s="93">
        <v>0</v>
      </c>
      <c r="H92" s="171"/>
      <c r="I92" s="92">
        <v>0</v>
      </c>
      <c r="J92" s="93">
        <v>0</v>
      </c>
    </row>
    <row r="93" s="26" customFormat="1" ht="16" customHeight="1" spans="1:10">
      <c r="A93" s="170">
        <v>2013105</v>
      </c>
      <c r="B93" s="94" t="s">
        <v>202</v>
      </c>
      <c r="C93" s="171"/>
      <c r="D93" s="171">
        <v>0</v>
      </c>
      <c r="E93" s="93">
        <v>0</v>
      </c>
      <c r="F93" s="92">
        <v>0</v>
      </c>
      <c r="G93" s="93">
        <v>0</v>
      </c>
      <c r="H93" s="171"/>
      <c r="I93" s="92">
        <v>0</v>
      </c>
      <c r="J93" s="93">
        <v>0</v>
      </c>
    </row>
    <row r="94" s="26" customFormat="1" ht="16" customHeight="1" spans="1:10">
      <c r="A94" s="175">
        <v>2013150</v>
      </c>
      <c r="B94" s="94" t="s">
        <v>158</v>
      </c>
      <c r="C94" s="171">
        <v>49</v>
      </c>
      <c r="D94" s="171">
        <v>59</v>
      </c>
      <c r="E94" s="93">
        <v>120.408163265306</v>
      </c>
      <c r="F94" s="92">
        <v>9</v>
      </c>
      <c r="G94" s="93">
        <v>18</v>
      </c>
      <c r="H94" s="171">
        <v>64</v>
      </c>
      <c r="I94" s="92">
        <v>5</v>
      </c>
      <c r="J94" s="93">
        <v>8.47457627118644</v>
      </c>
    </row>
    <row r="95" s="26" customFormat="1" ht="16" customHeight="1" spans="1:10">
      <c r="A95" s="175">
        <v>2013199</v>
      </c>
      <c r="B95" s="94" t="s">
        <v>203</v>
      </c>
      <c r="C95" s="171"/>
      <c r="D95" s="171"/>
      <c r="E95" s="93">
        <v>0</v>
      </c>
      <c r="F95" s="92">
        <v>0</v>
      </c>
      <c r="G95" s="93">
        <v>0</v>
      </c>
      <c r="H95" s="171"/>
      <c r="I95" s="92">
        <v>0</v>
      </c>
      <c r="J95" s="93">
        <v>0</v>
      </c>
    </row>
    <row r="96" s="83" customFormat="1" ht="16" customHeight="1" spans="1:11">
      <c r="A96" s="175">
        <v>20132</v>
      </c>
      <c r="B96" s="94" t="s">
        <v>204</v>
      </c>
      <c r="C96" s="171">
        <v>0</v>
      </c>
      <c r="D96" s="171">
        <v>4</v>
      </c>
      <c r="E96" s="93">
        <v>0</v>
      </c>
      <c r="F96" s="92">
        <v>-34</v>
      </c>
      <c r="G96" s="93">
        <v>-89.4736842105263</v>
      </c>
      <c r="H96" s="171">
        <v>3</v>
      </c>
      <c r="I96" s="92">
        <v>-1</v>
      </c>
      <c r="J96" s="93">
        <v>-25</v>
      </c>
      <c r="K96" s="26"/>
    </row>
    <row r="97" s="83" customFormat="1" ht="16" customHeight="1" spans="1:11">
      <c r="A97" s="175">
        <v>2013201</v>
      </c>
      <c r="B97" s="94" t="s">
        <v>156</v>
      </c>
      <c r="C97" s="171"/>
      <c r="D97" s="171"/>
      <c r="E97" s="93">
        <v>0</v>
      </c>
      <c r="F97" s="92">
        <v>-25</v>
      </c>
      <c r="G97" s="93">
        <v>-100</v>
      </c>
      <c r="H97" s="171"/>
      <c r="I97" s="92">
        <v>0</v>
      </c>
      <c r="J97" s="93">
        <v>0</v>
      </c>
      <c r="K97" s="26"/>
    </row>
    <row r="98" s="26" customFormat="1" ht="16" customHeight="1" spans="1:10">
      <c r="A98" s="175">
        <v>2013202</v>
      </c>
      <c r="B98" s="94" t="s">
        <v>157</v>
      </c>
      <c r="C98" s="171"/>
      <c r="D98" s="171">
        <v>4</v>
      </c>
      <c r="E98" s="93">
        <v>0</v>
      </c>
      <c r="F98" s="92">
        <v>4</v>
      </c>
      <c r="G98" s="93">
        <v>0</v>
      </c>
      <c r="H98" s="171"/>
      <c r="I98" s="92">
        <v>-4</v>
      </c>
      <c r="J98" s="93">
        <v>-100</v>
      </c>
    </row>
    <row r="99" s="26" customFormat="1" ht="16" customHeight="1" spans="1:10">
      <c r="A99" s="175">
        <v>2013203</v>
      </c>
      <c r="B99" s="94" t="s">
        <v>163</v>
      </c>
      <c r="C99" s="171"/>
      <c r="D99" s="171"/>
      <c r="E99" s="93">
        <v>0</v>
      </c>
      <c r="F99" s="92">
        <v>0</v>
      </c>
      <c r="G99" s="93">
        <v>0</v>
      </c>
      <c r="H99" s="171"/>
      <c r="I99" s="92">
        <v>0</v>
      </c>
      <c r="J99" s="93">
        <v>0</v>
      </c>
    </row>
    <row r="100" s="83" customFormat="1" ht="16" customHeight="1" spans="1:10">
      <c r="A100" s="175">
        <v>2013204</v>
      </c>
      <c r="B100" s="94" t="s">
        <v>205</v>
      </c>
      <c r="C100" s="171"/>
      <c r="D100" s="171"/>
      <c r="E100" s="93">
        <v>0</v>
      </c>
      <c r="F100" s="92">
        <v>-13</v>
      </c>
      <c r="G100" s="93">
        <v>-100</v>
      </c>
      <c r="H100" s="171">
        <v>3</v>
      </c>
      <c r="I100" s="92">
        <v>3</v>
      </c>
      <c r="J100" s="93">
        <v>0</v>
      </c>
    </row>
    <row r="101" s="26" customFormat="1" ht="16" customHeight="1" spans="1:10">
      <c r="A101" s="175">
        <v>2013250</v>
      </c>
      <c r="B101" s="94" t="s">
        <v>158</v>
      </c>
      <c r="C101" s="171"/>
      <c r="D101" s="171"/>
      <c r="E101" s="93">
        <v>0</v>
      </c>
      <c r="F101" s="92">
        <v>0</v>
      </c>
      <c r="G101" s="93">
        <v>0</v>
      </c>
      <c r="H101" s="171"/>
      <c r="I101" s="92">
        <v>0</v>
      </c>
      <c r="J101" s="93">
        <v>0</v>
      </c>
    </row>
    <row r="102" s="26" customFormat="1" ht="16" customHeight="1" spans="1:10">
      <c r="A102" s="175">
        <v>2013299</v>
      </c>
      <c r="B102" s="94" t="s">
        <v>206</v>
      </c>
      <c r="C102" s="171"/>
      <c r="D102" s="171"/>
      <c r="E102" s="93">
        <v>0</v>
      </c>
      <c r="F102" s="92">
        <v>0</v>
      </c>
      <c r="G102" s="93">
        <v>0</v>
      </c>
      <c r="H102" s="171"/>
      <c r="I102" s="92">
        <v>0</v>
      </c>
      <c r="J102" s="93">
        <v>0</v>
      </c>
    </row>
    <row r="103" s="26" customFormat="1" ht="16" customHeight="1" spans="1:10">
      <c r="A103" s="175">
        <v>20133</v>
      </c>
      <c r="B103" s="94" t="s">
        <v>207</v>
      </c>
      <c r="C103" s="171">
        <v>487</v>
      </c>
      <c r="D103" s="171">
        <v>345</v>
      </c>
      <c r="E103" s="93">
        <v>70.8418891170431</v>
      </c>
      <c r="F103" s="92">
        <v>-115</v>
      </c>
      <c r="G103" s="93">
        <v>-25</v>
      </c>
      <c r="H103" s="171">
        <v>309</v>
      </c>
      <c r="I103" s="92">
        <v>-36</v>
      </c>
      <c r="J103" s="93">
        <v>-10.4347826086956</v>
      </c>
    </row>
    <row r="104" s="26" customFormat="1" ht="16" customHeight="1" spans="1:10">
      <c r="A104" s="175">
        <v>2013301</v>
      </c>
      <c r="B104" s="94" t="s">
        <v>156</v>
      </c>
      <c r="C104" s="171"/>
      <c r="D104" s="171">
        <v>0</v>
      </c>
      <c r="E104" s="93">
        <v>0</v>
      </c>
      <c r="F104" s="92">
        <v>0</v>
      </c>
      <c r="G104" s="93">
        <v>0</v>
      </c>
      <c r="H104" s="171"/>
      <c r="I104" s="92">
        <v>0</v>
      </c>
      <c r="J104" s="93">
        <v>0</v>
      </c>
    </row>
    <row r="105" s="26" customFormat="1" ht="16" customHeight="1" spans="1:10">
      <c r="A105" s="175">
        <v>2013302</v>
      </c>
      <c r="B105" s="94" t="s">
        <v>157</v>
      </c>
      <c r="C105" s="171"/>
      <c r="D105" s="171">
        <v>0</v>
      </c>
      <c r="E105" s="93">
        <v>0</v>
      </c>
      <c r="F105" s="92">
        <v>0</v>
      </c>
      <c r="G105" s="93">
        <v>0</v>
      </c>
      <c r="H105" s="171"/>
      <c r="I105" s="92">
        <v>0</v>
      </c>
      <c r="J105" s="93">
        <v>0</v>
      </c>
    </row>
    <row r="106" s="83" customFormat="1" ht="16" customHeight="1" spans="1:11">
      <c r="A106" s="175">
        <v>2013303</v>
      </c>
      <c r="B106" s="94" t="s">
        <v>163</v>
      </c>
      <c r="C106" s="171"/>
      <c r="D106" s="171">
        <v>0</v>
      </c>
      <c r="E106" s="93">
        <v>0</v>
      </c>
      <c r="F106" s="92">
        <v>0</v>
      </c>
      <c r="G106" s="93">
        <v>0</v>
      </c>
      <c r="H106" s="171"/>
      <c r="I106" s="92">
        <v>0</v>
      </c>
      <c r="J106" s="93">
        <v>0</v>
      </c>
      <c r="K106" s="26"/>
    </row>
    <row r="107" s="26" customFormat="1" ht="16" customHeight="1" spans="1:10">
      <c r="A107" s="176">
        <v>2013304</v>
      </c>
      <c r="B107" s="94" t="s">
        <v>208</v>
      </c>
      <c r="C107" s="171"/>
      <c r="D107" s="171">
        <v>0</v>
      </c>
      <c r="E107" s="93">
        <v>0</v>
      </c>
      <c r="F107" s="92">
        <v>0</v>
      </c>
      <c r="G107" s="93">
        <v>0</v>
      </c>
      <c r="H107" s="171"/>
      <c r="I107" s="92">
        <v>0</v>
      </c>
      <c r="J107" s="93">
        <v>0</v>
      </c>
    </row>
    <row r="108" s="26" customFormat="1" ht="16" customHeight="1" spans="1:10">
      <c r="A108" s="175">
        <v>2013350</v>
      </c>
      <c r="B108" s="94" t="s">
        <v>158</v>
      </c>
      <c r="C108" s="171">
        <v>32</v>
      </c>
      <c r="D108" s="171">
        <v>41</v>
      </c>
      <c r="E108" s="93">
        <v>128.125</v>
      </c>
      <c r="F108" s="92">
        <v>41</v>
      </c>
      <c r="G108" s="93">
        <v>0</v>
      </c>
      <c r="H108" s="171">
        <v>43</v>
      </c>
      <c r="I108" s="92">
        <v>2</v>
      </c>
      <c r="J108" s="93">
        <v>4.87804878048781</v>
      </c>
    </row>
    <row r="109" s="26" customFormat="1" ht="16" customHeight="1" spans="1:10">
      <c r="A109" s="175">
        <v>2013399</v>
      </c>
      <c r="B109" s="94" t="s">
        <v>209</v>
      </c>
      <c r="C109" s="171">
        <v>455</v>
      </c>
      <c r="D109" s="171">
        <v>304</v>
      </c>
      <c r="E109" s="93">
        <v>66.8131868131868</v>
      </c>
      <c r="F109" s="92">
        <v>-156</v>
      </c>
      <c r="G109" s="93">
        <v>-33.9130434782609</v>
      </c>
      <c r="H109" s="171">
        <v>266</v>
      </c>
      <c r="I109" s="92">
        <v>-38</v>
      </c>
      <c r="J109" s="93">
        <v>-12.5</v>
      </c>
    </row>
    <row r="110" s="26" customFormat="1" ht="16" customHeight="1" spans="1:10">
      <c r="A110" s="175">
        <v>20134</v>
      </c>
      <c r="B110" s="94" t="s">
        <v>210</v>
      </c>
      <c r="C110" s="171">
        <v>20</v>
      </c>
      <c r="D110" s="171">
        <v>0</v>
      </c>
      <c r="E110" s="93">
        <v>0</v>
      </c>
      <c r="F110" s="92">
        <v>-13</v>
      </c>
      <c r="G110" s="93">
        <v>-100</v>
      </c>
      <c r="H110" s="171">
        <v>10</v>
      </c>
      <c r="I110" s="92">
        <v>10</v>
      </c>
      <c r="J110" s="93">
        <v>0</v>
      </c>
    </row>
    <row r="111" s="26" customFormat="1" ht="16" customHeight="1" spans="1:10">
      <c r="A111" s="175">
        <v>2013401</v>
      </c>
      <c r="B111" s="94" t="s">
        <v>156</v>
      </c>
      <c r="C111" s="171"/>
      <c r="D111" s="171"/>
      <c r="E111" s="93">
        <v>0</v>
      </c>
      <c r="F111" s="92">
        <v>0</v>
      </c>
      <c r="G111" s="93">
        <v>0</v>
      </c>
      <c r="H111" s="171"/>
      <c r="I111" s="92">
        <v>0</v>
      </c>
      <c r="J111" s="93">
        <v>0</v>
      </c>
    </row>
    <row r="112" s="26" customFormat="1" ht="16" customHeight="1" spans="1:10">
      <c r="A112" s="175">
        <v>2013402</v>
      </c>
      <c r="B112" s="94" t="s">
        <v>157</v>
      </c>
      <c r="C112" s="171"/>
      <c r="D112" s="171"/>
      <c r="E112" s="93">
        <v>0</v>
      </c>
      <c r="F112" s="92">
        <v>0</v>
      </c>
      <c r="G112" s="93">
        <v>0</v>
      </c>
      <c r="H112" s="171"/>
      <c r="I112" s="92">
        <v>0</v>
      </c>
      <c r="J112" s="93">
        <v>0</v>
      </c>
    </row>
    <row r="113" s="26" customFormat="1" ht="16" customHeight="1" spans="1:10">
      <c r="A113" s="175">
        <v>2013499</v>
      </c>
      <c r="B113" s="94" t="s">
        <v>211</v>
      </c>
      <c r="C113" s="171">
        <v>20</v>
      </c>
      <c r="D113" s="171"/>
      <c r="E113" s="93">
        <v>0</v>
      </c>
      <c r="F113" s="92">
        <v>-13</v>
      </c>
      <c r="G113" s="93">
        <v>-100</v>
      </c>
      <c r="H113" s="171">
        <v>10</v>
      </c>
      <c r="I113" s="92">
        <v>10</v>
      </c>
      <c r="J113" s="93">
        <v>0</v>
      </c>
    </row>
    <row r="114" s="26" customFormat="1" ht="16" customHeight="1" spans="1:10">
      <c r="A114" s="175">
        <v>20136</v>
      </c>
      <c r="B114" s="94" t="s">
        <v>212</v>
      </c>
      <c r="C114" s="171">
        <v>341</v>
      </c>
      <c r="D114" s="171">
        <v>147</v>
      </c>
      <c r="E114" s="93">
        <v>43.108504398827</v>
      </c>
      <c r="F114" s="92">
        <v>-150</v>
      </c>
      <c r="G114" s="93">
        <v>-50.5050505050505</v>
      </c>
      <c r="H114" s="171">
        <v>300</v>
      </c>
      <c r="I114" s="92">
        <v>153</v>
      </c>
      <c r="J114" s="93">
        <v>104.081632653061</v>
      </c>
    </row>
    <row r="115" s="26" customFormat="1" ht="16" customHeight="1" spans="1:10">
      <c r="A115" s="175">
        <v>2013601</v>
      </c>
      <c r="B115" s="94" t="s">
        <v>156</v>
      </c>
      <c r="C115" s="171"/>
      <c r="D115" s="171">
        <v>0</v>
      </c>
      <c r="E115" s="93">
        <v>0</v>
      </c>
      <c r="F115" s="92">
        <v>0</v>
      </c>
      <c r="G115" s="93">
        <v>0</v>
      </c>
      <c r="H115" s="171"/>
      <c r="I115" s="92">
        <v>0</v>
      </c>
      <c r="J115" s="93">
        <v>0</v>
      </c>
    </row>
    <row r="116" s="26" customFormat="1" ht="16" customHeight="1" spans="1:10">
      <c r="A116" s="175">
        <v>2013602</v>
      </c>
      <c r="B116" s="94" t="s">
        <v>157</v>
      </c>
      <c r="C116" s="171"/>
      <c r="D116" s="171">
        <v>0</v>
      </c>
      <c r="E116" s="93">
        <v>0</v>
      </c>
      <c r="F116" s="92">
        <v>0</v>
      </c>
      <c r="G116" s="93">
        <v>0</v>
      </c>
      <c r="H116" s="171"/>
      <c r="I116" s="92">
        <v>0</v>
      </c>
      <c r="J116" s="93">
        <v>0</v>
      </c>
    </row>
    <row r="117" s="26" customFormat="1" ht="16" customHeight="1" spans="1:10">
      <c r="A117" s="175">
        <v>2013603</v>
      </c>
      <c r="B117" s="94" t="s">
        <v>163</v>
      </c>
      <c r="C117" s="171"/>
      <c r="D117" s="171">
        <v>0</v>
      </c>
      <c r="E117" s="93">
        <v>0</v>
      </c>
      <c r="F117" s="92">
        <v>0</v>
      </c>
      <c r="G117" s="93">
        <v>0</v>
      </c>
      <c r="H117" s="171"/>
      <c r="I117" s="92">
        <v>0</v>
      </c>
      <c r="J117" s="93">
        <v>0</v>
      </c>
    </row>
    <row r="118" s="26" customFormat="1" ht="16" customHeight="1" spans="1:10">
      <c r="A118" s="175">
        <v>2013650</v>
      </c>
      <c r="B118" s="94" t="s">
        <v>158</v>
      </c>
      <c r="C118" s="171"/>
      <c r="D118" s="171">
        <v>0</v>
      </c>
      <c r="E118" s="93">
        <v>0</v>
      </c>
      <c r="F118" s="92">
        <v>-23</v>
      </c>
      <c r="G118" s="93">
        <v>-100</v>
      </c>
      <c r="H118" s="171"/>
      <c r="I118" s="92">
        <v>0</v>
      </c>
      <c r="J118" s="93">
        <v>0</v>
      </c>
    </row>
    <row r="119" s="26" customFormat="1" ht="16" customHeight="1" spans="1:10">
      <c r="A119" s="175">
        <v>2013699</v>
      </c>
      <c r="B119" s="94" t="s">
        <v>213</v>
      </c>
      <c r="C119" s="171">
        <v>341</v>
      </c>
      <c r="D119" s="171">
        <v>147</v>
      </c>
      <c r="E119" s="93">
        <v>43.108504398827</v>
      </c>
      <c r="F119" s="92">
        <v>-127</v>
      </c>
      <c r="G119" s="93">
        <v>-46.3503649635037</v>
      </c>
      <c r="H119" s="171">
        <v>300</v>
      </c>
      <c r="I119" s="92">
        <v>153</v>
      </c>
      <c r="J119" s="93">
        <v>104.081632653061</v>
      </c>
    </row>
    <row r="120" s="26" customFormat="1" ht="16" customHeight="1" spans="1:10">
      <c r="A120" s="175">
        <v>20138</v>
      </c>
      <c r="B120" s="94" t="s">
        <v>214</v>
      </c>
      <c r="C120" s="171">
        <v>44</v>
      </c>
      <c r="D120" s="171">
        <v>27</v>
      </c>
      <c r="E120" s="93">
        <v>61.3636363636364</v>
      </c>
      <c r="F120" s="92">
        <v>-18</v>
      </c>
      <c r="G120" s="93">
        <v>-40</v>
      </c>
      <c r="H120" s="171">
        <v>18</v>
      </c>
      <c r="I120" s="92">
        <v>-9</v>
      </c>
      <c r="J120" s="93">
        <v>-33.3333333333333</v>
      </c>
    </row>
    <row r="121" s="26" customFormat="1" ht="16" customHeight="1" spans="1:10">
      <c r="A121" s="175">
        <v>2013801</v>
      </c>
      <c r="B121" s="94" t="s">
        <v>156</v>
      </c>
      <c r="C121" s="171"/>
      <c r="D121" s="171"/>
      <c r="E121" s="93">
        <v>0</v>
      </c>
      <c r="F121" s="92">
        <v>0</v>
      </c>
      <c r="G121" s="93">
        <v>0</v>
      </c>
      <c r="H121" s="171"/>
      <c r="I121" s="92">
        <v>0</v>
      </c>
      <c r="J121" s="93">
        <v>0</v>
      </c>
    </row>
    <row r="122" s="26" customFormat="1" ht="16" customHeight="1" spans="1:10">
      <c r="A122" s="175">
        <v>2013802</v>
      </c>
      <c r="B122" s="94" t="s">
        <v>157</v>
      </c>
      <c r="C122" s="171"/>
      <c r="D122" s="171"/>
      <c r="E122" s="93">
        <v>0</v>
      </c>
      <c r="F122" s="92">
        <v>0</v>
      </c>
      <c r="G122" s="93">
        <v>0</v>
      </c>
      <c r="H122" s="171"/>
      <c r="I122" s="92">
        <v>0</v>
      </c>
      <c r="J122" s="93">
        <v>0</v>
      </c>
    </row>
    <row r="123" s="26" customFormat="1" ht="16" customHeight="1" spans="1:10">
      <c r="A123" s="175">
        <v>2013899</v>
      </c>
      <c r="B123" s="94" t="s">
        <v>215</v>
      </c>
      <c r="C123" s="171">
        <v>44</v>
      </c>
      <c r="D123" s="171">
        <v>27</v>
      </c>
      <c r="E123" s="93">
        <v>61.3636363636364</v>
      </c>
      <c r="F123" s="92">
        <v>-18</v>
      </c>
      <c r="G123" s="93">
        <v>-40</v>
      </c>
      <c r="H123" s="171">
        <v>18</v>
      </c>
      <c r="I123" s="92">
        <v>-9</v>
      </c>
      <c r="J123" s="93">
        <v>-33.3333333333333</v>
      </c>
    </row>
    <row r="124" s="26" customFormat="1" ht="16" customHeight="1" spans="1:10">
      <c r="A124" s="175">
        <v>20199</v>
      </c>
      <c r="B124" s="94" t="s">
        <v>216</v>
      </c>
      <c r="C124" s="171">
        <v>0</v>
      </c>
      <c r="D124" s="171">
        <v>0</v>
      </c>
      <c r="E124" s="93">
        <v>0</v>
      </c>
      <c r="F124" s="92">
        <v>0</v>
      </c>
      <c r="G124" s="93">
        <v>0</v>
      </c>
      <c r="H124" s="171">
        <v>0</v>
      </c>
      <c r="I124" s="92">
        <v>0</v>
      </c>
      <c r="J124" s="93">
        <v>0</v>
      </c>
    </row>
    <row r="125" s="26" customFormat="1" ht="16" customHeight="1" spans="1:10">
      <c r="A125" s="175">
        <v>2019901</v>
      </c>
      <c r="B125" s="94" t="s">
        <v>217</v>
      </c>
      <c r="C125" s="171"/>
      <c r="D125" s="171"/>
      <c r="E125" s="93">
        <v>0</v>
      </c>
      <c r="F125" s="92">
        <v>0</v>
      </c>
      <c r="G125" s="93">
        <v>0</v>
      </c>
      <c r="H125" s="171"/>
      <c r="I125" s="92">
        <v>0</v>
      </c>
      <c r="J125" s="93">
        <v>0</v>
      </c>
    </row>
    <row r="126" s="26" customFormat="1" ht="16" customHeight="1" spans="1:10">
      <c r="A126" s="175">
        <v>2019999</v>
      </c>
      <c r="B126" s="94" t="s">
        <v>218</v>
      </c>
      <c r="C126" s="171"/>
      <c r="D126" s="171"/>
      <c r="E126" s="93">
        <v>0</v>
      </c>
      <c r="F126" s="92">
        <v>0</v>
      </c>
      <c r="G126" s="93">
        <v>0</v>
      </c>
      <c r="H126" s="171"/>
      <c r="I126" s="92">
        <v>0</v>
      </c>
      <c r="J126" s="93">
        <v>0</v>
      </c>
    </row>
    <row r="127" s="26" customFormat="1" ht="16" customHeight="1" spans="1:10">
      <c r="A127" s="175">
        <v>202</v>
      </c>
      <c r="B127" s="89" t="s">
        <v>219</v>
      </c>
      <c r="C127" s="169"/>
      <c r="D127" s="169"/>
      <c r="E127" s="88">
        <v>0</v>
      </c>
      <c r="F127" s="87">
        <v>0</v>
      </c>
      <c r="G127" s="88">
        <v>0</v>
      </c>
      <c r="H127" s="169"/>
      <c r="I127" s="87">
        <v>0</v>
      </c>
      <c r="J127" s="88">
        <v>0</v>
      </c>
    </row>
    <row r="128" s="83" customFormat="1" ht="16" customHeight="1" spans="1:10">
      <c r="A128" s="177">
        <v>203</v>
      </c>
      <c r="B128" s="89" t="s">
        <v>220</v>
      </c>
      <c r="C128" s="169">
        <v>17</v>
      </c>
      <c r="D128" s="169">
        <v>3</v>
      </c>
      <c r="E128" s="88">
        <v>17.6470588235294</v>
      </c>
      <c r="F128" s="87">
        <v>-15</v>
      </c>
      <c r="G128" s="88">
        <v>-83.3333333333333</v>
      </c>
      <c r="H128" s="169">
        <v>7</v>
      </c>
      <c r="I128" s="87">
        <v>4</v>
      </c>
      <c r="J128" s="88">
        <v>133.333333333333</v>
      </c>
    </row>
    <row r="129" s="26" customFormat="1" ht="16" customHeight="1" spans="1:10">
      <c r="A129" s="175">
        <v>20306</v>
      </c>
      <c r="B129" s="94" t="s">
        <v>221</v>
      </c>
      <c r="C129" s="171">
        <v>17</v>
      </c>
      <c r="D129" s="171">
        <v>3</v>
      </c>
      <c r="E129" s="93">
        <v>17.6470588235294</v>
      </c>
      <c r="F129" s="92">
        <v>-15</v>
      </c>
      <c r="G129" s="93">
        <v>-83.3333333333333</v>
      </c>
      <c r="H129" s="171">
        <v>7</v>
      </c>
      <c r="I129" s="92">
        <v>4</v>
      </c>
      <c r="J129" s="93">
        <v>133.333333333333</v>
      </c>
    </row>
    <row r="130" s="26" customFormat="1" ht="16" customHeight="1" spans="1:10">
      <c r="A130" s="175">
        <v>2030699</v>
      </c>
      <c r="B130" s="94" t="s">
        <v>222</v>
      </c>
      <c r="C130" s="171">
        <v>17</v>
      </c>
      <c r="D130" s="171">
        <v>3</v>
      </c>
      <c r="E130" s="93">
        <v>17.6470588235294</v>
      </c>
      <c r="F130" s="92">
        <v>-15</v>
      </c>
      <c r="G130" s="93">
        <v>-83.3333333333333</v>
      </c>
      <c r="H130" s="171">
        <v>7</v>
      </c>
      <c r="I130" s="92">
        <v>4</v>
      </c>
      <c r="J130" s="93">
        <v>133.333333333333</v>
      </c>
    </row>
    <row r="131" s="26" customFormat="1" ht="16" customHeight="1" spans="1:10">
      <c r="A131" s="175">
        <v>20399</v>
      </c>
      <c r="B131" s="94" t="s">
        <v>223</v>
      </c>
      <c r="C131" s="171">
        <v>0</v>
      </c>
      <c r="D131" s="171">
        <v>0</v>
      </c>
      <c r="E131" s="93">
        <v>0</v>
      </c>
      <c r="F131" s="92">
        <v>0</v>
      </c>
      <c r="G131" s="93">
        <v>0</v>
      </c>
      <c r="H131" s="171">
        <v>0</v>
      </c>
      <c r="I131" s="92">
        <v>0</v>
      </c>
      <c r="J131" s="93">
        <v>0</v>
      </c>
    </row>
    <row r="132" s="26" customFormat="1" ht="16" customHeight="1" spans="1:10">
      <c r="A132" s="175">
        <v>2039999</v>
      </c>
      <c r="B132" s="94" t="s">
        <v>224</v>
      </c>
      <c r="C132" s="171"/>
      <c r="D132" s="171"/>
      <c r="E132" s="93">
        <v>0</v>
      </c>
      <c r="F132" s="92">
        <v>0</v>
      </c>
      <c r="G132" s="93">
        <v>0</v>
      </c>
      <c r="H132" s="171"/>
      <c r="I132" s="92">
        <v>0</v>
      </c>
      <c r="J132" s="93">
        <v>0</v>
      </c>
    </row>
    <row r="133" s="26" customFormat="1" ht="16" customHeight="1" spans="1:10">
      <c r="A133" s="177">
        <v>204</v>
      </c>
      <c r="B133" s="89" t="s">
        <v>225</v>
      </c>
      <c r="C133" s="169">
        <v>2182</v>
      </c>
      <c r="D133" s="169">
        <v>1269</v>
      </c>
      <c r="E133" s="88">
        <v>58.1576535288726</v>
      </c>
      <c r="F133" s="87">
        <v>-416</v>
      </c>
      <c r="G133" s="88">
        <v>-24.6884272997033</v>
      </c>
      <c r="H133" s="169">
        <v>1676</v>
      </c>
      <c r="I133" s="87">
        <v>407</v>
      </c>
      <c r="J133" s="88">
        <v>32.0724980299448</v>
      </c>
    </row>
    <row r="134" s="83" customFormat="1" ht="16" customHeight="1" spans="1:11">
      <c r="A134" s="175">
        <v>20402</v>
      </c>
      <c r="B134" s="94" t="s">
        <v>226</v>
      </c>
      <c r="C134" s="171">
        <v>1710</v>
      </c>
      <c r="D134" s="171">
        <v>1064</v>
      </c>
      <c r="E134" s="93">
        <v>62.2222222222222</v>
      </c>
      <c r="F134" s="92">
        <v>-262</v>
      </c>
      <c r="G134" s="93">
        <v>-19.7586726998492</v>
      </c>
      <c r="H134" s="171">
        <v>1390</v>
      </c>
      <c r="I134" s="92">
        <v>326</v>
      </c>
      <c r="J134" s="93">
        <v>30.6390977443609</v>
      </c>
      <c r="K134" s="26"/>
    </row>
    <row r="135" s="26" customFormat="1" ht="16" customHeight="1" spans="1:10">
      <c r="A135" s="175">
        <v>2040201</v>
      </c>
      <c r="B135" s="94" t="s">
        <v>156</v>
      </c>
      <c r="C135" s="171"/>
      <c r="D135" s="171"/>
      <c r="E135" s="93">
        <v>0</v>
      </c>
      <c r="F135" s="92">
        <v>0</v>
      </c>
      <c r="G135" s="93">
        <v>0</v>
      </c>
      <c r="H135" s="171"/>
      <c r="I135" s="92">
        <v>0</v>
      </c>
      <c r="J135" s="93">
        <v>0</v>
      </c>
    </row>
    <row r="136" s="26" customFormat="1" ht="16" customHeight="1" spans="1:10">
      <c r="A136" s="175">
        <v>2040202</v>
      </c>
      <c r="B136" s="94" t="s">
        <v>157</v>
      </c>
      <c r="C136" s="171"/>
      <c r="D136" s="171"/>
      <c r="E136" s="93">
        <v>0</v>
      </c>
      <c r="F136" s="92">
        <v>0</v>
      </c>
      <c r="G136" s="93">
        <v>0</v>
      </c>
      <c r="H136" s="171"/>
      <c r="I136" s="92">
        <v>0</v>
      </c>
      <c r="J136" s="93">
        <v>0</v>
      </c>
    </row>
    <row r="137" s="26" customFormat="1" ht="16" customHeight="1" spans="1:10">
      <c r="A137" s="175">
        <v>2040203</v>
      </c>
      <c r="B137" s="94" t="s">
        <v>163</v>
      </c>
      <c r="C137" s="171"/>
      <c r="D137" s="171"/>
      <c r="E137" s="93">
        <v>0</v>
      </c>
      <c r="F137" s="92">
        <v>0</v>
      </c>
      <c r="G137" s="93">
        <v>0</v>
      </c>
      <c r="H137" s="171"/>
      <c r="I137" s="92">
        <v>0</v>
      </c>
      <c r="J137" s="93">
        <v>0</v>
      </c>
    </row>
    <row r="138" s="83" customFormat="1" ht="16" customHeight="1" spans="1:10">
      <c r="A138" s="175">
        <v>2040299</v>
      </c>
      <c r="B138" s="94" t="s">
        <v>227</v>
      </c>
      <c r="C138" s="171">
        <v>1710</v>
      </c>
      <c r="D138" s="171">
        <v>1064</v>
      </c>
      <c r="E138" s="93">
        <v>62.2222222222222</v>
      </c>
      <c r="F138" s="92">
        <v>-262</v>
      </c>
      <c r="G138" s="93">
        <v>-19.7586726998492</v>
      </c>
      <c r="H138" s="171">
        <v>1390</v>
      </c>
      <c r="I138" s="92">
        <v>326</v>
      </c>
      <c r="J138" s="93">
        <v>30.6390977443609</v>
      </c>
    </row>
    <row r="139" s="26" customFormat="1" ht="16" customHeight="1" spans="1:10">
      <c r="A139" s="175">
        <v>20403</v>
      </c>
      <c r="B139" s="94" t="s">
        <v>228</v>
      </c>
      <c r="C139" s="171">
        <v>2</v>
      </c>
      <c r="D139" s="171">
        <v>0</v>
      </c>
      <c r="E139" s="93">
        <v>0</v>
      </c>
      <c r="F139" s="92">
        <v>-1</v>
      </c>
      <c r="G139" s="93">
        <v>-100</v>
      </c>
      <c r="H139" s="171">
        <v>0</v>
      </c>
      <c r="I139" s="92">
        <v>0</v>
      </c>
      <c r="J139" s="93">
        <v>0</v>
      </c>
    </row>
    <row r="140" s="26" customFormat="1" ht="16" customHeight="1" spans="1:10">
      <c r="A140" s="175">
        <v>2040301</v>
      </c>
      <c r="B140" s="94" t="s">
        <v>156</v>
      </c>
      <c r="C140" s="171"/>
      <c r="D140" s="171"/>
      <c r="E140" s="93">
        <v>0</v>
      </c>
      <c r="F140" s="92">
        <v>0</v>
      </c>
      <c r="G140" s="93">
        <v>0</v>
      </c>
      <c r="H140" s="171"/>
      <c r="I140" s="92">
        <v>0</v>
      </c>
      <c r="J140" s="93">
        <v>0</v>
      </c>
    </row>
    <row r="141" s="26" customFormat="1" ht="16" customHeight="1" spans="1:10">
      <c r="A141" s="175">
        <v>2040302</v>
      </c>
      <c r="B141" s="94" t="s">
        <v>157</v>
      </c>
      <c r="C141" s="171"/>
      <c r="D141" s="171"/>
      <c r="E141" s="93">
        <v>0</v>
      </c>
      <c r="F141" s="92">
        <v>0</v>
      </c>
      <c r="G141" s="93">
        <v>0</v>
      </c>
      <c r="H141" s="171"/>
      <c r="I141" s="92">
        <v>0</v>
      </c>
      <c r="J141" s="93">
        <v>0</v>
      </c>
    </row>
    <row r="142" s="26" customFormat="1" ht="16" customHeight="1" spans="1:10">
      <c r="A142" s="175">
        <v>2040303</v>
      </c>
      <c r="B142" s="94" t="s">
        <v>163</v>
      </c>
      <c r="C142" s="171"/>
      <c r="D142" s="171"/>
      <c r="E142" s="93">
        <v>0</v>
      </c>
      <c r="F142" s="92">
        <v>0</v>
      </c>
      <c r="G142" s="93">
        <v>0</v>
      </c>
      <c r="H142" s="171"/>
      <c r="I142" s="92">
        <v>0</v>
      </c>
      <c r="J142" s="93">
        <v>0</v>
      </c>
    </row>
    <row r="143" s="26" customFormat="1" ht="16" customHeight="1" spans="1:10">
      <c r="A143" s="175">
        <v>2040304</v>
      </c>
      <c r="B143" s="94" t="s">
        <v>229</v>
      </c>
      <c r="C143" s="171"/>
      <c r="D143" s="171"/>
      <c r="E143" s="93">
        <v>0</v>
      </c>
      <c r="F143" s="92">
        <v>0</v>
      </c>
      <c r="G143" s="93">
        <v>0</v>
      </c>
      <c r="H143" s="171"/>
      <c r="I143" s="92">
        <v>0</v>
      </c>
      <c r="J143" s="93">
        <v>0</v>
      </c>
    </row>
    <row r="144" s="83" customFormat="1" ht="16" customHeight="1" spans="1:11">
      <c r="A144" s="175">
        <v>2040350</v>
      </c>
      <c r="B144" s="94" t="s">
        <v>158</v>
      </c>
      <c r="C144" s="171"/>
      <c r="D144" s="171"/>
      <c r="E144" s="93">
        <v>0</v>
      </c>
      <c r="F144" s="92">
        <v>0</v>
      </c>
      <c r="G144" s="93">
        <v>0</v>
      </c>
      <c r="H144" s="171"/>
      <c r="I144" s="92">
        <v>0</v>
      </c>
      <c r="J144" s="93">
        <v>0</v>
      </c>
      <c r="K144" s="26"/>
    </row>
    <row r="145" s="26" customFormat="1" ht="16" customHeight="1" spans="1:10">
      <c r="A145" s="175">
        <v>2040399</v>
      </c>
      <c r="B145" s="94" t="s">
        <v>230</v>
      </c>
      <c r="C145" s="171">
        <v>2</v>
      </c>
      <c r="D145" s="171"/>
      <c r="E145" s="93">
        <v>0</v>
      </c>
      <c r="F145" s="92">
        <v>-1</v>
      </c>
      <c r="G145" s="93">
        <v>-100</v>
      </c>
      <c r="H145" s="171"/>
      <c r="I145" s="92">
        <v>0</v>
      </c>
      <c r="J145" s="93">
        <v>0</v>
      </c>
    </row>
    <row r="146" s="26" customFormat="1" ht="16" customHeight="1" spans="1:10">
      <c r="A146" s="175">
        <v>20406</v>
      </c>
      <c r="B146" s="94" t="s">
        <v>231</v>
      </c>
      <c r="C146" s="171">
        <v>160</v>
      </c>
      <c r="D146" s="171">
        <v>53</v>
      </c>
      <c r="E146" s="93">
        <v>33.125</v>
      </c>
      <c r="F146" s="92">
        <v>-122</v>
      </c>
      <c r="G146" s="93">
        <v>-69.7142857142857</v>
      </c>
      <c r="H146" s="171">
        <v>80</v>
      </c>
      <c r="I146" s="92">
        <v>27</v>
      </c>
      <c r="J146" s="93">
        <v>50.9433962264151</v>
      </c>
    </row>
    <row r="147" s="26" customFormat="1" ht="16" customHeight="1" spans="1:10">
      <c r="A147" s="175">
        <v>2040601</v>
      </c>
      <c r="B147" s="94" t="s">
        <v>156</v>
      </c>
      <c r="C147" s="171">
        <v>37</v>
      </c>
      <c r="D147" s="171">
        <v>38</v>
      </c>
      <c r="E147" s="93">
        <v>102.702702702703</v>
      </c>
      <c r="F147" s="92">
        <v>-1</v>
      </c>
      <c r="G147" s="93">
        <v>-2.56410256410257</v>
      </c>
      <c r="H147" s="171">
        <v>39</v>
      </c>
      <c r="I147" s="92">
        <v>1</v>
      </c>
      <c r="J147" s="93">
        <v>2.63157894736843</v>
      </c>
    </row>
    <row r="148" s="26" customFormat="1" ht="16" customHeight="1" spans="1:10">
      <c r="A148" s="175">
        <v>2040602</v>
      </c>
      <c r="B148" s="94" t="s">
        <v>157</v>
      </c>
      <c r="C148" s="171"/>
      <c r="D148" s="171">
        <v>0</v>
      </c>
      <c r="E148" s="93">
        <v>0</v>
      </c>
      <c r="F148" s="92">
        <v>0</v>
      </c>
      <c r="G148" s="93">
        <v>0</v>
      </c>
      <c r="H148" s="171"/>
      <c r="I148" s="92">
        <v>0</v>
      </c>
      <c r="J148" s="93">
        <v>0</v>
      </c>
    </row>
    <row r="149" s="26" customFormat="1" ht="16" customHeight="1" spans="1:10">
      <c r="A149" s="175">
        <v>2040603</v>
      </c>
      <c r="B149" s="94" t="s">
        <v>163</v>
      </c>
      <c r="C149" s="171"/>
      <c r="D149" s="171">
        <v>0</v>
      </c>
      <c r="E149" s="93">
        <v>0</v>
      </c>
      <c r="F149" s="92">
        <v>0</v>
      </c>
      <c r="G149" s="93">
        <v>0</v>
      </c>
      <c r="H149" s="171"/>
      <c r="I149" s="92">
        <v>0</v>
      </c>
      <c r="J149" s="93">
        <v>0</v>
      </c>
    </row>
    <row r="150" s="26" customFormat="1" ht="16" customHeight="1" spans="1:10">
      <c r="A150" s="175">
        <v>2040604</v>
      </c>
      <c r="B150" s="94" t="s">
        <v>232</v>
      </c>
      <c r="C150" s="171">
        <v>51</v>
      </c>
      <c r="D150" s="171">
        <v>3</v>
      </c>
      <c r="E150" s="93">
        <v>5.88235294117647</v>
      </c>
      <c r="F150" s="92">
        <v>-70</v>
      </c>
      <c r="G150" s="93">
        <v>-95.8904109589041</v>
      </c>
      <c r="H150" s="171">
        <v>6</v>
      </c>
      <c r="I150" s="92">
        <v>3</v>
      </c>
      <c r="J150" s="93">
        <v>100</v>
      </c>
    </row>
    <row r="151" s="26" customFormat="1" ht="16" customHeight="1" spans="1:10">
      <c r="A151" s="175">
        <v>2040605</v>
      </c>
      <c r="B151" s="94" t="s">
        <v>233</v>
      </c>
      <c r="C151" s="171">
        <v>11</v>
      </c>
      <c r="D151" s="171">
        <v>0</v>
      </c>
      <c r="E151" s="93">
        <v>0</v>
      </c>
      <c r="F151" s="92">
        <v>-10</v>
      </c>
      <c r="G151" s="93">
        <v>-100</v>
      </c>
      <c r="H151" s="171">
        <v>8</v>
      </c>
      <c r="I151" s="92">
        <v>8</v>
      </c>
      <c r="J151" s="93">
        <v>0</v>
      </c>
    </row>
    <row r="152" s="26" customFormat="1" ht="16" customHeight="1" spans="1:10">
      <c r="A152" s="175">
        <v>2040606</v>
      </c>
      <c r="B152" s="94" t="s">
        <v>234</v>
      </c>
      <c r="C152" s="171">
        <v>14</v>
      </c>
      <c r="D152" s="171">
        <v>0</v>
      </c>
      <c r="E152" s="93">
        <v>0</v>
      </c>
      <c r="F152" s="92">
        <v>-14</v>
      </c>
      <c r="G152" s="93">
        <v>-100</v>
      </c>
      <c r="H152" s="171">
        <v>7</v>
      </c>
      <c r="I152" s="92">
        <v>7</v>
      </c>
      <c r="J152" s="93">
        <v>0</v>
      </c>
    </row>
    <row r="153" s="26" customFormat="1" ht="16" customHeight="1" spans="1:10">
      <c r="A153" s="175">
        <v>2040608</v>
      </c>
      <c r="B153" s="94" t="s">
        <v>235</v>
      </c>
      <c r="C153" s="171"/>
      <c r="D153" s="171">
        <v>0</v>
      </c>
      <c r="E153" s="93">
        <v>0</v>
      </c>
      <c r="F153" s="92">
        <v>0</v>
      </c>
      <c r="G153" s="93">
        <v>0</v>
      </c>
      <c r="H153" s="171"/>
      <c r="I153" s="92">
        <v>0</v>
      </c>
      <c r="J153" s="93">
        <v>0</v>
      </c>
    </row>
    <row r="154" s="26" customFormat="1" ht="16" customHeight="1" spans="1:10">
      <c r="A154" s="175">
        <v>2040610</v>
      </c>
      <c r="B154" s="94" t="s">
        <v>236</v>
      </c>
      <c r="C154" s="171">
        <v>32</v>
      </c>
      <c r="D154" s="171">
        <v>0</v>
      </c>
      <c r="E154" s="93">
        <v>0</v>
      </c>
      <c r="F154" s="92">
        <v>-26</v>
      </c>
      <c r="G154" s="93">
        <v>-100</v>
      </c>
      <c r="H154" s="171">
        <v>5</v>
      </c>
      <c r="I154" s="92">
        <v>5</v>
      </c>
      <c r="J154" s="93">
        <v>0</v>
      </c>
    </row>
    <row r="155" s="26" customFormat="1" ht="16" customHeight="1" spans="1:10">
      <c r="A155" s="175">
        <v>2040612</v>
      </c>
      <c r="B155" s="94" t="s">
        <v>237</v>
      </c>
      <c r="C155" s="171"/>
      <c r="D155" s="171">
        <v>0</v>
      </c>
      <c r="E155" s="93">
        <v>0</v>
      </c>
      <c r="F155" s="92">
        <v>0</v>
      </c>
      <c r="G155" s="93">
        <v>0</v>
      </c>
      <c r="H155" s="171"/>
      <c r="I155" s="92">
        <v>0</v>
      </c>
      <c r="J155" s="93">
        <v>0</v>
      </c>
    </row>
    <row r="156" s="83" customFormat="1" ht="16" customHeight="1" spans="1:10">
      <c r="A156" s="175">
        <v>2040613</v>
      </c>
      <c r="B156" s="94" t="s">
        <v>183</v>
      </c>
      <c r="C156" s="171"/>
      <c r="D156" s="171">
        <v>0</v>
      </c>
      <c r="E156" s="93">
        <v>0</v>
      </c>
      <c r="F156" s="92">
        <v>0</v>
      </c>
      <c r="G156" s="93">
        <v>0</v>
      </c>
      <c r="H156" s="171"/>
      <c r="I156" s="92">
        <v>0</v>
      </c>
      <c r="J156" s="93">
        <v>0</v>
      </c>
    </row>
    <row r="157" s="26" customFormat="1" ht="16" customHeight="1" spans="1:10">
      <c r="A157" s="175">
        <v>2040650</v>
      </c>
      <c r="B157" s="94" t="s">
        <v>158</v>
      </c>
      <c r="C157" s="171"/>
      <c r="D157" s="171">
        <v>0</v>
      </c>
      <c r="E157" s="93">
        <v>0</v>
      </c>
      <c r="F157" s="92">
        <v>0</v>
      </c>
      <c r="G157" s="93">
        <v>0</v>
      </c>
      <c r="H157" s="171"/>
      <c r="I157" s="92">
        <v>0</v>
      </c>
      <c r="J157" s="93">
        <v>0</v>
      </c>
    </row>
    <row r="158" s="26" customFormat="1" ht="16" customHeight="1" spans="1:10">
      <c r="A158" s="175">
        <v>2040699</v>
      </c>
      <c r="B158" s="94" t="s">
        <v>238</v>
      </c>
      <c r="C158" s="171">
        <v>15</v>
      </c>
      <c r="D158" s="171">
        <v>12</v>
      </c>
      <c r="E158" s="93">
        <v>80</v>
      </c>
      <c r="F158" s="92">
        <v>-1</v>
      </c>
      <c r="G158" s="93">
        <v>-7.69230769230769</v>
      </c>
      <c r="H158" s="171">
        <v>15</v>
      </c>
      <c r="I158" s="92">
        <v>3</v>
      </c>
      <c r="J158" s="93">
        <v>25</v>
      </c>
    </row>
    <row r="159" s="26" customFormat="1" ht="16" customHeight="1" spans="1:10">
      <c r="A159" s="175">
        <v>20499</v>
      </c>
      <c r="B159" s="94" t="s">
        <v>239</v>
      </c>
      <c r="C159" s="171">
        <v>310</v>
      </c>
      <c r="D159" s="171">
        <v>152</v>
      </c>
      <c r="E159" s="93">
        <v>49.0322580645161</v>
      </c>
      <c r="F159" s="92">
        <v>-31</v>
      </c>
      <c r="G159" s="93">
        <v>-16.9398907103825</v>
      </c>
      <c r="H159" s="171">
        <v>206</v>
      </c>
      <c r="I159" s="92">
        <v>54</v>
      </c>
      <c r="J159" s="93">
        <v>35.5263157894737</v>
      </c>
    </row>
    <row r="160" s="26" customFormat="1" ht="16" customHeight="1" spans="1:10">
      <c r="A160" s="178">
        <v>2049902</v>
      </c>
      <c r="B160" s="94" t="s">
        <v>240</v>
      </c>
      <c r="C160" s="171"/>
      <c r="D160" s="171"/>
      <c r="E160" s="93">
        <v>0</v>
      </c>
      <c r="F160" s="92">
        <v>0</v>
      </c>
      <c r="G160" s="93">
        <v>0</v>
      </c>
      <c r="H160" s="171"/>
      <c r="I160" s="92">
        <v>0</v>
      </c>
      <c r="J160" s="93">
        <v>0</v>
      </c>
    </row>
    <row r="161" s="26" customFormat="1" ht="16" customHeight="1" spans="1:10">
      <c r="A161" s="178">
        <v>2049999</v>
      </c>
      <c r="B161" s="94" t="s">
        <v>241</v>
      </c>
      <c r="C161" s="171">
        <v>310</v>
      </c>
      <c r="D161" s="171">
        <v>152</v>
      </c>
      <c r="E161" s="93">
        <v>49.0322580645161</v>
      </c>
      <c r="F161" s="92">
        <v>-31</v>
      </c>
      <c r="G161" s="93">
        <v>-16.9398907103825</v>
      </c>
      <c r="H161" s="171">
        <v>206</v>
      </c>
      <c r="I161" s="92">
        <v>54</v>
      </c>
      <c r="J161" s="93">
        <v>35.5263157894737</v>
      </c>
    </row>
    <row r="162" s="26" customFormat="1" ht="16" customHeight="1" spans="1:10">
      <c r="A162" s="175">
        <v>205</v>
      </c>
      <c r="B162" s="89" t="s">
        <v>242</v>
      </c>
      <c r="C162" s="169">
        <v>14762</v>
      </c>
      <c r="D162" s="169">
        <v>11555</v>
      </c>
      <c r="E162" s="88">
        <v>78.2753014496681</v>
      </c>
      <c r="F162" s="87">
        <v>-2623</v>
      </c>
      <c r="G162" s="88">
        <v>-18.5004937226689</v>
      </c>
      <c r="H162" s="169">
        <v>13384</v>
      </c>
      <c r="I162" s="87">
        <v>1829</v>
      </c>
      <c r="J162" s="88">
        <v>15.8286456079619</v>
      </c>
    </row>
    <row r="163" s="26" customFormat="1" ht="16" customHeight="1" spans="1:10">
      <c r="A163" s="175">
        <v>20501</v>
      </c>
      <c r="B163" s="94" t="s">
        <v>243</v>
      </c>
      <c r="C163" s="171">
        <v>52</v>
      </c>
      <c r="D163" s="171">
        <v>11</v>
      </c>
      <c r="E163" s="93">
        <v>21.1538461538462</v>
      </c>
      <c r="F163" s="92">
        <v>-53</v>
      </c>
      <c r="G163" s="93">
        <v>-82.8125</v>
      </c>
      <c r="H163" s="171">
        <v>28</v>
      </c>
      <c r="I163" s="92">
        <v>17</v>
      </c>
      <c r="J163" s="93">
        <v>154.545454545455</v>
      </c>
    </row>
    <row r="164" s="83" customFormat="1" ht="16" customHeight="1" spans="1:11">
      <c r="A164" s="175">
        <v>2050101</v>
      </c>
      <c r="B164" s="94" t="s">
        <v>156</v>
      </c>
      <c r="C164" s="171"/>
      <c r="D164" s="171">
        <v>0</v>
      </c>
      <c r="E164" s="93">
        <v>0</v>
      </c>
      <c r="F164" s="92">
        <v>0</v>
      </c>
      <c r="G164" s="93">
        <v>0</v>
      </c>
      <c r="H164" s="171"/>
      <c r="I164" s="92">
        <v>0</v>
      </c>
      <c r="J164" s="93">
        <v>0</v>
      </c>
      <c r="K164" s="26"/>
    </row>
    <row r="165" s="26" customFormat="1" ht="16" customHeight="1" spans="1:10">
      <c r="A165" s="175">
        <v>2050102</v>
      </c>
      <c r="B165" s="94" t="s">
        <v>157</v>
      </c>
      <c r="C165" s="171"/>
      <c r="D165" s="171">
        <v>0</v>
      </c>
      <c r="E165" s="93">
        <v>0</v>
      </c>
      <c r="F165" s="92">
        <v>0</v>
      </c>
      <c r="G165" s="93">
        <v>0</v>
      </c>
      <c r="H165" s="171"/>
      <c r="I165" s="92">
        <v>0</v>
      </c>
      <c r="J165" s="93">
        <v>0</v>
      </c>
    </row>
    <row r="166" s="26" customFormat="1" ht="16" customHeight="1" spans="1:10">
      <c r="A166" s="175">
        <v>2050103</v>
      </c>
      <c r="B166" s="94" t="s">
        <v>163</v>
      </c>
      <c r="C166" s="171"/>
      <c r="D166" s="171">
        <v>0</v>
      </c>
      <c r="E166" s="93">
        <v>0</v>
      </c>
      <c r="F166" s="92">
        <v>0</v>
      </c>
      <c r="G166" s="93">
        <v>0</v>
      </c>
      <c r="H166" s="171"/>
      <c r="I166" s="92">
        <v>0</v>
      </c>
      <c r="J166" s="93">
        <v>0</v>
      </c>
    </row>
    <row r="167" s="26" customFormat="1" ht="16" customHeight="1" spans="1:10">
      <c r="A167" s="175">
        <v>2050199</v>
      </c>
      <c r="B167" s="94" t="s">
        <v>244</v>
      </c>
      <c r="C167" s="171">
        <v>52</v>
      </c>
      <c r="D167" s="171">
        <v>11</v>
      </c>
      <c r="E167" s="93">
        <v>21.1538461538462</v>
      </c>
      <c r="F167" s="92">
        <v>-53</v>
      </c>
      <c r="G167" s="93">
        <v>-82.8125</v>
      </c>
      <c r="H167" s="171">
        <v>28</v>
      </c>
      <c r="I167" s="92">
        <v>17</v>
      </c>
      <c r="J167" s="93">
        <v>154.545454545455</v>
      </c>
    </row>
    <row r="168" s="26" customFormat="1" ht="16" customHeight="1" spans="1:10">
      <c r="A168" s="175">
        <v>20502</v>
      </c>
      <c r="B168" s="94" t="s">
        <v>245</v>
      </c>
      <c r="C168" s="171">
        <v>12650</v>
      </c>
      <c r="D168" s="171">
        <v>11531</v>
      </c>
      <c r="E168" s="93">
        <v>91.1541501976285</v>
      </c>
      <c r="F168" s="92">
        <v>-830</v>
      </c>
      <c r="G168" s="93">
        <v>-6.71466709813122</v>
      </c>
      <c r="H168" s="171">
        <v>11808</v>
      </c>
      <c r="I168" s="92">
        <v>277</v>
      </c>
      <c r="J168" s="93">
        <v>2.40222010233284</v>
      </c>
    </row>
    <row r="169" s="26" customFormat="1" ht="16" customHeight="1" spans="1:10">
      <c r="A169" s="175">
        <v>2050201</v>
      </c>
      <c r="B169" s="94" t="s">
        <v>246</v>
      </c>
      <c r="C169" s="171">
        <v>4702</v>
      </c>
      <c r="D169" s="171">
        <v>3229</v>
      </c>
      <c r="E169" s="93">
        <v>68.6729051467461</v>
      </c>
      <c r="F169" s="92">
        <v>-1051</v>
      </c>
      <c r="G169" s="93">
        <v>-24.5560747663551</v>
      </c>
      <c r="H169" s="171">
        <v>4334</v>
      </c>
      <c r="I169" s="92">
        <v>1105</v>
      </c>
      <c r="J169" s="93">
        <v>34.2211210901208</v>
      </c>
    </row>
    <row r="170" s="26" customFormat="1" ht="16" customHeight="1" spans="1:10">
      <c r="A170" s="175">
        <v>2050202</v>
      </c>
      <c r="B170" s="94" t="s">
        <v>247</v>
      </c>
      <c r="C170" s="171">
        <v>5519</v>
      </c>
      <c r="D170" s="171">
        <v>6201</v>
      </c>
      <c r="E170" s="93">
        <v>112.357311107085</v>
      </c>
      <c r="F170" s="92">
        <v>437</v>
      </c>
      <c r="G170" s="93">
        <v>7.58154059680778</v>
      </c>
      <c r="H170" s="171">
        <v>5431</v>
      </c>
      <c r="I170" s="92">
        <v>-770</v>
      </c>
      <c r="J170" s="93">
        <v>-12.4173520399935</v>
      </c>
    </row>
    <row r="171" s="26" customFormat="1" ht="16" customHeight="1" spans="1:10">
      <c r="A171" s="175">
        <v>2050203</v>
      </c>
      <c r="B171" s="94" t="s">
        <v>248</v>
      </c>
      <c r="C171" s="171">
        <v>2358</v>
      </c>
      <c r="D171" s="171">
        <v>2091</v>
      </c>
      <c r="E171" s="93">
        <v>88.676844783715</v>
      </c>
      <c r="F171" s="92">
        <v>-182</v>
      </c>
      <c r="G171" s="93">
        <v>-8.00703915530137</v>
      </c>
      <c r="H171" s="171">
        <v>1802</v>
      </c>
      <c r="I171" s="92">
        <v>-289</v>
      </c>
      <c r="J171" s="93">
        <v>-13.8211382113821</v>
      </c>
    </row>
    <row r="172" s="26" customFormat="1" ht="16" customHeight="1" spans="1:10">
      <c r="A172" s="175">
        <v>2050204</v>
      </c>
      <c r="B172" s="94" t="s">
        <v>249</v>
      </c>
      <c r="C172" s="171"/>
      <c r="D172" s="171">
        <v>0</v>
      </c>
      <c r="E172" s="93">
        <v>0</v>
      </c>
      <c r="F172" s="92">
        <v>0</v>
      </c>
      <c r="G172" s="93">
        <v>0</v>
      </c>
      <c r="H172" s="171"/>
      <c r="I172" s="92">
        <v>0</v>
      </c>
      <c r="J172" s="93">
        <v>0</v>
      </c>
    </row>
    <row r="173" s="26" customFormat="1" ht="16" customHeight="1" spans="1:10">
      <c r="A173" s="175">
        <v>2050205</v>
      </c>
      <c r="B173" s="94" t="s">
        <v>250</v>
      </c>
      <c r="C173" s="171"/>
      <c r="D173" s="171">
        <v>0</v>
      </c>
      <c r="E173" s="93">
        <v>0</v>
      </c>
      <c r="F173" s="92">
        <v>0</v>
      </c>
      <c r="G173" s="93">
        <v>0</v>
      </c>
      <c r="H173" s="171"/>
      <c r="I173" s="92">
        <v>0</v>
      </c>
      <c r="J173" s="93">
        <v>0</v>
      </c>
    </row>
    <row r="174" s="26" customFormat="1" ht="16" customHeight="1" spans="1:10">
      <c r="A174" s="175">
        <v>2050299</v>
      </c>
      <c r="B174" s="94" t="s">
        <v>251</v>
      </c>
      <c r="C174" s="171">
        <v>71</v>
      </c>
      <c r="D174" s="171">
        <v>10</v>
      </c>
      <c r="E174" s="93">
        <v>14.0845070422535</v>
      </c>
      <c r="F174" s="92">
        <v>-34</v>
      </c>
      <c r="G174" s="93">
        <v>-77.2727272727273</v>
      </c>
      <c r="H174" s="171">
        <v>241</v>
      </c>
      <c r="I174" s="92">
        <v>231</v>
      </c>
      <c r="J174" s="93">
        <v>2310</v>
      </c>
    </row>
    <row r="175" s="26" customFormat="1" ht="16" customHeight="1" spans="1:10">
      <c r="A175" s="175">
        <v>20509</v>
      </c>
      <c r="B175" s="94" t="s">
        <v>252</v>
      </c>
      <c r="C175" s="171">
        <v>2060</v>
      </c>
      <c r="D175" s="171">
        <v>13</v>
      </c>
      <c r="E175" s="93">
        <v>0.631067961165048</v>
      </c>
      <c r="F175" s="92">
        <v>-1740</v>
      </c>
      <c r="G175" s="93">
        <v>-99.2584141471763</v>
      </c>
      <c r="H175" s="171">
        <v>1272</v>
      </c>
      <c r="I175" s="92">
        <v>1259</v>
      </c>
      <c r="J175" s="93">
        <v>9684.61538461538</v>
      </c>
    </row>
    <row r="176" s="26" customFormat="1" ht="16" customHeight="1" spans="1:10">
      <c r="A176" s="175">
        <v>2050901</v>
      </c>
      <c r="B176" s="94" t="s">
        <v>253</v>
      </c>
      <c r="C176" s="171"/>
      <c r="D176" s="171">
        <v>0</v>
      </c>
      <c r="E176" s="93">
        <v>0</v>
      </c>
      <c r="F176" s="92">
        <v>0</v>
      </c>
      <c r="G176" s="93">
        <v>0</v>
      </c>
      <c r="H176" s="171"/>
      <c r="I176" s="92">
        <v>0</v>
      </c>
      <c r="J176" s="93">
        <v>0</v>
      </c>
    </row>
    <row r="177" s="26" customFormat="1" ht="16" customHeight="1" spans="1:10">
      <c r="A177" s="175">
        <v>2050902</v>
      </c>
      <c r="B177" s="94" t="s">
        <v>254</v>
      </c>
      <c r="C177" s="171"/>
      <c r="D177" s="171">
        <v>0</v>
      </c>
      <c r="E177" s="93">
        <v>0</v>
      </c>
      <c r="F177" s="92">
        <v>0</v>
      </c>
      <c r="G177" s="93">
        <v>0</v>
      </c>
      <c r="H177" s="171"/>
      <c r="I177" s="92">
        <v>0</v>
      </c>
      <c r="J177" s="93">
        <v>0</v>
      </c>
    </row>
    <row r="178" s="26" customFormat="1" ht="16" customHeight="1" spans="1:10">
      <c r="A178" s="175">
        <v>2050903</v>
      </c>
      <c r="B178" s="94" t="s">
        <v>255</v>
      </c>
      <c r="C178" s="171"/>
      <c r="D178" s="171">
        <v>0</v>
      </c>
      <c r="E178" s="93">
        <v>0</v>
      </c>
      <c r="F178" s="92">
        <v>-1000</v>
      </c>
      <c r="G178" s="93">
        <v>-100</v>
      </c>
      <c r="H178" s="171"/>
      <c r="I178" s="92">
        <v>0</v>
      </c>
      <c r="J178" s="93">
        <v>0</v>
      </c>
    </row>
    <row r="179" s="26" customFormat="1" ht="16" customHeight="1" spans="1:10">
      <c r="A179" s="175">
        <v>2050904</v>
      </c>
      <c r="B179" s="94" t="s">
        <v>256</v>
      </c>
      <c r="C179" s="171"/>
      <c r="D179" s="171">
        <v>0</v>
      </c>
      <c r="E179" s="93">
        <v>0</v>
      </c>
      <c r="F179" s="92">
        <v>-611</v>
      </c>
      <c r="G179" s="93">
        <v>-100</v>
      </c>
      <c r="H179" s="171"/>
      <c r="I179" s="92">
        <v>0</v>
      </c>
      <c r="J179" s="93">
        <v>0</v>
      </c>
    </row>
    <row r="180" s="26" customFormat="1" ht="16" customHeight="1" spans="1:10">
      <c r="A180" s="175">
        <v>2050905</v>
      </c>
      <c r="B180" s="94" t="s">
        <v>257</v>
      </c>
      <c r="C180" s="171"/>
      <c r="D180" s="171">
        <v>0</v>
      </c>
      <c r="E180" s="93">
        <v>0</v>
      </c>
      <c r="F180" s="92">
        <v>0</v>
      </c>
      <c r="G180" s="93">
        <v>0</v>
      </c>
      <c r="H180" s="171"/>
      <c r="I180" s="92">
        <v>0</v>
      </c>
      <c r="J180" s="93">
        <v>0</v>
      </c>
    </row>
    <row r="181" s="26" customFormat="1" ht="16" customHeight="1" spans="1:10">
      <c r="A181" s="175">
        <v>2050999</v>
      </c>
      <c r="B181" s="94" t="s">
        <v>258</v>
      </c>
      <c r="C181" s="171">
        <v>2060</v>
      </c>
      <c r="D181" s="171">
        <v>13</v>
      </c>
      <c r="E181" s="93">
        <v>0.631067961165048</v>
      </c>
      <c r="F181" s="92">
        <v>-129</v>
      </c>
      <c r="G181" s="93">
        <v>-90.8450704225352</v>
      </c>
      <c r="H181" s="171">
        <v>1272</v>
      </c>
      <c r="I181" s="92">
        <v>1259</v>
      </c>
      <c r="J181" s="93">
        <v>9684.61538461538</v>
      </c>
    </row>
    <row r="182" s="26" customFormat="1" ht="16" customHeight="1" spans="1:10">
      <c r="A182" s="175">
        <v>20599</v>
      </c>
      <c r="B182" s="94" t="s">
        <v>259</v>
      </c>
      <c r="C182" s="171">
        <v>0</v>
      </c>
      <c r="D182" s="171">
        <v>0</v>
      </c>
      <c r="E182" s="93">
        <v>0</v>
      </c>
      <c r="F182" s="92">
        <v>0</v>
      </c>
      <c r="G182" s="93">
        <v>0</v>
      </c>
      <c r="H182" s="171">
        <v>276</v>
      </c>
      <c r="I182" s="92">
        <v>276</v>
      </c>
      <c r="J182" s="93">
        <v>0</v>
      </c>
    </row>
    <row r="183" s="26" customFormat="1" ht="16" customHeight="1" spans="1:10">
      <c r="A183" s="175">
        <v>2059999</v>
      </c>
      <c r="B183" s="94" t="s">
        <v>260</v>
      </c>
      <c r="C183" s="171"/>
      <c r="D183" s="171"/>
      <c r="E183" s="93">
        <v>0</v>
      </c>
      <c r="F183" s="92">
        <v>0</v>
      </c>
      <c r="G183" s="93">
        <v>0</v>
      </c>
      <c r="H183" s="171">
        <v>276</v>
      </c>
      <c r="I183" s="92">
        <v>276</v>
      </c>
      <c r="J183" s="93">
        <v>0</v>
      </c>
    </row>
    <row r="184" s="26" customFormat="1" ht="16" customHeight="1" spans="1:10">
      <c r="A184" s="175">
        <v>206</v>
      </c>
      <c r="B184" s="89" t="s">
        <v>261</v>
      </c>
      <c r="C184" s="169">
        <v>960</v>
      </c>
      <c r="D184" s="169">
        <v>416</v>
      </c>
      <c r="E184" s="88">
        <v>43.3333333333333</v>
      </c>
      <c r="F184" s="87">
        <v>-1462</v>
      </c>
      <c r="G184" s="88">
        <v>-77.8487752928647</v>
      </c>
      <c r="H184" s="169">
        <v>350</v>
      </c>
      <c r="I184" s="87">
        <v>-66</v>
      </c>
      <c r="J184" s="88">
        <v>-15.8653846153846</v>
      </c>
    </row>
    <row r="185" s="26" customFormat="1" ht="16" customHeight="1" spans="1:10">
      <c r="A185" s="175">
        <v>20601</v>
      </c>
      <c r="B185" s="94" t="s">
        <v>262</v>
      </c>
      <c r="C185" s="171"/>
      <c r="D185" s="171">
        <v>0</v>
      </c>
      <c r="E185" s="93">
        <v>0</v>
      </c>
      <c r="F185" s="92">
        <v>-49</v>
      </c>
      <c r="G185" s="93">
        <v>-100</v>
      </c>
      <c r="H185" s="171"/>
      <c r="I185" s="92">
        <v>0</v>
      </c>
      <c r="J185" s="93">
        <v>0</v>
      </c>
    </row>
    <row r="186" s="26" customFormat="1" ht="16" customHeight="1" spans="1:10">
      <c r="A186" s="175">
        <v>2060101</v>
      </c>
      <c r="B186" s="94" t="s">
        <v>156</v>
      </c>
      <c r="C186" s="171"/>
      <c r="D186" s="171"/>
      <c r="E186" s="93">
        <v>0</v>
      </c>
      <c r="F186" s="92">
        <v>0</v>
      </c>
      <c r="G186" s="93">
        <v>0</v>
      </c>
      <c r="H186" s="171"/>
      <c r="I186" s="92">
        <v>0</v>
      </c>
      <c r="J186" s="93">
        <v>0</v>
      </c>
    </row>
    <row r="187" s="26" customFormat="1" ht="16" customHeight="1" spans="1:10">
      <c r="A187" s="175">
        <v>2060102</v>
      </c>
      <c r="B187" s="94" t="s">
        <v>157</v>
      </c>
      <c r="C187" s="171"/>
      <c r="D187" s="171"/>
      <c r="E187" s="93">
        <v>0</v>
      </c>
      <c r="F187" s="92">
        <v>-49</v>
      </c>
      <c r="G187" s="93">
        <v>-100</v>
      </c>
      <c r="H187" s="171"/>
      <c r="I187" s="92">
        <v>0</v>
      </c>
      <c r="J187" s="93">
        <v>0</v>
      </c>
    </row>
    <row r="188" s="26" customFormat="1" ht="16" customHeight="1" spans="1:10">
      <c r="A188" s="175">
        <v>2060103</v>
      </c>
      <c r="B188" s="94" t="s">
        <v>163</v>
      </c>
      <c r="C188" s="171"/>
      <c r="D188" s="171"/>
      <c r="E188" s="93">
        <v>0</v>
      </c>
      <c r="F188" s="92">
        <v>0</v>
      </c>
      <c r="G188" s="93">
        <v>0</v>
      </c>
      <c r="H188" s="171"/>
      <c r="I188" s="92">
        <v>0</v>
      </c>
      <c r="J188" s="93">
        <v>0</v>
      </c>
    </row>
    <row r="189" s="26" customFormat="1" ht="16" customHeight="1" spans="1:10">
      <c r="A189" s="175">
        <v>2060199</v>
      </c>
      <c r="B189" s="94" t="s">
        <v>263</v>
      </c>
      <c r="C189" s="171"/>
      <c r="D189" s="171"/>
      <c r="E189" s="93">
        <v>0</v>
      </c>
      <c r="F189" s="92">
        <v>0</v>
      </c>
      <c r="G189" s="93">
        <v>0</v>
      </c>
      <c r="H189" s="171"/>
      <c r="I189" s="92">
        <v>0</v>
      </c>
      <c r="J189" s="93">
        <v>0</v>
      </c>
    </row>
    <row r="190" s="26" customFormat="1" ht="16" customHeight="1" spans="1:10">
      <c r="A190" s="175">
        <v>20604</v>
      </c>
      <c r="B190" s="94" t="s">
        <v>264</v>
      </c>
      <c r="C190" s="171">
        <v>950</v>
      </c>
      <c r="D190" s="171">
        <v>0</v>
      </c>
      <c r="E190" s="93">
        <v>0</v>
      </c>
      <c r="F190" s="92">
        <v>-1829</v>
      </c>
      <c r="G190" s="93">
        <v>-100</v>
      </c>
      <c r="H190" s="171">
        <v>350</v>
      </c>
      <c r="I190" s="92">
        <v>350</v>
      </c>
      <c r="J190" s="93">
        <v>0</v>
      </c>
    </row>
    <row r="191" s="26" customFormat="1" ht="16" customHeight="1" spans="1:10">
      <c r="A191" s="175">
        <v>2060401</v>
      </c>
      <c r="B191" s="94" t="s">
        <v>265</v>
      </c>
      <c r="C191" s="171"/>
      <c r="D191" s="171"/>
      <c r="E191" s="93">
        <v>0</v>
      </c>
      <c r="F191" s="92">
        <v>0</v>
      </c>
      <c r="G191" s="93">
        <v>0</v>
      </c>
      <c r="H191" s="171"/>
      <c r="I191" s="92">
        <v>0</v>
      </c>
      <c r="J191" s="93">
        <v>0</v>
      </c>
    </row>
    <row r="192" s="26" customFormat="1" ht="16" customHeight="1" spans="1:10">
      <c r="A192" s="175">
        <v>2060404</v>
      </c>
      <c r="B192" s="94" t="s">
        <v>266</v>
      </c>
      <c r="C192" s="171"/>
      <c r="D192" s="171"/>
      <c r="E192" s="93">
        <v>0</v>
      </c>
      <c r="F192" s="92">
        <v>0</v>
      </c>
      <c r="G192" s="93">
        <v>0</v>
      </c>
      <c r="H192" s="171"/>
      <c r="I192" s="92">
        <v>0</v>
      </c>
      <c r="J192" s="93">
        <v>0</v>
      </c>
    </row>
    <row r="193" s="26" customFormat="1" ht="16" customHeight="1" spans="1:10">
      <c r="A193" s="178">
        <v>2060405</v>
      </c>
      <c r="B193" s="94" t="s">
        <v>267</v>
      </c>
      <c r="C193" s="171"/>
      <c r="D193" s="171"/>
      <c r="E193" s="93">
        <v>0</v>
      </c>
      <c r="F193" s="92">
        <v>0</v>
      </c>
      <c r="G193" s="93">
        <v>0</v>
      </c>
      <c r="H193" s="171"/>
      <c r="I193" s="92">
        <v>0</v>
      </c>
      <c r="J193" s="93">
        <v>0</v>
      </c>
    </row>
    <row r="194" s="26" customFormat="1" ht="16" customHeight="1" spans="1:10">
      <c r="A194" s="175">
        <v>2060499</v>
      </c>
      <c r="B194" s="94" t="s">
        <v>268</v>
      </c>
      <c r="C194" s="171">
        <v>950</v>
      </c>
      <c r="D194" s="171"/>
      <c r="E194" s="93">
        <v>0</v>
      </c>
      <c r="F194" s="92">
        <v>-1829</v>
      </c>
      <c r="G194" s="93">
        <v>-100</v>
      </c>
      <c r="H194" s="171">
        <v>350</v>
      </c>
      <c r="I194" s="92">
        <v>350</v>
      </c>
      <c r="J194" s="93">
        <v>0</v>
      </c>
    </row>
    <row r="195" s="26" customFormat="1" ht="16" customHeight="1" spans="1:10">
      <c r="A195" s="175">
        <v>20607</v>
      </c>
      <c r="B195" s="94" t="s">
        <v>269</v>
      </c>
      <c r="C195" s="171">
        <v>10</v>
      </c>
      <c r="D195" s="171">
        <v>0</v>
      </c>
      <c r="E195" s="93">
        <v>0</v>
      </c>
      <c r="F195" s="92">
        <v>0</v>
      </c>
      <c r="G195" s="93">
        <v>0</v>
      </c>
      <c r="H195" s="171">
        <v>0</v>
      </c>
      <c r="I195" s="92">
        <v>0</v>
      </c>
      <c r="J195" s="93">
        <v>0</v>
      </c>
    </row>
    <row r="196" s="26" customFormat="1" ht="16" customHeight="1" spans="1:10">
      <c r="A196" s="175">
        <v>2060701</v>
      </c>
      <c r="B196" s="94" t="s">
        <v>265</v>
      </c>
      <c r="C196" s="171"/>
      <c r="D196" s="171"/>
      <c r="E196" s="93">
        <v>0</v>
      </c>
      <c r="F196" s="92">
        <v>0</v>
      </c>
      <c r="G196" s="93">
        <v>0</v>
      </c>
      <c r="H196" s="171"/>
      <c r="I196" s="92">
        <v>0</v>
      </c>
      <c r="J196" s="93">
        <v>0</v>
      </c>
    </row>
    <row r="197" s="26" customFormat="1" ht="16" customHeight="1" spans="1:10">
      <c r="A197" s="175">
        <v>2060702</v>
      </c>
      <c r="B197" s="94" t="s">
        <v>270</v>
      </c>
      <c r="C197" s="171">
        <v>10</v>
      </c>
      <c r="D197" s="171"/>
      <c r="E197" s="93">
        <v>0</v>
      </c>
      <c r="F197" s="92">
        <v>0</v>
      </c>
      <c r="G197" s="93">
        <v>0</v>
      </c>
      <c r="H197" s="171"/>
      <c r="I197" s="92">
        <v>0</v>
      </c>
      <c r="J197" s="93">
        <v>0</v>
      </c>
    </row>
    <row r="198" s="26" customFormat="1" ht="16" customHeight="1" spans="1:10">
      <c r="A198" s="175">
        <v>2060703</v>
      </c>
      <c r="B198" s="94" t="s">
        <v>271</v>
      </c>
      <c r="C198" s="171"/>
      <c r="D198" s="171"/>
      <c r="E198" s="93">
        <v>0</v>
      </c>
      <c r="F198" s="92">
        <v>0</v>
      </c>
      <c r="G198" s="93">
        <v>0</v>
      </c>
      <c r="H198" s="171"/>
      <c r="I198" s="92">
        <v>0</v>
      </c>
      <c r="J198" s="93">
        <v>0</v>
      </c>
    </row>
    <row r="199" s="26" customFormat="1" ht="16" customHeight="1" spans="1:10">
      <c r="A199" s="175">
        <v>2060704</v>
      </c>
      <c r="B199" s="94" t="s">
        <v>272</v>
      </c>
      <c r="C199" s="171"/>
      <c r="D199" s="171"/>
      <c r="E199" s="93">
        <v>0</v>
      </c>
      <c r="F199" s="92">
        <v>0</v>
      </c>
      <c r="G199" s="93">
        <v>0</v>
      </c>
      <c r="H199" s="171"/>
      <c r="I199" s="92">
        <v>0</v>
      </c>
      <c r="J199" s="93">
        <v>0</v>
      </c>
    </row>
    <row r="200" s="26" customFormat="1" ht="16" customHeight="1" spans="1:10">
      <c r="A200" s="175">
        <v>2060705</v>
      </c>
      <c r="B200" s="94" t="s">
        <v>273</v>
      </c>
      <c r="C200" s="171"/>
      <c r="D200" s="171"/>
      <c r="E200" s="93">
        <v>0</v>
      </c>
      <c r="F200" s="92">
        <v>0</v>
      </c>
      <c r="G200" s="93">
        <v>0</v>
      </c>
      <c r="H200" s="171"/>
      <c r="I200" s="92">
        <v>0</v>
      </c>
      <c r="J200" s="93">
        <v>0</v>
      </c>
    </row>
    <row r="201" s="26" customFormat="1" ht="16" customHeight="1" spans="1:10">
      <c r="A201" s="175">
        <v>2060799</v>
      </c>
      <c r="B201" s="94" t="s">
        <v>274</v>
      </c>
      <c r="C201" s="171"/>
      <c r="D201" s="171"/>
      <c r="E201" s="93">
        <v>0</v>
      </c>
      <c r="F201" s="92">
        <v>0</v>
      </c>
      <c r="G201" s="93">
        <v>0</v>
      </c>
      <c r="H201" s="171"/>
      <c r="I201" s="92">
        <v>0</v>
      </c>
      <c r="J201" s="93">
        <v>0</v>
      </c>
    </row>
    <row r="202" s="26" customFormat="1" ht="16" customHeight="1" spans="1:10">
      <c r="A202" s="175">
        <v>20699</v>
      </c>
      <c r="B202" s="94" t="s">
        <v>275</v>
      </c>
      <c r="C202" s="171">
        <v>0</v>
      </c>
      <c r="D202" s="171">
        <v>416</v>
      </c>
      <c r="E202" s="93">
        <v>0</v>
      </c>
      <c r="F202" s="92">
        <v>416</v>
      </c>
      <c r="G202" s="93">
        <v>0</v>
      </c>
      <c r="H202" s="171">
        <v>0</v>
      </c>
      <c r="I202" s="92">
        <v>-416</v>
      </c>
      <c r="J202" s="93">
        <v>-100</v>
      </c>
    </row>
    <row r="203" s="26" customFormat="1" ht="16" customHeight="1" spans="1:10">
      <c r="A203" s="175">
        <v>2069901</v>
      </c>
      <c r="B203" s="94" t="s">
        <v>276</v>
      </c>
      <c r="C203" s="171"/>
      <c r="D203" s="171"/>
      <c r="E203" s="93">
        <v>0</v>
      </c>
      <c r="F203" s="92">
        <v>0</v>
      </c>
      <c r="G203" s="93">
        <v>0</v>
      </c>
      <c r="H203" s="171"/>
      <c r="I203" s="92">
        <v>0</v>
      </c>
      <c r="J203" s="93">
        <v>0</v>
      </c>
    </row>
    <row r="204" s="26" customFormat="1" ht="16" customHeight="1" spans="1:10">
      <c r="A204" s="175">
        <v>2069902</v>
      </c>
      <c r="B204" s="94" t="s">
        <v>277</v>
      </c>
      <c r="C204" s="171"/>
      <c r="D204" s="171"/>
      <c r="E204" s="93">
        <v>0</v>
      </c>
      <c r="F204" s="92">
        <v>0</v>
      </c>
      <c r="G204" s="93">
        <v>0</v>
      </c>
      <c r="H204" s="171"/>
      <c r="I204" s="92">
        <v>0</v>
      </c>
      <c r="J204" s="93">
        <v>0</v>
      </c>
    </row>
    <row r="205" s="26" customFormat="1" ht="16" customHeight="1" spans="1:10">
      <c r="A205" s="175">
        <v>2069903</v>
      </c>
      <c r="B205" s="94" t="s">
        <v>278</v>
      </c>
      <c r="C205" s="171"/>
      <c r="D205" s="171"/>
      <c r="E205" s="93">
        <v>0</v>
      </c>
      <c r="F205" s="92">
        <v>0</v>
      </c>
      <c r="G205" s="93">
        <v>0</v>
      </c>
      <c r="H205" s="171"/>
      <c r="I205" s="92">
        <v>0</v>
      </c>
      <c r="J205" s="93">
        <v>0</v>
      </c>
    </row>
    <row r="206" s="26" customFormat="1" ht="16" customHeight="1" spans="1:10">
      <c r="A206" s="175">
        <v>2069999</v>
      </c>
      <c r="B206" s="94" t="s">
        <v>279</v>
      </c>
      <c r="C206" s="171"/>
      <c r="D206" s="171">
        <v>416</v>
      </c>
      <c r="E206" s="93">
        <v>0</v>
      </c>
      <c r="F206" s="92">
        <v>416</v>
      </c>
      <c r="G206" s="93">
        <v>0</v>
      </c>
      <c r="H206" s="171"/>
      <c r="I206" s="92">
        <v>-416</v>
      </c>
      <c r="J206" s="93">
        <v>-100</v>
      </c>
    </row>
    <row r="207" s="26" customFormat="1" ht="16" customHeight="1" spans="1:10">
      <c r="A207" s="175">
        <v>207</v>
      </c>
      <c r="B207" s="89" t="s">
        <v>280</v>
      </c>
      <c r="C207" s="169">
        <v>13</v>
      </c>
      <c r="D207" s="169">
        <v>0</v>
      </c>
      <c r="E207" s="88">
        <v>0</v>
      </c>
      <c r="F207" s="87">
        <v>-39</v>
      </c>
      <c r="G207" s="88">
        <v>-100</v>
      </c>
      <c r="H207" s="169">
        <v>4</v>
      </c>
      <c r="I207" s="87">
        <v>4</v>
      </c>
      <c r="J207" s="88">
        <v>0</v>
      </c>
    </row>
    <row r="208" s="26" customFormat="1" ht="16" customHeight="1" spans="1:10">
      <c r="A208" s="175">
        <v>20701</v>
      </c>
      <c r="B208" s="94" t="s">
        <v>281</v>
      </c>
      <c r="C208" s="171">
        <v>13</v>
      </c>
      <c r="D208" s="171">
        <v>0</v>
      </c>
      <c r="E208" s="93">
        <v>0</v>
      </c>
      <c r="F208" s="92">
        <v>-39</v>
      </c>
      <c r="G208" s="93">
        <v>-100</v>
      </c>
      <c r="H208" s="171">
        <v>4</v>
      </c>
      <c r="I208" s="92">
        <v>4</v>
      </c>
      <c r="J208" s="93">
        <v>0</v>
      </c>
    </row>
    <row r="209" s="26" customFormat="1" ht="16" customHeight="1" spans="1:10">
      <c r="A209" s="175">
        <v>2070101</v>
      </c>
      <c r="B209" s="94" t="s">
        <v>156</v>
      </c>
      <c r="C209" s="171"/>
      <c r="D209" s="171"/>
      <c r="E209" s="93">
        <v>0</v>
      </c>
      <c r="F209" s="92">
        <v>0</v>
      </c>
      <c r="G209" s="93">
        <v>0</v>
      </c>
      <c r="H209" s="171"/>
      <c r="I209" s="92">
        <v>0</v>
      </c>
      <c r="J209" s="93">
        <v>0</v>
      </c>
    </row>
    <row r="210" s="26" customFormat="1" ht="16" customHeight="1" spans="1:10">
      <c r="A210" s="175">
        <v>2070102</v>
      </c>
      <c r="B210" s="94" t="s">
        <v>157</v>
      </c>
      <c r="C210" s="171"/>
      <c r="D210" s="171"/>
      <c r="E210" s="93">
        <v>0</v>
      </c>
      <c r="F210" s="92">
        <v>0</v>
      </c>
      <c r="G210" s="93">
        <v>0</v>
      </c>
      <c r="H210" s="171"/>
      <c r="I210" s="92">
        <v>0</v>
      </c>
      <c r="J210" s="93">
        <v>0</v>
      </c>
    </row>
    <row r="211" s="26" customFormat="1" ht="16" customHeight="1" spans="1:10">
      <c r="A211" s="175">
        <v>2070103</v>
      </c>
      <c r="B211" s="94" t="s">
        <v>163</v>
      </c>
      <c r="C211" s="171"/>
      <c r="D211" s="171"/>
      <c r="E211" s="93">
        <v>0</v>
      </c>
      <c r="F211" s="92">
        <v>0</v>
      </c>
      <c r="G211" s="93">
        <v>0</v>
      </c>
      <c r="H211" s="171"/>
      <c r="I211" s="92">
        <v>0</v>
      </c>
      <c r="J211" s="93">
        <v>0</v>
      </c>
    </row>
    <row r="212" s="26" customFormat="1" ht="16" customHeight="1" spans="1:10">
      <c r="A212" s="175">
        <v>2070108</v>
      </c>
      <c r="B212" s="94" t="s">
        <v>282</v>
      </c>
      <c r="C212" s="171"/>
      <c r="D212" s="171"/>
      <c r="E212" s="93">
        <v>0</v>
      </c>
      <c r="F212" s="92">
        <v>0</v>
      </c>
      <c r="G212" s="93">
        <v>0</v>
      </c>
      <c r="H212" s="171"/>
      <c r="I212" s="92">
        <v>0</v>
      </c>
      <c r="J212" s="93">
        <v>0</v>
      </c>
    </row>
    <row r="213" s="26" customFormat="1" ht="16" customHeight="1" spans="1:10">
      <c r="A213" s="175">
        <v>2070109</v>
      </c>
      <c r="B213" s="94" t="s">
        <v>283</v>
      </c>
      <c r="C213" s="171">
        <v>13</v>
      </c>
      <c r="D213" s="171"/>
      <c r="E213" s="93">
        <v>0</v>
      </c>
      <c r="F213" s="92">
        <v>-29</v>
      </c>
      <c r="G213" s="93">
        <v>-100</v>
      </c>
      <c r="H213" s="171">
        <v>4</v>
      </c>
      <c r="I213" s="92">
        <v>4</v>
      </c>
      <c r="J213" s="93">
        <v>0</v>
      </c>
    </row>
    <row r="214" s="26" customFormat="1" ht="16" customHeight="1" spans="1:10">
      <c r="A214" s="175">
        <v>2070199</v>
      </c>
      <c r="B214" s="94" t="s">
        <v>284</v>
      </c>
      <c r="C214" s="171"/>
      <c r="D214" s="171"/>
      <c r="E214" s="93">
        <v>0</v>
      </c>
      <c r="F214" s="92">
        <v>-10</v>
      </c>
      <c r="G214" s="93">
        <v>-100</v>
      </c>
      <c r="H214" s="171"/>
      <c r="I214" s="92">
        <v>0</v>
      </c>
      <c r="J214" s="93">
        <v>0</v>
      </c>
    </row>
    <row r="215" s="26" customFormat="1" ht="16" customHeight="1" spans="1:10">
      <c r="A215" s="175">
        <v>208</v>
      </c>
      <c r="B215" s="89" t="s">
        <v>285</v>
      </c>
      <c r="C215" s="169">
        <v>3117</v>
      </c>
      <c r="D215" s="169">
        <v>2480</v>
      </c>
      <c r="E215" s="88">
        <v>79.5636830285531</v>
      </c>
      <c r="F215" s="87">
        <v>-89</v>
      </c>
      <c r="G215" s="88">
        <v>-3.46438302841573</v>
      </c>
      <c r="H215" s="169">
        <v>2353</v>
      </c>
      <c r="I215" s="87">
        <v>-127</v>
      </c>
      <c r="J215" s="88">
        <v>-5.12096774193549</v>
      </c>
    </row>
    <row r="216" s="26" customFormat="1" ht="16" customHeight="1" spans="1:10">
      <c r="A216" s="175">
        <v>20801</v>
      </c>
      <c r="B216" s="94" t="s">
        <v>286</v>
      </c>
      <c r="C216" s="171">
        <v>1474</v>
      </c>
      <c r="D216" s="171">
        <v>547</v>
      </c>
      <c r="E216" s="93">
        <v>37.1099050203528</v>
      </c>
      <c r="F216" s="92">
        <v>-18</v>
      </c>
      <c r="G216" s="93">
        <v>-3.1858407079646</v>
      </c>
      <c r="H216" s="171">
        <v>1022</v>
      </c>
      <c r="I216" s="92">
        <v>475</v>
      </c>
      <c r="J216" s="93">
        <v>86.837294332724</v>
      </c>
    </row>
    <row r="217" s="26" customFormat="1" ht="16" customHeight="1" spans="1:10">
      <c r="A217" s="175">
        <v>2080101</v>
      </c>
      <c r="B217" s="94" t="s">
        <v>156</v>
      </c>
      <c r="C217" s="171">
        <v>93</v>
      </c>
      <c r="D217" s="171">
        <v>79</v>
      </c>
      <c r="E217" s="93">
        <v>84.9462365591398</v>
      </c>
      <c r="F217" s="92">
        <v>9</v>
      </c>
      <c r="G217" s="93">
        <v>12.8571428571429</v>
      </c>
      <c r="H217" s="171">
        <v>81</v>
      </c>
      <c r="I217" s="92">
        <v>2</v>
      </c>
      <c r="J217" s="93">
        <v>2.53164556962024</v>
      </c>
    </row>
    <row r="218" s="26" customFormat="1" ht="16" customHeight="1" spans="1:10">
      <c r="A218" s="175">
        <v>2080102</v>
      </c>
      <c r="B218" s="94" t="s">
        <v>157</v>
      </c>
      <c r="C218" s="171">
        <v>26</v>
      </c>
      <c r="D218" s="171">
        <v>47</v>
      </c>
      <c r="E218" s="93">
        <v>180.769230769231</v>
      </c>
      <c r="F218" s="92">
        <v>0</v>
      </c>
      <c r="G218" s="93">
        <v>0</v>
      </c>
      <c r="H218" s="171"/>
      <c r="I218" s="92">
        <v>-47</v>
      </c>
      <c r="J218" s="93">
        <v>-100</v>
      </c>
    </row>
    <row r="219" s="26" customFormat="1" ht="16" customHeight="1" spans="1:10">
      <c r="A219" s="175">
        <v>2080103</v>
      </c>
      <c r="B219" s="94" t="s">
        <v>163</v>
      </c>
      <c r="C219" s="171"/>
      <c r="D219" s="171">
        <v>0</v>
      </c>
      <c r="E219" s="93">
        <v>0</v>
      </c>
      <c r="F219" s="92">
        <v>-3</v>
      </c>
      <c r="G219" s="93">
        <v>-100</v>
      </c>
      <c r="H219" s="171"/>
      <c r="I219" s="92">
        <v>0</v>
      </c>
      <c r="J219" s="93">
        <v>0</v>
      </c>
    </row>
    <row r="220" s="26" customFormat="1" ht="16" customHeight="1" spans="1:10">
      <c r="A220" s="175">
        <v>2080104</v>
      </c>
      <c r="B220" s="94" t="s">
        <v>287</v>
      </c>
      <c r="C220" s="171"/>
      <c r="D220" s="171">
        <v>0</v>
      </c>
      <c r="E220" s="93">
        <v>0</v>
      </c>
      <c r="F220" s="92">
        <v>0</v>
      </c>
      <c r="G220" s="93">
        <v>0</v>
      </c>
      <c r="H220" s="171"/>
      <c r="I220" s="92">
        <v>0</v>
      </c>
      <c r="J220" s="93">
        <v>0</v>
      </c>
    </row>
    <row r="221" s="26" customFormat="1" ht="16" customHeight="1" spans="1:10">
      <c r="A221" s="175">
        <v>2080105</v>
      </c>
      <c r="B221" s="94" t="s">
        <v>288</v>
      </c>
      <c r="C221" s="171">
        <v>6</v>
      </c>
      <c r="D221" s="171">
        <v>1</v>
      </c>
      <c r="E221" s="93">
        <v>16.6666666666667</v>
      </c>
      <c r="F221" s="92">
        <v>-7</v>
      </c>
      <c r="G221" s="93">
        <v>-87.5</v>
      </c>
      <c r="H221" s="171">
        <v>10</v>
      </c>
      <c r="I221" s="92">
        <v>9</v>
      </c>
      <c r="J221" s="93">
        <v>900</v>
      </c>
    </row>
    <row r="222" s="26" customFormat="1" ht="16" customHeight="1" spans="1:10">
      <c r="A222" s="175">
        <v>2080106</v>
      </c>
      <c r="B222" s="94" t="s">
        <v>289</v>
      </c>
      <c r="C222" s="171">
        <v>131</v>
      </c>
      <c r="D222" s="171">
        <v>62</v>
      </c>
      <c r="E222" s="93">
        <v>47.3282442748092</v>
      </c>
      <c r="F222" s="92">
        <v>-11</v>
      </c>
      <c r="G222" s="93">
        <v>-15.0684931506849</v>
      </c>
      <c r="H222" s="171">
        <v>75</v>
      </c>
      <c r="I222" s="92">
        <v>13</v>
      </c>
      <c r="J222" s="93">
        <v>20.9677419354839</v>
      </c>
    </row>
    <row r="223" s="26" customFormat="1" ht="16" customHeight="1" spans="1:10">
      <c r="A223" s="175">
        <v>2080107</v>
      </c>
      <c r="B223" s="94" t="s">
        <v>290</v>
      </c>
      <c r="C223" s="171"/>
      <c r="D223" s="171">
        <v>0</v>
      </c>
      <c r="E223" s="93">
        <v>0</v>
      </c>
      <c r="F223" s="92">
        <v>0</v>
      </c>
      <c r="G223" s="93">
        <v>0</v>
      </c>
      <c r="H223" s="171"/>
      <c r="I223" s="92">
        <v>0</v>
      </c>
      <c r="J223" s="93">
        <v>0</v>
      </c>
    </row>
    <row r="224" s="26" customFormat="1" ht="16" customHeight="1" spans="1:10">
      <c r="A224" s="175">
        <v>2080108</v>
      </c>
      <c r="B224" s="94" t="s">
        <v>183</v>
      </c>
      <c r="C224" s="171"/>
      <c r="D224" s="171">
        <v>0</v>
      </c>
      <c r="E224" s="93">
        <v>0</v>
      </c>
      <c r="F224" s="92">
        <v>0</v>
      </c>
      <c r="G224" s="93">
        <v>0</v>
      </c>
      <c r="H224" s="171"/>
      <c r="I224" s="92">
        <v>0</v>
      </c>
      <c r="J224" s="93">
        <v>0</v>
      </c>
    </row>
    <row r="225" s="26" customFormat="1" ht="16" customHeight="1" spans="1:10">
      <c r="A225" s="175">
        <v>2080109</v>
      </c>
      <c r="B225" s="94" t="s">
        <v>291</v>
      </c>
      <c r="C225" s="171">
        <v>2</v>
      </c>
      <c r="D225" s="171">
        <v>0</v>
      </c>
      <c r="E225" s="93">
        <v>0</v>
      </c>
      <c r="F225" s="92">
        <v>-20</v>
      </c>
      <c r="G225" s="93">
        <v>-100</v>
      </c>
      <c r="H225" s="171">
        <v>1</v>
      </c>
      <c r="I225" s="92">
        <v>1</v>
      </c>
      <c r="J225" s="93">
        <v>0</v>
      </c>
    </row>
    <row r="226" s="26" customFormat="1" ht="16" customHeight="1" spans="1:10">
      <c r="A226" s="175">
        <v>2080110</v>
      </c>
      <c r="B226" s="94" t="s">
        <v>292</v>
      </c>
      <c r="C226" s="171"/>
      <c r="D226" s="171">
        <v>0</v>
      </c>
      <c r="E226" s="93">
        <v>0</v>
      </c>
      <c r="F226" s="92">
        <v>0</v>
      </c>
      <c r="G226" s="93">
        <v>0</v>
      </c>
      <c r="H226" s="171"/>
      <c r="I226" s="92">
        <v>0</v>
      </c>
      <c r="J226" s="93">
        <v>0</v>
      </c>
    </row>
    <row r="227" s="26" customFormat="1" ht="16" customHeight="1" spans="1:10">
      <c r="A227" s="175">
        <v>2080111</v>
      </c>
      <c r="B227" s="94" t="s">
        <v>293</v>
      </c>
      <c r="C227" s="171">
        <v>1000</v>
      </c>
      <c r="D227" s="171">
        <v>271</v>
      </c>
      <c r="E227" s="93">
        <v>27.1</v>
      </c>
      <c r="F227" s="92">
        <v>18</v>
      </c>
      <c r="G227" s="93">
        <v>7.11462450592886</v>
      </c>
      <c r="H227" s="171">
        <v>600</v>
      </c>
      <c r="I227" s="92">
        <v>329</v>
      </c>
      <c r="J227" s="93">
        <v>121.40221402214</v>
      </c>
    </row>
    <row r="228" s="26" customFormat="1" ht="16" customHeight="1" spans="1:10">
      <c r="A228" s="175">
        <v>2080112</v>
      </c>
      <c r="B228" s="94" t="s">
        <v>294</v>
      </c>
      <c r="C228" s="171"/>
      <c r="D228" s="171">
        <v>0</v>
      </c>
      <c r="E228" s="93">
        <v>0</v>
      </c>
      <c r="F228" s="92">
        <v>0</v>
      </c>
      <c r="G228" s="93">
        <v>0</v>
      </c>
      <c r="H228" s="171"/>
      <c r="I228" s="92">
        <v>0</v>
      </c>
      <c r="J228" s="93">
        <v>0</v>
      </c>
    </row>
    <row r="229" s="26" customFormat="1" ht="16" customHeight="1" spans="1:10">
      <c r="A229" s="178">
        <v>2080113</v>
      </c>
      <c r="B229" s="94" t="s">
        <v>295</v>
      </c>
      <c r="C229" s="171"/>
      <c r="D229" s="171">
        <v>0</v>
      </c>
      <c r="E229" s="93">
        <v>0</v>
      </c>
      <c r="F229" s="92">
        <v>0</v>
      </c>
      <c r="G229" s="93">
        <v>0</v>
      </c>
      <c r="H229" s="171"/>
      <c r="I229" s="92">
        <v>0</v>
      </c>
      <c r="J229" s="93">
        <v>0</v>
      </c>
    </row>
    <row r="230" s="26" customFormat="1" ht="16" customHeight="1" spans="1:10">
      <c r="A230" s="178">
        <v>2080114</v>
      </c>
      <c r="B230" s="94" t="s">
        <v>296</v>
      </c>
      <c r="C230" s="171"/>
      <c r="D230" s="171">
        <v>0</v>
      </c>
      <c r="E230" s="93">
        <v>0</v>
      </c>
      <c r="F230" s="92">
        <v>0</v>
      </c>
      <c r="G230" s="93">
        <v>0</v>
      </c>
      <c r="H230" s="171"/>
      <c r="I230" s="92">
        <v>0</v>
      </c>
      <c r="J230" s="93">
        <v>0</v>
      </c>
    </row>
    <row r="231" s="26" customFormat="1" ht="16" customHeight="1" spans="1:10">
      <c r="A231" s="178">
        <v>2080115</v>
      </c>
      <c r="B231" s="94" t="s">
        <v>297</v>
      </c>
      <c r="C231" s="171"/>
      <c r="D231" s="171">
        <v>0</v>
      </c>
      <c r="E231" s="93">
        <v>0</v>
      </c>
      <c r="F231" s="92">
        <v>0</v>
      </c>
      <c r="G231" s="93">
        <v>0</v>
      </c>
      <c r="H231" s="171"/>
      <c r="I231" s="92">
        <v>0</v>
      </c>
      <c r="J231" s="93">
        <v>0</v>
      </c>
    </row>
    <row r="232" s="26" customFormat="1" ht="16" customHeight="1" spans="1:10">
      <c r="A232" s="178">
        <v>2080116</v>
      </c>
      <c r="B232" s="94" t="s">
        <v>298</v>
      </c>
      <c r="C232" s="171">
        <v>50</v>
      </c>
      <c r="D232" s="171">
        <v>1</v>
      </c>
      <c r="E232" s="93">
        <v>2</v>
      </c>
      <c r="F232" s="92">
        <v>1</v>
      </c>
      <c r="G232" s="93">
        <v>0</v>
      </c>
      <c r="H232" s="171">
        <v>37</v>
      </c>
      <c r="I232" s="92">
        <v>36</v>
      </c>
      <c r="J232" s="93">
        <v>3600</v>
      </c>
    </row>
    <row r="233" s="26" customFormat="1" ht="16" customHeight="1" spans="1:10">
      <c r="A233" s="178">
        <v>2080150</v>
      </c>
      <c r="B233" s="94" t="s">
        <v>158</v>
      </c>
      <c r="C233" s="171">
        <v>30</v>
      </c>
      <c r="D233" s="171">
        <v>45</v>
      </c>
      <c r="E233" s="93">
        <v>150</v>
      </c>
      <c r="F233" s="92">
        <v>0</v>
      </c>
      <c r="G233" s="93">
        <v>0</v>
      </c>
      <c r="H233" s="171">
        <v>57</v>
      </c>
      <c r="I233" s="92">
        <v>12</v>
      </c>
      <c r="J233" s="93">
        <v>26.6666666666667</v>
      </c>
    </row>
    <row r="234" s="26" customFormat="1" ht="16" customHeight="1" spans="1:10">
      <c r="A234" s="175">
        <v>2080199</v>
      </c>
      <c r="B234" s="94" t="s">
        <v>299</v>
      </c>
      <c r="C234" s="171">
        <v>136</v>
      </c>
      <c r="D234" s="171">
        <v>41</v>
      </c>
      <c r="E234" s="93">
        <v>30.1470588235294</v>
      </c>
      <c r="F234" s="92">
        <v>-5</v>
      </c>
      <c r="G234" s="93">
        <v>-10.8695652173913</v>
      </c>
      <c r="H234" s="171">
        <v>161</v>
      </c>
      <c r="I234" s="92">
        <v>120</v>
      </c>
      <c r="J234" s="93">
        <v>292.682926829268</v>
      </c>
    </row>
    <row r="235" s="26" customFormat="1" ht="16" customHeight="1" spans="1:10">
      <c r="A235" s="175">
        <v>20802</v>
      </c>
      <c r="B235" s="94" t="s">
        <v>300</v>
      </c>
      <c r="C235" s="171">
        <v>599</v>
      </c>
      <c r="D235" s="171">
        <v>513</v>
      </c>
      <c r="E235" s="93">
        <v>85.6427378964942</v>
      </c>
      <c r="F235" s="92">
        <v>-358</v>
      </c>
      <c r="G235" s="93">
        <v>-41.1021814006889</v>
      </c>
      <c r="H235" s="171">
        <v>618</v>
      </c>
      <c r="I235" s="92">
        <v>105</v>
      </c>
      <c r="J235" s="93">
        <v>20.4678362573099</v>
      </c>
    </row>
    <row r="236" s="26" customFormat="1" ht="16" customHeight="1" spans="1:10">
      <c r="A236" s="175">
        <v>2080201</v>
      </c>
      <c r="B236" s="94" t="s">
        <v>156</v>
      </c>
      <c r="C236" s="171"/>
      <c r="D236" s="171"/>
      <c r="E236" s="93">
        <v>0</v>
      </c>
      <c r="F236" s="92">
        <v>0</v>
      </c>
      <c r="G236" s="93">
        <v>0</v>
      </c>
      <c r="H236" s="171"/>
      <c r="I236" s="92">
        <v>0</v>
      </c>
      <c r="J236" s="93">
        <v>0</v>
      </c>
    </row>
    <row r="237" s="26" customFormat="1" ht="16" customHeight="1" spans="1:10">
      <c r="A237" s="175">
        <v>2080202</v>
      </c>
      <c r="B237" s="94" t="s">
        <v>157</v>
      </c>
      <c r="C237" s="171"/>
      <c r="D237" s="171"/>
      <c r="E237" s="93">
        <v>0</v>
      </c>
      <c r="F237" s="92">
        <v>0</v>
      </c>
      <c r="G237" s="93">
        <v>0</v>
      </c>
      <c r="H237" s="171"/>
      <c r="I237" s="92">
        <v>0</v>
      </c>
      <c r="J237" s="93">
        <v>0</v>
      </c>
    </row>
    <row r="238" s="26" customFormat="1" ht="16" customHeight="1" spans="1:10">
      <c r="A238" s="175">
        <v>2080203</v>
      </c>
      <c r="B238" s="94" t="s">
        <v>163</v>
      </c>
      <c r="C238" s="171"/>
      <c r="D238" s="171"/>
      <c r="E238" s="93">
        <v>0</v>
      </c>
      <c r="F238" s="92">
        <v>0</v>
      </c>
      <c r="G238" s="93">
        <v>0</v>
      </c>
      <c r="H238" s="171"/>
      <c r="I238" s="92">
        <v>0</v>
      </c>
      <c r="J238" s="93">
        <v>0</v>
      </c>
    </row>
    <row r="239" s="26" customFormat="1" ht="16" customHeight="1" spans="1:10">
      <c r="A239" s="175">
        <v>2080206</v>
      </c>
      <c r="B239" s="94" t="s">
        <v>301</v>
      </c>
      <c r="C239" s="171"/>
      <c r="D239" s="171"/>
      <c r="E239" s="93">
        <v>0</v>
      </c>
      <c r="F239" s="92">
        <v>0</v>
      </c>
      <c r="G239" s="93">
        <v>0</v>
      </c>
      <c r="H239" s="171"/>
      <c r="I239" s="92">
        <v>0</v>
      </c>
      <c r="J239" s="93">
        <v>0</v>
      </c>
    </row>
    <row r="240" s="26" customFormat="1" ht="16" customHeight="1" spans="1:10">
      <c r="A240" s="175">
        <v>2080207</v>
      </c>
      <c r="B240" s="94" t="s">
        <v>302</v>
      </c>
      <c r="C240" s="171"/>
      <c r="D240" s="171"/>
      <c r="E240" s="93">
        <v>0</v>
      </c>
      <c r="F240" s="92">
        <v>0</v>
      </c>
      <c r="G240" s="93">
        <v>0</v>
      </c>
      <c r="H240" s="171"/>
      <c r="I240" s="92">
        <v>0</v>
      </c>
      <c r="J240" s="93">
        <v>0</v>
      </c>
    </row>
    <row r="241" s="26" customFormat="1" ht="16" customHeight="1" spans="1:10">
      <c r="A241" s="175">
        <v>2080208</v>
      </c>
      <c r="B241" s="94" t="s">
        <v>303</v>
      </c>
      <c r="C241" s="171">
        <v>589</v>
      </c>
      <c r="D241" s="171">
        <v>511</v>
      </c>
      <c r="E241" s="93">
        <v>86.7572156196944</v>
      </c>
      <c r="F241" s="92">
        <v>-353</v>
      </c>
      <c r="G241" s="93">
        <v>-40.8564814814815</v>
      </c>
      <c r="H241" s="171">
        <v>615</v>
      </c>
      <c r="I241" s="92">
        <v>104</v>
      </c>
      <c r="J241" s="93">
        <v>20.3522504892368</v>
      </c>
    </row>
    <row r="242" s="26" customFormat="1" ht="16" customHeight="1" spans="1:10">
      <c r="A242" s="175">
        <v>2080299</v>
      </c>
      <c r="B242" s="94" t="s">
        <v>304</v>
      </c>
      <c r="C242" s="171">
        <v>10</v>
      </c>
      <c r="D242" s="171">
        <v>2</v>
      </c>
      <c r="E242" s="93">
        <v>20</v>
      </c>
      <c r="F242" s="92">
        <v>-5</v>
      </c>
      <c r="G242" s="93">
        <v>-71.4285714285714</v>
      </c>
      <c r="H242" s="171">
        <v>3</v>
      </c>
      <c r="I242" s="92">
        <v>1</v>
      </c>
      <c r="J242" s="93">
        <v>50</v>
      </c>
    </row>
    <row r="243" s="26" customFormat="1" ht="16" customHeight="1" spans="1:10">
      <c r="A243" s="175">
        <v>20805</v>
      </c>
      <c r="B243" s="94" t="s">
        <v>305</v>
      </c>
      <c r="C243" s="171">
        <v>311</v>
      </c>
      <c r="D243" s="171">
        <v>289</v>
      </c>
      <c r="E243" s="93">
        <v>92.9260450160772</v>
      </c>
      <c r="F243" s="92">
        <v>-97</v>
      </c>
      <c r="G243" s="93">
        <v>-25.1295336787565</v>
      </c>
      <c r="H243" s="171">
        <v>386</v>
      </c>
      <c r="I243" s="92">
        <v>97</v>
      </c>
      <c r="J243" s="93">
        <v>33.5640138408305</v>
      </c>
    </row>
    <row r="244" s="26" customFormat="1" ht="16" customHeight="1" spans="1:10">
      <c r="A244" s="175">
        <v>2080501</v>
      </c>
      <c r="B244" s="94" t="s">
        <v>306</v>
      </c>
      <c r="C244" s="171">
        <v>47</v>
      </c>
      <c r="D244" s="171">
        <v>45</v>
      </c>
      <c r="E244" s="93">
        <v>95.7446808510638</v>
      </c>
      <c r="F244" s="92">
        <v>-4</v>
      </c>
      <c r="G244" s="93">
        <v>-8.16326530612245</v>
      </c>
      <c r="H244" s="171">
        <v>52</v>
      </c>
      <c r="I244" s="92">
        <v>7</v>
      </c>
      <c r="J244" s="93">
        <v>15.5555555555555</v>
      </c>
    </row>
    <row r="245" s="26" customFormat="1" ht="16" customHeight="1" spans="1:10">
      <c r="A245" s="175">
        <v>2080502</v>
      </c>
      <c r="B245" s="94" t="s">
        <v>307</v>
      </c>
      <c r="C245" s="171">
        <v>6</v>
      </c>
      <c r="D245" s="171">
        <v>6</v>
      </c>
      <c r="E245" s="93">
        <v>100</v>
      </c>
      <c r="F245" s="92">
        <v>1</v>
      </c>
      <c r="G245" s="93">
        <v>20</v>
      </c>
      <c r="H245" s="171">
        <v>8</v>
      </c>
      <c r="I245" s="92">
        <v>2</v>
      </c>
      <c r="J245" s="93">
        <v>33.3333333333333</v>
      </c>
    </row>
    <row r="246" s="26" customFormat="1" ht="16" customHeight="1" spans="1:10">
      <c r="A246" s="175">
        <v>2080503</v>
      </c>
      <c r="B246" s="94" t="s">
        <v>308</v>
      </c>
      <c r="C246" s="171"/>
      <c r="D246" s="171">
        <v>0</v>
      </c>
      <c r="E246" s="93">
        <v>0</v>
      </c>
      <c r="F246" s="92">
        <v>0</v>
      </c>
      <c r="G246" s="93">
        <v>0</v>
      </c>
      <c r="H246" s="171"/>
      <c r="I246" s="92">
        <v>0</v>
      </c>
      <c r="J246" s="93">
        <v>0</v>
      </c>
    </row>
    <row r="247" s="26" customFormat="1" ht="16" customHeight="1" spans="1:10">
      <c r="A247" s="175">
        <v>2080505</v>
      </c>
      <c r="B247" s="94" t="s">
        <v>309</v>
      </c>
      <c r="C247" s="171">
        <v>175</v>
      </c>
      <c r="D247" s="171">
        <v>117</v>
      </c>
      <c r="E247" s="93">
        <v>66.8571428571429</v>
      </c>
      <c r="F247" s="92">
        <v>-65</v>
      </c>
      <c r="G247" s="93">
        <v>-35.7142857142857</v>
      </c>
      <c r="H247" s="171">
        <v>217</v>
      </c>
      <c r="I247" s="92">
        <v>100</v>
      </c>
      <c r="J247" s="93">
        <v>85.4700854700855</v>
      </c>
    </row>
    <row r="248" s="26" customFormat="1" ht="16" customHeight="1" spans="1:10">
      <c r="A248" s="175">
        <v>2080506</v>
      </c>
      <c r="B248" s="94" t="s">
        <v>310</v>
      </c>
      <c r="C248" s="171">
        <v>83</v>
      </c>
      <c r="D248" s="171">
        <v>59</v>
      </c>
      <c r="E248" s="93">
        <v>71.0843373493976</v>
      </c>
      <c r="F248" s="92">
        <v>-38</v>
      </c>
      <c r="G248" s="93">
        <v>-39.1752577319588</v>
      </c>
      <c r="H248" s="171">
        <v>109</v>
      </c>
      <c r="I248" s="92">
        <v>50</v>
      </c>
      <c r="J248" s="93">
        <v>84.7457627118644</v>
      </c>
    </row>
    <row r="249" s="26" customFormat="1" ht="16" customHeight="1" spans="1:10">
      <c r="A249" s="175">
        <v>2080507</v>
      </c>
      <c r="B249" s="94" t="s">
        <v>311</v>
      </c>
      <c r="C249" s="171"/>
      <c r="D249" s="171">
        <v>62</v>
      </c>
      <c r="E249" s="93">
        <v>0</v>
      </c>
      <c r="F249" s="92">
        <v>9</v>
      </c>
      <c r="G249" s="93">
        <v>16.9811320754717</v>
      </c>
      <c r="H249" s="171"/>
      <c r="I249" s="92">
        <v>-62</v>
      </c>
      <c r="J249" s="93">
        <v>-100</v>
      </c>
    </row>
    <row r="250" s="26" customFormat="1" ht="16" customHeight="1" spans="1:10">
      <c r="A250" s="178">
        <v>2080508</v>
      </c>
      <c r="B250" s="94" t="s">
        <v>312</v>
      </c>
      <c r="C250" s="171"/>
      <c r="D250" s="171">
        <v>0</v>
      </c>
      <c r="E250" s="93">
        <v>0</v>
      </c>
      <c r="F250" s="92">
        <v>0</v>
      </c>
      <c r="G250" s="93">
        <v>0</v>
      </c>
      <c r="H250" s="171"/>
      <c r="I250" s="92">
        <v>0</v>
      </c>
      <c r="J250" s="93">
        <v>0</v>
      </c>
    </row>
    <row r="251" s="26" customFormat="1" ht="16" customHeight="1" spans="1:10">
      <c r="A251" s="175">
        <v>2080599</v>
      </c>
      <c r="B251" s="94" t="s">
        <v>313</v>
      </c>
      <c r="C251" s="171"/>
      <c r="D251" s="171">
        <v>0</v>
      </c>
      <c r="E251" s="93">
        <v>0</v>
      </c>
      <c r="F251" s="92">
        <v>0</v>
      </c>
      <c r="G251" s="93">
        <v>0</v>
      </c>
      <c r="H251" s="171"/>
      <c r="I251" s="92">
        <v>0</v>
      </c>
      <c r="J251" s="93">
        <v>0</v>
      </c>
    </row>
    <row r="252" s="26" customFormat="1" ht="16" customHeight="1" spans="1:10">
      <c r="A252" s="175">
        <v>20807</v>
      </c>
      <c r="B252" s="94" t="s">
        <v>314</v>
      </c>
      <c r="C252" s="171">
        <v>0</v>
      </c>
      <c r="D252" s="171">
        <v>0</v>
      </c>
      <c r="E252" s="93">
        <v>0</v>
      </c>
      <c r="F252" s="92">
        <v>0</v>
      </c>
      <c r="G252" s="93">
        <v>0</v>
      </c>
      <c r="H252" s="171">
        <v>0</v>
      </c>
      <c r="I252" s="92">
        <v>0</v>
      </c>
      <c r="J252" s="93">
        <v>0</v>
      </c>
    </row>
    <row r="253" s="26" customFormat="1" ht="16" customHeight="1" spans="1:10">
      <c r="A253" s="175">
        <v>2080701</v>
      </c>
      <c r="B253" s="94" t="s">
        <v>315</v>
      </c>
      <c r="C253" s="171"/>
      <c r="D253" s="171"/>
      <c r="E253" s="93">
        <v>0</v>
      </c>
      <c r="F253" s="92">
        <v>0</v>
      </c>
      <c r="G253" s="93">
        <v>0</v>
      </c>
      <c r="H253" s="171"/>
      <c r="I253" s="92">
        <v>0</v>
      </c>
      <c r="J253" s="93">
        <v>0</v>
      </c>
    </row>
    <row r="254" s="26" customFormat="1" ht="16" customHeight="1" spans="1:10">
      <c r="A254" s="175">
        <v>2080702</v>
      </c>
      <c r="B254" s="94" t="s">
        <v>316</v>
      </c>
      <c r="C254" s="171"/>
      <c r="D254" s="171"/>
      <c r="E254" s="93">
        <v>0</v>
      </c>
      <c r="F254" s="92">
        <v>0</v>
      </c>
      <c r="G254" s="93">
        <v>0</v>
      </c>
      <c r="H254" s="171"/>
      <c r="I254" s="92">
        <v>0</v>
      </c>
      <c r="J254" s="93">
        <v>0</v>
      </c>
    </row>
    <row r="255" s="26" customFormat="1" ht="16" customHeight="1" spans="1:10">
      <c r="A255" s="175">
        <v>2080704</v>
      </c>
      <c r="B255" s="94" t="s">
        <v>317</v>
      </c>
      <c r="C255" s="171"/>
      <c r="D255" s="171"/>
      <c r="E255" s="93">
        <v>0</v>
      </c>
      <c r="F255" s="92">
        <v>0</v>
      </c>
      <c r="G255" s="93">
        <v>0</v>
      </c>
      <c r="H255" s="171"/>
      <c r="I255" s="92">
        <v>0</v>
      </c>
      <c r="J255" s="93">
        <v>0</v>
      </c>
    </row>
    <row r="256" s="26" customFormat="1" ht="16" customHeight="1" spans="1:10">
      <c r="A256" s="175">
        <v>2080705</v>
      </c>
      <c r="B256" s="94" t="s">
        <v>318</v>
      </c>
      <c r="C256" s="171"/>
      <c r="D256" s="171"/>
      <c r="E256" s="93">
        <v>0</v>
      </c>
      <c r="F256" s="92">
        <v>0</v>
      </c>
      <c r="G256" s="93">
        <v>0</v>
      </c>
      <c r="H256" s="171"/>
      <c r="I256" s="92">
        <v>0</v>
      </c>
      <c r="J256" s="93">
        <v>0</v>
      </c>
    </row>
    <row r="257" s="26" customFormat="1" ht="16" customHeight="1" spans="1:10">
      <c r="A257" s="175">
        <v>2080709</v>
      </c>
      <c r="B257" s="94" t="s">
        <v>319</v>
      </c>
      <c r="C257" s="171"/>
      <c r="D257" s="171"/>
      <c r="E257" s="93">
        <v>0</v>
      </c>
      <c r="F257" s="92">
        <v>0</v>
      </c>
      <c r="G257" s="93">
        <v>0</v>
      </c>
      <c r="H257" s="171"/>
      <c r="I257" s="92">
        <v>0</v>
      </c>
      <c r="J257" s="93">
        <v>0</v>
      </c>
    </row>
    <row r="258" s="26" customFormat="1" ht="16" customHeight="1" spans="1:10">
      <c r="A258" s="175">
        <v>2080711</v>
      </c>
      <c r="B258" s="94" t="s">
        <v>320</v>
      </c>
      <c r="C258" s="171"/>
      <c r="D258" s="171"/>
      <c r="E258" s="93">
        <v>0</v>
      </c>
      <c r="F258" s="92">
        <v>0</v>
      </c>
      <c r="G258" s="93">
        <v>0</v>
      </c>
      <c r="H258" s="171"/>
      <c r="I258" s="92">
        <v>0</v>
      </c>
      <c r="J258" s="93">
        <v>0</v>
      </c>
    </row>
    <row r="259" s="26" customFormat="1" ht="16" customHeight="1" spans="1:10">
      <c r="A259" s="175">
        <v>2080712</v>
      </c>
      <c r="B259" s="94" t="s">
        <v>321</v>
      </c>
      <c r="C259" s="171"/>
      <c r="D259" s="171"/>
      <c r="E259" s="93">
        <v>0</v>
      </c>
      <c r="F259" s="92">
        <v>0</v>
      </c>
      <c r="G259" s="93">
        <v>0</v>
      </c>
      <c r="H259" s="171"/>
      <c r="I259" s="92">
        <v>0</v>
      </c>
      <c r="J259" s="93">
        <v>0</v>
      </c>
    </row>
    <row r="260" s="26" customFormat="1" ht="16" customHeight="1" spans="1:10">
      <c r="A260" s="175">
        <v>2080713</v>
      </c>
      <c r="B260" s="94" t="s">
        <v>322</v>
      </c>
      <c r="C260" s="171"/>
      <c r="D260" s="171"/>
      <c r="E260" s="93">
        <v>0</v>
      </c>
      <c r="F260" s="92">
        <v>0</v>
      </c>
      <c r="G260" s="93">
        <v>0</v>
      </c>
      <c r="H260" s="171"/>
      <c r="I260" s="92">
        <v>0</v>
      </c>
      <c r="J260" s="93">
        <v>0</v>
      </c>
    </row>
    <row r="261" s="83" customFormat="1" ht="16" customHeight="1" spans="1:10">
      <c r="A261" s="175">
        <v>2080799</v>
      </c>
      <c r="B261" s="94" t="s">
        <v>323</v>
      </c>
      <c r="C261" s="171"/>
      <c r="D261" s="171"/>
      <c r="E261" s="93">
        <v>0</v>
      </c>
      <c r="F261" s="92">
        <v>0</v>
      </c>
      <c r="G261" s="93">
        <v>0</v>
      </c>
      <c r="H261" s="171"/>
      <c r="I261" s="92">
        <v>0</v>
      </c>
      <c r="J261" s="93">
        <v>0</v>
      </c>
    </row>
    <row r="262" s="26" customFormat="1" ht="16" customHeight="1" spans="1:10">
      <c r="A262" s="175">
        <v>20808</v>
      </c>
      <c r="B262" s="94" t="s">
        <v>324</v>
      </c>
      <c r="C262" s="171">
        <v>69</v>
      </c>
      <c r="D262" s="171">
        <v>157</v>
      </c>
      <c r="E262" s="93">
        <v>227.536231884058</v>
      </c>
      <c r="F262" s="92">
        <v>89</v>
      </c>
      <c r="G262" s="93">
        <v>130.882352941176</v>
      </c>
      <c r="H262" s="171">
        <v>64</v>
      </c>
      <c r="I262" s="92">
        <v>-93</v>
      </c>
      <c r="J262" s="93">
        <v>-59.2356687898089</v>
      </c>
    </row>
    <row r="263" s="26" customFormat="1" ht="16" customHeight="1" spans="1:10">
      <c r="A263" s="175">
        <v>2080801</v>
      </c>
      <c r="B263" s="94" t="s">
        <v>325</v>
      </c>
      <c r="C263" s="171"/>
      <c r="D263" s="171">
        <v>0</v>
      </c>
      <c r="E263" s="93">
        <v>0</v>
      </c>
      <c r="F263" s="92">
        <v>0</v>
      </c>
      <c r="G263" s="93">
        <v>0</v>
      </c>
      <c r="H263" s="171"/>
      <c r="I263" s="92">
        <v>0</v>
      </c>
      <c r="J263" s="93">
        <v>0</v>
      </c>
    </row>
    <row r="264" s="26" customFormat="1" ht="16" customHeight="1" spans="1:10">
      <c r="A264" s="175">
        <v>2080802</v>
      </c>
      <c r="B264" s="94" t="s">
        <v>326</v>
      </c>
      <c r="C264" s="171"/>
      <c r="D264" s="171">
        <v>0</v>
      </c>
      <c r="E264" s="93">
        <v>0</v>
      </c>
      <c r="F264" s="92">
        <v>0</v>
      </c>
      <c r="G264" s="93">
        <v>0</v>
      </c>
      <c r="H264" s="171"/>
      <c r="I264" s="92">
        <v>0</v>
      </c>
      <c r="J264" s="93">
        <v>0</v>
      </c>
    </row>
    <row r="265" s="26" customFormat="1" ht="16" customHeight="1" spans="1:10">
      <c r="A265" s="175">
        <v>2080803</v>
      </c>
      <c r="B265" s="94" t="s">
        <v>327</v>
      </c>
      <c r="C265" s="171">
        <v>3</v>
      </c>
      <c r="D265" s="171">
        <v>117</v>
      </c>
      <c r="E265" s="93">
        <v>3900</v>
      </c>
      <c r="F265" s="92">
        <v>115</v>
      </c>
      <c r="G265" s="93">
        <v>5750</v>
      </c>
      <c r="H265" s="171"/>
      <c r="I265" s="92">
        <v>-117</v>
      </c>
      <c r="J265" s="93">
        <v>-100</v>
      </c>
    </row>
    <row r="266" s="26" customFormat="1" ht="16" customHeight="1" spans="1:10">
      <c r="A266" s="175">
        <v>2080805</v>
      </c>
      <c r="B266" s="94" t="s">
        <v>328</v>
      </c>
      <c r="C266" s="171">
        <v>44</v>
      </c>
      <c r="D266" s="171">
        <v>20</v>
      </c>
      <c r="E266" s="93">
        <v>45.4545454545455</v>
      </c>
      <c r="F266" s="92">
        <v>-26</v>
      </c>
      <c r="G266" s="93">
        <v>-56.5217391304348</v>
      </c>
      <c r="H266" s="171">
        <v>43</v>
      </c>
      <c r="I266" s="92">
        <v>23</v>
      </c>
      <c r="J266" s="93">
        <v>115</v>
      </c>
    </row>
    <row r="267" s="26" customFormat="1" ht="16" customHeight="1" spans="1:10">
      <c r="A267" s="175">
        <v>2080899</v>
      </c>
      <c r="B267" s="94" t="s">
        <v>329</v>
      </c>
      <c r="C267" s="171">
        <v>22</v>
      </c>
      <c r="D267" s="171">
        <v>20</v>
      </c>
      <c r="E267" s="93">
        <v>90.9090909090909</v>
      </c>
      <c r="F267" s="92">
        <v>0</v>
      </c>
      <c r="G267" s="93">
        <v>0</v>
      </c>
      <c r="H267" s="171">
        <v>21</v>
      </c>
      <c r="I267" s="92">
        <v>1</v>
      </c>
      <c r="J267" s="93">
        <v>5</v>
      </c>
    </row>
    <row r="268" s="26" customFormat="1" ht="16" customHeight="1" spans="1:10">
      <c r="A268" s="175">
        <v>20809</v>
      </c>
      <c r="B268" s="94" t="s">
        <v>330</v>
      </c>
      <c r="C268" s="171">
        <v>0</v>
      </c>
      <c r="D268" s="171">
        <v>0</v>
      </c>
      <c r="E268" s="93">
        <v>0</v>
      </c>
      <c r="F268" s="92">
        <v>0</v>
      </c>
      <c r="G268" s="93">
        <v>0</v>
      </c>
      <c r="H268" s="171">
        <v>0</v>
      </c>
      <c r="I268" s="92">
        <v>0</v>
      </c>
      <c r="J268" s="93">
        <v>0</v>
      </c>
    </row>
    <row r="269" s="83" customFormat="1" ht="16" customHeight="1" spans="1:11">
      <c r="A269" s="175">
        <v>2080901</v>
      </c>
      <c r="B269" s="94" t="s">
        <v>331</v>
      </c>
      <c r="C269" s="171"/>
      <c r="D269" s="171"/>
      <c r="E269" s="93">
        <v>0</v>
      </c>
      <c r="F269" s="92">
        <v>0</v>
      </c>
      <c r="G269" s="93">
        <v>0</v>
      </c>
      <c r="H269" s="171"/>
      <c r="I269" s="92">
        <v>0</v>
      </c>
      <c r="J269" s="93">
        <v>0</v>
      </c>
      <c r="K269" s="26"/>
    </row>
    <row r="270" s="26" customFormat="1" ht="16" customHeight="1" spans="1:10">
      <c r="A270" s="175">
        <v>2080902</v>
      </c>
      <c r="B270" s="94" t="s">
        <v>332</v>
      </c>
      <c r="C270" s="171"/>
      <c r="D270" s="171"/>
      <c r="E270" s="93">
        <v>0</v>
      </c>
      <c r="F270" s="92">
        <v>0</v>
      </c>
      <c r="G270" s="93">
        <v>0</v>
      </c>
      <c r="H270" s="171"/>
      <c r="I270" s="92">
        <v>0</v>
      </c>
      <c r="J270" s="93">
        <v>0</v>
      </c>
    </row>
    <row r="271" s="26" customFormat="1" ht="16" customHeight="1" spans="1:10">
      <c r="A271" s="175">
        <v>2080903</v>
      </c>
      <c r="B271" s="94" t="s">
        <v>333</v>
      </c>
      <c r="C271" s="171"/>
      <c r="D271" s="171"/>
      <c r="E271" s="93">
        <v>0</v>
      </c>
      <c r="F271" s="92">
        <v>0</v>
      </c>
      <c r="G271" s="93">
        <v>0</v>
      </c>
      <c r="H271" s="171"/>
      <c r="I271" s="92">
        <v>0</v>
      </c>
      <c r="J271" s="93">
        <v>0</v>
      </c>
    </row>
    <row r="272" s="26" customFormat="1" ht="16" customHeight="1" spans="1:10">
      <c r="A272" s="175">
        <v>2080904</v>
      </c>
      <c r="B272" s="94" t="s">
        <v>334</v>
      </c>
      <c r="C272" s="171"/>
      <c r="D272" s="171"/>
      <c r="E272" s="93">
        <v>0</v>
      </c>
      <c r="F272" s="92">
        <v>0</v>
      </c>
      <c r="G272" s="93">
        <v>0</v>
      </c>
      <c r="H272" s="171"/>
      <c r="I272" s="92">
        <v>0</v>
      </c>
      <c r="J272" s="93">
        <v>0</v>
      </c>
    </row>
    <row r="273" s="26" customFormat="1" ht="16" customHeight="1" spans="1:10">
      <c r="A273" s="175">
        <v>2080905</v>
      </c>
      <c r="B273" s="94" t="s">
        <v>335</v>
      </c>
      <c r="C273" s="171"/>
      <c r="D273" s="171"/>
      <c r="E273" s="93">
        <v>0</v>
      </c>
      <c r="F273" s="92">
        <v>0</v>
      </c>
      <c r="G273" s="93">
        <v>0</v>
      </c>
      <c r="H273" s="171"/>
      <c r="I273" s="92">
        <v>0</v>
      </c>
      <c r="J273" s="93">
        <v>0</v>
      </c>
    </row>
    <row r="274" s="26" customFormat="1" ht="16" customHeight="1" spans="1:10">
      <c r="A274" s="175">
        <v>2080999</v>
      </c>
      <c r="B274" s="94" t="s">
        <v>336</v>
      </c>
      <c r="C274" s="171"/>
      <c r="D274" s="171"/>
      <c r="E274" s="93">
        <v>0</v>
      </c>
      <c r="F274" s="92">
        <v>0</v>
      </c>
      <c r="G274" s="93">
        <v>0</v>
      </c>
      <c r="H274" s="171"/>
      <c r="I274" s="92">
        <v>0</v>
      </c>
      <c r="J274" s="93">
        <v>0</v>
      </c>
    </row>
    <row r="275" s="26" customFormat="1" ht="16" customHeight="1" spans="1:10">
      <c r="A275" s="175">
        <v>20810</v>
      </c>
      <c r="B275" s="94" t="s">
        <v>337</v>
      </c>
      <c r="C275" s="171">
        <v>314</v>
      </c>
      <c r="D275" s="171">
        <v>158</v>
      </c>
      <c r="E275" s="93">
        <v>50.3184713375796</v>
      </c>
      <c r="F275" s="92">
        <v>85</v>
      </c>
      <c r="G275" s="93">
        <v>116.438356164384</v>
      </c>
      <c r="H275" s="171">
        <v>68</v>
      </c>
      <c r="I275" s="92">
        <v>-90</v>
      </c>
      <c r="J275" s="93">
        <v>-56.9620253164557</v>
      </c>
    </row>
    <row r="276" s="26" customFormat="1" ht="16" customHeight="1" spans="1:10">
      <c r="A276" s="175">
        <v>2081001</v>
      </c>
      <c r="B276" s="94" t="s">
        <v>338</v>
      </c>
      <c r="C276" s="171">
        <v>4</v>
      </c>
      <c r="D276" s="171">
        <v>16</v>
      </c>
      <c r="E276" s="93">
        <v>400</v>
      </c>
      <c r="F276" s="92">
        <v>5</v>
      </c>
      <c r="G276" s="93">
        <v>45.4545454545455</v>
      </c>
      <c r="H276" s="171">
        <v>4</v>
      </c>
      <c r="I276" s="92">
        <v>-12</v>
      </c>
      <c r="J276" s="93">
        <v>-75</v>
      </c>
    </row>
    <row r="277" s="26" customFormat="1" ht="16" customHeight="1" spans="1:10">
      <c r="A277" s="175">
        <v>2081002</v>
      </c>
      <c r="B277" s="94" t="s">
        <v>339</v>
      </c>
      <c r="C277" s="171">
        <v>264</v>
      </c>
      <c r="D277" s="171">
        <v>114</v>
      </c>
      <c r="E277" s="93">
        <v>43.1818181818182</v>
      </c>
      <c r="F277" s="92">
        <v>96</v>
      </c>
      <c r="G277" s="93">
        <v>533.333333333333</v>
      </c>
      <c r="H277" s="171">
        <v>10</v>
      </c>
      <c r="I277" s="92">
        <v>-104</v>
      </c>
      <c r="J277" s="93">
        <v>-91.2280701754386</v>
      </c>
    </row>
    <row r="278" s="26" customFormat="1" ht="16" customHeight="1" spans="1:10">
      <c r="A278" s="175">
        <v>2081003</v>
      </c>
      <c r="B278" s="94" t="s">
        <v>340</v>
      </c>
      <c r="C278" s="171"/>
      <c r="D278" s="171">
        <v>0</v>
      </c>
      <c r="E278" s="93">
        <v>0</v>
      </c>
      <c r="F278" s="92">
        <v>0</v>
      </c>
      <c r="G278" s="93">
        <v>0</v>
      </c>
      <c r="H278" s="171"/>
      <c r="I278" s="92">
        <v>0</v>
      </c>
      <c r="J278" s="93">
        <v>0</v>
      </c>
    </row>
    <row r="279" s="26" customFormat="1" ht="16" customHeight="1" spans="1:10">
      <c r="A279" s="175">
        <v>2081004</v>
      </c>
      <c r="B279" s="94" t="s">
        <v>341</v>
      </c>
      <c r="C279" s="171"/>
      <c r="D279" s="171">
        <v>0</v>
      </c>
      <c r="E279" s="93">
        <v>0</v>
      </c>
      <c r="F279" s="92">
        <v>0</v>
      </c>
      <c r="G279" s="93">
        <v>0</v>
      </c>
      <c r="H279" s="171"/>
      <c r="I279" s="92">
        <v>0</v>
      </c>
      <c r="J279" s="93">
        <v>0</v>
      </c>
    </row>
    <row r="280" s="26" customFormat="1" ht="16" customHeight="1" spans="1:10">
      <c r="A280" s="175">
        <v>2081005</v>
      </c>
      <c r="B280" s="94" t="s">
        <v>342</v>
      </c>
      <c r="C280" s="171"/>
      <c r="D280" s="171">
        <v>0</v>
      </c>
      <c r="E280" s="93">
        <v>0</v>
      </c>
      <c r="F280" s="92">
        <v>0</v>
      </c>
      <c r="G280" s="93">
        <v>0</v>
      </c>
      <c r="H280" s="171"/>
      <c r="I280" s="92">
        <v>0</v>
      </c>
      <c r="J280" s="93">
        <v>0</v>
      </c>
    </row>
    <row r="281" s="26" customFormat="1" ht="16" customHeight="1" spans="1:10">
      <c r="A281" s="175">
        <v>2081006</v>
      </c>
      <c r="B281" s="94" t="s">
        <v>343</v>
      </c>
      <c r="C281" s="171">
        <v>18</v>
      </c>
      <c r="D281" s="171">
        <v>12</v>
      </c>
      <c r="E281" s="93">
        <v>66.6666666666667</v>
      </c>
      <c r="F281" s="92">
        <v>-3</v>
      </c>
      <c r="G281" s="93">
        <v>-20</v>
      </c>
      <c r="H281" s="171">
        <v>48</v>
      </c>
      <c r="I281" s="92">
        <v>36</v>
      </c>
      <c r="J281" s="93">
        <v>300</v>
      </c>
    </row>
    <row r="282" s="26" customFormat="1" ht="16" customHeight="1" spans="1:10">
      <c r="A282" s="175">
        <v>2081099</v>
      </c>
      <c r="B282" s="94" t="s">
        <v>344</v>
      </c>
      <c r="C282" s="171">
        <v>28</v>
      </c>
      <c r="D282" s="171">
        <v>16</v>
      </c>
      <c r="E282" s="93">
        <v>57.1428571428571</v>
      </c>
      <c r="F282" s="92">
        <v>-13</v>
      </c>
      <c r="G282" s="93">
        <v>-44.8275862068966</v>
      </c>
      <c r="H282" s="171">
        <v>6</v>
      </c>
      <c r="I282" s="92">
        <v>-10</v>
      </c>
      <c r="J282" s="93">
        <v>-62.5</v>
      </c>
    </row>
    <row r="283" s="26" customFormat="1" ht="16" customHeight="1" spans="1:10">
      <c r="A283" s="175">
        <v>20811</v>
      </c>
      <c r="B283" s="94" t="s">
        <v>345</v>
      </c>
      <c r="C283" s="171">
        <v>41</v>
      </c>
      <c r="D283" s="171">
        <v>278</v>
      </c>
      <c r="E283" s="93">
        <v>678.048780487805</v>
      </c>
      <c r="F283" s="92">
        <v>153</v>
      </c>
      <c r="G283" s="93">
        <v>122.4</v>
      </c>
      <c r="H283" s="171">
        <v>21</v>
      </c>
      <c r="I283" s="92">
        <v>-257</v>
      </c>
      <c r="J283" s="93">
        <v>-92.4460431654676</v>
      </c>
    </row>
    <row r="284" s="26" customFormat="1" ht="16" customHeight="1" spans="1:10">
      <c r="A284" s="175">
        <v>2081101</v>
      </c>
      <c r="B284" s="94" t="s">
        <v>156</v>
      </c>
      <c r="C284" s="171"/>
      <c r="D284" s="171">
        <v>0</v>
      </c>
      <c r="E284" s="93">
        <v>0</v>
      </c>
      <c r="F284" s="92">
        <v>0</v>
      </c>
      <c r="G284" s="93">
        <v>0</v>
      </c>
      <c r="H284" s="171"/>
      <c r="I284" s="92">
        <v>0</v>
      </c>
      <c r="J284" s="93">
        <v>0</v>
      </c>
    </row>
    <row r="285" s="83" customFormat="1" ht="16" customHeight="1" spans="1:10">
      <c r="A285" s="175">
        <v>2081102</v>
      </c>
      <c r="B285" s="94" t="s">
        <v>157</v>
      </c>
      <c r="C285" s="171"/>
      <c r="D285" s="171">
        <v>0</v>
      </c>
      <c r="E285" s="93">
        <v>0</v>
      </c>
      <c r="F285" s="92">
        <v>-1</v>
      </c>
      <c r="G285" s="93">
        <v>-100</v>
      </c>
      <c r="H285" s="171"/>
      <c r="I285" s="92">
        <v>0</v>
      </c>
      <c r="J285" s="93">
        <v>0</v>
      </c>
    </row>
    <row r="286" s="26" customFormat="1" ht="16" customHeight="1" spans="1:10">
      <c r="A286" s="175">
        <v>2081103</v>
      </c>
      <c r="B286" s="94" t="s">
        <v>163</v>
      </c>
      <c r="C286" s="171"/>
      <c r="D286" s="171">
        <v>0</v>
      </c>
      <c r="E286" s="93">
        <v>0</v>
      </c>
      <c r="F286" s="92">
        <v>0</v>
      </c>
      <c r="G286" s="93">
        <v>0</v>
      </c>
      <c r="H286" s="171"/>
      <c r="I286" s="92">
        <v>0</v>
      </c>
      <c r="J286" s="93">
        <v>0</v>
      </c>
    </row>
    <row r="287" s="26" customFormat="1" ht="16" customHeight="1" spans="1:10">
      <c r="A287" s="175">
        <v>2081104</v>
      </c>
      <c r="B287" s="94" t="s">
        <v>346</v>
      </c>
      <c r="C287" s="171"/>
      <c r="D287" s="171">
        <v>100</v>
      </c>
      <c r="E287" s="93">
        <v>0</v>
      </c>
      <c r="F287" s="92">
        <v>56</v>
      </c>
      <c r="G287" s="93">
        <v>127.272727272727</v>
      </c>
      <c r="H287" s="171"/>
      <c r="I287" s="92">
        <v>-100</v>
      </c>
      <c r="J287" s="93">
        <v>-100</v>
      </c>
    </row>
    <row r="288" s="26" customFormat="1" ht="16" customHeight="1" spans="1:10">
      <c r="A288" s="175">
        <v>2081105</v>
      </c>
      <c r="B288" s="94" t="s">
        <v>347</v>
      </c>
      <c r="C288" s="171"/>
      <c r="D288" s="171">
        <v>15</v>
      </c>
      <c r="E288" s="93">
        <v>0</v>
      </c>
      <c r="F288" s="92">
        <v>15</v>
      </c>
      <c r="G288" s="93">
        <v>0</v>
      </c>
      <c r="H288" s="171"/>
      <c r="I288" s="92">
        <v>-15</v>
      </c>
      <c r="J288" s="93">
        <v>-100</v>
      </c>
    </row>
    <row r="289" s="26" customFormat="1" ht="16" customHeight="1" spans="1:10">
      <c r="A289" s="175">
        <v>2081106</v>
      </c>
      <c r="B289" s="94" t="s">
        <v>348</v>
      </c>
      <c r="C289" s="171"/>
      <c r="D289" s="171">
        <v>0</v>
      </c>
      <c r="E289" s="93">
        <v>0</v>
      </c>
      <c r="F289" s="92">
        <v>0</v>
      </c>
      <c r="G289" s="93">
        <v>0</v>
      </c>
      <c r="H289" s="171"/>
      <c r="I289" s="92">
        <v>0</v>
      </c>
      <c r="J289" s="93">
        <v>0</v>
      </c>
    </row>
    <row r="290" s="26" customFormat="1" ht="16" customHeight="1" spans="1:10">
      <c r="A290" s="175">
        <v>2081107</v>
      </c>
      <c r="B290" s="94" t="s">
        <v>349</v>
      </c>
      <c r="C290" s="171">
        <v>10</v>
      </c>
      <c r="D290" s="171">
        <v>133</v>
      </c>
      <c r="E290" s="93">
        <v>1330</v>
      </c>
      <c r="F290" s="92">
        <v>90</v>
      </c>
      <c r="G290" s="93">
        <v>209.302325581395</v>
      </c>
      <c r="H290" s="171"/>
      <c r="I290" s="92">
        <v>-133</v>
      </c>
      <c r="J290" s="93">
        <v>-100</v>
      </c>
    </row>
    <row r="291" s="26" customFormat="1" ht="16" customHeight="1" spans="1:10">
      <c r="A291" s="175">
        <v>2081199</v>
      </c>
      <c r="B291" s="94" t="s">
        <v>350</v>
      </c>
      <c r="C291" s="171">
        <v>31</v>
      </c>
      <c r="D291" s="171">
        <v>30</v>
      </c>
      <c r="E291" s="93">
        <v>96.7741935483871</v>
      </c>
      <c r="F291" s="92">
        <v>-7</v>
      </c>
      <c r="G291" s="93">
        <v>-18.9189189189189</v>
      </c>
      <c r="H291" s="171">
        <v>21</v>
      </c>
      <c r="I291" s="92">
        <v>-9</v>
      </c>
      <c r="J291" s="93">
        <v>-30</v>
      </c>
    </row>
    <row r="292" s="26" customFormat="1" ht="16" customHeight="1" spans="1:10">
      <c r="A292" s="175">
        <v>20819</v>
      </c>
      <c r="B292" s="94" t="s">
        <v>351</v>
      </c>
      <c r="C292" s="171">
        <v>90</v>
      </c>
      <c r="D292" s="171">
        <v>225</v>
      </c>
      <c r="E292" s="93">
        <v>250</v>
      </c>
      <c r="F292" s="92">
        <v>44</v>
      </c>
      <c r="G292" s="93">
        <v>24.3093922651934</v>
      </c>
      <c r="H292" s="171">
        <v>50</v>
      </c>
      <c r="I292" s="92">
        <v>-175</v>
      </c>
      <c r="J292" s="93">
        <v>-77.7777777777778</v>
      </c>
    </row>
    <row r="293" s="26" customFormat="1" ht="16" customHeight="1" spans="1:10">
      <c r="A293" s="175">
        <v>2081901</v>
      </c>
      <c r="B293" s="94" t="s">
        <v>352</v>
      </c>
      <c r="C293" s="171">
        <v>90</v>
      </c>
      <c r="D293" s="171">
        <v>225</v>
      </c>
      <c r="E293" s="93">
        <v>250</v>
      </c>
      <c r="F293" s="92">
        <v>44</v>
      </c>
      <c r="G293" s="93">
        <v>24.3093922651934</v>
      </c>
      <c r="H293" s="171">
        <v>50</v>
      </c>
      <c r="I293" s="92">
        <v>-175</v>
      </c>
      <c r="J293" s="93">
        <v>-77.7777777777778</v>
      </c>
    </row>
    <row r="294" s="83" customFormat="1" ht="16" customHeight="1" spans="1:11">
      <c r="A294" s="175">
        <v>2081902</v>
      </c>
      <c r="B294" s="94" t="s">
        <v>353</v>
      </c>
      <c r="C294" s="171"/>
      <c r="D294" s="171"/>
      <c r="E294" s="93">
        <v>0</v>
      </c>
      <c r="F294" s="92">
        <v>0</v>
      </c>
      <c r="G294" s="93">
        <v>0</v>
      </c>
      <c r="H294" s="171"/>
      <c r="I294" s="92">
        <v>0</v>
      </c>
      <c r="J294" s="93">
        <v>0</v>
      </c>
      <c r="K294" s="26"/>
    </row>
    <row r="295" s="26" customFormat="1" ht="16" customHeight="1" spans="1:10">
      <c r="A295" s="175">
        <v>20820</v>
      </c>
      <c r="B295" s="94" t="s">
        <v>354</v>
      </c>
      <c r="C295" s="171">
        <v>8</v>
      </c>
      <c r="D295" s="171">
        <v>6</v>
      </c>
      <c r="E295" s="93">
        <v>75</v>
      </c>
      <c r="F295" s="92">
        <v>-9</v>
      </c>
      <c r="G295" s="93">
        <v>-60</v>
      </c>
      <c r="H295" s="171">
        <v>3</v>
      </c>
      <c r="I295" s="92">
        <v>-3</v>
      </c>
      <c r="J295" s="93">
        <v>-50</v>
      </c>
    </row>
    <row r="296" s="26" customFormat="1" ht="16" customHeight="1" spans="1:10">
      <c r="A296" s="175">
        <v>2082001</v>
      </c>
      <c r="B296" s="94" t="s">
        <v>355</v>
      </c>
      <c r="C296" s="171">
        <v>7</v>
      </c>
      <c r="D296" s="171">
        <v>6</v>
      </c>
      <c r="E296" s="93">
        <v>85.7142857142857</v>
      </c>
      <c r="F296" s="92">
        <v>-9</v>
      </c>
      <c r="G296" s="93">
        <v>-60</v>
      </c>
      <c r="H296" s="171">
        <v>3</v>
      </c>
      <c r="I296" s="92">
        <v>-3</v>
      </c>
      <c r="J296" s="93">
        <v>-50</v>
      </c>
    </row>
    <row r="297" s="26" customFormat="1" ht="16" customHeight="1" spans="1:10">
      <c r="A297" s="175">
        <v>2082002</v>
      </c>
      <c r="B297" s="94" t="s">
        <v>356</v>
      </c>
      <c r="C297" s="171">
        <v>1</v>
      </c>
      <c r="D297" s="171"/>
      <c r="E297" s="93">
        <v>0</v>
      </c>
      <c r="F297" s="92">
        <v>0</v>
      </c>
      <c r="G297" s="93">
        <v>0</v>
      </c>
      <c r="H297" s="171"/>
      <c r="I297" s="92">
        <v>0</v>
      </c>
      <c r="J297" s="93">
        <v>0</v>
      </c>
    </row>
    <row r="298" s="26" customFormat="1" ht="16" customHeight="1" spans="1:10">
      <c r="A298" s="175">
        <v>20821</v>
      </c>
      <c r="B298" s="94" t="s">
        <v>357</v>
      </c>
      <c r="C298" s="171">
        <v>8</v>
      </c>
      <c r="D298" s="171">
        <v>65</v>
      </c>
      <c r="E298" s="93">
        <v>812.5</v>
      </c>
      <c r="F298" s="92">
        <v>52</v>
      </c>
      <c r="G298" s="93">
        <v>400</v>
      </c>
      <c r="H298" s="171">
        <v>3</v>
      </c>
      <c r="I298" s="92">
        <v>-62</v>
      </c>
      <c r="J298" s="93">
        <v>-95.3846153846154</v>
      </c>
    </row>
    <row r="299" s="26" customFormat="1" ht="16" customHeight="1" spans="1:10">
      <c r="A299" s="175">
        <v>2082101</v>
      </c>
      <c r="B299" s="94" t="s">
        <v>358</v>
      </c>
      <c r="C299" s="171">
        <v>8</v>
      </c>
      <c r="D299" s="171">
        <v>65</v>
      </c>
      <c r="E299" s="93">
        <v>812.5</v>
      </c>
      <c r="F299" s="92">
        <v>52</v>
      </c>
      <c r="G299" s="93">
        <v>400</v>
      </c>
      <c r="H299" s="171">
        <v>3</v>
      </c>
      <c r="I299" s="92">
        <v>-62</v>
      </c>
      <c r="J299" s="93">
        <v>-95.3846153846154</v>
      </c>
    </row>
    <row r="300" s="26" customFormat="1" ht="16" customHeight="1" spans="1:10">
      <c r="A300" s="175">
        <v>2082102</v>
      </c>
      <c r="B300" s="94" t="s">
        <v>359</v>
      </c>
      <c r="C300" s="171"/>
      <c r="D300" s="171"/>
      <c r="E300" s="93">
        <v>0</v>
      </c>
      <c r="F300" s="92">
        <v>0</v>
      </c>
      <c r="G300" s="93">
        <v>0</v>
      </c>
      <c r="H300" s="171"/>
      <c r="I300" s="92">
        <v>0</v>
      </c>
      <c r="J300" s="93">
        <v>0</v>
      </c>
    </row>
    <row r="301" s="26" customFormat="1" ht="16" customHeight="1" spans="1:10">
      <c r="A301" s="175">
        <v>20825</v>
      </c>
      <c r="B301" s="94" t="s">
        <v>360</v>
      </c>
      <c r="C301" s="171">
        <v>38</v>
      </c>
      <c r="D301" s="171">
        <v>9</v>
      </c>
      <c r="E301" s="93">
        <v>23.6842105263158</v>
      </c>
      <c r="F301" s="92">
        <v>9</v>
      </c>
      <c r="G301" s="93">
        <v>0</v>
      </c>
      <c r="H301" s="171">
        <v>47</v>
      </c>
      <c r="I301" s="92">
        <v>38</v>
      </c>
      <c r="J301" s="93">
        <v>422.222222222222</v>
      </c>
    </row>
    <row r="302" s="83" customFormat="1" ht="16" customHeight="1" spans="1:10">
      <c r="A302" s="175">
        <v>2082501</v>
      </c>
      <c r="B302" s="94" t="s">
        <v>361</v>
      </c>
      <c r="C302" s="171">
        <v>38</v>
      </c>
      <c r="D302" s="171">
        <v>9</v>
      </c>
      <c r="E302" s="93">
        <v>23.6842105263158</v>
      </c>
      <c r="F302" s="92">
        <v>9</v>
      </c>
      <c r="G302" s="93">
        <v>0</v>
      </c>
      <c r="H302" s="171">
        <v>47</v>
      </c>
      <c r="I302" s="92">
        <v>38</v>
      </c>
      <c r="J302" s="93">
        <v>422.222222222222</v>
      </c>
    </row>
    <row r="303" s="26" customFormat="1" ht="16" customHeight="1" spans="1:10">
      <c r="A303" s="175">
        <v>2082502</v>
      </c>
      <c r="B303" s="94" t="s">
        <v>362</v>
      </c>
      <c r="C303" s="171"/>
      <c r="D303" s="171"/>
      <c r="E303" s="93">
        <v>0</v>
      </c>
      <c r="F303" s="92">
        <v>0</v>
      </c>
      <c r="G303" s="93">
        <v>0</v>
      </c>
      <c r="H303" s="171"/>
      <c r="I303" s="92">
        <v>0</v>
      </c>
      <c r="J303" s="93">
        <v>0</v>
      </c>
    </row>
    <row r="304" s="26" customFormat="1" ht="16" customHeight="1" spans="1:10">
      <c r="A304" s="175">
        <v>20826</v>
      </c>
      <c r="B304" s="94" t="s">
        <v>363</v>
      </c>
      <c r="C304" s="171">
        <v>54</v>
      </c>
      <c r="D304" s="171">
        <v>173</v>
      </c>
      <c r="E304" s="93">
        <v>320.37037037037</v>
      </c>
      <c r="F304" s="92">
        <v>16</v>
      </c>
      <c r="G304" s="93">
        <v>10.1910828025478</v>
      </c>
      <c r="H304" s="171">
        <v>52</v>
      </c>
      <c r="I304" s="92">
        <v>-121</v>
      </c>
      <c r="J304" s="93">
        <v>-69.9421965317919</v>
      </c>
    </row>
    <row r="305" s="26" customFormat="1" ht="16" customHeight="1" spans="1:10">
      <c r="A305" s="175">
        <v>2082601</v>
      </c>
      <c r="B305" s="94" t="s">
        <v>364</v>
      </c>
      <c r="C305" s="171"/>
      <c r="D305" s="171">
        <v>0</v>
      </c>
      <c r="E305" s="93">
        <v>0</v>
      </c>
      <c r="F305" s="92">
        <v>0</v>
      </c>
      <c r="G305" s="93">
        <v>0</v>
      </c>
      <c r="H305" s="171"/>
      <c r="I305" s="92">
        <v>0</v>
      </c>
      <c r="J305" s="93">
        <v>0</v>
      </c>
    </row>
    <row r="306" s="26" customFormat="1" ht="16" customHeight="1" spans="1:10">
      <c r="A306" s="175">
        <v>2082602</v>
      </c>
      <c r="B306" s="94" t="s">
        <v>365</v>
      </c>
      <c r="C306" s="171">
        <v>54</v>
      </c>
      <c r="D306" s="171">
        <v>173</v>
      </c>
      <c r="E306" s="93">
        <v>320.37037037037</v>
      </c>
      <c r="F306" s="92">
        <v>16</v>
      </c>
      <c r="G306" s="93">
        <v>10.1910828025478</v>
      </c>
      <c r="H306" s="171">
        <v>52</v>
      </c>
      <c r="I306" s="92">
        <v>-121</v>
      </c>
      <c r="J306" s="93">
        <v>-69.9421965317919</v>
      </c>
    </row>
    <row r="307" s="26" customFormat="1" ht="16" customHeight="1" spans="1:10">
      <c r="A307" s="175">
        <v>2082699</v>
      </c>
      <c r="B307" s="94" t="s">
        <v>366</v>
      </c>
      <c r="C307" s="171"/>
      <c r="D307" s="171">
        <v>0</v>
      </c>
      <c r="E307" s="93">
        <v>0</v>
      </c>
      <c r="F307" s="92">
        <v>0</v>
      </c>
      <c r="G307" s="93">
        <v>0</v>
      </c>
      <c r="H307" s="171"/>
      <c r="I307" s="92">
        <v>0</v>
      </c>
      <c r="J307" s="93">
        <v>0</v>
      </c>
    </row>
    <row r="308" s="83" customFormat="1" ht="16" customHeight="1" spans="1:10">
      <c r="A308" s="175">
        <v>20828</v>
      </c>
      <c r="B308" s="94" t="s">
        <v>367</v>
      </c>
      <c r="C308" s="171">
        <v>35</v>
      </c>
      <c r="D308" s="171">
        <v>4</v>
      </c>
      <c r="E308" s="93">
        <v>11.4285714285714</v>
      </c>
      <c r="F308" s="92">
        <v>-23</v>
      </c>
      <c r="G308" s="93">
        <v>-85.1851851851852</v>
      </c>
      <c r="H308" s="171">
        <v>5</v>
      </c>
      <c r="I308" s="92">
        <v>1</v>
      </c>
      <c r="J308" s="93">
        <v>25</v>
      </c>
    </row>
    <row r="309" s="26" customFormat="1" ht="16" customHeight="1" spans="1:10">
      <c r="A309" s="175">
        <v>2082801</v>
      </c>
      <c r="B309" s="179" t="s">
        <v>156</v>
      </c>
      <c r="C309" s="171"/>
      <c r="D309" s="171">
        <v>0</v>
      </c>
      <c r="E309" s="93">
        <v>0</v>
      </c>
      <c r="F309" s="92">
        <v>0</v>
      </c>
      <c r="G309" s="93">
        <v>0</v>
      </c>
      <c r="H309" s="171"/>
      <c r="I309" s="92">
        <v>0</v>
      </c>
      <c r="J309" s="93">
        <v>0</v>
      </c>
    </row>
    <row r="310" s="26" customFormat="1" ht="16" customHeight="1" spans="1:10">
      <c r="A310" s="175">
        <v>2082802</v>
      </c>
      <c r="B310" s="179" t="s">
        <v>157</v>
      </c>
      <c r="C310" s="171">
        <v>18</v>
      </c>
      <c r="D310" s="171">
        <v>1</v>
      </c>
      <c r="E310" s="93">
        <v>5.55555555555556</v>
      </c>
      <c r="F310" s="92">
        <v>0</v>
      </c>
      <c r="G310" s="93">
        <v>0</v>
      </c>
      <c r="H310" s="171"/>
      <c r="I310" s="92">
        <v>-1</v>
      </c>
      <c r="J310" s="93">
        <v>-100</v>
      </c>
    </row>
    <row r="311" s="83" customFormat="1" ht="16" customHeight="1" spans="1:11">
      <c r="A311" s="175">
        <v>2082803</v>
      </c>
      <c r="B311" s="94" t="s">
        <v>163</v>
      </c>
      <c r="C311" s="171"/>
      <c r="D311" s="171">
        <v>0</v>
      </c>
      <c r="E311" s="93">
        <v>0</v>
      </c>
      <c r="F311" s="92">
        <v>0</v>
      </c>
      <c r="G311" s="93">
        <v>0</v>
      </c>
      <c r="H311" s="171"/>
      <c r="I311" s="92">
        <v>0</v>
      </c>
      <c r="J311" s="93">
        <v>0</v>
      </c>
      <c r="K311" s="26"/>
    </row>
    <row r="312" s="26" customFormat="1" ht="16" customHeight="1" spans="1:10">
      <c r="A312" s="175">
        <v>2082804</v>
      </c>
      <c r="B312" s="94" t="s">
        <v>368</v>
      </c>
      <c r="C312" s="171">
        <v>4</v>
      </c>
      <c r="D312" s="171">
        <v>2</v>
      </c>
      <c r="E312" s="93">
        <v>50</v>
      </c>
      <c r="F312" s="92">
        <v>-2</v>
      </c>
      <c r="G312" s="93">
        <v>-50</v>
      </c>
      <c r="H312" s="171">
        <v>4</v>
      </c>
      <c r="I312" s="92">
        <v>2</v>
      </c>
      <c r="J312" s="93">
        <v>100</v>
      </c>
    </row>
    <row r="313" s="26" customFormat="1" ht="16" customHeight="1" spans="1:10">
      <c r="A313" s="175">
        <v>2082805</v>
      </c>
      <c r="B313" s="94" t="s">
        <v>369</v>
      </c>
      <c r="C313" s="171"/>
      <c r="D313" s="171">
        <v>0</v>
      </c>
      <c r="E313" s="93">
        <v>0</v>
      </c>
      <c r="F313" s="92">
        <v>0</v>
      </c>
      <c r="G313" s="93">
        <v>0</v>
      </c>
      <c r="H313" s="171"/>
      <c r="I313" s="92">
        <v>0</v>
      </c>
      <c r="J313" s="93">
        <v>0</v>
      </c>
    </row>
    <row r="314" s="26" customFormat="1" ht="16" customHeight="1" spans="1:10">
      <c r="A314" s="175">
        <v>2082850</v>
      </c>
      <c r="B314" s="94" t="s">
        <v>158</v>
      </c>
      <c r="C314" s="171"/>
      <c r="D314" s="171">
        <v>0</v>
      </c>
      <c r="E314" s="93">
        <v>0</v>
      </c>
      <c r="F314" s="92">
        <v>0</v>
      </c>
      <c r="G314" s="93">
        <v>0</v>
      </c>
      <c r="H314" s="171"/>
      <c r="I314" s="92">
        <v>0</v>
      </c>
      <c r="J314" s="93">
        <v>0</v>
      </c>
    </row>
    <row r="315" s="26" customFormat="1" ht="16" customHeight="1" spans="1:10">
      <c r="A315" s="175">
        <v>2082899</v>
      </c>
      <c r="B315" s="94" t="s">
        <v>370</v>
      </c>
      <c r="C315" s="171">
        <v>13</v>
      </c>
      <c r="D315" s="171">
        <v>1</v>
      </c>
      <c r="E315" s="93">
        <v>7.69230769230769</v>
      </c>
      <c r="F315" s="92">
        <v>-21</v>
      </c>
      <c r="G315" s="93">
        <v>-95.4545454545455</v>
      </c>
      <c r="H315" s="171">
        <v>1</v>
      </c>
      <c r="I315" s="92">
        <v>0</v>
      </c>
      <c r="J315" s="93">
        <v>0</v>
      </c>
    </row>
    <row r="316" s="26" customFormat="1" ht="16" customHeight="1" spans="1:10">
      <c r="A316" s="175">
        <v>20830</v>
      </c>
      <c r="B316" s="179" t="s">
        <v>371</v>
      </c>
      <c r="C316" s="171">
        <v>0</v>
      </c>
      <c r="D316" s="171">
        <v>3</v>
      </c>
      <c r="E316" s="93">
        <v>0</v>
      </c>
      <c r="F316" s="92">
        <v>-1</v>
      </c>
      <c r="G316" s="93">
        <v>-25</v>
      </c>
      <c r="H316" s="171">
        <v>0</v>
      </c>
      <c r="I316" s="92">
        <v>-3</v>
      </c>
      <c r="J316" s="93">
        <v>-100</v>
      </c>
    </row>
    <row r="317" s="83" customFormat="1" ht="16" customHeight="1" spans="1:11">
      <c r="A317" s="175">
        <v>2083001</v>
      </c>
      <c r="B317" s="94" t="s">
        <v>372</v>
      </c>
      <c r="C317" s="171"/>
      <c r="D317" s="171">
        <v>1</v>
      </c>
      <c r="E317" s="93">
        <v>0</v>
      </c>
      <c r="F317" s="92">
        <v>1</v>
      </c>
      <c r="G317" s="93">
        <v>0</v>
      </c>
      <c r="H317" s="171"/>
      <c r="I317" s="92">
        <v>-1</v>
      </c>
      <c r="J317" s="93">
        <v>-100</v>
      </c>
      <c r="K317" s="26"/>
    </row>
    <row r="318" s="26" customFormat="1" ht="16" customHeight="1" spans="1:10">
      <c r="A318" s="175">
        <v>2083099</v>
      </c>
      <c r="B318" s="94" t="s">
        <v>373</v>
      </c>
      <c r="C318" s="171"/>
      <c r="D318" s="171">
        <v>2</v>
      </c>
      <c r="E318" s="93">
        <v>0</v>
      </c>
      <c r="F318" s="92">
        <v>-2</v>
      </c>
      <c r="G318" s="93">
        <v>-50</v>
      </c>
      <c r="H318" s="171"/>
      <c r="I318" s="92">
        <v>-2</v>
      </c>
      <c r="J318" s="93">
        <v>-100</v>
      </c>
    </row>
    <row r="319" s="26" customFormat="1" ht="16" customHeight="1" spans="1:10">
      <c r="A319" s="175">
        <v>20899</v>
      </c>
      <c r="B319" s="94" t="s">
        <v>374</v>
      </c>
      <c r="C319" s="171">
        <v>76</v>
      </c>
      <c r="D319" s="171">
        <v>53</v>
      </c>
      <c r="E319" s="93">
        <v>69.7368421052632</v>
      </c>
      <c r="F319" s="92">
        <v>-31</v>
      </c>
      <c r="G319" s="93">
        <v>-36.9047619047619</v>
      </c>
      <c r="H319" s="171">
        <v>14</v>
      </c>
      <c r="I319" s="92">
        <v>-39</v>
      </c>
      <c r="J319" s="93">
        <v>-73.5849056603774</v>
      </c>
    </row>
    <row r="320" s="26" customFormat="1" ht="16" customHeight="1" spans="1:10">
      <c r="A320" s="178">
        <v>2089999</v>
      </c>
      <c r="B320" s="94" t="s">
        <v>375</v>
      </c>
      <c r="C320" s="171">
        <v>76</v>
      </c>
      <c r="D320" s="171">
        <v>53</v>
      </c>
      <c r="E320" s="93">
        <v>69.7368421052632</v>
      </c>
      <c r="F320" s="92">
        <v>-31</v>
      </c>
      <c r="G320" s="93">
        <v>-36.9047619047619</v>
      </c>
      <c r="H320" s="171">
        <v>14</v>
      </c>
      <c r="I320" s="92">
        <v>-39</v>
      </c>
      <c r="J320" s="93">
        <v>-73.5849056603774</v>
      </c>
    </row>
    <row r="321" s="26" customFormat="1" ht="16" customHeight="1" spans="1:10">
      <c r="A321" s="175">
        <v>210</v>
      </c>
      <c r="B321" s="89" t="s">
        <v>376</v>
      </c>
      <c r="C321" s="169">
        <v>818</v>
      </c>
      <c r="D321" s="169">
        <v>2566</v>
      </c>
      <c r="E321" s="88">
        <v>313.691931540342</v>
      </c>
      <c r="F321" s="87">
        <v>1136</v>
      </c>
      <c r="G321" s="88">
        <v>79.4405594405594</v>
      </c>
      <c r="H321" s="169">
        <v>1267</v>
      </c>
      <c r="I321" s="87">
        <v>-1299</v>
      </c>
      <c r="J321" s="88">
        <v>-50.6235385814497</v>
      </c>
    </row>
    <row r="322" s="26" customFormat="1" ht="16" customHeight="1" spans="1:10">
      <c r="A322" s="175">
        <v>21001</v>
      </c>
      <c r="B322" s="94" t="s">
        <v>377</v>
      </c>
      <c r="C322" s="171">
        <v>17</v>
      </c>
      <c r="D322" s="171">
        <v>1</v>
      </c>
      <c r="E322" s="93">
        <v>5.88235294117647</v>
      </c>
      <c r="F322" s="92">
        <v>-20</v>
      </c>
      <c r="G322" s="93">
        <v>-95.2380952380952</v>
      </c>
      <c r="H322" s="171">
        <v>18</v>
      </c>
      <c r="I322" s="92">
        <v>17</v>
      </c>
      <c r="J322" s="93">
        <v>1700</v>
      </c>
    </row>
    <row r="323" s="26" customFormat="1" ht="16" customHeight="1" spans="1:10">
      <c r="A323" s="175">
        <v>2100101</v>
      </c>
      <c r="B323" s="94" t="s">
        <v>156</v>
      </c>
      <c r="C323" s="171"/>
      <c r="D323" s="171"/>
      <c r="E323" s="93">
        <v>0</v>
      </c>
      <c r="F323" s="92">
        <v>0</v>
      </c>
      <c r="G323" s="93">
        <v>0</v>
      </c>
      <c r="H323" s="171"/>
      <c r="I323" s="92">
        <v>0</v>
      </c>
      <c r="J323" s="93">
        <v>0</v>
      </c>
    </row>
    <row r="324" s="26" customFormat="1" ht="16" customHeight="1" spans="1:10">
      <c r="A324" s="175">
        <v>2100102</v>
      </c>
      <c r="B324" s="94" t="s">
        <v>157</v>
      </c>
      <c r="C324" s="171">
        <v>17</v>
      </c>
      <c r="D324" s="171">
        <v>1</v>
      </c>
      <c r="E324" s="93">
        <v>5.88235294117647</v>
      </c>
      <c r="F324" s="92">
        <v>-15</v>
      </c>
      <c r="G324" s="93">
        <v>-93.75</v>
      </c>
      <c r="H324" s="171">
        <v>18</v>
      </c>
      <c r="I324" s="92">
        <v>17</v>
      </c>
      <c r="J324" s="93">
        <v>1700</v>
      </c>
    </row>
    <row r="325" s="26" customFormat="1" ht="16" customHeight="1" spans="1:10">
      <c r="A325" s="175">
        <v>2100103</v>
      </c>
      <c r="B325" s="94" t="s">
        <v>163</v>
      </c>
      <c r="C325" s="171"/>
      <c r="D325" s="171"/>
      <c r="E325" s="93">
        <v>0</v>
      </c>
      <c r="F325" s="92">
        <v>0</v>
      </c>
      <c r="G325" s="93">
        <v>0</v>
      </c>
      <c r="H325" s="171"/>
      <c r="I325" s="92">
        <v>0</v>
      </c>
      <c r="J325" s="93">
        <v>0</v>
      </c>
    </row>
    <row r="326" s="26" customFormat="1" ht="16" customHeight="1" spans="1:10">
      <c r="A326" s="175">
        <v>2100199</v>
      </c>
      <c r="B326" s="94" t="s">
        <v>378</v>
      </c>
      <c r="C326" s="171"/>
      <c r="D326" s="171"/>
      <c r="E326" s="93">
        <v>0</v>
      </c>
      <c r="F326" s="92">
        <v>-5</v>
      </c>
      <c r="G326" s="93">
        <v>-100</v>
      </c>
      <c r="H326" s="171"/>
      <c r="I326" s="92">
        <v>0</v>
      </c>
      <c r="J326" s="93">
        <v>0</v>
      </c>
    </row>
    <row r="327" s="26" customFormat="1" ht="16" customHeight="1" spans="1:10">
      <c r="A327" s="175">
        <v>21003</v>
      </c>
      <c r="B327" s="94" t="s">
        <v>379</v>
      </c>
      <c r="C327" s="171">
        <v>153</v>
      </c>
      <c r="D327" s="171">
        <v>233</v>
      </c>
      <c r="E327" s="93">
        <v>152.287581699346</v>
      </c>
      <c r="F327" s="92">
        <v>90</v>
      </c>
      <c r="G327" s="93">
        <v>62.9370629370629</v>
      </c>
      <c r="H327" s="171">
        <v>88</v>
      </c>
      <c r="I327" s="92">
        <v>-145</v>
      </c>
      <c r="J327" s="93">
        <v>-62.2317596566524</v>
      </c>
    </row>
    <row r="328" s="26" customFormat="1" ht="16" customHeight="1" spans="1:10">
      <c r="A328" s="175">
        <v>2100301</v>
      </c>
      <c r="B328" s="94" t="s">
        <v>380</v>
      </c>
      <c r="C328" s="171">
        <v>146</v>
      </c>
      <c r="D328" s="171">
        <v>46</v>
      </c>
      <c r="E328" s="93">
        <v>31.5068493150685</v>
      </c>
      <c r="F328" s="92">
        <v>-36</v>
      </c>
      <c r="G328" s="93">
        <v>-43.9024390243902</v>
      </c>
      <c r="H328" s="171">
        <v>82</v>
      </c>
      <c r="I328" s="92">
        <v>36</v>
      </c>
      <c r="J328" s="93">
        <v>78.2608695652174</v>
      </c>
    </row>
    <row r="329" s="26" customFormat="1" ht="16" customHeight="1" spans="1:10">
      <c r="A329" s="175">
        <v>2100302</v>
      </c>
      <c r="B329" s="94" t="s">
        <v>381</v>
      </c>
      <c r="C329" s="171"/>
      <c r="D329" s="171">
        <v>0</v>
      </c>
      <c r="E329" s="93">
        <v>0</v>
      </c>
      <c r="F329" s="92">
        <v>0</v>
      </c>
      <c r="G329" s="93">
        <v>0</v>
      </c>
      <c r="H329" s="171"/>
      <c r="I329" s="92">
        <v>0</v>
      </c>
      <c r="J329" s="93">
        <v>0</v>
      </c>
    </row>
    <row r="330" s="26" customFormat="1" ht="16" customHeight="1" spans="1:10">
      <c r="A330" s="175">
        <v>2100399</v>
      </c>
      <c r="B330" s="94" t="s">
        <v>382</v>
      </c>
      <c r="C330" s="171">
        <v>7</v>
      </c>
      <c r="D330" s="171">
        <v>187</v>
      </c>
      <c r="E330" s="93">
        <v>2671.42857142857</v>
      </c>
      <c r="F330" s="92">
        <v>126</v>
      </c>
      <c r="G330" s="93">
        <v>206.55737704918</v>
      </c>
      <c r="H330" s="171">
        <v>6</v>
      </c>
      <c r="I330" s="92">
        <v>-181</v>
      </c>
      <c r="J330" s="93">
        <v>-96.7914438502674</v>
      </c>
    </row>
    <row r="331" s="26" customFormat="1" ht="16" customHeight="1" spans="1:10">
      <c r="A331" s="175">
        <v>21004</v>
      </c>
      <c r="B331" s="94" t="s">
        <v>383</v>
      </c>
      <c r="C331" s="171">
        <v>166</v>
      </c>
      <c r="D331" s="171">
        <v>1613</v>
      </c>
      <c r="E331" s="93">
        <v>971.686746987952</v>
      </c>
      <c r="F331" s="92">
        <v>751</v>
      </c>
      <c r="G331" s="93">
        <v>87.122969837587</v>
      </c>
      <c r="H331" s="171">
        <v>772</v>
      </c>
      <c r="I331" s="92">
        <v>-841</v>
      </c>
      <c r="J331" s="93">
        <v>-52.1388716676999</v>
      </c>
    </row>
    <row r="332" s="26" customFormat="1" ht="16" customHeight="1" spans="1:10">
      <c r="A332" s="175">
        <v>2100401</v>
      </c>
      <c r="B332" s="94" t="s">
        <v>384</v>
      </c>
      <c r="C332" s="171">
        <v>41</v>
      </c>
      <c r="D332" s="171">
        <v>37</v>
      </c>
      <c r="E332" s="93">
        <v>90.2439024390244</v>
      </c>
      <c r="F332" s="92">
        <v>37</v>
      </c>
      <c r="G332" s="93">
        <v>0</v>
      </c>
      <c r="H332" s="171">
        <v>69</v>
      </c>
      <c r="I332" s="92">
        <v>32</v>
      </c>
      <c r="J332" s="93">
        <v>86.4864864864865</v>
      </c>
    </row>
    <row r="333" s="26" customFormat="1" ht="16" customHeight="1" spans="1:10">
      <c r="A333" s="175">
        <v>2100402</v>
      </c>
      <c r="B333" s="94" t="s">
        <v>385</v>
      </c>
      <c r="C333" s="171"/>
      <c r="D333" s="171">
        <v>0</v>
      </c>
      <c r="E333" s="93">
        <v>0</v>
      </c>
      <c r="F333" s="92">
        <v>0</v>
      </c>
      <c r="G333" s="93">
        <v>0</v>
      </c>
      <c r="H333" s="171"/>
      <c r="I333" s="92">
        <v>0</v>
      </c>
      <c r="J333" s="93">
        <v>0</v>
      </c>
    </row>
    <row r="334" s="26" customFormat="1" ht="16" customHeight="1" spans="1:10">
      <c r="A334" s="175">
        <v>2100403</v>
      </c>
      <c r="B334" s="94" t="s">
        <v>386</v>
      </c>
      <c r="C334" s="171"/>
      <c r="D334" s="171">
        <v>0</v>
      </c>
      <c r="E334" s="93">
        <v>0</v>
      </c>
      <c r="F334" s="92">
        <v>0</v>
      </c>
      <c r="G334" s="93">
        <v>0</v>
      </c>
      <c r="H334" s="171"/>
      <c r="I334" s="92">
        <v>0</v>
      </c>
      <c r="J334" s="93">
        <v>0</v>
      </c>
    </row>
    <row r="335" s="26" customFormat="1" ht="16" customHeight="1" spans="1:10">
      <c r="A335" s="175">
        <v>2100404</v>
      </c>
      <c r="B335" s="94" t="s">
        <v>387</v>
      </c>
      <c r="C335" s="171"/>
      <c r="D335" s="171">
        <v>0</v>
      </c>
      <c r="E335" s="93">
        <v>0</v>
      </c>
      <c r="F335" s="92">
        <v>0</v>
      </c>
      <c r="G335" s="93">
        <v>0</v>
      </c>
      <c r="H335" s="171"/>
      <c r="I335" s="92">
        <v>0</v>
      </c>
      <c r="J335" s="93">
        <v>0</v>
      </c>
    </row>
    <row r="336" s="83" customFormat="1" ht="16" customHeight="1" spans="1:10">
      <c r="A336" s="175">
        <v>2100405</v>
      </c>
      <c r="B336" s="94" t="s">
        <v>388</v>
      </c>
      <c r="C336" s="171"/>
      <c r="D336" s="171">
        <v>0</v>
      </c>
      <c r="E336" s="93">
        <v>0</v>
      </c>
      <c r="F336" s="92">
        <v>0</v>
      </c>
      <c r="G336" s="93">
        <v>0</v>
      </c>
      <c r="H336" s="171"/>
      <c r="I336" s="92">
        <v>0</v>
      </c>
      <c r="J336" s="93">
        <v>0</v>
      </c>
    </row>
    <row r="337" s="26" customFormat="1" ht="16" customHeight="1" spans="1:10">
      <c r="A337" s="175">
        <v>2100406</v>
      </c>
      <c r="B337" s="94" t="s">
        <v>389</v>
      </c>
      <c r="C337" s="171"/>
      <c r="D337" s="171">
        <v>0</v>
      </c>
      <c r="E337" s="93">
        <v>0</v>
      </c>
      <c r="F337" s="92">
        <v>0</v>
      </c>
      <c r="G337" s="93">
        <v>0</v>
      </c>
      <c r="H337" s="171"/>
      <c r="I337" s="92">
        <v>0</v>
      </c>
      <c r="J337" s="93">
        <v>0</v>
      </c>
    </row>
    <row r="338" s="26" customFormat="1" ht="16" customHeight="1" spans="1:10">
      <c r="A338" s="175">
        <v>2100407</v>
      </c>
      <c r="B338" s="94" t="s">
        <v>390</v>
      </c>
      <c r="C338" s="171"/>
      <c r="D338" s="171">
        <v>0</v>
      </c>
      <c r="E338" s="93">
        <v>0</v>
      </c>
      <c r="F338" s="92">
        <v>0</v>
      </c>
      <c r="G338" s="93">
        <v>0</v>
      </c>
      <c r="H338" s="171"/>
      <c r="I338" s="92">
        <v>0</v>
      </c>
      <c r="J338" s="93">
        <v>0</v>
      </c>
    </row>
    <row r="339" s="26" customFormat="1" ht="16" customHeight="1" spans="1:10">
      <c r="A339" s="175">
        <v>2100408</v>
      </c>
      <c r="B339" s="94" t="s">
        <v>391</v>
      </c>
      <c r="C339" s="171">
        <v>71</v>
      </c>
      <c r="D339" s="171">
        <v>725</v>
      </c>
      <c r="E339" s="93">
        <v>1021.12676056338</v>
      </c>
      <c r="F339" s="92">
        <v>236</v>
      </c>
      <c r="G339" s="93">
        <v>48.2617586912065</v>
      </c>
      <c r="H339" s="171">
        <v>53</v>
      </c>
      <c r="I339" s="92">
        <v>-672</v>
      </c>
      <c r="J339" s="93">
        <v>-92.6896551724138</v>
      </c>
    </row>
    <row r="340" s="26" customFormat="1" ht="16" customHeight="1" spans="1:10">
      <c r="A340" s="175">
        <v>2100409</v>
      </c>
      <c r="B340" s="94" t="s">
        <v>392</v>
      </c>
      <c r="C340" s="171"/>
      <c r="D340" s="171">
        <v>77</v>
      </c>
      <c r="E340" s="93">
        <v>0</v>
      </c>
      <c r="F340" s="92">
        <v>77</v>
      </c>
      <c r="G340" s="93">
        <v>0</v>
      </c>
      <c r="H340" s="171"/>
      <c r="I340" s="92">
        <v>-77</v>
      </c>
      <c r="J340" s="93">
        <v>-100</v>
      </c>
    </row>
    <row r="341" s="26" customFormat="1" ht="16" customHeight="1" spans="1:10">
      <c r="A341" s="175">
        <v>2100410</v>
      </c>
      <c r="B341" s="179" t="s">
        <v>393</v>
      </c>
      <c r="C341" s="171">
        <v>15</v>
      </c>
      <c r="D341" s="171">
        <v>771</v>
      </c>
      <c r="E341" s="93">
        <v>5140</v>
      </c>
      <c r="F341" s="92">
        <v>455</v>
      </c>
      <c r="G341" s="93">
        <v>143.987341772152</v>
      </c>
      <c r="H341" s="171">
        <v>630</v>
      </c>
      <c r="I341" s="92">
        <v>-141</v>
      </c>
      <c r="J341" s="93">
        <v>-18.2879377431907</v>
      </c>
    </row>
    <row r="342" s="26" customFormat="1" ht="16" customHeight="1" spans="1:10">
      <c r="A342" s="175">
        <v>2100499</v>
      </c>
      <c r="B342" s="179" t="s">
        <v>394</v>
      </c>
      <c r="C342" s="171">
        <v>39</v>
      </c>
      <c r="D342" s="171">
        <v>3</v>
      </c>
      <c r="E342" s="93">
        <v>7.69230769230769</v>
      </c>
      <c r="F342" s="92">
        <v>-54</v>
      </c>
      <c r="G342" s="93">
        <v>-94.7368421052632</v>
      </c>
      <c r="H342" s="171">
        <v>20</v>
      </c>
      <c r="I342" s="92">
        <v>17</v>
      </c>
      <c r="J342" s="93">
        <v>566.666666666667</v>
      </c>
    </row>
    <row r="343" s="26" customFormat="1" ht="16" customHeight="1" spans="1:10">
      <c r="A343" s="175">
        <v>21007</v>
      </c>
      <c r="B343" s="179" t="s">
        <v>395</v>
      </c>
      <c r="C343" s="171">
        <v>92</v>
      </c>
      <c r="D343" s="171">
        <v>225</v>
      </c>
      <c r="E343" s="93">
        <v>244.565217391304</v>
      </c>
      <c r="F343" s="92">
        <v>35</v>
      </c>
      <c r="G343" s="93">
        <v>18.4210526315789</v>
      </c>
      <c r="H343" s="171">
        <v>85</v>
      </c>
      <c r="I343" s="92">
        <v>-140</v>
      </c>
      <c r="J343" s="93">
        <v>-62.2222222222222</v>
      </c>
    </row>
    <row r="344" s="26" customFormat="1" ht="16" customHeight="1" spans="1:10">
      <c r="A344" s="175">
        <v>2100716</v>
      </c>
      <c r="B344" s="179" t="s">
        <v>396</v>
      </c>
      <c r="C344" s="171"/>
      <c r="D344" s="171">
        <v>0</v>
      </c>
      <c r="E344" s="93">
        <v>0</v>
      </c>
      <c r="F344" s="92">
        <v>-17</v>
      </c>
      <c r="G344" s="93">
        <v>-100</v>
      </c>
      <c r="H344" s="171"/>
      <c r="I344" s="92">
        <v>0</v>
      </c>
      <c r="J344" s="93">
        <v>0</v>
      </c>
    </row>
    <row r="345" s="83" customFormat="1" ht="16" customHeight="1" spans="1:11">
      <c r="A345" s="175">
        <v>2100717</v>
      </c>
      <c r="B345" s="94" t="s">
        <v>397</v>
      </c>
      <c r="C345" s="171"/>
      <c r="D345" s="171">
        <v>109</v>
      </c>
      <c r="E345" s="93">
        <v>0</v>
      </c>
      <c r="F345" s="92">
        <v>42</v>
      </c>
      <c r="G345" s="93">
        <v>62.6865671641791</v>
      </c>
      <c r="H345" s="171"/>
      <c r="I345" s="92">
        <v>-109</v>
      </c>
      <c r="J345" s="93">
        <v>-100</v>
      </c>
      <c r="K345" s="26"/>
    </row>
    <row r="346" s="26" customFormat="1" ht="16" customHeight="1" spans="1:10">
      <c r="A346" s="175">
        <v>2100799</v>
      </c>
      <c r="B346" s="94" t="s">
        <v>398</v>
      </c>
      <c r="C346" s="171">
        <v>92</v>
      </c>
      <c r="D346" s="171">
        <v>116</v>
      </c>
      <c r="E346" s="93">
        <v>126.086956521739</v>
      </c>
      <c r="F346" s="92">
        <v>10</v>
      </c>
      <c r="G346" s="93">
        <v>9.43396226415094</v>
      </c>
      <c r="H346" s="171">
        <v>85</v>
      </c>
      <c r="I346" s="92">
        <v>-31</v>
      </c>
      <c r="J346" s="93">
        <v>-26.7241379310345</v>
      </c>
    </row>
    <row r="347" s="83" customFormat="1" ht="16" customHeight="1" spans="1:10">
      <c r="A347" s="175">
        <v>21011</v>
      </c>
      <c r="B347" s="94" t="s">
        <v>399</v>
      </c>
      <c r="C347" s="171">
        <v>380</v>
      </c>
      <c r="D347" s="171">
        <v>401</v>
      </c>
      <c r="E347" s="93">
        <v>105.526315789474</v>
      </c>
      <c r="F347" s="92">
        <v>209</v>
      </c>
      <c r="G347" s="93">
        <v>108.854166666667</v>
      </c>
      <c r="H347" s="171">
        <v>284</v>
      </c>
      <c r="I347" s="92">
        <v>-117</v>
      </c>
      <c r="J347" s="93">
        <v>-29.1770573566085</v>
      </c>
    </row>
    <row r="348" s="26" customFormat="1" ht="16" customHeight="1" spans="1:10">
      <c r="A348" s="175">
        <v>2101101</v>
      </c>
      <c r="B348" s="94" t="s">
        <v>400</v>
      </c>
      <c r="C348" s="171">
        <v>57</v>
      </c>
      <c r="D348" s="171">
        <v>29</v>
      </c>
      <c r="E348" s="93">
        <v>50.8771929824561</v>
      </c>
      <c r="F348" s="92">
        <v>-37</v>
      </c>
      <c r="G348" s="93">
        <v>-56.0606060606061</v>
      </c>
      <c r="H348" s="171">
        <v>60</v>
      </c>
      <c r="I348" s="92">
        <v>31</v>
      </c>
      <c r="J348" s="93">
        <v>106.896551724138</v>
      </c>
    </row>
    <row r="349" s="26" customFormat="1" ht="16" customHeight="1" spans="1:10">
      <c r="A349" s="175">
        <v>2101102</v>
      </c>
      <c r="B349" s="94" t="s">
        <v>401</v>
      </c>
      <c r="C349" s="171">
        <v>33</v>
      </c>
      <c r="D349" s="171">
        <v>35</v>
      </c>
      <c r="E349" s="93">
        <v>106.060606060606</v>
      </c>
      <c r="F349" s="92">
        <v>-14</v>
      </c>
      <c r="G349" s="93">
        <v>-28.5714285714286</v>
      </c>
      <c r="H349" s="171">
        <v>50</v>
      </c>
      <c r="I349" s="92">
        <v>15</v>
      </c>
      <c r="J349" s="93">
        <v>42.8571428571429</v>
      </c>
    </row>
    <row r="350" s="26" customFormat="1" ht="16" customHeight="1" spans="1:10">
      <c r="A350" s="175">
        <v>2101103</v>
      </c>
      <c r="B350" s="94" t="s">
        <v>402</v>
      </c>
      <c r="C350" s="171">
        <v>217</v>
      </c>
      <c r="D350" s="171">
        <v>285</v>
      </c>
      <c r="E350" s="93">
        <v>131.336405529954</v>
      </c>
      <c r="F350" s="92">
        <v>246</v>
      </c>
      <c r="G350" s="93">
        <v>630.769230769231</v>
      </c>
      <c r="H350" s="171">
        <v>93</v>
      </c>
      <c r="I350" s="92">
        <v>-192</v>
      </c>
      <c r="J350" s="93">
        <v>-67.3684210526316</v>
      </c>
    </row>
    <row r="351" s="26" customFormat="1" ht="16" customHeight="1" spans="1:10">
      <c r="A351" s="175">
        <v>2101199</v>
      </c>
      <c r="B351" s="94" t="s">
        <v>403</v>
      </c>
      <c r="C351" s="171">
        <v>73</v>
      </c>
      <c r="D351" s="171">
        <v>52</v>
      </c>
      <c r="E351" s="93">
        <v>71.2328767123288</v>
      </c>
      <c r="F351" s="92">
        <v>14</v>
      </c>
      <c r="G351" s="93">
        <v>36.8421052631579</v>
      </c>
      <c r="H351" s="171">
        <v>81</v>
      </c>
      <c r="I351" s="92">
        <v>29</v>
      </c>
      <c r="J351" s="93">
        <v>55.7692307692308</v>
      </c>
    </row>
    <row r="352" s="26" customFormat="1" ht="16" customHeight="1" spans="1:10">
      <c r="A352" s="175">
        <v>21012</v>
      </c>
      <c r="B352" s="94" t="s">
        <v>404</v>
      </c>
      <c r="C352" s="171">
        <v>0</v>
      </c>
      <c r="D352" s="171">
        <v>0</v>
      </c>
      <c r="E352" s="93">
        <v>0</v>
      </c>
      <c r="F352" s="92">
        <v>0</v>
      </c>
      <c r="G352" s="93">
        <v>0</v>
      </c>
      <c r="H352" s="171">
        <v>0</v>
      </c>
      <c r="I352" s="92">
        <v>0</v>
      </c>
      <c r="J352" s="93">
        <v>0</v>
      </c>
    </row>
    <row r="353" s="26" customFormat="1" ht="16" customHeight="1" spans="1:10">
      <c r="A353" s="175">
        <v>2101201</v>
      </c>
      <c r="B353" s="94" t="s">
        <v>405</v>
      </c>
      <c r="C353" s="171"/>
      <c r="D353" s="171"/>
      <c r="E353" s="93">
        <v>0</v>
      </c>
      <c r="F353" s="92">
        <v>0</v>
      </c>
      <c r="G353" s="93">
        <v>0</v>
      </c>
      <c r="H353" s="171"/>
      <c r="I353" s="92">
        <v>0</v>
      </c>
      <c r="J353" s="93">
        <v>0</v>
      </c>
    </row>
    <row r="354" s="26" customFormat="1" ht="16" customHeight="1" spans="1:10">
      <c r="A354" s="175">
        <v>2101202</v>
      </c>
      <c r="B354" s="94" t="s">
        <v>406</v>
      </c>
      <c r="C354" s="171"/>
      <c r="D354" s="171"/>
      <c r="E354" s="93">
        <v>0</v>
      </c>
      <c r="F354" s="92">
        <v>0</v>
      </c>
      <c r="G354" s="93">
        <v>0</v>
      </c>
      <c r="H354" s="171"/>
      <c r="I354" s="92">
        <v>0</v>
      </c>
      <c r="J354" s="93">
        <v>0</v>
      </c>
    </row>
    <row r="355" s="26" customFormat="1" ht="16" customHeight="1" spans="1:10">
      <c r="A355" s="175">
        <v>2101299</v>
      </c>
      <c r="B355" s="94" t="s">
        <v>407</v>
      </c>
      <c r="C355" s="171"/>
      <c r="D355" s="171"/>
      <c r="E355" s="93">
        <v>0</v>
      </c>
      <c r="F355" s="92">
        <v>0</v>
      </c>
      <c r="G355" s="93">
        <v>0</v>
      </c>
      <c r="H355" s="171"/>
      <c r="I355" s="92">
        <v>0</v>
      </c>
      <c r="J355" s="93">
        <v>0</v>
      </c>
    </row>
    <row r="356" s="83" customFormat="1" ht="16" customHeight="1" spans="1:11">
      <c r="A356" s="175">
        <v>21013</v>
      </c>
      <c r="B356" s="94" t="s">
        <v>408</v>
      </c>
      <c r="C356" s="171">
        <v>1</v>
      </c>
      <c r="D356" s="171">
        <v>86</v>
      </c>
      <c r="E356" s="93">
        <v>8600</v>
      </c>
      <c r="F356" s="92">
        <v>80</v>
      </c>
      <c r="G356" s="93">
        <v>1333.33333333333</v>
      </c>
      <c r="H356" s="171">
        <v>11</v>
      </c>
      <c r="I356" s="92">
        <v>-75</v>
      </c>
      <c r="J356" s="93">
        <v>-87.2093023255814</v>
      </c>
      <c r="K356" s="26"/>
    </row>
    <row r="357" s="26" customFormat="1" ht="16" customHeight="1" spans="1:10">
      <c r="A357" s="175">
        <v>2101301</v>
      </c>
      <c r="B357" s="94" t="s">
        <v>409</v>
      </c>
      <c r="C357" s="171">
        <v>1</v>
      </c>
      <c r="D357" s="171">
        <v>86</v>
      </c>
      <c r="E357" s="93">
        <v>8600</v>
      </c>
      <c r="F357" s="92">
        <v>80</v>
      </c>
      <c r="G357" s="93">
        <v>1333.33333333333</v>
      </c>
      <c r="H357" s="171">
        <v>11</v>
      </c>
      <c r="I357" s="92">
        <v>-75</v>
      </c>
      <c r="J357" s="93">
        <v>-87.2093023255814</v>
      </c>
    </row>
    <row r="358" s="26" customFormat="1" ht="16" customHeight="1" spans="1:10">
      <c r="A358" s="175">
        <v>2101302</v>
      </c>
      <c r="B358" s="94" t="s">
        <v>410</v>
      </c>
      <c r="C358" s="171"/>
      <c r="D358" s="171"/>
      <c r="E358" s="93">
        <v>0</v>
      </c>
      <c r="F358" s="92">
        <v>0</v>
      </c>
      <c r="G358" s="93">
        <v>0</v>
      </c>
      <c r="H358" s="171"/>
      <c r="I358" s="92">
        <v>0</v>
      </c>
      <c r="J358" s="93">
        <v>0</v>
      </c>
    </row>
    <row r="359" s="26" customFormat="1" ht="16" customHeight="1" spans="1:10">
      <c r="A359" s="175">
        <v>2101399</v>
      </c>
      <c r="B359" s="94" t="s">
        <v>411</v>
      </c>
      <c r="C359" s="171"/>
      <c r="D359" s="171"/>
      <c r="E359" s="93">
        <v>0</v>
      </c>
      <c r="F359" s="92">
        <v>0</v>
      </c>
      <c r="G359" s="93">
        <v>0</v>
      </c>
      <c r="H359" s="171"/>
      <c r="I359" s="92">
        <v>0</v>
      </c>
      <c r="J359" s="93">
        <v>0</v>
      </c>
    </row>
    <row r="360" s="26" customFormat="1" ht="16" customHeight="1" spans="1:10">
      <c r="A360" s="175">
        <v>21014</v>
      </c>
      <c r="B360" s="94" t="s">
        <v>412</v>
      </c>
      <c r="C360" s="171">
        <v>6</v>
      </c>
      <c r="D360" s="171">
        <v>5</v>
      </c>
      <c r="E360" s="93">
        <v>83.3333333333333</v>
      </c>
      <c r="F360" s="92">
        <v>-1</v>
      </c>
      <c r="G360" s="93">
        <v>-16.6666666666667</v>
      </c>
      <c r="H360" s="171">
        <v>7</v>
      </c>
      <c r="I360" s="92">
        <v>2</v>
      </c>
      <c r="J360" s="93">
        <v>40</v>
      </c>
    </row>
    <row r="361" s="26" customFormat="1" ht="16" customHeight="1" spans="1:10">
      <c r="A361" s="175">
        <v>2101401</v>
      </c>
      <c r="B361" s="94" t="s">
        <v>413</v>
      </c>
      <c r="C361" s="171">
        <v>4</v>
      </c>
      <c r="D361" s="171">
        <v>5</v>
      </c>
      <c r="E361" s="93">
        <v>125</v>
      </c>
      <c r="F361" s="92">
        <v>1</v>
      </c>
      <c r="G361" s="93">
        <v>25</v>
      </c>
      <c r="H361" s="171">
        <v>6</v>
      </c>
      <c r="I361" s="92">
        <v>1</v>
      </c>
      <c r="J361" s="93">
        <v>20</v>
      </c>
    </row>
    <row r="362" s="26" customFormat="1" ht="16" customHeight="1" spans="1:10">
      <c r="A362" s="175">
        <v>2101499</v>
      </c>
      <c r="B362" s="94" t="s">
        <v>414</v>
      </c>
      <c r="C362" s="171">
        <v>2</v>
      </c>
      <c r="D362" s="171"/>
      <c r="E362" s="93">
        <v>0</v>
      </c>
      <c r="F362" s="92">
        <v>-2</v>
      </c>
      <c r="G362" s="93">
        <v>-100</v>
      </c>
      <c r="H362" s="171">
        <v>1</v>
      </c>
      <c r="I362" s="92">
        <v>1</v>
      </c>
      <c r="J362" s="93">
        <v>0</v>
      </c>
    </row>
    <row r="363" s="26" customFormat="1" ht="16" customHeight="1" spans="1:10">
      <c r="A363" s="175">
        <v>21015</v>
      </c>
      <c r="B363" s="94" t="s">
        <v>415</v>
      </c>
      <c r="C363" s="171">
        <v>0</v>
      </c>
      <c r="D363" s="171">
        <v>0</v>
      </c>
      <c r="E363" s="93">
        <v>0</v>
      </c>
      <c r="F363" s="92">
        <v>-3</v>
      </c>
      <c r="G363" s="93">
        <v>-100</v>
      </c>
      <c r="H363" s="171">
        <v>0</v>
      </c>
      <c r="I363" s="92">
        <v>0</v>
      </c>
      <c r="J363" s="93">
        <v>0</v>
      </c>
    </row>
    <row r="364" s="26" customFormat="1" ht="16" customHeight="1" spans="1:10">
      <c r="A364" s="175">
        <v>2101501</v>
      </c>
      <c r="B364" s="94" t="s">
        <v>156</v>
      </c>
      <c r="C364" s="171"/>
      <c r="D364" s="171"/>
      <c r="E364" s="93">
        <v>0</v>
      </c>
      <c r="F364" s="92">
        <v>0</v>
      </c>
      <c r="G364" s="93">
        <v>0</v>
      </c>
      <c r="H364" s="171"/>
      <c r="I364" s="92">
        <v>0</v>
      </c>
      <c r="J364" s="93">
        <v>0</v>
      </c>
    </row>
    <row r="365" s="26" customFormat="1" ht="16" customHeight="1" spans="1:10">
      <c r="A365" s="175">
        <v>2101502</v>
      </c>
      <c r="B365" s="94" t="s">
        <v>157</v>
      </c>
      <c r="C365" s="171"/>
      <c r="D365" s="171"/>
      <c r="E365" s="93">
        <v>0</v>
      </c>
      <c r="F365" s="92">
        <v>-3</v>
      </c>
      <c r="G365" s="93">
        <v>-100</v>
      </c>
      <c r="H365" s="171"/>
      <c r="I365" s="92">
        <v>0</v>
      </c>
      <c r="J365" s="93">
        <v>0</v>
      </c>
    </row>
    <row r="366" s="26" customFormat="1" ht="16" customHeight="1" spans="1:10">
      <c r="A366" s="175">
        <v>21016</v>
      </c>
      <c r="B366" s="94" t="s">
        <v>416</v>
      </c>
      <c r="C366" s="171">
        <v>3</v>
      </c>
      <c r="D366" s="171">
        <v>0</v>
      </c>
      <c r="E366" s="93">
        <v>0</v>
      </c>
      <c r="F366" s="92">
        <v>0</v>
      </c>
      <c r="G366" s="93">
        <v>0</v>
      </c>
      <c r="H366" s="171">
        <v>2</v>
      </c>
      <c r="I366" s="92">
        <v>2</v>
      </c>
      <c r="J366" s="93">
        <v>0</v>
      </c>
    </row>
    <row r="367" s="26" customFormat="1" ht="16" customHeight="1" spans="1:10">
      <c r="A367" s="175">
        <v>2101601</v>
      </c>
      <c r="B367" s="94" t="s">
        <v>417</v>
      </c>
      <c r="C367" s="171">
        <v>3</v>
      </c>
      <c r="D367" s="171"/>
      <c r="E367" s="93">
        <v>0</v>
      </c>
      <c r="F367" s="92">
        <v>0</v>
      </c>
      <c r="G367" s="93">
        <v>0</v>
      </c>
      <c r="H367" s="171">
        <v>2</v>
      </c>
      <c r="I367" s="92">
        <v>2</v>
      </c>
      <c r="J367" s="93">
        <v>0</v>
      </c>
    </row>
    <row r="368" s="26" customFormat="1" ht="16" customHeight="1" spans="1:10">
      <c r="A368" s="175">
        <v>21099</v>
      </c>
      <c r="B368" s="94" t="s">
        <v>418</v>
      </c>
      <c r="C368" s="171">
        <v>0</v>
      </c>
      <c r="D368" s="171">
        <v>2</v>
      </c>
      <c r="E368" s="93">
        <v>0</v>
      </c>
      <c r="F368" s="92">
        <v>-5</v>
      </c>
      <c r="G368" s="93">
        <v>-71.4285714285714</v>
      </c>
      <c r="H368" s="171">
        <v>0</v>
      </c>
      <c r="I368" s="92">
        <v>-2</v>
      </c>
      <c r="J368" s="93">
        <v>-100</v>
      </c>
    </row>
    <row r="369" s="26" customFormat="1" ht="16" customHeight="1" spans="1:10">
      <c r="A369" s="175">
        <v>2109999</v>
      </c>
      <c r="B369" s="94" t="s">
        <v>419</v>
      </c>
      <c r="C369" s="171"/>
      <c r="D369" s="171">
        <v>2</v>
      </c>
      <c r="E369" s="93">
        <v>0</v>
      </c>
      <c r="F369" s="92">
        <v>-5</v>
      </c>
      <c r="G369" s="93">
        <v>-71.4285714285714</v>
      </c>
      <c r="H369" s="171"/>
      <c r="I369" s="92">
        <v>-2</v>
      </c>
      <c r="J369" s="93">
        <v>-100</v>
      </c>
    </row>
    <row r="370" s="26" customFormat="1" ht="16" customHeight="1" spans="1:10">
      <c r="A370" s="175">
        <v>211</v>
      </c>
      <c r="B370" s="89" t="s">
        <v>420</v>
      </c>
      <c r="C370" s="169">
        <v>727</v>
      </c>
      <c r="D370" s="169">
        <v>144</v>
      </c>
      <c r="E370" s="88">
        <v>19.8074277854195</v>
      </c>
      <c r="F370" s="87">
        <v>-576</v>
      </c>
      <c r="G370" s="88">
        <v>-80</v>
      </c>
      <c r="H370" s="169">
        <v>787</v>
      </c>
      <c r="I370" s="87">
        <v>643</v>
      </c>
      <c r="J370" s="88">
        <v>446.527777777778</v>
      </c>
    </row>
    <row r="371" s="26" customFormat="1" ht="16" customHeight="1" spans="1:10">
      <c r="A371" s="175">
        <v>21101</v>
      </c>
      <c r="B371" s="94" t="s">
        <v>421</v>
      </c>
      <c r="C371" s="171">
        <v>439</v>
      </c>
      <c r="D371" s="171">
        <v>117</v>
      </c>
      <c r="E371" s="93">
        <v>26.6514806378132</v>
      </c>
      <c r="F371" s="92">
        <v>-185</v>
      </c>
      <c r="G371" s="93">
        <v>-61.2582781456954</v>
      </c>
      <c r="H371" s="171">
        <v>216</v>
      </c>
      <c r="I371" s="92">
        <v>99</v>
      </c>
      <c r="J371" s="93">
        <v>84.6153846153846</v>
      </c>
    </row>
    <row r="372" s="26" customFormat="1" ht="16" customHeight="1" spans="1:10">
      <c r="A372" s="175">
        <v>2110101</v>
      </c>
      <c r="B372" s="94" t="s">
        <v>156</v>
      </c>
      <c r="C372" s="171"/>
      <c r="D372" s="171"/>
      <c r="E372" s="93">
        <v>0</v>
      </c>
      <c r="F372" s="92">
        <v>0</v>
      </c>
      <c r="G372" s="93">
        <v>0</v>
      </c>
      <c r="H372" s="171"/>
      <c r="I372" s="92">
        <v>0</v>
      </c>
      <c r="J372" s="93">
        <v>0</v>
      </c>
    </row>
    <row r="373" s="26" customFormat="1" ht="16" customHeight="1" spans="1:10">
      <c r="A373" s="175">
        <v>2110102</v>
      </c>
      <c r="B373" s="94" t="s">
        <v>157</v>
      </c>
      <c r="C373" s="171">
        <v>439</v>
      </c>
      <c r="D373" s="171">
        <v>117</v>
      </c>
      <c r="E373" s="93">
        <v>26.6514806378132</v>
      </c>
      <c r="F373" s="92">
        <v>-185</v>
      </c>
      <c r="G373" s="93">
        <v>-61.2582781456954</v>
      </c>
      <c r="H373" s="171">
        <v>216</v>
      </c>
      <c r="I373" s="92">
        <v>99</v>
      </c>
      <c r="J373" s="93">
        <v>84.6153846153846</v>
      </c>
    </row>
    <row r="374" s="26" customFormat="1" ht="16" customHeight="1" spans="1:10">
      <c r="A374" s="175">
        <v>2110103</v>
      </c>
      <c r="B374" s="94" t="s">
        <v>163</v>
      </c>
      <c r="C374" s="171"/>
      <c r="D374" s="171"/>
      <c r="E374" s="93">
        <v>0</v>
      </c>
      <c r="F374" s="92">
        <v>0</v>
      </c>
      <c r="G374" s="93">
        <v>0</v>
      </c>
      <c r="H374" s="171"/>
      <c r="I374" s="92">
        <v>0</v>
      </c>
      <c r="J374" s="93">
        <v>0</v>
      </c>
    </row>
    <row r="375" s="26" customFormat="1" ht="16" customHeight="1" spans="1:10">
      <c r="A375" s="175">
        <v>2110104</v>
      </c>
      <c r="B375" s="94" t="s">
        <v>422</v>
      </c>
      <c r="C375" s="171"/>
      <c r="D375" s="171"/>
      <c r="E375" s="93">
        <v>0</v>
      </c>
      <c r="F375" s="92">
        <v>0</v>
      </c>
      <c r="G375" s="93">
        <v>0</v>
      </c>
      <c r="H375" s="171"/>
      <c r="I375" s="92">
        <v>0</v>
      </c>
      <c r="J375" s="93">
        <v>0</v>
      </c>
    </row>
    <row r="376" s="26" customFormat="1" ht="16" customHeight="1" spans="1:10">
      <c r="A376" s="175">
        <v>2110105</v>
      </c>
      <c r="B376" s="94" t="s">
        <v>423</v>
      </c>
      <c r="C376" s="171"/>
      <c r="D376" s="171"/>
      <c r="E376" s="93">
        <v>0</v>
      </c>
      <c r="F376" s="92">
        <v>0</v>
      </c>
      <c r="G376" s="93">
        <v>0</v>
      </c>
      <c r="H376" s="171"/>
      <c r="I376" s="92">
        <v>0</v>
      </c>
      <c r="J376" s="93">
        <v>0</v>
      </c>
    </row>
    <row r="377" s="26" customFormat="1" ht="16" customHeight="1" spans="1:10">
      <c r="A377" s="175">
        <v>2110106</v>
      </c>
      <c r="B377" s="94" t="s">
        <v>424</v>
      </c>
      <c r="C377" s="171"/>
      <c r="D377" s="171"/>
      <c r="E377" s="93">
        <v>0</v>
      </c>
      <c r="F377" s="92">
        <v>0</v>
      </c>
      <c r="G377" s="93">
        <v>0</v>
      </c>
      <c r="H377" s="171"/>
      <c r="I377" s="92">
        <v>0</v>
      </c>
      <c r="J377" s="93">
        <v>0</v>
      </c>
    </row>
    <row r="378" s="26" customFormat="1" ht="16" customHeight="1" spans="1:10">
      <c r="A378" s="175">
        <v>2110107</v>
      </c>
      <c r="B378" s="94" t="s">
        <v>425</v>
      </c>
      <c r="C378" s="171"/>
      <c r="D378" s="171"/>
      <c r="E378" s="93">
        <v>0</v>
      </c>
      <c r="F378" s="92">
        <v>0</v>
      </c>
      <c r="G378" s="93">
        <v>0</v>
      </c>
      <c r="H378" s="171"/>
      <c r="I378" s="92">
        <v>0</v>
      </c>
      <c r="J378" s="93">
        <v>0</v>
      </c>
    </row>
    <row r="379" s="26" customFormat="1" ht="16" customHeight="1" spans="1:10">
      <c r="A379" s="175">
        <v>2110108</v>
      </c>
      <c r="B379" s="94" t="s">
        <v>426</v>
      </c>
      <c r="C379" s="171"/>
      <c r="D379" s="171"/>
      <c r="E379" s="93">
        <v>0</v>
      </c>
      <c r="F379" s="92">
        <v>0</v>
      </c>
      <c r="G379" s="93">
        <v>0</v>
      </c>
      <c r="H379" s="171"/>
      <c r="I379" s="92">
        <v>0</v>
      </c>
      <c r="J379" s="93">
        <v>0</v>
      </c>
    </row>
    <row r="380" s="26" customFormat="1" ht="16" customHeight="1" spans="1:10">
      <c r="A380" s="175">
        <v>2110199</v>
      </c>
      <c r="B380" s="94" t="s">
        <v>427</v>
      </c>
      <c r="C380" s="171"/>
      <c r="D380" s="171"/>
      <c r="E380" s="93">
        <v>0</v>
      </c>
      <c r="F380" s="92">
        <v>0</v>
      </c>
      <c r="G380" s="93">
        <v>0</v>
      </c>
      <c r="H380" s="171"/>
      <c r="I380" s="92">
        <v>0</v>
      </c>
      <c r="J380" s="93">
        <v>0</v>
      </c>
    </row>
    <row r="381" s="26" customFormat="1" ht="16" customHeight="1" spans="1:10">
      <c r="A381" s="175">
        <v>21102</v>
      </c>
      <c r="B381" s="94" t="s">
        <v>428</v>
      </c>
      <c r="C381" s="171">
        <v>182</v>
      </c>
      <c r="D381" s="171">
        <v>0</v>
      </c>
      <c r="E381" s="93">
        <v>0</v>
      </c>
      <c r="F381" s="92">
        <v>-262</v>
      </c>
      <c r="G381" s="93">
        <v>-100</v>
      </c>
      <c r="H381" s="171">
        <v>100</v>
      </c>
      <c r="I381" s="92">
        <v>100</v>
      </c>
      <c r="J381" s="93">
        <v>0</v>
      </c>
    </row>
    <row r="382" s="26" customFormat="1" ht="16" customHeight="1" spans="1:10">
      <c r="A382" s="175">
        <v>2110203</v>
      </c>
      <c r="B382" s="94" t="s">
        <v>429</v>
      </c>
      <c r="C382" s="171"/>
      <c r="D382" s="171"/>
      <c r="E382" s="93">
        <v>0</v>
      </c>
      <c r="F382" s="92">
        <v>0</v>
      </c>
      <c r="G382" s="93">
        <v>0</v>
      </c>
      <c r="H382" s="171"/>
      <c r="I382" s="92">
        <v>0</v>
      </c>
      <c r="J382" s="93">
        <v>0</v>
      </c>
    </row>
    <row r="383" s="26" customFormat="1" ht="16" customHeight="1" spans="1:10">
      <c r="A383" s="175">
        <v>2110204</v>
      </c>
      <c r="B383" s="94" t="s">
        <v>430</v>
      </c>
      <c r="C383" s="171"/>
      <c r="D383" s="171"/>
      <c r="E383" s="93">
        <v>0</v>
      </c>
      <c r="F383" s="92">
        <v>0</v>
      </c>
      <c r="G383" s="93">
        <v>0</v>
      </c>
      <c r="H383" s="171"/>
      <c r="I383" s="92">
        <v>0</v>
      </c>
      <c r="J383" s="93">
        <v>0</v>
      </c>
    </row>
    <row r="384" s="26" customFormat="1" ht="16" customHeight="1" spans="1:10">
      <c r="A384" s="175">
        <v>2110299</v>
      </c>
      <c r="B384" s="94" t="s">
        <v>431</v>
      </c>
      <c r="C384" s="171">
        <v>182</v>
      </c>
      <c r="D384" s="171"/>
      <c r="E384" s="93">
        <v>0</v>
      </c>
      <c r="F384" s="92">
        <v>-262</v>
      </c>
      <c r="G384" s="93">
        <v>-100</v>
      </c>
      <c r="H384" s="171">
        <v>100</v>
      </c>
      <c r="I384" s="92">
        <v>100</v>
      </c>
      <c r="J384" s="93">
        <v>0</v>
      </c>
    </row>
    <row r="385" s="26" customFormat="1" ht="16" customHeight="1" spans="1:10">
      <c r="A385" s="175">
        <v>21103</v>
      </c>
      <c r="B385" s="94" t="s">
        <v>432</v>
      </c>
      <c r="C385" s="171">
        <v>90</v>
      </c>
      <c r="D385" s="171">
        <v>27</v>
      </c>
      <c r="E385" s="93">
        <v>30</v>
      </c>
      <c r="F385" s="92">
        <v>-110</v>
      </c>
      <c r="G385" s="93">
        <v>-80.2919708029197</v>
      </c>
      <c r="H385" s="171">
        <v>0</v>
      </c>
      <c r="I385" s="92">
        <v>-27</v>
      </c>
      <c r="J385" s="93">
        <v>-100</v>
      </c>
    </row>
    <row r="386" s="26" customFormat="1" ht="16" customHeight="1" spans="1:10">
      <c r="A386" s="175">
        <v>2110301</v>
      </c>
      <c r="B386" s="94" t="s">
        <v>433</v>
      </c>
      <c r="C386" s="171"/>
      <c r="D386" s="171">
        <v>17</v>
      </c>
      <c r="E386" s="93">
        <v>0</v>
      </c>
      <c r="F386" s="92">
        <v>17</v>
      </c>
      <c r="G386" s="93">
        <v>0</v>
      </c>
      <c r="H386" s="171"/>
      <c r="I386" s="92">
        <v>-17</v>
      </c>
      <c r="J386" s="93">
        <v>-100</v>
      </c>
    </row>
    <row r="387" s="26" customFormat="1" ht="16" customHeight="1" spans="1:10">
      <c r="A387" s="175">
        <v>2110302</v>
      </c>
      <c r="B387" s="94" t="s">
        <v>434</v>
      </c>
      <c r="C387" s="171"/>
      <c r="D387" s="171">
        <v>0</v>
      </c>
      <c r="E387" s="93">
        <v>0</v>
      </c>
      <c r="F387" s="92">
        <v>0</v>
      </c>
      <c r="G387" s="93">
        <v>0</v>
      </c>
      <c r="H387" s="171"/>
      <c r="I387" s="92">
        <v>0</v>
      </c>
      <c r="J387" s="93">
        <v>0</v>
      </c>
    </row>
    <row r="388" s="26" customFormat="1" ht="16" customHeight="1" spans="1:10">
      <c r="A388" s="175">
        <v>2110303</v>
      </c>
      <c r="B388" s="94" t="s">
        <v>435</v>
      </c>
      <c r="C388" s="171"/>
      <c r="D388" s="171">
        <v>0</v>
      </c>
      <c r="E388" s="93">
        <v>0</v>
      </c>
      <c r="F388" s="92">
        <v>0</v>
      </c>
      <c r="G388" s="93">
        <v>0</v>
      </c>
      <c r="H388" s="171"/>
      <c r="I388" s="92">
        <v>0</v>
      </c>
      <c r="J388" s="93">
        <v>0</v>
      </c>
    </row>
    <row r="389" s="26" customFormat="1" ht="16" customHeight="1" spans="1:10">
      <c r="A389" s="175">
        <v>2110304</v>
      </c>
      <c r="B389" s="94" t="s">
        <v>436</v>
      </c>
      <c r="C389" s="171"/>
      <c r="D389" s="171">
        <v>0</v>
      </c>
      <c r="E389" s="93">
        <v>0</v>
      </c>
      <c r="F389" s="92">
        <v>0</v>
      </c>
      <c r="G389" s="93">
        <v>0</v>
      </c>
      <c r="H389" s="171"/>
      <c r="I389" s="92">
        <v>0</v>
      </c>
      <c r="J389" s="93">
        <v>0</v>
      </c>
    </row>
    <row r="390" s="26" customFormat="1" ht="16" customHeight="1" spans="1:10">
      <c r="A390" s="175">
        <v>2110305</v>
      </c>
      <c r="B390" s="94" t="s">
        <v>437</v>
      </c>
      <c r="C390" s="171"/>
      <c r="D390" s="171">
        <v>0</v>
      </c>
      <c r="E390" s="93">
        <v>0</v>
      </c>
      <c r="F390" s="92">
        <v>0</v>
      </c>
      <c r="G390" s="93">
        <v>0</v>
      </c>
      <c r="H390" s="171"/>
      <c r="I390" s="92">
        <v>0</v>
      </c>
      <c r="J390" s="93">
        <v>0</v>
      </c>
    </row>
    <row r="391" s="26" customFormat="1" ht="16" customHeight="1" spans="1:10">
      <c r="A391" s="175">
        <v>2110306</v>
      </c>
      <c r="B391" s="94" t="s">
        <v>438</v>
      </c>
      <c r="C391" s="171"/>
      <c r="D391" s="171">
        <v>0</v>
      </c>
      <c r="E391" s="93">
        <v>0</v>
      </c>
      <c r="F391" s="92">
        <v>0</v>
      </c>
      <c r="G391" s="93">
        <v>0</v>
      </c>
      <c r="H391" s="171"/>
      <c r="I391" s="92">
        <v>0</v>
      </c>
      <c r="J391" s="93">
        <v>0</v>
      </c>
    </row>
    <row r="392" s="26" customFormat="1" ht="16" customHeight="1" spans="1:10">
      <c r="A392" s="178">
        <v>2110307</v>
      </c>
      <c r="B392" s="94" t="s">
        <v>439</v>
      </c>
      <c r="C392" s="171"/>
      <c r="D392" s="171">
        <v>0</v>
      </c>
      <c r="E392" s="93">
        <v>0</v>
      </c>
      <c r="F392" s="92">
        <v>0</v>
      </c>
      <c r="G392" s="93">
        <v>0</v>
      </c>
      <c r="H392" s="171"/>
      <c r="I392" s="92">
        <v>0</v>
      </c>
      <c r="J392" s="93">
        <v>0</v>
      </c>
    </row>
    <row r="393" s="26" customFormat="1" ht="16" customHeight="1" spans="1:10">
      <c r="A393" s="175">
        <v>2110399</v>
      </c>
      <c r="B393" s="94" t="s">
        <v>440</v>
      </c>
      <c r="C393" s="171">
        <v>90</v>
      </c>
      <c r="D393" s="171">
        <v>10</v>
      </c>
      <c r="E393" s="93">
        <v>11.1111111111111</v>
      </c>
      <c r="F393" s="92">
        <v>-127</v>
      </c>
      <c r="G393" s="93">
        <v>-92.7007299270073</v>
      </c>
      <c r="H393" s="171"/>
      <c r="I393" s="92">
        <v>-10</v>
      </c>
      <c r="J393" s="93">
        <v>-100</v>
      </c>
    </row>
    <row r="394" s="26" customFormat="1" ht="16" customHeight="1" spans="1:10">
      <c r="A394" s="175">
        <v>21104</v>
      </c>
      <c r="B394" s="94" t="s">
        <v>441</v>
      </c>
      <c r="C394" s="171">
        <v>0</v>
      </c>
      <c r="D394" s="171">
        <v>0</v>
      </c>
      <c r="E394" s="93">
        <v>0</v>
      </c>
      <c r="F394" s="92">
        <v>0</v>
      </c>
      <c r="G394" s="93">
        <v>0</v>
      </c>
      <c r="H394" s="171">
        <v>471</v>
      </c>
      <c r="I394" s="92">
        <v>471</v>
      </c>
      <c r="J394" s="93">
        <v>0</v>
      </c>
    </row>
    <row r="395" s="26" customFormat="1" ht="16" customHeight="1" spans="1:10">
      <c r="A395" s="175">
        <v>2110402</v>
      </c>
      <c r="B395" s="94" t="s">
        <v>442</v>
      </c>
      <c r="C395" s="171"/>
      <c r="D395" s="171"/>
      <c r="E395" s="93">
        <v>0</v>
      </c>
      <c r="F395" s="92">
        <v>0</v>
      </c>
      <c r="G395" s="93">
        <v>0</v>
      </c>
      <c r="H395" s="171">
        <v>471</v>
      </c>
      <c r="I395" s="92">
        <v>471</v>
      </c>
      <c r="J395" s="93">
        <v>0</v>
      </c>
    </row>
    <row r="396" s="26" customFormat="1" ht="16" customHeight="1" spans="1:10">
      <c r="A396" s="175">
        <v>21110</v>
      </c>
      <c r="B396" s="94" t="s">
        <v>443</v>
      </c>
      <c r="C396" s="171">
        <v>0</v>
      </c>
      <c r="D396" s="171">
        <v>0</v>
      </c>
      <c r="E396" s="93">
        <v>0</v>
      </c>
      <c r="F396" s="92">
        <v>-18</v>
      </c>
      <c r="G396" s="93">
        <v>-100</v>
      </c>
      <c r="H396" s="171">
        <v>0</v>
      </c>
      <c r="I396" s="92">
        <v>0</v>
      </c>
      <c r="J396" s="93">
        <v>0</v>
      </c>
    </row>
    <row r="397" s="26" customFormat="1" ht="16" customHeight="1" spans="1:10">
      <c r="A397" s="175">
        <v>2111001</v>
      </c>
      <c r="B397" s="94" t="s">
        <v>444</v>
      </c>
      <c r="C397" s="171"/>
      <c r="D397" s="180"/>
      <c r="E397" s="93">
        <v>0</v>
      </c>
      <c r="F397" s="92">
        <v>-18</v>
      </c>
      <c r="G397" s="93">
        <v>-100</v>
      </c>
      <c r="H397" s="171"/>
      <c r="I397" s="92">
        <v>0</v>
      </c>
      <c r="J397" s="93">
        <v>0</v>
      </c>
    </row>
    <row r="398" s="26" customFormat="1" ht="16" customHeight="1" spans="1:10">
      <c r="A398" s="175">
        <v>21111</v>
      </c>
      <c r="B398" s="94" t="s">
        <v>445</v>
      </c>
      <c r="C398" s="171">
        <v>0</v>
      </c>
      <c r="D398" s="171">
        <v>0</v>
      </c>
      <c r="E398" s="93">
        <v>0</v>
      </c>
      <c r="F398" s="92">
        <v>0</v>
      </c>
      <c r="G398" s="93">
        <v>0</v>
      </c>
      <c r="H398" s="171">
        <v>0</v>
      </c>
      <c r="I398" s="92">
        <v>0</v>
      </c>
      <c r="J398" s="93">
        <v>0</v>
      </c>
    </row>
    <row r="399" s="83" customFormat="1" ht="16" customHeight="1" spans="1:10">
      <c r="A399" s="175">
        <v>2111101</v>
      </c>
      <c r="B399" s="21" t="s">
        <v>446</v>
      </c>
      <c r="C399" s="171"/>
      <c r="D399" s="180"/>
      <c r="E399" s="93">
        <v>0</v>
      </c>
      <c r="F399" s="92">
        <v>0</v>
      </c>
      <c r="G399" s="93">
        <v>0</v>
      </c>
      <c r="H399" s="171"/>
      <c r="I399" s="92">
        <v>0</v>
      </c>
      <c r="J399" s="93">
        <v>0</v>
      </c>
    </row>
    <row r="400" s="26" customFormat="1" ht="16" customHeight="1" spans="1:10">
      <c r="A400" s="175">
        <v>2111102</v>
      </c>
      <c r="B400" s="94" t="s">
        <v>447</v>
      </c>
      <c r="C400" s="171"/>
      <c r="D400" s="180"/>
      <c r="E400" s="93">
        <v>0</v>
      </c>
      <c r="F400" s="92">
        <v>0</v>
      </c>
      <c r="G400" s="93">
        <v>0</v>
      </c>
      <c r="H400" s="171"/>
      <c r="I400" s="92">
        <v>0</v>
      </c>
      <c r="J400" s="93">
        <v>0</v>
      </c>
    </row>
    <row r="401" s="26" customFormat="1" ht="16" customHeight="1" spans="1:10">
      <c r="A401" s="175">
        <v>2111103</v>
      </c>
      <c r="B401" s="94" t="s">
        <v>448</v>
      </c>
      <c r="C401" s="171"/>
      <c r="D401" s="180"/>
      <c r="E401" s="93">
        <v>0</v>
      </c>
      <c r="F401" s="92">
        <v>0</v>
      </c>
      <c r="G401" s="93">
        <v>0</v>
      </c>
      <c r="H401" s="171"/>
      <c r="I401" s="92">
        <v>0</v>
      </c>
      <c r="J401" s="93">
        <v>0</v>
      </c>
    </row>
    <row r="402" s="26" customFormat="1" ht="16" customHeight="1" spans="1:10">
      <c r="A402" s="175">
        <v>2111104</v>
      </c>
      <c r="B402" s="94" t="s">
        <v>449</v>
      </c>
      <c r="C402" s="171"/>
      <c r="D402" s="180"/>
      <c r="E402" s="93">
        <v>0</v>
      </c>
      <c r="F402" s="92">
        <v>0</v>
      </c>
      <c r="G402" s="93">
        <v>0</v>
      </c>
      <c r="H402" s="171"/>
      <c r="I402" s="92">
        <v>0</v>
      </c>
      <c r="J402" s="93">
        <v>0</v>
      </c>
    </row>
    <row r="403" s="26" customFormat="1" ht="16" customHeight="1" spans="1:10">
      <c r="A403" s="175">
        <v>2111199</v>
      </c>
      <c r="B403" s="94" t="s">
        <v>450</v>
      </c>
      <c r="C403" s="171"/>
      <c r="D403" s="180"/>
      <c r="E403" s="93">
        <v>0</v>
      </c>
      <c r="F403" s="92">
        <v>0</v>
      </c>
      <c r="G403" s="93">
        <v>0</v>
      </c>
      <c r="H403" s="171"/>
      <c r="I403" s="92">
        <v>0</v>
      </c>
      <c r="J403" s="93">
        <v>0</v>
      </c>
    </row>
    <row r="404" s="26" customFormat="1" ht="16" customHeight="1" spans="1:10">
      <c r="A404" s="175">
        <v>21199</v>
      </c>
      <c r="B404" s="94" t="s">
        <v>451</v>
      </c>
      <c r="C404" s="171">
        <v>16</v>
      </c>
      <c r="D404" s="171">
        <v>0</v>
      </c>
      <c r="E404" s="93">
        <v>0</v>
      </c>
      <c r="F404" s="92">
        <v>-1</v>
      </c>
      <c r="G404" s="93">
        <v>-100</v>
      </c>
      <c r="H404" s="171">
        <v>0</v>
      </c>
      <c r="I404" s="92">
        <v>0</v>
      </c>
      <c r="J404" s="93">
        <v>0</v>
      </c>
    </row>
    <row r="405" s="26" customFormat="1" ht="16" customHeight="1" spans="1:10">
      <c r="A405" s="175">
        <v>2119999</v>
      </c>
      <c r="B405" s="94" t="s">
        <v>452</v>
      </c>
      <c r="C405" s="171">
        <v>16</v>
      </c>
      <c r="D405" s="180"/>
      <c r="E405" s="93">
        <v>0</v>
      </c>
      <c r="F405" s="92">
        <v>-1</v>
      </c>
      <c r="G405" s="93">
        <v>-100</v>
      </c>
      <c r="H405" s="171"/>
      <c r="I405" s="92">
        <v>0</v>
      </c>
      <c r="J405" s="93">
        <v>0</v>
      </c>
    </row>
    <row r="406" s="83" customFormat="1" ht="16" customHeight="1" spans="1:11">
      <c r="A406" s="175">
        <v>212</v>
      </c>
      <c r="B406" s="89" t="s">
        <v>453</v>
      </c>
      <c r="C406" s="169">
        <v>12083</v>
      </c>
      <c r="D406" s="169">
        <v>2257</v>
      </c>
      <c r="E406" s="88">
        <v>18.6791359761649</v>
      </c>
      <c r="F406" s="87">
        <v>-32183</v>
      </c>
      <c r="G406" s="88">
        <v>-93.4465737514518</v>
      </c>
      <c r="H406" s="169">
        <v>7976</v>
      </c>
      <c r="I406" s="87">
        <v>5719</v>
      </c>
      <c r="J406" s="88">
        <v>253.389455028799</v>
      </c>
      <c r="K406" s="26"/>
    </row>
    <row r="407" s="26" customFormat="1" ht="16" customHeight="1" spans="1:10">
      <c r="A407" s="175">
        <v>21201</v>
      </c>
      <c r="B407" s="94" t="s">
        <v>454</v>
      </c>
      <c r="C407" s="171">
        <v>2789</v>
      </c>
      <c r="D407" s="171">
        <v>1496</v>
      </c>
      <c r="E407" s="93">
        <v>53.6392972391538</v>
      </c>
      <c r="F407" s="92">
        <v>-725</v>
      </c>
      <c r="G407" s="93">
        <v>-32.6429536244935</v>
      </c>
      <c r="H407" s="171">
        <v>1933</v>
      </c>
      <c r="I407" s="92">
        <v>437</v>
      </c>
      <c r="J407" s="93">
        <v>29.2112299465241</v>
      </c>
    </row>
    <row r="408" s="26" customFormat="1" ht="16" customHeight="1" spans="1:10">
      <c r="A408" s="175">
        <v>2120101</v>
      </c>
      <c r="B408" s="94" t="s">
        <v>156</v>
      </c>
      <c r="C408" s="171">
        <v>312</v>
      </c>
      <c r="D408" s="180">
        <v>287</v>
      </c>
      <c r="E408" s="93">
        <v>91.9871794871795</v>
      </c>
      <c r="F408" s="92">
        <v>287</v>
      </c>
      <c r="G408" s="93">
        <v>0</v>
      </c>
      <c r="H408" s="171">
        <v>274</v>
      </c>
      <c r="I408" s="92">
        <v>-13</v>
      </c>
      <c r="J408" s="93">
        <v>-4.52961672473867</v>
      </c>
    </row>
    <row r="409" s="26" customFormat="1" ht="16" customHeight="1" spans="1:10">
      <c r="A409" s="175">
        <v>2120102</v>
      </c>
      <c r="B409" s="94" t="s">
        <v>157</v>
      </c>
      <c r="C409" s="171"/>
      <c r="D409" s="180">
        <v>0</v>
      </c>
      <c r="E409" s="93">
        <v>0</v>
      </c>
      <c r="F409" s="92">
        <v>0</v>
      </c>
      <c r="G409" s="93">
        <v>0</v>
      </c>
      <c r="H409" s="171"/>
      <c r="I409" s="92">
        <v>0</v>
      </c>
      <c r="J409" s="93">
        <v>0</v>
      </c>
    </row>
    <row r="410" s="26" customFormat="1" ht="16" customHeight="1" spans="1:10">
      <c r="A410" s="175">
        <v>2120103</v>
      </c>
      <c r="B410" s="94" t="s">
        <v>163</v>
      </c>
      <c r="C410" s="171"/>
      <c r="D410" s="180">
        <v>0</v>
      </c>
      <c r="E410" s="93">
        <v>0</v>
      </c>
      <c r="F410" s="92">
        <v>0</v>
      </c>
      <c r="G410" s="93">
        <v>0</v>
      </c>
      <c r="H410" s="171"/>
      <c r="I410" s="92">
        <v>0</v>
      </c>
      <c r="J410" s="93">
        <v>0</v>
      </c>
    </row>
    <row r="411" s="26" customFormat="1" ht="16" customHeight="1" spans="1:10">
      <c r="A411" s="175">
        <v>2120104</v>
      </c>
      <c r="B411" s="94" t="s">
        <v>455</v>
      </c>
      <c r="C411" s="171">
        <v>2477</v>
      </c>
      <c r="D411" s="180">
        <v>1209</v>
      </c>
      <c r="E411" s="93">
        <v>48.8090431974162</v>
      </c>
      <c r="F411" s="92">
        <v>-1012</v>
      </c>
      <c r="G411" s="93">
        <v>-45.5650607834309</v>
      </c>
      <c r="H411" s="171">
        <v>1659</v>
      </c>
      <c r="I411" s="92">
        <v>450</v>
      </c>
      <c r="J411" s="93">
        <v>37.2208436724566</v>
      </c>
    </row>
    <row r="412" s="26" customFormat="1" ht="16" customHeight="1" spans="1:10">
      <c r="A412" s="175">
        <v>2120105</v>
      </c>
      <c r="B412" s="94" t="s">
        <v>456</v>
      </c>
      <c r="C412" s="171"/>
      <c r="D412" s="180">
        <v>0</v>
      </c>
      <c r="E412" s="93">
        <v>0</v>
      </c>
      <c r="F412" s="92">
        <v>0</v>
      </c>
      <c r="G412" s="93">
        <v>0</v>
      </c>
      <c r="H412" s="171"/>
      <c r="I412" s="92">
        <v>0</v>
      </c>
      <c r="J412" s="93">
        <v>0</v>
      </c>
    </row>
    <row r="413" s="83" customFormat="1" ht="16" customHeight="1" spans="1:10">
      <c r="A413" s="175">
        <v>2120199</v>
      </c>
      <c r="B413" s="21" t="s">
        <v>457</v>
      </c>
      <c r="C413" s="171"/>
      <c r="D413" s="180">
        <v>0</v>
      </c>
      <c r="E413" s="93">
        <v>0</v>
      </c>
      <c r="F413" s="92">
        <v>0</v>
      </c>
      <c r="G413" s="93">
        <v>0</v>
      </c>
      <c r="H413" s="171"/>
      <c r="I413" s="92">
        <v>0</v>
      </c>
      <c r="J413" s="93">
        <v>0</v>
      </c>
    </row>
    <row r="414" s="26" customFormat="1" ht="16" customHeight="1" spans="1:10">
      <c r="A414" s="175">
        <v>21202</v>
      </c>
      <c r="B414" s="94" t="s">
        <v>458</v>
      </c>
      <c r="C414" s="171">
        <v>974</v>
      </c>
      <c r="D414" s="171">
        <v>45</v>
      </c>
      <c r="E414" s="93">
        <v>4.62012320328542</v>
      </c>
      <c r="F414" s="92">
        <v>-400</v>
      </c>
      <c r="G414" s="93">
        <v>-89.8876404494382</v>
      </c>
      <c r="H414" s="171">
        <v>900</v>
      </c>
      <c r="I414" s="92">
        <v>855</v>
      </c>
      <c r="J414" s="93">
        <v>1900</v>
      </c>
    </row>
    <row r="415" s="26" customFormat="1" ht="16" customHeight="1" spans="1:10">
      <c r="A415" s="175">
        <v>2120201</v>
      </c>
      <c r="B415" s="94" t="s">
        <v>459</v>
      </c>
      <c r="C415" s="171">
        <v>974</v>
      </c>
      <c r="D415" s="180">
        <v>45</v>
      </c>
      <c r="E415" s="93">
        <v>4.62012320328542</v>
      </c>
      <c r="F415" s="92">
        <v>-400</v>
      </c>
      <c r="G415" s="93">
        <v>-89.8876404494382</v>
      </c>
      <c r="H415" s="171">
        <v>900</v>
      </c>
      <c r="I415" s="92">
        <v>855</v>
      </c>
      <c r="J415" s="93">
        <v>1900</v>
      </c>
    </row>
    <row r="416" s="26" customFormat="1" ht="16" customHeight="1" spans="1:10">
      <c r="A416" s="175">
        <v>21203</v>
      </c>
      <c r="B416" s="94" t="s">
        <v>460</v>
      </c>
      <c r="C416" s="171">
        <v>3344</v>
      </c>
      <c r="D416" s="171">
        <v>693</v>
      </c>
      <c r="E416" s="93">
        <v>20.7236842105263</v>
      </c>
      <c r="F416" s="92">
        <v>-26035</v>
      </c>
      <c r="G416" s="93">
        <v>-97.4072134091589</v>
      </c>
      <c r="H416" s="171">
        <v>1820</v>
      </c>
      <c r="I416" s="92">
        <v>1127</v>
      </c>
      <c r="J416" s="93">
        <v>162.626262626263</v>
      </c>
    </row>
    <row r="417" s="26" customFormat="1" ht="16" customHeight="1" spans="1:10">
      <c r="A417" s="175">
        <v>2120303</v>
      </c>
      <c r="B417" s="94" t="s">
        <v>461</v>
      </c>
      <c r="C417" s="171"/>
      <c r="D417" s="180"/>
      <c r="E417" s="93">
        <v>0</v>
      </c>
      <c r="F417" s="92">
        <v>0</v>
      </c>
      <c r="G417" s="93">
        <v>0</v>
      </c>
      <c r="H417" s="171"/>
      <c r="I417" s="92">
        <v>0</v>
      </c>
      <c r="J417" s="93">
        <v>0</v>
      </c>
    </row>
    <row r="418" s="26" customFormat="1" ht="16" customHeight="1" spans="1:10">
      <c r="A418" s="175">
        <v>2120399</v>
      </c>
      <c r="B418" s="94" t="s">
        <v>462</v>
      </c>
      <c r="C418" s="171">
        <v>3344</v>
      </c>
      <c r="D418" s="180">
        <v>693</v>
      </c>
      <c r="E418" s="93">
        <v>20.7236842105263</v>
      </c>
      <c r="F418" s="92">
        <v>-26035</v>
      </c>
      <c r="G418" s="93">
        <v>-97.4072134091589</v>
      </c>
      <c r="H418" s="171">
        <v>1820</v>
      </c>
      <c r="I418" s="92">
        <v>1127</v>
      </c>
      <c r="J418" s="93">
        <v>162.626262626263</v>
      </c>
    </row>
    <row r="419" s="26" customFormat="1" ht="16" customHeight="1" spans="1:10">
      <c r="A419" s="175">
        <v>21205</v>
      </c>
      <c r="B419" s="94" t="s">
        <v>463</v>
      </c>
      <c r="C419" s="171">
        <v>4943</v>
      </c>
      <c r="D419" s="171">
        <v>23</v>
      </c>
      <c r="E419" s="93">
        <v>0.465304470969047</v>
      </c>
      <c r="F419" s="92">
        <v>-2023</v>
      </c>
      <c r="G419" s="93">
        <v>-98.8758553274682</v>
      </c>
      <c r="H419" s="171">
        <v>3235</v>
      </c>
      <c r="I419" s="92">
        <v>3212</v>
      </c>
      <c r="J419" s="93">
        <v>13965.2173913043</v>
      </c>
    </row>
    <row r="420" s="83" customFormat="1" ht="16" customHeight="1" spans="1:11">
      <c r="A420" s="175">
        <v>2120501</v>
      </c>
      <c r="B420" s="94" t="s">
        <v>464</v>
      </c>
      <c r="C420" s="171">
        <v>4943</v>
      </c>
      <c r="D420" s="180">
        <v>23</v>
      </c>
      <c r="E420" s="93">
        <v>0.465304470969047</v>
      </c>
      <c r="F420" s="92">
        <v>-2023</v>
      </c>
      <c r="G420" s="93">
        <v>-98.8758553274682</v>
      </c>
      <c r="H420" s="171">
        <v>3235</v>
      </c>
      <c r="I420" s="92">
        <v>3212</v>
      </c>
      <c r="J420" s="93">
        <v>13965.2173913043</v>
      </c>
      <c r="K420" s="26"/>
    </row>
    <row r="421" s="26" customFormat="1" ht="16" customHeight="1" spans="1:10">
      <c r="A421" s="175">
        <v>21206</v>
      </c>
      <c r="B421" s="94" t="s">
        <v>465</v>
      </c>
      <c r="C421" s="171">
        <v>0</v>
      </c>
      <c r="D421" s="180">
        <v>0</v>
      </c>
      <c r="E421" s="93">
        <v>0</v>
      </c>
      <c r="F421" s="92">
        <v>0</v>
      </c>
      <c r="G421" s="93">
        <v>0</v>
      </c>
      <c r="H421" s="171">
        <v>77</v>
      </c>
      <c r="I421" s="92">
        <v>77</v>
      </c>
      <c r="J421" s="93">
        <v>0</v>
      </c>
    </row>
    <row r="422" s="26" customFormat="1" ht="16" customHeight="1" spans="1:10">
      <c r="A422" s="175">
        <v>2120601</v>
      </c>
      <c r="B422" s="94" t="s">
        <v>466</v>
      </c>
      <c r="C422" s="171"/>
      <c r="D422" s="180"/>
      <c r="E422" s="93">
        <v>0</v>
      </c>
      <c r="F422" s="92">
        <v>0</v>
      </c>
      <c r="G422" s="93">
        <v>0</v>
      </c>
      <c r="H422" s="171">
        <v>77</v>
      </c>
      <c r="I422" s="92">
        <v>77</v>
      </c>
      <c r="J422" s="93">
        <v>0</v>
      </c>
    </row>
    <row r="423" s="26" customFormat="1" ht="16" customHeight="1" spans="1:10">
      <c r="A423" s="175">
        <v>21299</v>
      </c>
      <c r="B423" s="94" t="s">
        <v>467</v>
      </c>
      <c r="C423" s="171">
        <v>33</v>
      </c>
      <c r="D423" s="171">
        <v>0</v>
      </c>
      <c r="E423" s="93">
        <v>0</v>
      </c>
      <c r="F423" s="92">
        <v>-3000</v>
      </c>
      <c r="G423" s="93">
        <v>-100</v>
      </c>
      <c r="H423" s="171">
        <v>11</v>
      </c>
      <c r="I423" s="92">
        <v>11</v>
      </c>
      <c r="J423" s="93">
        <v>0</v>
      </c>
    </row>
    <row r="424" s="26" customFormat="1" ht="16" customHeight="1" spans="1:10">
      <c r="A424" s="175">
        <v>2129999</v>
      </c>
      <c r="B424" s="94" t="s">
        <v>468</v>
      </c>
      <c r="C424" s="171">
        <v>33</v>
      </c>
      <c r="D424" s="180">
        <v>0</v>
      </c>
      <c r="E424" s="93">
        <v>0</v>
      </c>
      <c r="F424" s="92">
        <v>-3000</v>
      </c>
      <c r="G424" s="93">
        <v>-100</v>
      </c>
      <c r="H424" s="171">
        <v>11</v>
      </c>
      <c r="I424" s="92">
        <v>11</v>
      </c>
      <c r="J424" s="93">
        <v>0</v>
      </c>
    </row>
    <row r="425" s="26" customFormat="1" ht="16" customHeight="1" spans="1:10">
      <c r="A425" s="175">
        <v>213</v>
      </c>
      <c r="B425" s="89" t="s">
        <v>469</v>
      </c>
      <c r="C425" s="169">
        <v>1084</v>
      </c>
      <c r="D425" s="169">
        <v>364</v>
      </c>
      <c r="E425" s="88">
        <v>33.5793357933579</v>
      </c>
      <c r="F425" s="87">
        <v>-1130</v>
      </c>
      <c r="G425" s="88">
        <v>-75.6358768406961</v>
      </c>
      <c r="H425" s="169">
        <v>676</v>
      </c>
      <c r="I425" s="87">
        <v>312</v>
      </c>
      <c r="J425" s="88">
        <v>85.7142857142857</v>
      </c>
    </row>
    <row r="426" s="26" customFormat="1" ht="16" customHeight="1" spans="1:10">
      <c r="A426" s="175">
        <v>21301</v>
      </c>
      <c r="B426" s="94" t="s">
        <v>470</v>
      </c>
      <c r="C426" s="171">
        <v>365</v>
      </c>
      <c r="D426" s="171">
        <v>61</v>
      </c>
      <c r="E426" s="93">
        <v>16.7123287671233</v>
      </c>
      <c r="F426" s="92">
        <v>-887</v>
      </c>
      <c r="G426" s="93">
        <v>-93.5654008438818</v>
      </c>
      <c r="H426" s="171">
        <v>108</v>
      </c>
      <c r="I426" s="92">
        <v>47</v>
      </c>
      <c r="J426" s="93">
        <v>77.0491803278689</v>
      </c>
    </row>
    <row r="427" s="26" customFormat="1" ht="16" customHeight="1" spans="1:10">
      <c r="A427" s="175">
        <v>2130101</v>
      </c>
      <c r="B427" s="94" t="s">
        <v>156</v>
      </c>
      <c r="C427" s="171"/>
      <c r="D427" s="180">
        <v>0</v>
      </c>
      <c r="E427" s="93">
        <v>0</v>
      </c>
      <c r="F427" s="92">
        <v>-31</v>
      </c>
      <c r="G427" s="93">
        <v>-100</v>
      </c>
      <c r="H427" s="171"/>
      <c r="I427" s="92">
        <v>0</v>
      </c>
      <c r="J427" s="93">
        <v>0</v>
      </c>
    </row>
    <row r="428" s="26" customFormat="1" ht="16" customHeight="1" spans="1:10">
      <c r="A428" s="175">
        <v>2130102</v>
      </c>
      <c r="B428" s="94" t="s">
        <v>157</v>
      </c>
      <c r="C428" s="171"/>
      <c r="D428" s="180">
        <v>0</v>
      </c>
      <c r="E428" s="93">
        <v>0</v>
      </c>
      <c r="F428" s="92">
        <v>-1</v>
      </c>
      <c r="G428" s="93">
        <v>-100</v>
      </c>
      <c r="H428" s="171"/>
      <c r="I428" s="92">
        <v>0</v>
      </c>
      <c r="J428" s="93">
        <v>0</v>
      </c>
    </row>
    <row r="429" s="26" customFormat="1" ht="16" customHeight="1" spans="1:10">
      <c r="A429" s="175">
        <v>2130103</v>
      </c>
      <c r="B429" s="94" t="s">
        <v>163</v>
      </c>
      <c r="C429" s="171"/>
      <c r="D429" s="180">
        <v>0</v>
      </c>
      <c r="E429" s="93">
        <v>0</v>
      </c>
      <c r="F429" s="92">
        <v>0</v>
      </c>
      <c r="G429" s="93">
        <v>0</v>
      </c>
      <c r="H429" s="171"/>
      <c r="I429" s="92">
        <v>0</v>
      </c>
      <c r="J429" s="93">
        <v>0</v>
      </c>
    </row>
    <row r="430" s="26" customFormat="1" ht="16" customHeight="1" spans="1:10">
      <c r="A430" s="175">
        <v>2130104</v>
      </c>
      <c r="B430" s="94" t="s">
        <v>158</v>
      </c>
      <c r="C430" s="171"/>
      <c r="D430" s="180">
        <v>0</v>
      </c>
      <c r="E430" s="93">
        <v>0</v>
      </c>
      <c r="F430" s="92">
        <v>0</v>
      </c>
      <c r="G430" s="93">
        <v>0</v>
      </c>
      <c r="H430" s="171"/>
      <c r="I430" s="92">
        <v>0</v>
      </c>
      <c r="J430" s="93">
        <v>0</v>
      </c>
    </row>
    <row r="431" s="83" customFormat="1" ht="16" customHeight="1" spans="1:10">
      <c r="A431" s="175">
        <v>2130108</v>
      </c>
      <c r="B431" s="21" t="s">
        <v>471</v>
      </c>
      <c r="C431" s="171">
        <v>11</v>
      </c>
      <c r="D431" s="180">
        <v>7</v>
      </c>
      <c r="E431" s="93">
        <v>63.6363636363636</v>
      </c>
      <c r="F431" s="92">
        <v>5</v>
      </c>
      <c r="G431" s="93">
        <v>250</v>
      </c>
      <c r="H431" s="171">
        <v>1</v>
      </c>
      <c r="I431" s="92">
        <v>-6</v>
      </c>
      <c r="J431" s="93">
        <v>-85.7142857142857</v>
      </c>
    </row>
    <row r="432" s="83" customFormat="1" ht="16" customHeight="1" spans="1:10">
      <c r="A432" s="175">
        <v>2130112</v>
      </c>
      <c r="B432" s="21" t="s">
        <v>472</v>
      </c>
      <c r="C432" s="171"/>
      <c r="D432" s="180">
        <v>0</v>
      </c>
      <c r="E432" s="93">
        <v>0</v>
      </c>
      <c r="F432" s="92">
        <v>0</v>
      </c>
      <c r="G432" s="93">
        <v>0</v>
      </c>
      <c r="H432" s="171"/>
      <c r="I432" s="92">
        <v>0</v>
      </c>
      <c r="J432" s="93">
        <v>0</v>
      </c>
    </row>
    <row r="433" s="26" customFormat="1" customHeight="1" spans="1:10">
      <c r="A433" s="175">
        <v>2130119</v>
      </c>
      <c r="B433" s="94" t="s">
        <v>473</v>
      </c>
      <c r="C433" s="171"/>
      <c r="D433" s="180">
        <v>0</v>
      </c>
      <c r="E433" s="93">
        <v>0</v>
      </c>
      <c r="F433" s="92">
        <v>0</v>
      </c>
      <c r="G433" s="93">
        <v>0</v>
      </c>
      <c r="H433" s="171"/>
      <c r="I433" s="92">
        <v>0</v>
      </c>
      <c r="J433" s="93">
        <v>0</v>
      </c>
    </row>
    <row r="434" s="26" customFormat="1" customHeight="1" spans="1:10">
      <c r="A434" s="175">
        <v>2130120</v>
      </c>
      <c r="B434" s="94" t="s">
        <v>474</v>
      </c>
      <c r="C434" s="171"/>
      <c r="D434" s="180">
        <v>0</v>
      </c>
      <c r="E434" s="93">
        <v>0</v>
      </c>
      <c r="F434" s="92">
        <v>-232</v>
      </c>
      <c r="G434" s="93">
        <v>-100</v>
      </c>
      <c r="H434" s="171"/>
      <c r="I434" s="92">
        <v>0</v>
      </c>
      <c r="J434" s="93">
        <v>0</v>
      </c>
    </row>
    <row r="435" s="26" customFormat="1" customHeight="1" spans="1:10">
      <c r="A435" s="175">
        <v>2130121</v>
      </c>
      <c r="B435" s="94" t="s">
        <v>475</v>
      </c>
      <c r="C435" s="171"/>
      <c r="D435" s="171">
        <v>0</v>
      </c>
      <c r="E435" s="93">
        <v>0</v>
      </c>
      <c r="F435" s="92">
        <v>0</v>
      </c>
      <c r="G435" s="93">
        <v>0</v>
      </c>
      <c r="H435" s="171"/>
      <c r="I435" s="92">
        <v>0</v>
      </c>
      <c r="J435" s="93">
        <v>0</v>
      </c>
    </row>
    <row r="436" s="83" customFormat="1" customHeight="1" spans="1:11">
      <c r="A436" s="175">
        <v>2130122</v>
      </c>
      <c r="B436" s="94" t="s">
        <v>476</v>
      </c>
      <c r="C436" s="171"/>
      <c r="D436" s="171">
        <v>0</v>
      </c>
      <c r="E436" s="93">
        <v>0</v>
      </c>
      <c r="F436" s="92">
        <v>-10</v>
      </c>
      <c r="G436" s="93">
        <v>-100</v>
      </c>
      <c r="H436" s="171"/>
      <c r="I436" s="92">
        <v>0</v>
      </c>
      <c r="J436" s="93">
        <v>0</v>
      </c>
      <c r="K436" s="26"/>
    </row>
    <row r="437" s="83" customFormat="1" customHeight="1" spans="1:11">
      <c r="A437" s="175">
        <v>2130126</v>
      </c>
      <c r="B437" s="94" t="s">
        <v>477</v>
      </c>
      <c r="C437" s="171">
        <v>230</v>
      </c>
      <c r="D437" s="171">
        <v>14</v>
      </c>
      <c r="E437" s="93">
        <v>6.08695652173913</v>
      </c>
      <c r="F437" s="92">
        <v>-474</v>
      </c>
      <c r="G437" s="93">
        <v>-97.1311475409836</v>
      </c>
      <c r="H437" s="171">
        <v>80</v>
      </c>
      <c r="I437" s="92">
        <v>66</v>
      </c>
      <c r="J437" s="93">
        <v>471.428571428571</v>
      </c>
      <c r="K437" s="26"/>
    </row>
    <row r="438" s="26" customFormat="1" customHeight="1" spans="1:10">
      <c r="A438" s="175">
        <v>2130135</v>
      </c>
      <c r="B438" s="94" t="s">
        <v>478</v>
      </c>
      <c r="C438" s="171"/>
      <c r="D438" s="171">
        <v>0</v>
      </c>
      <c r="E438" s="93">
        <v>0</v>
      </c>
      <c r="F438" s="92">
        <v>0</v>
      </c>
      <c r="G438" s="93">
        <v>0</v>
      </c>
      <c r="H438" s="171"/>
      <c r="I438" s="92">
        <v>0</v>
      </c>
      <c r="J438" s="93">
        <v>0</v>
      </c>
    </row>
    <row r="439" s="26" customFormat="1" customHeight="1" spans="1:10">
      <c r="A439" s="175">
        <v>2130148</v>
      </c>
      <c r="B439" s="94" t="s">
        <v>479</v>
      </c>
      <c r="C439" s="171"/>
      <c r="D439" s="171">
        <v>1</v>
      </c>
      <c r="E439" s="93">
        <v>0</v>
      </c>
      <c r="F439" s="92">
        <v>1</v>
      </c>
      <c r="G439" s="93">
        <v>0</v>
      </c>
      <c r="H439" s="171"/>
      <c r="I439" s="92">
        <v>-1</v>
      </c>
      <c r="J439" s="93">
        <v>-100</v>
      </c>
    </row>
    <row r="440" s="26" customFormat="1" customHeight="1" spans="1:10">
      <c r="A440" s="175">
        <v>2130152</v>
      </c>
      <c r="B440" s="94" t="s">
        <v>480</v>
      </c>
      <c r="C440" s="171"/>
      <c r="D440" s="171">
        <v>0</v>
      </c>
      <c r="E440" s="93">
        <v>0</v>
      </c>
      <c r="F440" s="92">
        <v>-13</v>
      </c>
      <c r="G440" s="93">
        <v>-100</v>
      </c>
      <c r="H440" s="171"/>
      <c r="I440" s="92">
        <v>0</v>
      </c>
      <c r="J440" s="93">
        <v>0</v>
      </c>
    </row>
    <row r="441" s="26" customFormat="1" customHeight="1" spans="1:10">
      <c r="A441" s="175">
        <v>2130199</v>
      </c>
      <c r="B441" s="94" t="s">
        <v>481</v>
      </c>
      <c r="C441" s="171">
        <v>124</v>
      </c>
      <c r="D441" s="171">
        <v>39</v>
      </c>
      <c r="E441" s="93">
        <v>31.4516129032258</v>
      </c>
      <c r="F441" s="92">
        <v>-132</v>
      </c>
      <c r="G441" s="93">
        <v>-77.1929824561403</v>
      </c>
      <c r="H441" s="171">
        <v>27</v>
      </c>
      <c r="I441" s="92">
        <v>-12</v>
      </c>
      <c r="J441" s="93">
        <v>-30.7692307692308</v>
      </c>
    </row>
    <row r="442" s="26" customFormat="1" customHeight="1" spans="1:10">
      <c r="A442" s="175">
        <v>21302</v>
      </c>
      <c r="B442" s="94" t="s">
        <v>482</v>
      </c>
      <c r="C442" s="171">
        <v>98</v>
      </c>
      <c r="D442" s="171">
        <v>46</v>
      </c>
      <c r="E442" s="93">
        <v>46.9387755102041</v>
      </c>
      <c r="F442" s="92">
        <v>-21</v>
      </c>
      <c r="G442" s="93">
        <v>-31.3432835820896</v>
      </c>
      <c r="H442" s="171">
        <v>54</v>
      </c>
      <c r="I442" s="92">
        <v>8</v>
      </c>
      <c r="J442" s="93">
        <v>17.3913043478261</v>
      </c>
    </row>
    <row r="443" s="26" customFormat="1" customHeight="1" spans="1:10">
      <c r="A443" s="175">
        <v>2130201</v>
      </c>
      <c r="B443" s="94" t="s">
        <v>156</v>
      </c>
      <c r="C443" s="171"/>
      <c r="D443" s="171">
        <v>0</v>
      </c>
      <c r="E443" s="93">
        <v>0</v>
      </c>
      <c r="F443" s="92">
        <v>0</v>
      </c>
      <c r="G443" s="93">
        <v>0</v>
      </c>
      <c r="H443" s="171"/>
      <c r="I443" s="92">
        <v>0</v>
      </c>
      <c r="J443" s="93">
        <v>0</v>
      </c>
    </row>
    <row r="444" s="26" customFormat="1" customHeight="1" spans="1:10">
      <c r="A444" s="175">
        <v>2130202</v>
      </c>
      <c r="B444" s="94" t="s">
        <v>157</v>
      </c>
      <c r="C444" s="171"/>
      <c r="D444" s="171">
        <v>0</v>
      </c>
      <c r="E444" s="93">
        <v>0</v>
      </c>
      <c r="F444" s="92">
        <v>-2</v>
      </c>
      <c r="G444" s="93">
        <v>-100</v>
      </c>
      <c r="H444" s="171"/>
      <c r="I444" s="92">
        <v>0</v>
      </c>
      <c r="J444" s="93">
        <v>0</v>
      </c>
    </row>
    <row r="445" s="26" customFormat="1" customHeight="1" spans="1:10">
      <c r="A445" s="175">
        <v>2130203</v>
      </c>
      <c r="B445" s="94" t="s">
        <v>163</v>
      </c>
      <c r="C445" s="171"/>
      <c r="D445" s="171">
        <v>0</v>
      </c>
      <c r="E445" s="93">
        <v>0</v>
      </c>
      <c r="F445" s="92">
        <v>0</v>
      </c>
      <c r="G445" s="93">
        <v>0</v>
      </c>
      <c r="H445" s="171"/>
      <c r="I445" s="92">
        <v>0</v>
      </c>
      <c r="J445" s="93">
        <v>0</v>
      </c>
    </row>
    <row r="446" s="26" customFormat="1" customHeight="1" spans="1:10">
      <c r="A446" s="175">
        <v>2130204</v>
      </c>
      <c r="B446" s="94" t="s">
        <v>483</v>
      </c>
      <c r="C446" s="171"/>
      <c r="D446" s="171">
        <v>0</v>
      </c>
      <c r="E446" s="93">
        <v>0</v>
      </c>
      <c r="F446" s="92">
        <v>0</v>
      </c>
      <c r="G446" s="93">
        <v>0</v>
      </c>
      <c r="H446" s="171"/>
      <c r="I446" s="92">
        <v>0</v>
      </c>
      <c r="J446" s="93">
        <v>0</v>
      </c>
    </row>
    <row r="447" s="26" customFormat="1" customHeight="1" spans="1:10">
      <c r="A447" s="175">
        <v>2130205</v>
      </c>
      <c r="B447" s="94" t="s">
        <v>484</v>
      </c>
      <c r="C447" s="171"/>
      <c r="D447" s="171">
        <v>0</v>
      </c>
      <c r="E447" s="93">
        <v>0</v>
      </c>
      <c r="F447" s="92">
        <v>-2</v>
      </c>
      <c r="G447" s="93">
        <v>-100</v>
      </c>
      <c r="H447" s="171"/>
      <c r="I447" s="92">
        <v>0</v>
      </c>
      <c r="J447" s="93">
        <v>0</v>
      </c>
    </row>
    <row r="448" s="26" customFormat="1" customHeight="1" spans="1:10">
      <c r="A448" s="175">
        <v>2130206</v>
      </c>
      <c r="B448" s="94" t="s">
        <v>485</v>
      </c>
      <c r="C448" s="171"/>
      <c r="D448" s="171">
        <v>0</v>
      </c>
      <c r="E448" s="93">
        <v>0</v>
      </c>
      <c r="F448" s="92">
        <v>0</v>
      </c>
      <c r="G448" s="93">
        <v>0</v>
      </c>
      <c r="H448" s="171"/>
      <c r="I448" s="92">
        <v>0</v>
      </c>
      <c r="J448" s="93">
        <v>0</v>
      </c>
    </row>
    <row r="449" s="26" customFormat="1" customHeight="1" spans="1:10">
      <c r="A449" s="175">
        <v>2130207</v>
      </c>
      <c r="B449" s="94" t="s">
        <v>486</v>
      </c>
      <c r="C449" s="171"/>
      <c r="D449" s="171">
        <v>0</v>
      </c>
      <c r="E449" s="93">
        <v>0</v>
      </c>
      <c r="F449" s="92">
        <v>-4</v>
      </c>
      <c r="G449" s="93">
        <v>-100</v>
      </c>
      <c r="H449" s="171"/>
      <c r="I449" s="92">
        <v>0</v>
      </c>
      <c r="J449" s="93">
        <v>0</v>
      </c>
    </row>
    <row r="450" s="26" customFormat="1" customHeight="1" spans="1:10">
      <c r="A450" s="175">
        <v>2130209</v>
      </c>
      <c r="B450" s="94" t="s">
        <v>487</v>
      </c>
      <c r="C450" s="171"/>
      <c r="D450" s="171">
        <v>0</v>
      </c>
      <c r="E450" s="93">
        <v>0</v>
      </c>
      <c r="F450" s="92">
        <v>0</v>
      </c>
      <c r="G450" s="93">
        <v>0</v>
      </c>
      <c r="H450" s="171"/>
      <c r="I450" s="92">
        <v>0</v>
      </c>
      <c r="J450" s="93">
        <v>0</v>
      </c>
    </row>
    <row r="451" s="26" customFormat="1" customHeight="1" spans="1:10">
      <c r="A451" s="175">
        <v>2130234</v>
      </c>
      <c r="B451" s="94" t="s">
        <v>488</v>
      </c>
      <c r="C451" s="171">
        <v>34</v>
      </c>
      <c r="D451" s="171">
        <v>1</v>
      </c>
      <c r="E451" s="93">
        <v>2.94117647058823</v>
      </c>
      <c r="F451" s="92">
        <v>-51</v>
      </c>
      <c r="G451" s="93">
        <v>-98.0769230769231</v>
      </c>
      <c r="H451" s="171">
        <v>13</v>
      </c>
      <c r="I451" s="92">
        <v>12</v>
      </c>
      <c r="J451" s="93">
        <v>1200</v>
      </c>
    </row>
    <row r="452" s="26" customFormat="1" customHeight="1" spans="1:10">
      <c r="A452" s="175">
        <v>2130236</v>
      </c>
      <c r="B452" s="94" t="s">
        <v>489</v>
      </c>
      <c r="C452" s="171"/>
      <c r="D452" s="171">
        <v>0</v>
      </c>
      <c r="E452" s="93">
        <v>0</v>
      </c>
      <c r="F452" s="92">
        <v>0</v>
      </c>
      <c r="G452" s="93">
        <v>0</v>
      </c>
      <c r="H452" s="171"/>
      <c r="I452" s="92">
        <v>0</v>
      </c>
      <c r="J452" s="93">
        <v>0</v>
      </c>
    </row>
    <row r="453" s="26" customFormat="1" customHeight="1" spans="1:10">
      <c r="A453" s="175">
        <v>2130237</v>
      </c>
      <c r="B453" s="94" t="s">
        <v>472</v>
      </c>
      <c r="C453" s="171"/>
      <c r="D453" s="171">
        <v>0</v>
      </c>
      <c r="E453" s="93">
        <v>0</v>
      </c>
      <c r="F453" s="92">
        <v>0</v>
      </c>
      <c r="G453" s="93">
        <v>0</v>
      </c>
      <c r="H453" s="171"/>
      <c r="I453" s="92">
        <v>0</v>
      </c>
      <c r="J453" s="93">
        <v>0</v>
      </c>
    </row>
    <row r="454" s="26" customFormat="1" customHeight="1" spans="1:10">
      <c r="A454" s="175">
        <v>2130299</v>
      </c>
      <c r="B454" s="94" t="s">
        <v>490</v>
      </c>
      <c r="C454" s="171">
        <v>64</v>
      </c>
      <c r="D454" s="171">
        <v>45</v>
      </c>
      <c r="E454" s="93">
        <v>70.3125</v>
      </c>
      <c r="F454" s="92">
        <v>38</v>
      </c>
      <c r="G454" s="93">
        <v>542.857142857143</v>
      </c>
      <c r="H454" s="171">
        <v>41</v>
      </c>
      <c r="I454" s="92">
        <v>-4</v>
      </c>
      <c r="J454" s="93">
        <v>-8.88888888888889</v>
      </c>
    </row>
    <row r="455" s="26" customFormat="1" customHeight="1" spans="1:10">
      <c r="A455" s="175">
        <v>21303</v>
      </c>
      <c r="B455" s="94" t="s">
        <v>491</v>
      </c>
      <c r="C455" s="171">
        <v>123</v>
      </c>
      <c r="D455" s="171">
        <v>9</v>
      </c>
      <c r="E455" s="93">
        <v>7.31707317073171</v>
      </c>
      <c r="F455" s="92">
        <v>-130</v>
      </c>
      <c r="G455" s="93">
        <v>-93.5251798561151</v>
      </c>
      <c r="H455" s="171">
        <v>83</v>
      </c>
      <c r="I455" s="92">
        <v>74</v>
      </c>
      <c r="J455" s="93">
        <v>822.222222222222</v>
      </c>
    </row>
    <row r="456" s="26" customFormat="1" customHeight="1" spans="1:10">
      <c r="A456" s="175">
        <v>2130301</v>
      </c>
      <c r="B456" s="94" t="s">
        <v>156</v>
      </c>
      <c r="C456" s="171"/>
      <c r="D456" s="171">
        <v>0</v>
      </c>
      <c r="E456" s="93">
        <v>0</v>
      </c>
      <c r="F456" s="92">
        <v>0</v>
      </c>
      <c r="G456" s="93">
        <v>0</v>
      </c>
      <c r="H456" s="171"/>
      <c r="I456" s="92">
        <v>0</v>
      </c>
      <c r="J456" s="93">
        <v>0</v>
      </c>
    </row>
    <row r="457" s="26" customFormat="1" customHeight="1" spans="1:10">
      <c r="A457" s="175">
        <v>2130302</v>
      </c>
      <c r="B457" s="94" t="s">
        <v>157</v>
      </c>
      <c r="C457" s="171"/>
      <c r="D457" s="171">
        <v>0</v>
      </c>
      <c r="E457" s="93">
        <v>0</v>
      </c>
      <c r="F457" s="92">
        <v>0</v>
      </c>
      <c r="G457" s="93">
        <v>0</v>
      </c>
      <c r="H457" s="171"/>
      <c r="I457" s="92">
        <v>0</v>
      </c>
      <c r="J457" s="93">
        <v>0</v>
      </c>
    </row>
    <row r="458" s="26" customFormat="1" customHeight="1" spans="1:10">
      <c r="A458" s="175">
        <v>2130310</v>
      </c>
      <c r="B458" s="94" t="s">
        <v>492</v>
      </c>
      <c r="C458" s="171">
        <v>5</v>
      </c>
      <c r="D458" s="171">
        <v>7</v>
      </c>
      <c r="E458" s="93">
        <v>140</v>
      </c>
      <c r="F458" s="92">
        <v>7</v>
      </c>
      <c r="G458" s="93">
        <v>0</v>
      </c>
      <c r="H458" s="171"/>
      <c r="I458" s="92">
        <v>-7</v>
      </c>
      <c r="J458" s="93">
        <v>-100</v>
      </c>
    </row>
    <row r="459" s="26" customFormat="1" customHeight="1" spans="1:10">
      <c r="A459" s="175">
        <v>2130311</v>
      </c>
      <c r="B459" s="94" t="s">
        <v>493</v>
      </c>
      <c r="C459" s="171"/>
      <c r="D459" s="171">
        <v>0</v>
      </c>
      <c r="E459" s="93">
        <v>0</v>
      </c>
      <c r="F459" s="92">
        <v>0</v>
      </c>
      <c r="G459" s="93">
        <v>0</v>
      </c>
      <c r="H459" s="171"/>
      <c r="I459" s="92">
        <v>0</v>
      </c>
      <c r="J459" s="93">
        <v>0</v>
      </c>
    </row>
    <row r="460" s="26" customFormat="1" customHeight="1" spans="1:10">
      <c r="A460" s="175">
        <v>2130312</v>
      </c>
      <c r="B460" s="94" t="s">
        <v>494</v>
      </c>
      <c r="C460" s="171"/>
      <c r="D460" s="171">
        <v>0</v>
      </c>
      <c r="E460" s="93">
        <v>0</v>
      </c>
      <c r="F460" s="92">
        <v>0</v>
      </c>
      <c r="G460" s="93">
        <v>0</v>
      </c>
      <c r="H460" s="171"/>
      <c r="I460" s="92">
        <v>0</v>
      </c>
      <c r="J460" s="93">
        <v>0</v>
      </c>
    </row>
    <row r="461" s="26" customFormat="1" customHeight="1" spans="1:10">
      <c r="A461" s="175">
        <v>2130313</v>
      </c>
      <c r="B461" s="94" t="s">
        <v>495</v>
      </c>
      <c r="C461" s="171"/>
      <c r="D461" s="171">
        <v>0</v>
      </c>
      <c r="E461" s="93">
        <v>0</v>
      </c>
      <c r="F461" s="92">
        <v>0</v>
      </c>
      <c r="G461" s="93">
        <v>0</v>
      </c>
      <c r="H461" s="171"/>
      <c r="I461" s="92">
        <v>0</v>
      </c>
      <c r="J461" s="93">
        <v>0</v>
      </c>
    </row>
    <row r="462" s="26" customFormat="1" customHeight="1" spans="1:10">
      <c r="A462" s="175">
        <v>2130314</v>
      </c>
      <c r="B462" s="94" t="s">
        <v>496</v>
      </c>
      <c r="C462" s="171">
        <v>6</v>
      </c>
      <c r="D462" s="171">
        <v>0</v>
      </c>
      <c r="E462" s="93">
        <v>0</v>
      </c>
      <c r="F462" s="92">
        <v>-85</v>
      </c>
      <c r="G462" s="93">
        <v>-100</v>
      </c>
      <c r="H462" s="171"/>
      <c r="I462" s="92">
        <v>0</v>
      </c>
      <c r="J462" s="93">
        <v>0</v>
      </c>
    </row>
    <row r="463" s="26" customFormat="1" customHeight="1" spans="1:10">
      <c r="A463" s="175">
        <v>2130315</v>
      </c>
      <c r="B463" s="94" t="s">
        <v>497</v>
      </c>
      <c r="C463" s="171"/>
      <c r="D463" s="171">
        <v>0</v>
      </c>
      <c r="E463" s="93">
        <v>0</v>
      </c>
      <c r="F463" s="92">
        <v>0</v>
      </c>
      <c r="G463" s="93">
        <v>0</v>
      </c>
      <c r="H463" s="171"/>
      <c r="I463" s="92">
        <v>0</v>
      </c>
      <c r="J463" s="93">
        <v>0</v>
      </c>
    </row>
    <row r="464" s="26" customFormat="1" customHeight="1" spans="1:10">
      <c r="A464" s="175">
        <v>2130316</v>
      </c>
      <c r="B464" s="94" t="s">
        <v>498</v>
      </c>
      <c r="C464" s="171"/>
      <c r="D464" s="171">
        <v>0</v>
      </c>
      <c r="E464" s="93">
        <v>0</v>
      </c>
      <c r="F464" s="92">
        <v>0</v>
      </c>
      <c r="G464" s="93">
        <v>0</v>
      </c>
      <c r="H464" s="171"/>
      <c r="I464" s="92">
        <v>0</v>
      </c>
      <c r="J464" s="93">
        <v>0</v>
      </c>
    </row>
    <row r="465" s="26" customFormat="1" customHeight="1" spans="1:10">
      <c r="A465" s="175">
        <v>2130317</v>
      </c>
      <c r="B465" s="94" t="s">
        <v>499</v>
      </c>
      <c r="C465" s="171"/>
      <c r="D465" s="171">
        <v>0</v>
      </c>
      <c r="E465" s="93">
        <v>0</v>
      </c>
      <c r="F465" s="92">
        <v>0</v>
      </c>
      <c r="G465" s="93">
        <v>0</v>
      </c>
      <c r="H465" s="171"/>
      <c r="I465" s="92">
        <v>0</v>
      </c>
      <c r="J465" s="93">
        <v>0</v>
      </c>
    </row>
    <row r="466" s="26" customFormat="1" customHeight="1" spans="1:10">
      <c r="A466" s="175">
        <v>2130318</v>
      </c>
      <c r="B466" s="94" t="s">
        <v>500</v>
      </c>
      <c r="C466" s="171"/>
      <c r="D466" s="171">
        <v>0</v>
      </c>
      <c r="E466" s="93">
        <v>0</v>
      </c>
      <c r="F466" s="92">
        <v>0</v>
      </c>
      <c r="G466" s="93">
        <v>0</v>
      </c>
      <c r="H466" s="171"/>
      <c r="I466" s="92">
        <v>0</v>
      </c>
      <c r="J466" s="93">
        <v>0</v>
      </c>
    </row>
    <row r="467" s="26" customFormat="1" customHeight="1" spans="1:10">
      <c r="A467" s="175">
        <v>2130319</v>
      </c>
      <c r="B467" s="94" t="s">
        <v>501</v>
      </c>
      <c r="C467" s="171">
        <v>4</v>
      </c>
      <c r="D467" s="171">
        <v>2</v>
      </c>
      <c r="E467" s="93">
        <v>50</v>
      </c>
      <c r="F467" s="92">
        <v>2</v>
      </c>
      <c r="G467" s="93">
        <v>0</v>
      </c>
      <c r="H467" s="171">
        <v>82</v>
      </c>
      <c r="I467" s="92">
        <v>80</v>
      </c>
      <c r="J467" s="93">
        <v>4000</v>
      </c>
    </row>
    <row r="468" s="26" customFormat="1" customHeight="1" spans="1:10">
      <c r="A468" s="175">
        <v>2130321</v>
      </c>
      <c r="B468" s="94" t="s">
        <v>502</v>
      </c>
      <c r="C468" s="171"/>
      <c r="D468" s="171">
        <v>0</v>
      </c>
      <c r="E468" s="93">
        <v>0</v>
      </c>
      <c r="F468" s="92">
        <v>0</v>
      </c>
      <c r="G468" s="93">
        <v>0</v>
      </c>
      <c r="H468" s="171"/>
      <c r="I468" s="92">
        <v>0</v>
      </c>
      <c r="J468" s="93">
        <v>0</v>
      </c>
    </row>
    <row r="469" s="26" customFormat="1" customHeight="1" spans="1:10">
      <c r="A469" s="175">
        <v>2130399</v>
      </c>
      <c r="B469" s="94" t="s">
        <v>503</v>
      </c>
      <c r="C469" s="171">
        <v>108</v>
      </c>
      <c r="D469" s="171">
        <v>0</v>
      </c>
      <c r="E469" s="93">
        <v>0</v>
      </c>
      <c r="F469" s="92">
        <v>-54</v>
      </c>
      <c r="G469" s="93">
        <v>-100</v>
      </c>
      <c r="H469" s="171">
        <v>1</v>
      </c>
      <c r="I469" s="92">
        <v>1</v>
      </c>
      <c r="J469" s="93">
        <v>0</v>
      </c>
    </row>
    <row r="470" s="26" customFormat="1" customHeight="1" spans="1:10">
      <c r="A470" s="175">
        <v>21305</v>
      </c>
      <c r="B470" s="94" t="s">
        <v>504</v>
      </c>
      <c r="C470" s="171">
        <v>208</v>
      </c>
      <c r="D470" s="171">
        <v>34</v>
      </c>
      <c r="E470" s="93">
        <v>16.3461538461538</v>
      </c>
      <c r="F470" s="92">
        <v>11</v>
      </c>
      <c r="G470" s="93">
        <v>47.8260869565217</v>
      </c>
      <c r="H470" s="171">
        <v>162</v>
      </c>
      <c r="I470" s="92">
        <v>128</v>
      </c>
      <c r="J470" s="93">
        <v>376.470588235294</v>
      </c>
    </row>
    <row r="471" s="26" customFormat="1" customHeight="1" spans="1:10">
      <c r="A471" s="175">
        <v>2130501</v>
      </c>
      <c r="B471" s="94" t="s">
        <v>156</v>
      </c>
      <c r="C471" s="171"/>
      <c r="D471" s="171">
        <v>0</v>
      </c>
      <c r="E471" s="93">
        <v>0</v>
      </c>
      <c r="F471" s="92">
        <v>0</v>
      </c>
      <c r="G471" s="93">
        <v>0</v>
      </c>
      <c r="H471" s="171"/>
      <c r="I471" s="92">
        <v>0</v>
      </c>
      <c r="J471" s="93">
        <v>0</v>
      </c>
    </row>
    <row r="472" s="26" customFormat="1" customHeight="1" spans="1:10">
      <c r="A472" s="175">
        <v>2130502</v>
      </c>
      <c r="B472" s="94" t="s">
        <v>157</v>
      </c>
      <c r="C472" s="171"/>
      <c r="D472" s="171">
        <v>0</v>
      </c>
      <c r="E472" s="93">
        <v>0</v>
      </c>
      <c r="F472" s="92">
        <v>-14</v>
      </c>
      <c r="G472" s="93">
        <v>-100</v>
      </c>
      <c r="H472" s="171"/>
      <c r="I472" s="92">
        <v>0</v>
      </c>
      <c r="J472" s="93">
        <v>0</v>
      </c>
    </row>
    <row r="473" s="26" customFormat="1" customHeight="1" spans="1:10">
      <c r="A473" s="175">
        <v>2130503</v>
      </c>
      <c r="B473" s="94" t="s">
        <v>163</v>
      </c>
      <c r="C473" s="171"/>
      <c r="D473" s="171">
        <v>0</v>
      </c>
      <c r="E473" s="93">
        <v>0</v>
      </c>
      <c r="F473" s="92">
        <v>0</v>
      </c>
      <c r="G473" s="93">
        <v>0</v>
      </c>
      <c r="H473" s="171"/>
      <c r="I473" s="92">
        <v>0</v>
      </c>
      <c r="J473" s="93">
        <v>0</v>
      </c>
    </row>
    <row r="474" s="26" customFormat="1" customHeight="1" spans="1:10">
      <c r="A474" s="175">
        <v>2130504</v>
      </c>
      <c r="B474" s="94" t="s">
        <v>505</v>
      </c>
      <c r="C474" s="171"/>
      <c r="D474" s="171">
        <v>0</v>
      </c>
      <c r="E474" s="93">
        <v>0</v>
      </c>
      <c r="F474" s="92">
        <v>0</v>
      </c>
      <c r="G474" s="93">
        <v>0</v>
      </c>
      <c r="H474" s="171">
        <v>111</v>
      </c>
      <c r="I474" s="92">
        <v>111</v>
      </c>
      <c r="J474" s="93">
        <v>0</v>
      </c>
    </row>
    <row r="475" s="26" customFormat="1" customHeight="1" spans="1:10">
      <c r="A475" s="175">
        <v>2130505</v>
      </c>
      <c r="B475" s="94" t="s">
        <v>506</v>
      </c>
      <c r="C475" s="171"/>
      <c r="D475" s="171">
        <v>0</v>
      </c>
      <c r="E475" s="93">
        <v>0</v>
      </c>
      <c r="F475" s="92">
        <v>0</v>
      </c>
      <c r="G475" s="93">
        <v>0</v>
      </c>
      <c r="H475" s="171"/>
      <c r="I475" s="92">
        <v>0</v>
      </c>
      <c r="J475" s="93">
        <v>0</v>
      </c>
    </row>
    <row r="476" s="26" customFormat="1" customHeight="1" spans="1:10">
      <c r="A476" s="175">
        <v>2130506</v>
      </c>
      <c r="B476" s="94" t="s">
        <v>507</v>
      </c>
      <c r="C476" s="171">
        <v>5</v>
      </c>
      <c r="D476" s="171">
        <v>0</v>
      </c>
      <c r="E476" s="93">
        <v>0</v>
      </c>
      <c r="F476" s="92">
        <v>-9</v>
      </c>
      <c r="G476" s="93">
        <v>-100</v>
      </c>
      <c r="H476" s="171">
        <v>5</v>
      </c>
      <c r="I476" s="92">
        <v>5</v>
      </c>
      <c r="J476" s="93">
        <v>0</v>
      </c>
    </row>
    <row r="477" s="26" customFormat="1" customHeight="1" spans="1:10">
      <c r="A477" s="175">
        <v>2130507</v>
      </c>
      <c r="B477" s="94" t="s">
        <v>508</v>
      </c>
      <c r="C477" s="171"/>
      <c r="D477" s="171">
        <v>0</v>
      </c>
      <c r="E477" s="93">
        <v>0</v>
      </c>
      <c r="F477" s="92">
        <v>0</v>
      </c>
      <c r="G477" s="93">
        <v>0</v>
      </c>
      <c r="H477" s="171"/>
      <c r="I477" s="92">
        <v>0</v>
      </c>
      <c r="J477" s="93">
        <v>0</v>
      </c>
    </row>
    <row r="478" s="26" customFormat="1" customHeight="1" spans="1:10">
      <c r="A478" s="175">
        <v>2130508</v>
      </c>
      <c r="B478" s="94" t="s">
        <v>509</v>
      </c>
      <c r="C478" s="171"/>
      <c r="D478" s="171">
        <v>0</v>
      </c>
      <c r="E478" s="93">
        <v>0</v>
      </c>
      <c r="F478" s="92">
        <v>0</v>
      </c>
      <c r="G478" s="93">
        <v>0</v>
      </c>
      <c r="H478" s="171"/>
      <c r="I478" s="92">
        <v>0</v>
      </c>
      <c r="J478" s="93">
        <v>0</v>
      </c>
    </row>
    <row r="479" s="26" customFormat="1" customHeight="1" spans="1:10">
      <c r="A479" s="175">
        <v>2130550</v>
      </c>
      <c r="B479" s="94" t="s">
        <v>158</v>
      </c>
      <c r="C479" s="171"/>
      <c r="D479" s="171">
        <v>0</v>
      </c>
      <c r="E479" s="93">
        <v>0</v>
      </c>
      <c r="F479" s="92">
        <v>0</v>
      </c>
      <c r="G479" s="93">
        <v>0</v>
      </c>
      <c r="H479" s="171"/>
      <c r="I479" s="92">
        <v>0</v>
      </c>
      <c r="J479" s="93">
        <v>0</v>
      </c>
    </row>
    <row r="480" s="26" customFormat="1" customHeight="1" spans="1:10">
      <c r="A480" s="175">
        <v>2130599</v>
      </c>
      <c r="B480" s="94" t="s">
        <v>510</v>
      </c>
      <c r="C480" s="171">
        <v>203</v>
      </c>
      <c r="D480" s="171">
        <v>34</v>
      </c>
      <c r="E480" s="93">
        <v>16.7487684729064</v>
      </c>
      <c r="F480" s="92">
        <v>34</v>
      </c>
      <c r="G480" s="93">
        <v>0</v>
      </c>
      <c r="H480" s="171">
        <v>46</v>
      </c>
      <c r="I480" s="92">
        <v>12</v>
      </c>
      <c r="J480" s="93">
        <v>35.2941176470588</v>
      </c>
    </row>
    <row r="481" s="26" customFormat="1" customHeight="1" spans="1:10">
      <c r="A481" s="175">
        <v>21307</v>
      </c>
      <c r="B481" s="94" t="s">
        <v>511</v>
      </c>
      <c r="C481" s="171">
        <v>288</v>
      </c>
      <c r="D481" s="171">
        <v>214</v>
      </c>
      <c r="E481" s="93">
        <v>74.3055555555556</v>
      </c>
      <c r="F481" s="92">
        <v>-91</v>
      </c>
      <c r="G481" s="93">
        <v>-29.8360655737705</v>
      </c>
      <c r="H481" s="171">
        <v>268</v>
      </c>
      <c r="I481" s="92">
        <v>54</v>
      </c>
      <c r="J481" s="93">
        <v>25.2336448598131</v>
      </c>
    </row>
    <row r="482" s="26" customFormat="1" customHeight="1" spans="1:10">
      <c r="A482" s="175">
        <v>2130701</v>
      </c>
      <c r="B482" s="94" t="s">
        <v>512</v>
      </c>
      <c r="C482" s="171"/>
      <c r="D482" s="171">
        <v>0</v>
      </c>
      <c r="E482" s="93">
        <v>0</v>
      </c>
      <c r="F482" s="92">
        <v>0</v>
      </c>
      <c r="G482" s="93">
        <v>0</v>
      </c>
      <c r="H482" s="171"/>
      <c r="I482" s="92">
        <v>0</v>
      </c>
      <c r="J482" s="93">
        <v>0</v>
      </c>
    </row>
    <row r="483" s="26" customFormat="1" customHeight="1" spans="1:10">
      <c r="A483" s="175">
        <v>2130704</v>
      </c>
      <c r="B483" s="94" t="s">
        <v>513</v>
      </c>
      <c r="C483" s="171"/>
      <c r="D483" s="171">
        <v>0</v>
      </c>
      <c r="E483" s="93">
        <v>0</v>
      </c>
      <c r="F483" s="92">
        <v>0</v>
      </c>
      <c r="G483" s="93">
        <v>0</v>
      </c>
      <c r="H483" s="171"/>
      <c r="I483" s="92">
        <v>0</v>
      </c>
      <c r="J483" s="93">
        <v>0</v>
      </c>
    </row>
    <row r="484" s="26" customFormat="1" customHeight="1" spans="1:10">
      <c r="A484" s="175">
        <v>2130705</v>
      </c>
      <c r="B484" s="94" t="s">
        <v>514</v>
      </c>
      <c r="C484" s="171">
        <v>265</v>
      </c>
      <c r="D484" s="171">
        <v>211</v>
      </c>
      <c r="E484" s="93">
        <v>79.622641509434</v>
      </c>
      <c r="F484" s="92">
        <v>-80</v>
      </c>
      <c r="G484" s="93">
        <v>-27.4914089347079</v>
      </c>
      <c r="H484" s="171">
        <v>256</v>
      </c>
      <c r="I484" s="92">
        <v>45</v>
      </c>
      <c r="J484" s="93">
        <v>21.3270142180095</v>
      </c>
    </row>
    <row r="485" s="26" customFormat="1" customHeight="1" spans="1:10">
      <c r="A485" s="175">
        <v>2130706</v>
      </c>
      <c r="B485" s="94" t="s">
        <v>515</v>
      </c>
      <c r="C485" s="171"/>
      <c r="D485" s="171">
        <v>0</v>
      </c>
      <c r="E485" s="93">
        <v>0</v>
      </c>
      <c r="F485" s="92">
        <v>0</v>
      </c>
      <c r="G485" s="93">
        <v>0</v>
      </c>
      <c r="H485" s="171"/>
      <c r="I485" s="92">
        <v>0</v>
      </c>
      <c r="J485" s="93">
        <v>0</v>
      </c>
    </row>
    <row r="486" s="26" customFormat="1" customHeight="1" spans="1:10">
      <c r="A486" s="175">
        <v>2130707</v>
      </c>
      <c r="B486" s="94" t="s">
        <v>516</v>
      </c>
      <c r="C486" s="171"/>
      <c r="D486" s="171">
        <v>0</v>
      </c>
      <c r="E486" s="93">
        <v>0</v>
      </c>
      <c r="F486" s="92">
        <v>0</v>
      </c>
      <c r="G486" s="93">
        <v>0</v>
      </c>
      <c r="H486" s="171"/>
      <c r="I486" s="92">
        <v>0</v>
      </c>
      <c r="J486" s="93">
        <v>0</v>
      </c>
    </row>
    <row r="487" s="26" customFormat="1" customHeight="1" spans="1:10">
      <c r="A487" s="175">
        <v>2130799</v>
      </c>
      <c r="B487" s="94" t="s">
        <v>517</v>
      </c>
      <c r="C487" s="171">
        <v>23</v>
      </c>
      <c r="D487" s="171">
        <v>3</v>
      </c>
      <c r="E487" s="93">
        <v>13.0434782608696</v>
      </c>
      <c r="F487" s="92">
        <v>-11</v>
      </c>
      <c r="G487" s="93">
        <v>-78.5714285714286</v>
      </c>
      <c r="H487" s="171">
        <v>12</v>
      </c>
      <c r="I487" s="92">
        <v>9</v>
      </c>
      <c r="J487" s="93">
        <v>300</v>
      </c>
    </row>
    <row r="488" s="26" customFormat="1" customHeight="1" spans="1:10">
      <c r="A488" s="175">
        <v>21399</v>
      </c>
      <c r="B488" s="94" t="s">
        <v>518</v>
      </c>
      <c r="C488" s="171">
        <v>2</v>
      </c>
      <c r="D488" s="171">
        <v>0</v>
      </c>
      <c r="E488" s="93">
        <v>0</v>
      </c>
      <c r="F488" s="92">
        <v>-12</v>
      </c>
      <c r="G488" s="93">
        <v>-100</v>
      </c>
      <c r="H488" s="171">
        <v>1</v>
      </c>
      <c r="I488" s="92">
        <v>1</v>
      </c>
      <c r="J488" s="93">
        <v>0</v>
      </c>
    </row>
    <row r="489" s="26" customFormat="1" customHeight="1" spans="1:10">
      <c r="A489" s="175">
        <v>2139901</v>
      </c>
      <c r="B489" s="94" t="s">
        <v>519</v>
      </c>
      <c r="C489" s="171"/>
      <c r="D489" s="171"/>
      <c r="E489" s="93">
        <v>0</v>
      </c>
      <c r="F489" s="92">
        <v>0</v>
      </c>
      <c r="G489" s="93">
        <v>0</v>
      </c>
      <c r="H489" s="171"/>
      <c r="I489" s="92">
        <v>0</v>
      </c>
      <c r="J489" s="93">
        <v>0</v>
      </c>
    </row>
    <row r="490" s="26" customFormat="1" customHeight="1" spans="1:10">
      <c r="A490" s="175">
        <v>2139999</v>
      </c>
      <c r="B490" s="94" t="s">
        <v>520</v>
      </c>
      <c r="C490" s="171">
        <v>2</v>
      </c>
      <c r="D490" s="171"/>
      <c r="E490" s="93">
        <v>0</v>
      </c>
      <c r="F490" s="92">
        <v>-12</v>
      </c>
      <c r="G490" s="93">
        <v>-100</v>
      </c>
      <c r="H490" s="171">
        <v>1</v>
      </c>
      <c r="I490" s="92">
        <v>1</v>
      </c>
      <c r="J490" s="93">
        <v>0</v>
      </c>
    </row>
    <row r="491" s="26" customFormat="1" customHeight="1" spans="1:10">
      <c r="A491" s="177">
        <v>214</v>
      </c>
      <c r="B491" s="89" t="s">
        <v>521</v>
      </c>
      <c r="C491" s="169"/>
      <c r="D491" s="169"/>
      <c r="E491" s="88">
        <v>0</v>
      </c>
      <c r="F491" s="87">
        <v>0</v>
      </c>
      <c r="G491" s="88">
        <v>0</v>
      </c>
      <c r="H491" s="169"/>
      <c r="I491" s="87">
        <v>0</v>
      </c>
      <c r="J491" s="88">
        <v>0</v>
      </c>
    </row>
    <row r="492" s="83" customFormat="1" customHeight="1" spans="1:10">
      <c r="A492" s="177">
        <v>215</v>
      </c>
      <c r="B492" s="89" t="s">
        <v>522</v>
      </c>
      <c r="C492" s="169">
        <v>3605</v>
      </c>
      <c r="D492" s="169">
        <v>548</v>
      </c>
      <c r="E492" s="88">
        <v>15.2011095700416</v>
      </c>
      <c r="F492" s="87">
        <v>-3668</v>
      </c>
      <c r="G492" s="88">
        <v>-87.0018975332068</v>
      </c>
      <c r="H492" s="169">
        <v>2220</v>
      </c>
      <c r="I492" s="87">
        <v>1672</v>
      </c>
      <c r="J492" s="88">
        <v>305.109489051095</v>
      </c>
    </row>
    <row r="493" s="26" customFormat="1" customHeight="1" spans="1:10">
      <c r="A493" s="175">
        <v>21502</v>
      </c>
      <c r="B493" s="94" t="s">
        <v>523</v>
      </c>
      <c r="C493" s="171">
        <v>0</v>
      </c>
      <c r="D493" s="171">
        <v>0</v>
      </c>
      <c r="E493" s="93">
        <v>0</v>
      </c>
      <c r="F493" s="92">
        <v>-5</v>
      </c>
      <c r="G493" s="93">
        <v>-100</v>
      </c>
      <c r="H493" s="171">
        <v>0</v>
      </c>
      <c r="I493" s="92">
        <v>0</v>
      </c>
      <c r="J493" s="93">
        <v>0</v>
      </c>
    </row>
    <row r="494" s="26" customFormat="1" customHeight="1" spans="1:10">
      <c r="A494" s="175">
        <v>2150201</v>
      </c>
      <c r="B494" s="94" t="s">
        <v>156</v>
      </c>
      <c r="C494" s="171"/>
      <c r="D494" s="171"/>
      <c r="E494" s="93">
        <v>0</v>
      </c>
      <c r="F494" s="92">
        <v>0</v>
      </c>
      <c r="G494" s="93">
        <v>0</v>
      </c>
      <c r="H494" s="171"/>
      <c r="I494" s="92">
        <v>0</v>
      </c>
      <c r="J494" s="93">
        <v>0</v>
      </c>
    </row>
    <row r="495" s="26" customFormat="1" customHeight="1" spans="1:10">
      <c r="A495" s="175">
        <v>2150299</v>
      </c>
      <c r="B495" s="94" t="s">
        <v>524</v>
      </c>
      <c r="C495" s="171"/>
      <c r="D495" s="171"/>
      <c r="E495" s="93">
        <v>0</v>
      </c>
      <c r="F495" s="92">
        <v>-5</v>
      </c>
      <c r="G495" s="93">
        <v>-100</v>
      </c>
      <c r="H495" s="171"/>
      <c r="I495" s="92">
        <v>0</v>
      </c>
      <c r="J495" s="93">
        <v>0</v>
      </c>
    </row>
    <row r="496" s="26" customFormat="1" customHeight="1" spans="1:10">
      <c r="A496" s="175">
        <v>21505</v>
      </c>
      <c r="B496" s="94" t="s">
        <v>525</v>
      </c>
      <c r="C496" s="171">
        <v>0</v>
      </c>
      <c r="D496" s="171">
        <v>0</v>
      </c>
      <c r="E496" s="93">
        <v>0</v>
      </c>
      <c r="F496" s="92">
        <v>0</v>
      </c>
      <c r="G496" s="93">
        <v>0</v>
      </c>
      <c r="H496" s="171">
        <v>0</v>
      </c>
      <c r="I496" s="92">
        <v>0</v>
      </c>
      <c r="J496" s="93">
        <v>0</v>
      </c>
    </row>
    <row r="497" s="83" customFormat="1" customHeight="1" spans="1:11">
      <c r="A497" s="175">
        <v>2150501</v>
      </c>
      <c r="B497" s="94" t="s">
        <v>156</v>
      </c>
      <c r="C497" s="171"/>
      <c r="D497" s="171"/>
      <c r="E497" s="93">
        <v>0</v>
      </c>
      <c r="F497" s="92">
        <v>0</v>
      </c>
      <c r="G497" s="93">
        <v>0</v>
      </c>
      <c r="H497" s="171"/>
      <c r="I497" s="92">
        <v>0</v>
      </c>
      <c r="J497" s="93">
        <v>0</v>
      </c>
      <c r="K497" s="26"/>
    </row>
    <row r="498" s="26" customFormat="1" customHeight="1" spans="1:10">
      <c r="A498" s="175">
        <v>2150502</v>
      </c>
      <c r="B498" s="94" t="s">
        <v>157</v>
      </c>
      <c r="C498" s="171"/>
      <c r="D498" s="171"/>
      <c r="E498" s="93">
        <v>0</v>
      </c>
      <c r="F498" s="92">
        <v>0</v>
      </c>
      <c r="G498" s="93">
        <v>0</v>
      </c>
      <c r="H498" s="171"/>
      <c r="I498" s="92">
        <v>0</v>
      </c>
      <c r="J498" s="93">
        <v>0</v>
      </c>
    </row>
    <row r="499" s="26" customFormat="1" customHeight="1" spans="1:10">
      <c r="A499" s="175">
        <v>2150503</v>
      </c>
      <c r="B499" s="94" t="s">
        <v>163</v>
      </c>
      <c r="C499" s="171"/>
      <c r="D499" s="171"/>
      <c r="E499" s="93">
        <v>0</v>
      </c>
      <c r="F499" s="92">
        <v>0</v>
      </c>
      <c r="G499" s="93">
        <v>0</v>
      </c>
      <c r="H499" s="171"/>
      <c r="I499" s="92">
        <v>0</v>
      </c>
      <c r="J499" s="93">
        <v>0</v>
      </c>
    </row>
    <row r="500" s="26" customFormat="1" customHeight="1" spans="1:10">
      <c r="A500" s="175">
        <v>2150599</v>
      </c>
      <c r="B500" s="94" t="s">
        <v>526</v>
      </c>
      <c r="C500" s="171"/>
      <c r="D500" s="171"/>
      <c r="E500" s="93">
        <v>0</v>
      </c>
      <c r="F500" s="92">
        <v>0</v>
      </c>
      <c r="G500" s="93">
        <v>0</v>
      </c>
      <c r="H500" s="171"/>
      <c r="I500" s="92">
        <v>0</v>
      </c>
      <c r="J500" s="93">
        <v>0</v>
      </c>
    </row>
    <row r="501" s="26" customFormat="1" customHeight="1" spans="1:10">
      <c r="A501" s="175">
        <v>21508</v>
      </c>
      <c r="B501" s="94" t="s">
        <v>527</v>
      </c>
      <c r="C501" s="171">
        <v>3605</v>
      </c>
      <c r="D501" s="171">
        <v>86</v>
      </c>
      <c r="E501" s="93">
        <v>2.38557558945908</v>
      </c>
      <c r="F501" s="92">
        <v>-2587</v>
      </c>
      <c r="G501" s="93">
        <v>-96.7826412270857</v>
      </c>
      <c r="H501" s="171">
        <v>2220</v>
      </c>
      <c r="I501" s="92">
        <v>2134</v>
      </c>
      <c r="J501" s="93">
        <v>2481.39534883721</v>
      </c>
    </row>
    <row r="502" s="26" customFormat="1" customHeight="1" spans="1:10">
      <c r="A502" s="175">
        <v>2150801</v>
      </c>
      <c r="B502" s="94" t="s">
        <v>156</v>
      </c>
      <c r="C502" s="171"/>
      <c r="D502" s="171"/>
      <c r="E502" s="93">
        <v>0</v>
      </c>
      <c r="F502" s="92">
        <v>0</v>
      </c>
      <c r="G502" s="93">
        <v>0</v>
      </c>
      <c r="H502" s="171"/>
      <c r="I502" s="92">
        <v>0</v>
      </c>
      <c r="J502" s="93">
        <v>0</v>
      </c>
    </row>
    <row r="503" s="26" customFormat="1" customHeight="1" spans="1:10">
      <c r="A503" s="175">
        <v>2150802</v>
      </c>
      <c r="B503" s="94" t="s">
        <v>157</v>
      </c>
      <c r="C503" s="171">
        <v>55</v>
      </c>
      <c r="D503" s="171">
        <v>6</v>
      </c>
      <c r="E503" s="93">
        <v>10.9090909090909</v>
      </c>
      <c r="F503" s="92">
        <v>6</v>
      </c>
      <c r="G503" s="93">
        <v>0</v>
      </c>
      <c r="H503" s="171">
        <v>20</v>
      </c>
      <c r="I503" s="92">
        <v>14</v>
      </c>
      <c r="J503" s="93">
        <v>233.333333333333</v>
      </c>
    </row>
    <row r="504" s="26" customFormat="1" customHeight="1" spans="1:10">
      <c r="A504" s="175">
        <v>2150803</v>
      </c>
      <c r="B504" s="94" t="s">
        <v>163</v>
      </c>
      <c r="C504" s="171"/>
      <c r="D504" s="171">
        <v>0</v>
      </c>
      <c r="E504" s="93">
        <v>0</v>
      </c>
      <c r="F504" s="92">
        <v>0</v>
      </c>
      <c r="G504" s="93">
        <v>0</v>
      </c>
      <c r="H504" s="171"/>
      <c r="I504" s="92">
        <v>0</v>
      </c>
      <c r="J504" s="93">
        <v>0</v>
      </c>
    </row>
    <row r="505" s="26" customFormat="1" customHeight="1" spans="1:10">
      <c r="A505" s="175">
        <v>2150804</v>
      </c>
      <c r="B505" s="94" t="s">
        <v>528</v>
      </c>
      <c r="C505" s="171"/>
      <c r="D505" s="171">
        <v>0</v>
      </c>
      <c r="E505" s="93">
        <v>0</v>
      </c>
      <c r="F505" s="92">
        <v>0</v>
      </c>
      <c r="G505" s="93">
        <v>0</v>
      </c>
      <c r="H505" s="171"/>
      <c r="I505" s="92">
        <v>0</v>
      </c>
      <c r="J505" s="93">
        <v>0</v>
      </c>
    </row>
    <row r="506" s="26" customFormat="1" customHeight="1" spans="1:10">
      <c r="A506" s="175">
        <v>2150805</v>
      </c>
      <c r="B506" s="94" t="s">
        <v>529</v>
      </c>
      <c r="C506" s="171">
        <v>3550</v>
      </c>
      <c r="D506" s="171">
        <v>80</v>
      </c>
      <c r="E506" s="93">
        <v>2.25352112676056</v>
      </c>
      <c r="F506" s="92">
        <v>-2593</v>
      </c>
      <c r="G506" s="93">
        <v>-97.0071081182192</v>
      </c>
      <c r="H506" s="171">
        <v>2200</v>
      </c>
      <c r="I506" s="92">
        <v>2120</v>
      </c>
      <c r="J506" s="93">
        <v>2650</v>
      </c>
    </row>
    <row r="507" s="26" customFormat="1" customHeight="1" spans="1:10">
      <c r="A507" s="175">
        <v>2150899</v>
      </c>
      <c r="B507" s="94" t="s">
        <v>530</v>
      </c>
      <c r="C507" s="171"/>
      <c r="D507" s="171"/>
      <c r="E507" s="93">
        <v>0</v>
      </c>
      <c r="F507" s="92">
        <v>0</v>
      </c>
      <c r="G507" s="93">
        <v>0</v>
      </c>
      <c r="H507" s="171"/>
      <c r="I507" s="92">
        <v>0</v>
      </c>
      <c r="J507" s="93">
        <v>0</v>
      </c>
    </row>
    <row r="508" s="26" customFormat="1" customHeight="1" spans="1:10">
      <c r="A508" s="175">
        <v>21599</v>
      </c>
      <c r="B508" s="94" t="s">
        <v>531</v>
      </c>
      <c r="C508" s="171">
        <v>0</v>
      </c>
      <c r="D508" s="171">
        <v>462</v>
      </c>
      <c r="E508" s="93">
        <v>0</v>
      </c>
      <c r="F508" s="92">
        <v>-1076</v>
      </c>
      <c r="G508" s="93">
        <v>-69.9609882964889</v>
      </c>
      <c r="H508" s="171">
        <v>0</v>
      </c>
      <c r="I508" s="92">
        <v>-462</v>
      </c>
      <c r="J508" s="93">
        <v>-100</v>
      </c>
    </row>
    <row r="509" s="26" customFormat="1" customHeight="1" spans="1:10">
      <c r="A509" s="175">
        <v>2159999</v>
      </c>
      <c r="B509" s="94" t="s">
        <v>532</v>
      </c>
      <c r="C509" s="171"/>
      <c r="D509" s="171">
        <v>462</v>
      </c>
      <c r="E509" s="93">
        <v>0</v>
      </c>
      <c r="F509" s="92">
        <v>-1076</v>
      </c>
      <c r="G509" s="93">
        <v>-69.9609882964889</v>
      </c>
      <c r="H509" s="171"/>
      <c r="I509" s="92">
        <v>-462</v>
      </c>
      <c r="J509" s="93">
        <v>-100</v>
      </c>
    </row>
    <row r="510" s="26" customFormat="1" customHeight="1" spans="1:10">
      <c r="A510" s="175">
        <v>216</v>
      </c>
      <c r="B510" s="89" t="s">
        <v>533</v>
      </c>
      <c r="C510" s="169"/>
      <c r="D510" s="169"/>
      <c r="E510" s="88">
        <v>0</v>
      </c>
      <c r="F510" s="87">
        <v>0</v>
      </c>
      <c r="G510" s="88">
        <v>0</v>
      </c>
      <c r="H510" s="169"/>
      <c r="I510" s="87">
        <v>0</v>
      </c>
      <c r="J510" s="88">
        <v>0</v>
      </c>
    </row>
    <row r="511" s="26" customFormat="1" customHeight="1" spans="1:10">
      <c r="A511" s="175">
        <v>217</v>
      </c>
      <c r="B511" s="89" t="s">
        <v>534</v>
      </c>
      <c r="C511" s="169">
        <v>2000</v>
      </c>
      <c r="D511" s="169">
        <v>962</v>
      </c>
      <c r="E511" s="88">
        <v>48.1</v>
      </c>
      <c r="F511" s="87">
        <v>-2648</v>
      </c>
      <c r="G511" s="88">
        <v>-73.3518005540166</v>
      </c>
      <c r="H511" s="169">
        <v>2000</v>
      </c>
      <c r="I511" s="87">
        <v>1038</v>
      </c>
      <c r="J511" s="88">
        <v>107.900207900208</v>
      </c>
    </row>
    <row r="512" s="26" customFormat="1" customHeight="1" spans="1:10">
      <c r="A512" s="175">
        <v>21703</v>
      </c>
      <c r="B512" s="94" t="s">
        <v>535</v>
      </c>
      <c r="C512" s="171">
        <v>2000</v>
      </c>
      <c r="D512" s="171">
        <v>962</v>
      </c>
      <c r="E512" s="93"/>
      <c r="F512" s="92"/>
      <c r="G512" s="93">
        <v>-71.09375</v>
      </c>
      <c r="H512" s="171">
        <v>2000</v>
      </c>
      <c r="I512" s="92">
        <v>1038</v>
      </c>
      <c r="J512" s="93">
        <v>107.900207900208</v>
      </c>
    </row>
    <row r="513" s="26" customFormat="1" customHeight="1" spans="1:10">
      <c r="A513" s="175">
        <v>2170302</v>
      </c>
      <c r="B513" s="94" t="s">
        <v>536</v>
      </c>
      <c r="C513" s="171">
        <v>2000</v>
      </c>
      <c r="D513" s="171">
        <v>962</v>
      </c>
      <c r="E513" s="93"/>
      <c r="F513" s="92"/>
      <c r="G513" s="93">
        <v>-57.9912663755459</v>
      </c>
      <c r="H513" s="171">
        <v>2000</v>
      </c>
      <c r="I513" s="92">
        <v>1038</v>
      </c>
      <c r="J513" s="93">
        <v>107.900207900208</v>
      </c>
    </row>
    <row r="514" s="26" customFormat="1" customHeight="1" spans="1:10">
      <c r="A514" s="175">
        <v>2170399</v>
      </c>
      <c r="B514" s="94" t="s">
        <v>537</v>
      </c>
      <c r="C514" s="171"/>
      <c r="D514" s="171"/>
      <c r="E514" s="93"/>
      <c r="F514" s="92"/>
      <c r="G514" s="93">
        <v>-100</v>
      </c>
      <c r="H514" s="171"/>
      <c r="I514" s="92">
        <v>0</v>
      </c>
      <c r="J514" s="93">
        <v>0</v>
      </c>
    </row>
    <row r="515" s="26" customFormat="1" customHeight="1" spans="1:10">
      <c r="A515" s="175">
        <v>21799</v>
      </c>
      <c r="B515" s="94" t="s">
        <v>538</v>
      </c>
      <c r="C515" s="171">
        <v>0</v>
      </c>
      <c r="D515" s="171">
        <v>0</v>
      </c>
      <c r="E515" s="93">
        <v>0</v>
      </c>
      <c r="F515" s="92">
        <v>-282</v>
      </c>
      <c r="G515" s="93">
        <v>-100</v>
      </c>
      <c r="H515" s="171">
        <v>0</v>
      </c>
      <c r="I515" s="92">
        <v>0</v>
      </c>
      <c r="J515" s="93">
        <v>0</v>
      </c>
    </row>
    <row r="516" s="26" customFormat="1" customHeight="1" spans="1:10">
      <c r="A516" s="178">
        <v>2179902</v>
      </c>
      <c r="B516" s="94" t="s">
        <v>539</v>
      </c>
      <c r="C516" s="171"/>
      <c r="D516" s="171"/>
      <c r="E516" s="93"/>
      <c r="F516" s="92">
        <v>-282</v>
      </c>
      <c r="G516" s="93">
        <v>-100</v>
      </c>
      <c r="H516" s="171"/>
      <c r="I516" s="92">
        <v>0</v>
      </c>
      <c r="J516" s="93">
        <v>0</v>
      </c>
    </row>
    <row r="517" s="26" customFormat="1" customHeight="1" spans="1:10">
      <c r="A517" s="178">
        <v>2179999</v>
      </c>
      <c r="B517" s="94" t="s">
        <v>540</v>
      </c>
      <c r="C517" s="171"/>
      <c r="D517" s="171"/>
      <c r="E517" s="93">
        <v>0</v>
      </c>
      <c r="F517" s="92">
        <v>0</v>
      </c>
      <c r="G517" s="93">
        <v>0</v>
      </c>
      <c r="H517" s="171"/>
      <c r="I517" s="92">
        <v>0</v>
      </c>
      <c r="J517" s="93">
        <v>0</v>
      </c>
    </row>
    <row r="518" s="26" customFormat="1" customHeight="1" spans="1:10">
      <c r="A518" s="175">
        <v>219</v>
      </c>
      <c r="B518" s="89" t="s">
        <v>541</v>
      </c>
      <c r="C518" s="169"/>
      <c r="D518" s="169"/>
      <c r="E518" s="88">
        <v>0</v>
      </c>
      <c r="F518" s="87">
        <v>0</v>
      </c>
      <c r="G518" s="88">
        <v>0</v>
      </c>
      <c r="H518" s="169"/>
      <c r="I518" s="87">
        <v>0</v>
      </c>
      <c r="J518" s="88">
        <v>0</v>
      </c>
    </row>
    <row r="519" s="26" customFormat="1" customHeight="1" spans="1:10">
      <c r="A519" s="175">
        <v>220</v>
      </c>
      <c r="B519" s="89" t="s">
        <v>542</v>
      </c>
      <c r="C519" s="169">
        <v>757</v>
      </c>
      <c r="D519" s="169">
        <v>341</v>
      </c>
      <c r="E519" s="88">
        <v>45.0462351387054</v>
      </c>
      <c r="F519" s="87">
        <v>-369</v>
      </c>
      <c r="G519" s="88">
        <v>-51.9718309859155</v>
      </c>
      <c r="H519" s="169">
        <v>813</v>
      </c>
      <c r="I519" s="87">
        <v>472</v>
      </c>
      <c r="J519" s="88">
        <v>138.41642228739</v>
      </c>
    </row>
    <row r="520" s="26" customFormat="1" customHeight="1" spans="1:10">
      <c r="A520" s="175">
        <v>22001</v>
      </c>
      <c r="B520" s="94" t="s">
        <v>543</v>
      </c>
      <c r="C520" s="171">
        <v>757</v>
      </c>
      <c r="D520" s="171">
        <v>341</v>
      </c>
      <c r="E520" s="93">
        <v>45.0462351387054</v>
      </c>
      <c r="F520" s="92">
        <v>-369</v>
      </c>
      <c r="G520" s="93">
        <v>-51.9718309859155</v>
      </c>
      <c r="H520" s="171">
        <v>813</v>
      </c>
      <c r="I520" s="92">
        <v>472</v>
      </c>
      <c r="J520" s="93">
        <v>138.41642228739</v>
      </c>
    </row>
    <row r="521" s="26" customFormat="1" customHeight="1" spans="1:10">
      <c r="A521" s="175">
        <v>2200101</v>
      </c>
      <c r="B521" s="94" t="s">
        <v>156</v>
      </c>
      <c r="C521" s="171"/>
      <c r="D521" s="171"/>
      <c r="E521" s="93">
        <v>0</v>
      </c>
      <c r="F521" s="92">
        <v>0</v>
      </c>
      <c r="G521" s="93">
        <v>0</v>
      </c>
      <c r="H521" s="171"/>
      <c r="I521" s="92">
        <v>0</v>
      </c>
      <c r="J521" s="93">
        <v>0</v>
      </c>
    </row>
    <row r="522" s="26" customFormat="1" customHeight="1" spans="1:10">
      <c r="A522" s="175">
        <v>2200102</v>
      </c>
      <c r="B522" s="94" t="s">
        <v>157</v>
      </c>
      <c r="C522" s="171"/>
      <c r="D522" s="171"/>
      <c r="E522" s="93">
        <v>0</v>
      </c>
      <c r="F522" s="92">
        <v>0</v>
      </c>
      <c r="G522" s="93">
        <v>0</v>
      </c>
      <c r="H522" s="171"/>
      <c r="I522" s="92">
        <v>0</v>
      </c>
      <c r="J522" s="93">
        <v>0</v>
      </c>
    </row>
    <row r="523" s="26" customFormat="1" customHeight="1" spans="1:10">
      <c r="A523" s="175">
        <v>2200103</v>
      </c>
      <c r="B523" s="94" t="s">
        <v>163</v>
      </c>
      <c r="C523" s="171"/>
      <c r="D523" s="171"/>
      <c r="E523" s="93">
        <v>0</v>
      </c>
      <c r="F523" s="92">
        <v>0</v>
      </c>
      <c r="G523" s="93">
        <v>0</v>
      </c>
      <c r="H523" s="171"/>
      <c r="I523" s="92">
        <v>0</v>
      </c>
      <c r="J523" s="93">
        <v>0</v>
      </c>
    </row>
    <row r="524" s="26" customFormat="1" customHeight="1" spans="1:10">
      <c r="A524" s="175">
        <v>2200104</v>
      </c>
      <c r="B524" s="94" t="s">
        <v>544</v>
      </c>
      <c r="C524" s="171">
        <v>757</v>
      </c>
      <c r="D524" s="171">
        <v>341</v>
      </c>
      <c r="E524" s="93">
        <v>45.0462351387054</v>
      </c>
      <c r="F524" s="92">
        <v>-344</v>
      </c>
      <c r="G524" s="93">
        <v>-50.2189781021898</v>
      </c>
      <c r="H524" s="171">
        <v>363</v>
      </c>
      <c r="I524" s="92">
        <v>22</v>
      </c>
      <c r="J524" s="93">
        <v>6.4516129032258</v>
      </c>
    </row>
    <row r="525" s="26" customFormat="1" customHeight="1" spans="1:10">
      <c r="A525" s="175">
        <v>2200106</v>
      </c>
      <c r="B525" s="94" t="s">
        <v>545</v>
      </c>
      <c r="C525" s="171"/>
      <c r="D525" s="171"/>
      <c r="E525" s="93"/>
      <c r="F525" s="92">
        <v>0</v>
      </c>
      <c r="G525" s="93">
        <v>0</v>
      </c>
      <c r="H525" s="171">
        <v>450</v>
      </c>
      <c r="I525" s="92">
        <v>450</v>
      </c>
      <c r="J525" s="93">
        <v>0</v>
      </c>
    </row>
    <row r="526" s="26" customFormat="1" customHeight="1" spans="1:10">
      <c r="A526" s="175">
        <v>2200199</v>
      </c>
      <c r="B526" s="94" t="s">
        <v>546</v>
      </c>
      <c r="C526" s="171"/>
      <c r="D526" s="171"/>
      <c r="E526" s="93">
        <v>0</v>
      </c>
      <c r="F526" s="92">
        <v>-25</v>
      </c>
      <c r="G526" s="93">
        <v>-100</v>
      </c>
      <c r="H526" s="171"/>
      <c r="I526" s="92">
        <v>0</v>
      </c>
      <c r="J526" s="93">
        <v>0</v>
      </c>
    </row>
    <row r="527" s="26" customFormat="1" customHeight="1" spans="1:10">
      <c r="A527" s="175">
        <v>22099</v>
      </c>
      <c r="B527" s="94" t="s">
        <v>547</v>
      </c>
      <c r="C527" s="171">
        <v>0</v>
      </c>
      <c r="D527" s="171">
        <v>0</v>
      </c>
      <c r="E527" s="93">
        <v>0</v>
      </c>
      <c r="F527" s="92">
        <v>0</v>
      </c>
      <c r="G527" s="93">
        <v>0</v>
      </c>
      <c r="H527" s="171">
        <v>0</v>
      </c>
      <c r="I527" s="92">
        <v>0</v>
      </c>
      <c r="J527" s="93">
        <v>0</v>
      </c>
    </row>
    <row r="528" s="26" customFormat="1" customHeight="1" spans="1:10">
      <c r="A528" s="175">
        <v>2209999</v>
      </c>
      <c r="B528" s="94" t="s">
        <v>548</v>
      </c>
      <c r="C528" s="171"/>
      <c r="D528" s="171"/>
      <c r="E528" s="93">
        <v>0</v>
      </c>
      <c r="F528" s="92">
        <v>0</v>
      </c>
      <c r="G528" s="93">
        <v>0</v>
      </c>
      <c r="H528" s="171"/>
      <c r="I528" s="92">
        <v>0</v>
      </c>
      <c r="J528" s="93">
        <v>0</v>
      </c>
    </row>
    <row r="529" s="83" customFormat="1" customHeight="1" spans="1:10">
      <c r="A529" s="177">
        <v>221</v>
      </c>
      <c r="B529" s="89" t="s">
        <v>549</v>
      </c>
      <c r="C529" s="169">
        <v>187</v>
      </c>
      <c r="D529" s="169">
        <v>235</v>
      </c>
      <c r="E529" s="88">
        <v>125.668449197861</v>
      </c>
      <c r="F529" s="87">
        <v>-141</v>
      </c>
      <c r="G529" s="88">
        <v>-37.5</v>
      </c>
      <c r="H529" s="169">
        <v>169</v>
      </c>
      <c r="I529" s="87">
        <v>-66</v>
      </c>
      <c r="J529" s="88">
        <v>-28.0851063829787</v>
      </c>
    </row>
    <row r="530" s="26" customFormat="1" customHeight="1" spans="1:10">
      <c r="A530" s="175">
        <v>22101</v>
      </c>
      <c r="B530" s="94" t="s">
        <v>550</v>
      </c>
      <c r="C530" s="171">
        <v>56</v>
      </c>
      <c r="D530" s="171">
        <v>131</v>
      </c>
      <c r="E530" s="93">
        <v>233.928571428571</v>
      </c>
      <c r="F530" s="92">
        <v>-86</v>
      </c>
      <c r="G530" s="93">
        <v>-39.63133640553</v>
      </c>
      <c r="H530" s="171">
        <v>6</v>
      </c>
      <c r="I530" s="92">
        <v>-125</v>
      </c>
      <c r="J530" s="93">
        <v>-95.4198473282443</v>
      </c>
    </row>
    <row r="531" s="26" customFormat="1" customHeight="1" spans="1:10">
      <c r="A531" s="175">
        <v>2210101</v>
      </c>
      <c r="B531" s="94" t="s">
        <v>551</v>
      </c>
      <c r="C531" s="171"/>
      <c r="D531" s="171">
        <v>0</v>
      </c>
      <c r="E531" s="93">
        <v>0</v>
      </c>
      <c r="F531" s="92">
        <v>0</v>
      </c>
      <c r="G531" s="93">
        <v>0</v>
      </c>
      <c r="H531" s="171"/>
      <c r="I531" s="92">
        <v>0</v>
      </c>
      <c r="J531" s="93">
        <v>0</v>
      </c>
    </row>
    <row r="532" s="26" customFormat="1" customHeight="1" spans="1:10">
      <c r="A532" s="175">
        <v>2210105</v>
      </c>
      <c r="B532" s="94" t="s">
        <v>552</v>
      </c>
      <c r="C532" s="171">
        <v>6</v>
      </c>
      <c r="D532" s="171">
        <v>3</v>
      </c>
      <c r="E532" s="93">
        <v>50</v>
      </c>
      <c r="F532" s="92">
        <v>-5</v>
      </c>
      <c r="G532" s="93">
        <v>-62.5</v>
      </c>
      <c r="H532" s="171">
        <v>6</v>
      </c>
      <c r="I532" s="92">
        <v>3</v>
      </c>
      <c r="J532" s="93">
        <v>100</v>
      </c>
    </row>
    <row r="533" s="83" customFormat="1" customHeight="1" spans="1:11">
      <c r="A533" s="175">
        <v>2210106</v>
      </c>
      <c r="B533" s="94" t="s">
        <v>553</v>
      </c>
      <c r="C533" s="171"/>
      <c r="D533" s="171">
        <v>0</v>
      </c>
      <c r="E533" s="93">
        <v>0</v>
      </c>
      <c r="F533" s="92">
        <v>0</v>
      </c>
      <c r="G533" s="93">
        <v>0</v>
      </c>
      <c r="H533" s="171"/>
      <c r="I533" s="92">
        <v>0</v>
      </c>
      <c r="J533" s="93">
        <v>0</v>
      </c>
      <c r="K533" s="26"/>
    </row>
    <row r="534" s="26" customFormat="1" customHeight="1" spans="1:10">
      <c r="A534" s="175">
        <v>2210107</v>
      </c>
      <c r="B534" s="94" t="s">
        <v>554</v>
      </c>
      <c r="C534" s="171">
        <v>50</v>
      </c>
      <c r="D534" s="171">
        <v>128</v>
      </c>
      <c r="E534" s="93">
        <v>256</v>
      </c>
      <c r="F534" s="92">
        <v>32</v>
      </c>
      <c r="G534" s="93">
        <v>33.3333333333333</v>
      </c>
      <c r="H534" s="171"/>
      <c r="I534" s="92">
        <v>-128</v>
      </c>
      <c r="J534" s="93">
        <v>-100</v>
      </c>
    </row>
    <row r="535" s="26" customFormat="1" customHeight="1" spans="1:10">
      <c r="A535" s="175">
        <v>2210108</v>
      </c>
      <c r="B535" s="94" t="s">
        <v>555</v>
      </c>
      <c r="C535" s="171"/>
      <c r="D535" s="171">
        <v>0</v>
      </c>
      <c r="E535" s="93">
        <v>0</v>
      </c>
      <c r="F535" s="92">
        <v>-113</v>
      </c>
      <c r="G535" s="93">
        <v>-100</v>
      </c>
      <c r="H535" s="171"/>
      <c r="I535" s="92">
        <v>0</v>
      </c>
      <c r="J535" s="93">
        <v>0</v>
      </c>
    </row>
    <row r="536" s="26" customFormat="1" customHeight="1" spans="1:10">
      <c r="A536" s="175">
        <v>2210199</v>
      </c>
      <c r="B536" s="94" t="s">
        <v>556</v>
      </c>
      <c r="C536" s="171"/>
      <c r="D536" s="171">
        <v>0</v>
      </c>
      <c r="E536" s="93">
        <v>0</v>
      </c>
      <c r="F536" s="92">
        <v>0</v>
      </c>
      <c r="G536" s="93">
        <v>0</v>
      </c>
      <c r="H536" s="171"/>
      <c r="I536" s="92">
        <v>0</v>
      </c>
      <c r="J536" s="93">
        <v>0</v>
      </c>
    </row>
    <row r="537" s="26" customFormat="1" customHeight="1" spans="1:10">
      <c r="A537" s="175">
        <v>22102</v>
      </c>
      <c r="B537" s="94" t="s">
        <v>557</v>
      </c>
      <c r="C537" s="171">
        <v>131</v>
      </c>
      <c r="D537" s="171">
        <v>104</v>
      </c>
      <c r="E537" s="93">
        <v>79.3893129770992</v>
      </c>
      <c r="F537" s="92">
        <v>-55</v>
      </c>
      <c r="G537" s="93">
        <v>-34.5911949685535</v>
      </c>
      <c r="H537" s="171">
        <v>163</v>
      </c>
      <c r="I537" s="92">
        <v>59</v>
      </c>
      <c r="J537" s="93">
        <v>56.7307692307692</v>
      </c>
    </row>
    <row r="538" s="26" customFormat="1" customHeight="1" spans="1:10">
      <c r="A538" s="175">
        <v>2210201</v>
      </c>
      <c r="B538" s="94" t="s">
        <v>558</v>
      </c>
      <c r="C538" s="171">
        <v>131</v>
      </c>
      <c r="D538" s="171">
        <v>104</v>
      </c>
      <c r="E538" s="93">
        <v>79.3893129770992</v>
      </c>
      <c r="F538" s="92">
        <v>-53</v>
      </c>
      <c r="G538" s="93">
        <v>-33.7579617834395</v>
      </c>
      <c r="H538" s="171">
        <v>163</v>
      </c>
      <c r="I538" s="92">
        <v>59</v>
      </c>
      <c r="J538" s="93">
        <v>56.7307692307692</v>
      </c>
    </row>
    <row r="539" s="26" customFormat="1" customHeight="1" spans="1:10">
      <c r="A539" s="175">
        <v>2210202</v>
      </c>
      <c r="B539" s="94" t="s">
        <v>559</v>
      </c>
      <c r="C539" s="171"/>
      <c r="D539" s="171"/>
      <c r="E539" s="93">
        <v>0</v>
      </c>
      <c r="F539" s="92">
        <v>0</v>
      </c>
      <c r="G539" s="93">
        <v>0</v>
      </c>
      <c r="H539" s="171"/>
      <c r="I539" s="92">
        <v>0</v>
      </c>
      <c r="J539" s="93">
        <v>0</v>
      </c>
    </row>
    <row r="540" s="26" customFormat="1" customHeight="1" spans="1:10">
      <c r="A540" s="175">
        <v>2210203</v>
      </c>
      <c r="B540" s="94" t="s">
        <v>560</v>
      </c>
      <c r="C540" s="171"/>
      <c r="D540" s="171"/>
      <c r="E540" s="93">
        <v>0</v>
      </c>
      <c r="F540" s="92">
        <v>-2</v>
      </c>
      <c r="G540" s="93">
        <v>-100</v>
      </c>
      <c r="H540" s="171"/>
      <c r="I540" s="92">
        <v>0</v>
      </c>
      <c r="J540" s="93">
        <v>0</v>
      </c>
    </row>
    <row r="541" s="83" customFormat="1" customHeight="1" spans="1:10">
      <c r="A541" s="177">
        <v>222</v>
      </c>
      <c r="B541" s="89" t="s">
        <v>561</v>
      </c>
      <c r="C541" s="169"/>
      <c r="D541" s="169"/>
      <c r="E541" s="88">
        <v>0</v>
      </c>
      <c r="F541" s="87">
        <v>0</v>
      </c>
      <c r="G541" s="88">
        <v>0</v>
      </c>
      <c r="H541" s="169"/>
      <c r="I541" s="87">
        <v>0</v>
      </c>
      <c r="J541" s="88">
        <v>0</v>
      </c>
    </row>
    <row r="542" s="83" customFormat="1" customHeight="1" spans="1:10">
      <c r="A542" s="177">
        <v>224</v>
      </c>
      <c r="B542" s="89" t="s">
        <v>562</v>
      </c>
      <c r="C542" s="169">
        <v>1191</v>
      </c>
      <c r="D542" s="169">
        <v>544</v>
      </c>
      <c r="E542" s="88">
        <v>45.6759026028547</v>
      </c>
      <c r="F542" s="87">
        <v>29</v>
      </c>
      <c r="G542" s="88">
        <v>5.63106796116506</v>
      </c>
      <c r="H542" s="169">
        <v>877</v>
      </c>
      <c r="I542" s="87">
        <v>333</v>
      </c>
      <c r="J542" s="88">
        <v>61.2132352941176</v>
      </c>
    </row>
    <row r="543" s="26" customFormat="1" customHeight="1" spans="1:10">
      <c r="A543" s="175">
        <v>22401</v>
      </c>
      <c r="B543" s="94" t="s">
        <v>563</v>
      </c>
      <c r="C543" s="171">
        <v>773</v>
      </c>
      <c r="D543" s="171">
        <v>364</v>
      </c>
      <c r="E543" s="93">
        <v>47.0892626131953</v>
      </c>
      <c r="F543" s="92">
        <v>192</v>
      </c>
      <c r="G543" s="93">
        <v>111.627906976744</v>
      </c>
      <c r="H543" s="171">
        <v>510</v>
      </c>
      <c r="I543" s="92">
        <v>146</v>
      </c>
      <c r="J543" s="93">
        <v>40.1098901098901</v>
      </c>
    </row>
    <row r="544" s="26" customFormat="1" customHeight="1" spans="1:10">
      <c r="A544" s="175">
        <v>2240101</v>
      </c>
      <c r="B544" s="94" t="s">
        <v>156</v>
      </c>
      <c r="C544" s="171"/>
      <c r="D544" s="171">
        <v>0</v>
      </c>
      <c r="E544" s="93">
        <v>0</v>
      </c>
      <c r="F544" s="92">
        <v>0</v>
      </c>
      <c r="G544" s="93">
        <v>0</v>
      </c>
      <c r="H544" s="171">
        <v>14</v>
      </c>
      <c r="I544" s="92">
        <v>14</v>
      </c>
      <c r="J544" s="93">
        <v>0</v>
      </c>
    </row>
    <row r="545" s="83" customFormat="1" customHeight="1" spans="1:11">
      <c r="A545" s="175">
        <v>2240102</v>
      </c>
      <c r="B545" s="94" t="s">
        <v>157</v>
      </c>
      <c r="C545" s="171"/>
      <c r="D545" s="171">
        <v>0</v>
      </c>
      <c r="E545" s="93">
        <v>0</v>
      </c>
      <c r="F545" s="92">
        <v>0</v>
      </c>
      <c r="G545" s="93">
        <v>0</v>
      </c>
      <c r="H545" s="171"/>
      <c r="I545" s="92">
        <v>0</v>
      </c>
      <c r="J545" s="93">
        <v>0</v>
      </c>
      <c r="K545" s="26"/>
    </row>
    <row r="546" s="83" customFormat="1" customHeight="1" spans="1:11">
      <c r="A546" s="175">
        <v>2240103</v>
      </c>
      <c r="B546" s="94" t="s">
        <v>163</v>
      </c>
      <c r="C546" s="171"/>
      <c r="D546" s="171">
        <v>0</v>
      </c>
      <c r="E546" s="93">
        <v>0</v>
      </c>
      <c r="F546" s="92">
        <v>0</v>
      </c>
      <c r="G546" s="93">
        <v>0</v>
      </c>
      <c r="H546" s="171"/>
      <c r="I546" s="92">
        <v>0</v>
      </c>
      <c r="J546" s="93">
        <v>0</v>
      </c>
      <c r="K546" s="26"/>
    </row>
    <row r="547" s="26" customFormat="1" customHeight="1" spans="1:10">
      <c r="A547" s="175">
        <v>2240104</v>
      </c>
      <c r="B547" s="94" t="s">
        <v>564</v>
      </c>
      <c r="C547" s="171">
        <v>60</v>
      </c>
      <c r="D547" s="171">
        <v>0</v>
      </c>
      <c r="E547" s="93">
        <v>0</v>
      </c>
      <c r="F547" s="92">
        <v>-1</v>
      </c>
      <c r="G547" s="93">
        <v>-100</v>
      </c>
      <c r="H547" s="171"/>
      <c r="I547" s="92">
        <v>0</v>
      </c>
      <c r="J547" s="93">
        <v>0</v>
      </c>
    </row>
    <row r="548" s="26" customFormat="1" customHeight="1" spans="1:10">
      <c r="A548" s="175">
        <v>2240105</v>
      </c>
      <c r="B548" s="94" t="s">
        <v>565</v>
      </c>
      <c r="C548" s="171"/>
      <c r="D548" s="171">
        <v>0</v>
      </c>
      <c r="E548" s="93">
        <v>0</v>
      </c>
      <c r="F548" s="92">
        <v>0</v>
      </c>
      <c r="G548" s="93">
        <v>0</v>
      </c>
      <c r="H548" s="171"/>
      <c r="I548" s="92">
        <v>0</v>
      </c>
      <c r="J548" s="93">
        <v>0</v>
      </c>
    </row>
    <row r="549" s="26" customFormat="1" customHeight="1" spans="1:10">
      <c r="A549" s="175">
        <v>2240106</v>
      </c>
      <c r="B549" s="94" t="s">
        <v>566</v>
      </c>
      <c r="C549" s="171">
        <v>525</v>
      </c>
      <c r="D549" s="171">
        <v>343</v>
      </c>
      <c r="E549" s="93">
        <v>65.3333333333333</v>
      </c>
      <c r="F549" s="92">
        <v>208</v>
      </c>
      <c r="G549" s="93">
        <v>154.074074074074</v>
      </c>
      <c r="H549" s="171">
        <v>408</v>
      </c>
      <c r="I549" s="92">
        <v>65</v>
      </c>
      <c r="J549" s="93">
        <v>18.9504373177843</v>
      </c>
    </row>
    <row r="550" s="26" customFormat="1" customHeight="1" spans="1:10">
      <c r="A550" s="175">
        <v>2240108</v>
      </c>
      <c r="B550" s="94" t="s">
        <v>567</v>
      </c>
      <c r="C550" s="171"/>
      <c r="D550" s="171">
        <v>0</v>
      </c>
      <c r="E550" s="93">
        <v>0</v>
      </c>
      <c r="F550" s="92">
        <v>0</v>
      </c>
      <c r="G550" s="93">
        <v>0</v>
      </c>
      <c r="H550" s="171">
        <v>1</v>
      </c>
      <c r="I550" s="92">
        <v>1</v>
      </c>
      <c r="J550" s="93">
        <v>0</v>
      </c>
    </row>
    <row r="551" s="26" customFormat="1" customHeight="1" spans="1:10">
      <c r="A551" s="175">
        <v>2240109</v>
      </c>
      <c r="B551" s="94" t="s">
        <v>568</v>
      </c>
      <c r="C551" s="171">
        <v>128</v>
      </c>
      <c r="D551" s="171">
        <v>20</v>
      </c>
      <c r="E551" s="93">
        <v>15.625</v>
      </c>
      <c r="F551" s="92">
        <v>-16</v>
      </c>
      <c r="G551" s="93">
        <v>-44.4444444444444</v>
      </c>
      <c r="H551" s="171">
        <v>42</v>
      </c>
      <c r="I551" s="92">
        <v>22</v>
      </c>
      <c r="J551" s="93">
        <v>110</v>
      </c>
    </row>
    <row r="552" s="26" customFormat="1" customHeight="1" spans="1:10">
      <c r="A552" s="175">
        <v>2240150</v>
      </c>
      <c r="B552" s="94" t="s">
        <v>158</v>
      </c>
      <c r="C552" s="171"/>
      <c r="D552" s="171">
        <v>0</v>
      </c>
      <c r="E552" s="93">
        <v>0</v>
      </c>
      <c r="F552" s="92">
        <v>0</v>
      </c>
      <c r="G552" s="93">
        <v>0</v>
      </c>
      <c r="H552" s="171"/>
      <c r="I552" s="92">
        <v>0</v>
      </c>
      <c r="J552" s="93">
        <v>0</v>
      </c>
    </row>
    <row r="553" s="26" customFormat="1" customHeight="1" spans="1:10">
      <c r="A553" s="175">
        <v>2240199</v>
      </c>
      <c r="B553" s="94" t="s">
        <v>569</v>
      </c>
      <c r="C553" s="171">
        <v>60</v>
      </c>
      <c r="D553" s="171">
        <v>1</v>
      </c>
      <c r="E553" s="93">
        <v>1.66666666666667</v>
      </c>
      <c r="F553" s="92">
        <v>1</v>
      </c>
      <c r="G553" s="93">
        <v>0</v>
      </c>
      <c r="H553" s="171">
        <v>45</v>
      </c>
      <c r="I553" s="92">
        <v>44</v>
      </c>
      <c r="J553" s="93">
        <v>4400</v>
      </c>
    </row>
    <row r="554" s="26" customFormat="1" customHeight="1" spans="1:10">
      <c r="A554" s="175">
        <v>22402</v>
      </c>
      <c r="B554" s="94" t="s">
        <v>570</v>
      </c>
      <c r="C554" s="171">
        <v>418</v>
      </c>
      <c r="D554" s="171">
        <v>180</v>
      </c>
      <c r="E554" s="93">
        <v>43.0622009569378</v>
      </c>
      <c r="F554" s="92">
        <v>-163</v>
      </c>
      <c r="G554" s="93">
        <v>-47.5218658892128</v>
      </c>
      <c r="H554" s="171">
        <v>352</v>
      </c>
      <c r="I554" s="92">
        <v>172</v>
      </c>
      <c r="J554" s="93">
        <v>95.5555555555555</v>
      </c>
    </row>
    <row r="555" s="26" customFormat="1" customHeight="1" spans="1:10">
      <c r="A555" s="175">
        <v>2240201</v>
      </c>
      <c r="B555" s="94" t="s">
        <v>156</v>
      </c>
      <c r="C555" s="171"/>
      <c r="D555" s="171"/>
      <c r="E555" s="93">
        <v>0</v>
      </c>
      <c r="F555" s="92">
        <v>0</v>
      </c>
      <c r="G555" s="93">
        <v>0</v>
      </c>
      <c r="H555" s="171"/>
      <c r="I555" s="92">
        <v>0</v>
      </c>
      <c r="J555" s="93">
        <v>0</v>
      </c>
    </row>
    <row r="556" s="26" customFormat="1" customHeight="1" spans="1:10">
      <c r="A556" s="175">
        <v>2240202</v>
      </c>
      <c r="B556" s="94" t="s">
        <v>157</v>
      </c>
      <c r="C556" s="171"/>
      <c r="D556" s="171"/>
      <c r="E556" s="93">
        <v>0</v>
      </c>
      <c r="F556" s="92">
        <v>0</v>
      </c>
      <c r="G556" s="93">
        <v>0</v>
      </c>
      <c r="H556" s="171"/>
      <c r="I556" s="92">
        <v>0</v>
      </c>
      <c r="J556" s="93">
        <v>0</v>
      </c>
    </row>
    <row r="557" s="26" customFormat="1" customHeight="1" spans="1:10">
      <c r="A557" s="175">
        <v>2240203</v>
      </c>
      <c r="B557" s="94" t="s">
        <v>163</v>
      </c>
      <c r="C557" s="171"/>
      <c r="D557" s="171"/>
      <c r="E557" s="93">
        <v>0</v>
      </c>
      <c r="F557" s="92">
        <v>0</v>
      </c>
      <c r="G557" s="93">
        <v>0</v>
      </c>
      <c r="H557" s="171"/>
      <c r="I557" s="92">
        <v>0</v>
      </c>
      <c r="J557" s="93">
        <v>0</v>
      </c>
    </row>
    <row r="558" s="26" customFormat="1" customHeight="1" spans="1:10">
      <c r="A558" s="175">
        <v>2240204</v>
      </c>
      <c r="B558" s="94" t="s">
        <v>571</v>
      </c>
      <c r="C558" s="171"/>
      <c r="D558" s="171"/>
      <c r="E558" s="93">
        <v>0</v>
      </c>
      <c r="F558" s="92">
        <v>0</v>
      </c>
      <c r="G558" s="93">
        <v>0</v>
      </c>
      <c r="H558" s="171"/>
      <c r="I558" s="92">
        <v>0</v>
      </c>
      <c r="J558" s="93">
        <v>0</v>
      </c>
    </row>
    <row r="559" s="26" customFormat="1" customHeight="1" spans="1:10">
      <c r="A559" s="175">
        <v>2240299</v>
      </c>
      <c r="B559" s="94" t="s">
        <v>572</v>
      </c>
      <c r="C559" s="171">
        <v>418</v>
      </c>
      <c r="D559" s="171">
        <v>180</v>
      </c>
      <c r="E559" s="93">
        <v>43.0622009569378</v>
      </c>
      <c r="F559" s="92">
        <v>-163</v>
      </c>
      <c r="G559" s="93">
        <v>-47.5218658892128</v>
      </c>
      <c r="H559" s="171">
        <v>352</v>
      </c>
      <c r="I559" s="92">
        <v>172</v>
      </c>
      <c r="J559" s="93">
        <v>95.5555555555555</v>
      </c>
    </row>
    <row r="560" s="26" customFormat="1" customHeight="1" spans="1:10">
      <c r="A560" s="175">
        <v>22406</v>
      </c>
      <c r="B560" s="94" t="s">
        <v>573</v>
      </c>
      <c r="C560" s="171">
        <v>0</v>
      </c>
      <c r="D560" s="171">
        <v>0</v>
      </c>
      <c r="E560" s="93">
        <v>0</v>
      </c>
      <c r="F560" s="92">
        <v>0</v>
      </c>
      <c r="G560" s="93">
        <v>0</v>
      </c>
      <c r="H560" s="171">
        <v>15</v>
      </c>
      <c r="I560" s="92">
        <v>15</v>
      </c>
      <c r="J560" s="93">
        <v>0</v>
      </c>
    </row>
    <row r="561" s="26" customFormat="1" customHeight="1" spans="1:10">
      <c r="A561" s="175">
        <v>2240602</v>
      </c>
      <c r="B561" s="94" t="s">
        <v>574</v>
      </c>
      <c r="C561" s="171"/>
      <c r="D561" s="171"/>
      <c r="E561" s="93">
        <v>0</v>
      </c>
      <c r="F561" s="92">
        <v>0</v>
      </c>
      <c r="G561" s="93">
        <v>0</v>
      </c>
      <c r="H561" s="171">
        <v>15</v>
      </c>
      <c r="I561" s="92">
        <v>15</v>
      </c>
      <c r="J561" s="93">
        <v>0</v>
      </c>
    </row>
    <row r="562" s="26" customFormat="1" customHeight="1" spans="1:10">
      <c r="A562" s="178">
        <v>227</v>
      </c>
      <c r="B562" s="89" t="s">
        <v>575</v>
      </c>
      <c r="C562" s="169">
        <v>600</v>
      </c>
      <c r="D562" s="169"/>
      <c r="E562" s="88">
        <v>0</v>
      </c>
      <c r="F562" s="87">
        <v>0</v>
      </c>
      <c r="G562" s="88">
        <v>0</v>
      </c>
      <c r="H562" s="169">
        <v>600</v>
      </c>
      <c r="I562" s="87">
        <v>600</v>
      </c>
      <c r="J562" s="88">
        <v>0</v>
      </c>
    </row>
    <row r="563" s="26" customFormat="1" customHeight="1" spans="1:10">
      <c r="A563" s="175">
        <v>229</v>
      </c>
      <c r="B563" s="89" t="s">
        <v>576</v>
      </c>
      <c r="C563" s="169">
        <v>0</v>
      </c>
      <c r="D563" s="169">
        <v>87</v>
      </c>
      <c r="E563" s="88">
        <v>0</v>
      </c>
      <c r="F563" s="87">
        <v>79</v>
      </c>
      <c r="G563" s="88">
        <v>987.5</v>
      </c>
      <c r="H563" s="169">
        <v>2000</v>
      </c>
      <c r="I563" s="87">
        <v>1913</v>
      </c>
      <c r="J563" s="88">
        <v>2198.85057471264</v>
      </c>
    </row>
    <row r="564" s="26" customFormat="1" customHeight="1" spans="1:10">
      <c r="A564" s="178">
        <v>22902</v>
      </c>
      <c r="B564" s="94" t="s">
        <v>577</v>
      </c>
      <c r="C564" s="171"/>
      <c r="D564" s="171"/>
      <c r="E564" s="93">
        <v>0</v>
      </c>
      <c r="F564" s="92">
        <v>0</v>
      </c>
      <c r="G564" s="93">
        <v>0</v>
      </c>
      <c r="H564" s="171">
        <v>2000</v>
      </c>
      <c r="I564" s="92">
        <v>2000</v>
      </c>
      <c r="J564" s="93">
        <v>0</v>
      </c>
    </row>
    <row r="565" s="26" customFormat="1" customHeight="1" spans="1:10">
      <c r="A565" s="175">
        <v>22999</v>
      </c>
      <c r="B565" s="94" t="s">
        <v>578</v>
      </c>
      <c r="C565" s="171"/>
      <c r="D565" s="171">
        <v>87</v>
      </c>
      <c r="E565" s="93">
        <v>0</v>
      </c>
      <c r="F565" s="92">
        <v>79</v>
      </c>
      <c r="G565" s="93">
        <v>987.5</v>
      </c>
      <c r="H565" s="171"/>
      <c r="I565" s="92">
        <v>-87</v>
      </c>
      <c r="J565" s="93">
        <v>-100</v>
      </c>
    </row>
    <row r="566" s="26" customFormat="1" customHeight="1" spans="1:10">
      <c r="A566" s="175">
        <v>232</v>
      </c>
      <c r="B566" s="89" t="s">
        <v>579</v>
      </c>
      <c r="C566" s="169"/>
      <c r="D566" s="169"/>
      <c r="E566" s="88">
        <v>0</v>
      </c>
      <c r="F566" s="87">
        <v>0</v>
      </c>
      <c r="G566" s="88">
        <v>0</v>
      </c>
      <c r="H566" s="169"/>
      <c r="I566" s="87">
        <v>0</v>
      </c>
      <c r="J566" s="88">
        <v>0</v>
      </c>
    </row>
    <row r="567" s="26" customFormat="1" customHeight="1" spans="1:10">
      <c r="A567" s="175">
        <v>233</v>
      </c>
      <c r="B567" s="89" t="s">
        <v>580</v>
      </c>
      <c r="C567" s="169"/>
      <c r="D567" s="169"/>
      <c r="E567" s="88">
        <v>0</v>
      </c>
      <c r="F567" s="87">
        <v>0</v>
      </c>
      <c r="G567" s="88">
        <v>0</v>
      </c>
      <c r="H567" s="169"/>
      <c r="I567" s="87">
        <v>0</v>
      </c>
      <c r="J567" s="88">
        <v>0</v>
      </c>
    </row>
    <row r="568" s="26" customFormat="1" customHeight="1" spans="1:10">
      <c r="A568" s="181" t="s">
        <v>581</v>
      </c>
      <c r="B568" s="89" t="s">
        <v>581</v>
      </c>
      <c r="C568" s="169">
        <v>861</v>
      </c>
      <c r="D568" s="169"/>
      <c r="E568" s="88">
        <v>0</v>
      </c>
      <c r="F568" s="87">
        <v>0</v>
      </c>
      <c r="G568" s="88">
        <v>0</v>
      </c>
      <c r="H568" s="169"/>
      <c r="I568" s="87">
        <v>0</v>
      </c>
      <c r="J568" s="88">
        <v>0</v>
      </c>
    </row>
    <row r="571" s="83" customFormat="1" customHeight="1" spans="1:14">
      <c r="A571" s="162"/>
      <c r="B571" s="84"/>
      <c r="C571" s="131"/>
      <c r="D571" s="131"/>
      <c r="E571" s="163"/>
      <c r="F571" s="131"/>
      <c r="G571" s="163"/>
      <c r="H571" s="131"/>
      <c r="I571" s="131"/>
      <c r="J571" s="163"/>
      <c r="K571" s="26"/>
      <c r="L571" s="26"/>
      <c r="M571" s="26"/>
      <c r="N571" s="26"/>
    </row>
    <row r="572" s="161" customFormat="1" customHeight="1" spans="1:14">
      <c r="A572" s="162"/>
      <c r="B572" s="84"/>
      <c r="C572" s="131"/>
      <c r="D572" s="131"/>
      <c r="E572" s="163"/>
      <c r="F572" s="131"/>
      <c r="G572" s="163"/>
      <c r="H572" s="131"/>
      <c r="I572" s="131"/>
      <c r="J572" s="163"/>
      <c r="K572" s="26"/>
      <c r="L572" s="26"/>
      <c r="M572" s="26"/>
      <c r="N572" s="26"/>
    </row>
  </sheetData>
  <mergeCells count="11">
    <mergeCell ref="B1:J1"/>
    <mergeCell ref="A2:I2"/>
    <mergeCell ref="C3:G3"/>
    <mergeCell ref="H3:J3"/>
    <mergeCell ref="F4:G4"/>
    <mergeCell ref="I4:J4"/>
    <mergeCell ref="B3:B5"/>
    <mergeCell ref="C4:C5"/>
    <mergeCell ref="D4:D5"/>
    <mergeCell ref="E4:E5"/>
    <mergeCell ref="H4:H5"/>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395"/>
  <sheetViews>
    <sheetView showZeros="0" workbookViewId="0">
      <pane xSplit="1" ySplit="4" topLeftCell="B71" activePane="bottomRight" state="frozen"/>
      <selection/>
      <selection pane="topRight"/>
      <selection pane="bottomLeft"/>
      <selection pane="bottomRight" activeCell="F86" sqref="F86"/>
    </sheetView>
  </sheetViews>
  <sheetFormatPr defaultColWidth="9" defaultRowHeight="12" outlineLevelCol="6"/>
  <cols>
    <col min="1" max="1" width="45.9074074074074" style="142" customWidth="1"/>
    <col min="2" max="2" width="29" style="131" customWidth="1"/>
    <col min="3" max="4" width="26.4537037037037" style="131" customWidth="1"/>
    <col min="5" max="5" width="11.7314814814815" style="26" customWidth="1"/>
    <col min="6" max="6" width="9.44444444444444" style="26" customWidth="1"/>
    <col min="7" max="7" width="8.35185185185185" style="26" customWidth="1"/>
    <col min="8" max="16384" width="9" style="26"/>
  </cols>
  <sheetData>
    <row r="1" s="109" customFormat="1" ht="54" customHeight="1" spans="1:7">
      <c r="A1" s="132" t="s">
        <v>594</v>
      </c>
      <c r="B1" s="132"/>
      <c r="C1" s="132"/>
      <c r="D1" s="132"/>
      <c r="E1" s="22"/>
      <c r="F1" s="1"/>
      <c r="G1" s="1"/>
    </row>
    <row r="2" s="109" customFormat="1" ht="16" customHeight="1" spans="2:7">
      <c r="B2" s="143"/>
      <c r="C2" s="143"/>
      <c r="D2" s="143" t="s">
        <v>39</v>
      </c>
      <c r="E2" s="143"/>
      <c r="F2" s="143"/>
      <c r="G2" s="143"/>
    </row>
    <row r="3" s="109" customFormat="1" ht="16" customHeight="1" spans="1:7">
      <c r="A3" s="144" t="s">
        <v>595</v>
      </c>
      <c r="B3" s="145" t="s">
        <v>596</v>
      </c>
      <c r="C3" s="154" t="s">
        <v>597</v>
      </c>
      <c r="D3" s="154"/>
      <c r="E3" s="1"/>
      <c r="F3" s="1"/>
      <c r="G3" s="1"/>
    </row>
    <row r="4" s="109" customFormat="1" ht="16" customHeight="1" spans="1:7">
      <c r="A4" s="144"/>
      <c r="B4" s="145"/>
      <c r="C4" s="145" t="s">
        <v>598</v>
      </c>
      <c r="D4" s="145" t="s">
        <v>599</v>
      </c>
      <c r="E4" s="1"/>
      <c r="F4" s="1"/>
      <c r="G4" s="1"/>
    </row>
    <row r="5" s="83" customFormat="1" ht="16" customHeight="1" spans="1:7">
      <c r="A5" s="155" t="s">
        <v>600</v>
      </c>
      <c r="B5" s="156">
        <v>6676</v>
      </c>
      <c r="C5" s="156">
        <v>1064</v>
      </c>
      <c r="D5" s="156">
        <v>5612</v>
      </c>
      <c r="E5" s="3"/>
      <c r="F5" s="3"/>
      <c r="G5" s="3"/>
    </row>
    <row r="6" s="109" customFormat="1" ht="16" customHeight="1" spans="1:7">
      <c r="A6" s="157" t="s">
        <v>601</v>
      </c>
      <c r="B6" s="158">
        <v>659</v>
      </c>
      <c r="C6" s="158">
        <v>656</v>
      </c>
      <c r="D6" s="158">
        <v>3</v>
      </c>
      <c r="E6" s="1"/>
      <c r="F6" s="1"/>
      <c r="G6" s="1"/>
    </row>
    <row r="7" s="109" customFormat="1" ht="16" customHeight="1" spans="1:7">
      <c r="A7" s="157" t="s">
        <v>602</v>
      </c>
      <c r="B7" s="158">
        <v>516</v>
      </c>
      <c r="C7" s="158">
        <v>316</v>
      </c>
      <c r="D7" s="158">
        <v>200</v>
      </c>
      <c r="E7" s="1"/>
      <c r="F7" s="1"/>
      <c r="G7" s="1"/>
    </row>
    <row r="8" s="109" customFormat="1" ht="16" customHeight="1" spans="1:7">
      <c r="A8" s="157" t="s">
        <v>603</v>
      </c>
      <c r="B8" s="158">
        <v>92</v>
      </c>
      <c r="C8" s="158">
        <v>92</v>
      </c>
      <c r="D8" s="158"/>
      <c r="E8" s="1"/>
      <c r="F8" s="1"/>
      <c r="G8" s="1"/>
    </row>
    <row r="9" s="109" customFormat="1" ht="16" customHeight="1" spans="1:7">
      <c r="A9" s="157" t="s">
        <v>604</v>
      </c>
      <c r="B9" s="158">
        <v>5409</v>
      </c>
      <c r="C9" s="158"/>
      <c r="D9" s="158">
        <v>5409</v>
      </c>
      <c r="E9" s="1"/>
      <c r="F9" s="1"/>
      <c r="G9" s="1"/>
    </row>
    <row r="10" s="83" customFormat="1" ht="16" customHeight="1" spans="1:7">
      <c r="A10" s="155" t="s">
        <v>605</v>
      </c>
      <c r="B10" s="156">
        <v>18175</v>
      </c>
      <c r="C10" s="156">
        <v>160</v>
      </c>
      <c r="D10" s="156">
        <v>18015</v>
      </c>
      <c r="E10" s="3"/>
      <c r="F10" s="3"/>
      <c r="G10" s="3"/>
    </row>
    <row r="11" s="109" customFormat="1" ht="16" customHeight="1" spans="1:7">
      <c r="A11" s="157" t="s">
        <v>606</v>
      </c>
      <c r="B11" s="158">
        <v>1374</v>
      </c>
      <c r="C11" s="158">
        <v>140</v>
      </c>
      <c r="D11" s="158">
        <v>1234</v>
      </c>
      <c r="E11" s="1"/>
      <c r="F11" s="1"/>
      <c r="G11" s="1"/>
    </row>
    <row r="12" s="109" customFormat="1" ht="16" customHeight="1" spans="1:7">
      <c r="A12" s="157" t="s">
        <v>607</v>
      </c>
      <c r="B12" s="158">
        <v>4</v>
      </c>
      <c r="C12" s="158">
        <v>4</v>
      </c>
      <c r="D12" s="158"/>
      <c r="E12" s="1"/>
      <c r="F12" s="1"/>
      <c r="G12" s="1"/>
    </row>
    <row r="13" s="109" customFormat="1" ht="16" customHeight="1" spans="1:7">
      <c r="A13" s="157" t="s">
        <v>608</v>
      </c>
      <c r="B13" s="158">
        <v>170</v>
      </c>
      <c r="C13" s="158">
        <v>3</v>
      </c>
      <c r="D13" s="158">
        <v>167</v>
      </c>
      <c r="E13" s="1"/>
      <c r="F13" s="1"/>
      <c r="G13" s="1"/>
    </row>
    <row r="14" s="109" customFormat="1" ht="16" customHeight="1" spans="1:7">
      <c r="A14" s="157" t="s">
        <v>609</v>
      </c>
      <c r="B14" s="158">
        <v>2</v>
      </c>
      <c r="C14" s="158"/>
      <c r="D14" s="158">
        <v>2</v>
      </c>
      <c r="E14" s="1"/>
      <c r="F14" s="1"/>
      <c r="G14" s="1"/>
    </row>
    <row r="15" s="109" customFormat="1" ht="16" customHeight="1" spans="1:7">
      <c r="A15" s="157" t="s">
        <v>610</v>
      </c>
      <c r="B15" s="158">
        <v>12085</v>
      </c>
      <c r="C15" s="158"/>
      <c r="D15" s="158">
        <v>12085</v>
      </c>
      <c r="E15" s="1"/>
      <c r="F15" s="1"/>
      <c r="G15" s="1"/>
    </row>
    <row r="16" s="109" customFormat="1" ht="16" customHeight="1" spans="1:7">
      <c r="A16" s="157" t="s">
        <v>611</v>
      </c>
      <c r="B16" s="158">
        <v>33</v>
      </c>
      <c r="C16" s="158">
        <v>3</v>
      </c>
      <c r="D16" s="158">
        <v>30</v>
      </c>
      <c r="E16" s="1"/>
      <c r="F16" s="1"/>
      <c r="G16" s="1"/>
    </row>
    <row r="17" s="109" customFormat="1" ht="16" customHeight="1" spans="1:7">
      <c r="A17" s="157" t="s">
        <v>612</v>
      </c>
      <c r="B17" s="158">
        <v>0</v>
      </c>
      <c r="C17" s="158"/>
      <c r="D17" s="158"/>
      <c r="E17" s="1"/>
      <c r="F17" s="1"/>
      <c r="G17" s="1"/>
    </row>
    <row r="18" s="109" customFormat="1" ht="16" customHeight="1" spans="1:7">
      <c r="A18" s="157" t="s">
        <v>613</v>
      </c>
      <c r="B18" s="158">
        <v>0</v>
      </c>
      <c r="C18" s="158"/>
      <c r="D18" s="158"/>
      <c r="E18" s="1"/>
      <c r="F18" s="1"/>
      <c r="G18" s="1"/>
    </row>
    <row r="19" s="109" customFormat="1" ht="16" customHeight="1" spans="1:7">
      <c r="A19" s="157" t="s">
        <v>614</v>
      </c>
      <c r="B19" s="158">
        <v>121</v>
      </c>
      <c r="C19" s="158">
        <v>3</v>
      </c>
      <c r="D19" s="158">
        <v>118</v>
      </c>
      <c r="E19" s="1"/>
      <c r="F19" s="1"/>
      <c r="G19" s="1"/>
    </row>
    <row r="20" s="109" customFormat="1" ht="16" customHeight="1" spans="1:7">
      <c r="A20" s="157" t="s">
        <v>615</v>
      </c>
      <c r="B20" s="158">
        <v>4386</v>
      </c>
      <c r="C20" s="158">
        <v>7</v>
      </c>
      <c r="D20" s="158">
        <v>4379</v>
      </c>
      <c r="E20" s="1"/>
      <c r="F20" s="1"/>
      <c r="G20" s="1"/>
    </row>
    <row r="21" s="83" customFormat="1" ht="16" customHeight="1" spans="1:7">
      <c r="A21" s="155" t="s">
        <v>616</v>
      </c>
      <c r="B21" s="156">
        <v>2360</v>
      </c>
      <c r="C21" s="156">
        <v>0</v>
      </c>
      <c r="D21" s="156">
        <v>2360</v>
      </c>
      <c r="E21" s="3"/>
      <c r="F21" s="3"/>
      <c r="G21" s="3"/>
    </row>
    <row r="22" s="109" customFormat="1" ht="16" customHeight="1" spans="1:7">
      <c r="A22" s="157" t="s">
        <v>617</v>
      </c>
      <c r="B22" s="158">
        <v>20</v>
      </c>
      <c r="C22" s="158"/>
      <c r="D22" s="158">
        <v>20</v>
      </c>
      <c r="E22" s="1"/>
      <c r="F22" s="1"/>
      <c r="G22" s="1"/>
    </row>
    <row r="23" s="109" customFormat="1" ht="16" customHeight="1" spans="1:7">
      <c r="A23" s="157" t="s">
        <v>618</v>
      </c>
      <c r="B23" s="158">
        <v>2120</v>
      </c>
      <c r="C23" s="158"/>
      <c r="D23" s="158">
        <v>2120</v>
      </c>
      <c r="E23" s="1"/>
      <c r="F23" s="1"/>
      <c r="G23" s="1"/>
    </row>
    <row r="24" s="109" customFormat="1" ht="16" customHeight="1" spans="1:7">
      <c r="A24" s="157" t="s">
        <v>619</v>
      </c>
      <c r="B24" s="158">
        <v>0</v>
      </c>
      <c r="C24" s="158"/>
      <c r="D24" s="158"/>
      <c r="E24" s="1"/>
      <c r="F24" s="1"/>
      <c r="G24" s="1"/>
    </row>
    <row r="25" s="109" customFormat="1" ht="16" customHeight="1" spans="1:7">
      <c r="A25" s="157" t="s">
        <v>620</v>
      </c>
      <c r="B25" s="158">
        <v>0</v>
      </c>
      <c r="C25" s="158"/>
      <c r="D25" s="158"/>
      <c r="E25" s="1"/>
      <c r="F25" s="1"/>
      <c r="G25" s="1"/>
    </row>
    <row r="26" s="109" customFormat="1" ht="16" customHeight="1" spans="1:7">
      <c r="A26" s="157" t="s">
        <v>621</v>
      </c>
      <c r="B26" s="158">
        <v>101</v>
      </c>
      <c r="C26" s="158"/>
      <c r="D26" s="158">
        <v>101</v>
      </c>
      <c r="E26" s="1"/>
      <c r="F26" s="1"/>
      <c r="G26" s="1"/>
    </row>
    <row r="27" s="109" customFormat="1" ht="16" customHeight="1" spans="1:7">
      <c r="A27" s="157" t="s">
        <v>622</v>
      </c>
      <c r="B27" s="158">
        <v>39</v>
      </c>
      <c r="C27" s="158"/>
      <c r="D27" s="158">
        <v>39</v>
      </c>
      <c r="E27" s="1"/>
      <c r="F27" s="1"/>
      <c r="G27" s="1"/>
    </row>
    <row r="28" s="109" customFormat="1" ht="16" customHeight="1" spans="1:7">
      <c r="A28" s="157" t="s">
        <v>623</v>
      </c>
      <c r="B28" s="158">
        <v>80</v>
      </c>
      <c r="C28" s="158"/>
      <c r="D28" s="158">
        <v>80</v>
      </c>
      <c r="E28" s="1"/>
      <c r="F28" s="1"/>
      <c r="G28" s="1"/>
    </row>
    <row r="29" s="83" customFormat="1" ht="16" customHeight="1" spans="1:7">
      <c r="A29" s="155" t="s">
        <v>624</v>
      </c>
      <c r="B29" s="156">
        <v>0</v>
      </c>
      <c r="C29" s="156">
        <v>0</v>
      </c>
      <c r="D29" s="156">
        <v>0</v>
      </c>
      <c r="E29" s="3"/>
      <c r="F29" s="3"/>
      <c r="G29" s="3"/>
    </row>
    <row r="30" s="83" customFormat="1" ht="16" customHeight="1" spans="1:7">
      <c r="A30" s="157" t="s">
        <v>617</v>
      </c>
      <c r="B30" s="158">
        <v>0</v>
      </c>
      <c r="C30" s="156"/>
      <c r="D30" s="156"/>
      <c r="E30" s="3"/>
      <c r="F30" s="3"/>
      <c r="G30" s="3"/>
    </row>
    <row r="31" s="83" customFormat="1" ht="16" customHeight="1" spans="1:7">
      <c r="A31" s="157" t="s">
        <v>618</v>
      </c>
      <c r="B31" s="158">
        <v>0</v>
      </c>
      <c r="C31" s="156"/>
      <c r="D31" s="156"/>
      <c r="E31" s="3"/>
      <c r="F31" s="3"/>
      <c r="G31" s="3"/>
    </row>
    <row r="32" s="83" customFormat="1" ht="16" customHeight="1" spans="1:7">
      <c r="A32" s="157" t="s">
        <v>619</v>
      </c>
      <c r="B32" s="158">
        <v>0</v>
      </c>
      <c r="C32" s="156"/>
      <c r="D32" s="156"/>
      <c r="E32" s="3"/>
      <c r="F32" s="3"/>
      <c r="G32" s="3"/>
    </row>
    <row r="33" s="109" customFormat="1" ht="16" customHeight="1" spans="1:7">
      <c r="A33" s="157" t="s">
        <v>621</v>
      </c>
      <c r="B33" s="158">
        <v>0</v>
      </c>
      <c r="C33" s="158"/>
      <c r="D33" s="158"/>
      <c r="E33" s="1"/>
      <c r="F33" s="1"/>
      <c r="G33" s="1"/>
    </row>
    <row r="34" s="109" customFormat="1" ht="16" customHeight="1" spans="1:7">
      <c r="A34" s="157" t="s">
        <v>622</v>
      </c>
      <c r="B34" s="158">
        <v>0</v>
      </c>
      <c r="C34" s="158"/>
      <c r="D34" s="158"/>
      <c r="E34" s="1"/>
      <c r="F34" s="1"/>
      <c r="G34" s="1"/>
    </row>
    <row r="35" s="109" customFormat="1" ht="16" customHeight="1" spans="1:7">
      <c r="A35" s="157" t="s">
        <v>623</v>
      </c>
      <c r="B35" s="158">
        <v>0</v>
      </c>
      <c r="C35" s="158"/>
      <c r="D35" s="158"/>
      <c r="E35" s="1"/>
      <c r="F35" s="1"/>
      <c r="G35" s="1"/>
    </row>
    <row r="36" s="109" customFormat="1" ht="16" customHeight="1" spans="1:7">
      <c r="A36" s="155" t="s">
        <v>625</v>
      </c>
      <c r="B36" s="156">
        <v>9782</v>
      </c>
      <c r="C36" s="156">
        <v>4832</v>
      </c>
      <c r="D36" s="156">
        <v>4950</v>
      </c>
      <c r="E36" s="1"/>
      <c r="F36" s="1"/>
      <c r="G36" s="1"/>
    </row>
    <row r="37" s="83" customFormat="1" ht="16" customHeight="1" spans="1:7">
      <c r="A37" s="157" t="s">
        <v>626</v>
      </c>
      <c r="B37" s="158">
        <v>5327</v>
      </c>
      <c r="C37" s="158">
        <v>4323</v>
      </c>
      <c r="D37" s="158">
        <v>1004</v>
      </c>
      <c r="E37" s="3"/>
      <c r="F37" s="3"/>
      <c r="G37" s="3"/>
    </row>
    <row r="38" s="109" customFormat="1" ht="16" customHeight="1" spans="1:7">
      <c r="A38" s="157" t="s">
        <v>627</v>
      </c>
      <c r="B38" s="158">
        <v>4455</v>
      </c>
      <c r="C38" s="158">
        <v>509</v>
      </c>
      <c r="D38" s="158">
        <v>3946</v>
      </c>
      <c r="E38" s="1"/>
      <c r="F38" s="1"/>
      <c r="G38" s="1"/>
    </row>
    <row r="39" s="109" customFormat="1" ht="16" customHeight="1" spans="1:7">
      <c r="A39" s="157" t="s">
        <v>628</v>
      </c>
      <c r="B39" s="158">
        <v>0</v>
      </c>
      <c r="C39" s="158"/>
      <c r="D39" s="158"/>
      <c r="E39" s="1"/>
      <c r="F39" s="1"/>
      <c r="G39" s="1"/>
    </row>
    <row r="40" s="109" customFormat="1" ht="16" customHeight="1" spans="1:7">
      <c r="A40" s="155" t="s">
        <v>629</v>
      </c>
      <c r="B40" s="156">
        <v>760</v>
      </c>
      <c r="C40" s="156">
        <v>0</v>
      </c>
      <c r="D40" s="156">
        <v>760</v>
      </c>
      <c r="E40" s="1"/>
      <c r="F40" s="1"/>
      <c r="G40" s="1"/>
    </row>
    <row r="41" s="83" customFormat="1" ht="16" customHeight="1" spans="1:7">
      <c r="A41" s="157" t="s">
        <v>630</v>
      </c>
      <c r="B41" s="158">
        <v>760</v>
      </c>
      <c r="C41" s="158"/>
      <c r="D41" s="158">
        <v>760</v>
      </c>
      <c r="E41" s="3"/>
      <c r="F41" s="3"/>
      <c r="G41" s="3"/>
    </row>
    <row r="42" s="109" customFormat="1" ht="16" customHeight="1" spans="1:7">
      <c r="A42" s="157" t="s">
        <v>631</v>
      </c>
      <c r="B42" s="158">
        <v>0</v>
      </c>
      <c r="C42" s="158"/>
      <c r="D42" s="158"/>
      <c r="E42" s="1"/>
      <c r="F42" s="1"/>
      <c r="G42" s="1"/>
    </row>
    <row r="43" s="109" customFormat="1" ht="16" customHeight="1" spans="1:7">
      <c r="A43" s="155" t="s">
        <v>632</v>
      </c>
      <c r="B43" s="156">
        <v>7594</v>
      </c>
      <c r="C43" s="156">
        <v>0</v>
      </c>
      <c r="D43" s="156">
        <v>7594</v>
      </c>
      <c r="E43" s="1"/>
      <c r="F43" s="1"/>
      <c r="G43" s="1"/>
    </row>
    <row r="44" s="83" customFormat="1" ht="16" customHeight="1" spans="1:7">
      <c r="A44" s="157" t="s">
        <v>633</v>
      </c>
      <c r="B44" s="158">
        <v>0</v>
      </c>
      <c r="C44" s="158"/>
      <c r="D44" s="158"/>
      <c r="E44" s="3"/>
      <c r="F44" s="3"/>
      <c r="G44" s="3"/>
    </row>
    <row r="45" s="109" customFormat="1" ht="16" customHeight="1" spans="1:7">
      <c r="A45" s="157" t="s">
        <v>634</v>
      </c>
      <c r="B45" s="158">
        <v>2000</v>
      </c>
      <c r="C45" s="158"/>
      <c r="D45" s="158">
        <v>2000</v>
      </c>
      <c r="E45" s="1"/>
      <c r="F45" s="1"/>
      <c r="G45" s="1"/>
    </row>
    <row r="46" s="109" customFormat="1" ht="16" customHeight="1" spans="1:7">
      <c r="A46" s="157" t="s">
        <v>635</v>
      </c>
      <c r="B46" s="158">
        <v>5594</v>
      </c>
      <c r="C46" s="158"/>
      <c r="D46" s="158">
        <v>5594</v>
      </c>
      <c r="E46" s="1"/>
      <c r="F46" s="1"/>
      <c r="G46" s="1"/>
    </row>
    <row r="47" s="83" customFormat="1" ht="16" customHeight="1" spans="1:7">
      <c r="A47" s="155" t="s">
        <v>636</v>
      </c>
      <c r="B47" s="156">
        <v>0</v>
      </c>
      <c r="C47" s="156">
        <v>0</v>
      </c>
      <c r="D47" s="156">
        <v>0</v>
      </c>
      <c r="E47" s="3"/>
      <c r="F47" s="3"/>
      <c r="G47" s="3"/>
    </row>
    <row r="48" s="109" customFormat="1" ht="16" customHeight="1" spans="1:7">
      <c r="A48" s="157" t="s">
        <v>637</v>
      </c>
      <c r="B48" s="158">
        <v>0</v>
      </c>
      <c r="C48" s="158"/>
      <c r="D48" s="158"/>
      <c r="E48" s="1"/>
      <c r="F48" s="1"/>
      <c r="G48" s="1"/>
    </row>
    <row r="49" s="109" customFormat="1" ht="16" customHeight="1" spans="1:7">
      <c r="A49" s="157" t="s">
        <v>638</v>
      </c>
      <c r="B49" s="158">
        <v>0</v>
      </c>
      <c r="C49" s="158"/>
      <c r="D49" s="158"/>
      <c r="E49" s="1"/>
      <c r="F49" s="1"/>
      <c r="G49" s="1"/>
    </row>
    <row r="50" s="83" customFormat="1" ht="16" customHeight="1" spans="1:7">
      <c r="A50" s="155" t="s">
        <v>639</v>
      </c>
      <c r="B50" s="156">
        <v>834</v>
      </c>
      <c r="C50" s="156">
        <v>236</v>
      </c>
      <c r="D50" s="156">
        <v>598</v>
      </c>
      <c r="E50" s="3"/>
      <c r="F50" s="3"/>
      <c r="G50" s="3"/>
    </row>
    <row r="51" s="109" customFormat="1" ht="16" customHeight="1" spans="1:7">
      <c r="A51" s="157" t="s">
        <v>640</v>
      </c>
      <c r="B51" s="158">
        <v>121</v>
      </c>
      <c r="C51" s="158"/>
      <c r="D51" s="158">
        <v>121</v>
      </c>
      <c r="E51" s="1"/>
      <c r="F51" s="1"/>
      <c r="G51" s="1"/>
    </row>
    <row r="52" s="109" customFormat="1" ht="16" customHeight="1" spans="1:7">
      <c r="A52" s="157" t="s">
        <v>641</v>
      </c>
      <c r="B52" s="158">
        <v>24</v>
      </c>
      <c r="C52" s="158"/>
      <c r="D52" s="158">
        <v>24</v>
      </c>
      <c r="E52" s="1"/>
      <c r="F52" s="1"/>
      <c r="G52" s="1"/>
    </row>
    <row r="53" s="109" customFormat="1" ht="16" customHeight="1" spans="1:7">
      <c r="A53" s="157" t="s">
        <v>642</v>
      </c>
      <c r="B53" s="158">
        <v>0</v>
      </c>
      <c r="C53" s="158"/>
      <c r="D53" s="158"/>
      <c r="E53" s="1"/>
      <c r="F53" s="1"/>
      <c r="G53" s="1"/>
    </row>
    <row r="54" s="109" customFormat="1" ht="16" customHeight="1" spans="1:7">
      <c r="A54" s="157" t="s">
        <v>643</v>
      </c>
      <c r="B54" s="158">
        <v>125</v>
      </c>
      <c r="C54" s="158">
        <v>125</v>
      </c>
      <c r="D54" s="158"/>
      <c r="E54" s="1"/>
      <c r="F54" s="1"/>
      <c r="G54" s="1"/>
    </row>
    <row r="55" s="109" customFormat="1" ht="16" customHeight="1" spans="1:7">
      <c r="A55" s="157" t="s">
        <v>644</v>
      </c>
      <c r="B55" s="158">
        <v>564</v>
      </c>
      <c r="C55" s="158">
        <v>111</v>
      </c>
      <c r="D55" s="158">
        <v>453</v>
      </c>
      <c r="E55" s="1"/>
      <c r="F55" s="1"/>
      <c r="G55" s="1"/>
    </row>
    <row r="56" s="83" customFormat="1" ht="16" customHeight="1" spans="1:7">
      <c r="A56" s="155" t="s">
        <v>645</v>
      </c>
      <c r="B56" s="156">
        <v>52</v>
      </c>
      <c r="C56" s="156">
        <v>0</v>
      </c>
      <c r="D56" s="156">
        <v>52</v>
      </c>
      <c r="E56" s="3"/>
      <c r="F56" s="3"/>
      <c r="G56" s="3"/>
    </row>
    <row r="57" s="109" customFormat="1" ht="16" customHeight="1" spans="1:7">
      <c r="A57" s="157" t="s">
        <v>646</v>
      </c>
      <c r="B57" s="158">
        <v>52</v>
      </c>
      <c r="C57" s="158"/>
      <c r="D57" s="158">
        <v>52</v>
      </c>
      <c r="E57" s="1"/>
      <c r="F57" s="1"/>
      <c r="G57" s="1"/>
    </row>
    <row r="58" s="109" customFormat="1" ht="16" customHeight="1" spans="1:7">
      <c r="A58" s="157" t="s">
        <v>647</v>
      </c>
      <c r="B58" s="158">
        <v>0</v>
      </c>
      <c r="C58" s="158"/>
      <c r="D58" s="158"/>
      <c r="E58" s="1"/>
      <c r="F58" s="1"/>
      <c r="G58" s="1"/>
    </row>
    <row r="59" s="109" customFormat="1" ht="16" customHeight="1" spans="1:7">
      <c r="A59" s="157" t="s">
        <v>648</v>
      </c>
      <c r="B59" s="158">
        <v>0</v>
      </c>
      <c r="C59" s="158"/>
      <c r="D59" s="158"/>
      <c r="E59" s="1"/>
      <c r="F59" s="1"/>
      <c r="G59" s="1"/>
    </row>
    <row r="60" s="109" customFormat="1" ht="16" customHeight="1" spans="1:7">
      <c r="A60" s="155" t="s">
        <v>649</v>
      </c>
      <c r="B60" s="156">
        <v>0</v>
      </c>
      <c r="C60" s="156">
        <v>0</v>
      </c>
      <c r="D60" s="156">
        <v>0</v>
      </c>
      <c r="E60" s="1"/>
      <c r="F60" s="1"/>
      <c r="G60" s="1"/>
    </row>
    <row r="61" s="83" customFormat="1" ht="16" customHeight="1" spans="1:7">
      <c r="A61" s="157" t="s">
        <v>650</v>
      </c>
      <c r="B61" s="158">
        <v>0</v>
      </c>
      <c r="C61" s="158"/>
      <c r="D61" s="158"/>
      <c r="E61" s="3"/>
      <c r="F61" s="3"/>
      <c r="G61" s="3"/>
    </row>
    <row r="62" s="109" customFormat="1" ht="16" customHeight="1" spans="1:7">
      <c r="A62" s="157" t="s">
        <v>651</v>
      </c>
      <c r="B62" s="158">
        <v>0</v>
      </c>
      <c r="C62" s="158"/>
      <c r="D62" s="158"/>
      <c r="E62" s="1"/>
      <c r="F62" s="1"/>
      <c r="G62" s="1"/>
    </row>
    <row r="63" s="109" customFormat="1" ht="16" customHeight="1" spans="1:7">
      <c r="A63" s="155" t="s">
        <v>652</v>
      </c>
      <c r="B63" s="156">
        <v>0</v>
      </c>
      <c r="C63" s="156">
        <v>0</v>
      </c>
      <c r="D63" s="156">
        <v>0</v>
      </c>
      <c r="E63" s="1"/>
      <c r="F63" s="1"/>
      <c r="G63" s="1"/>
    </row>
    <row r="64" s="83" customFormat="1" ht="16" customHeight="1" spans="1:7">
      <c r="A64" s="157" t="s">
        <v>653</v>
      </c>
      <c r="B64" s="158">
        <v>0</v>
      </c>
      <c r="C64" s="158"/>
      <c r="D64" s="158"/>
      <c r="E64" s="3"/>
      <c r="F64" s="3"/>
      <c r="G64" s="3"/>
    </row>
    <row r="65" s="83" customFormat="1" ht="16" customHeight="1" spans="1:7">
      <c r="A65" s="155" t="s">
        <v>654</v>
      </c>
      <c r="B65" s="158">
        <v>0</v>
      </c>
      <c r="C65" s="158"/>
      <c r="D65" s="158"/>
      <c r="E65" s="3"/>
      <c r="F65" s="3"/>
      <c r="G65" s="3"/>
    </row>
    <row r="66" s="109" customFormat="1" ht="16" customHeight="1" spans="1:7">
      <c r="A66" s="155" t="s">
        <v>655</v>
      </c>
      <c r="B66" s="156">
        <v>2600</v>
      </c>
      <c r="C66" s="156">
        <v>0</v>
      </c>
      <c r="D66" s="156">
        <v>2600</v>
      </c>
      <c r="E66" s="1"/>
      <c r="F66" s="1"/>
      <c r="G66" s="1"/>
    </row>
    <row r="67" s="109" customFormat="1" ht="16" customHeight="1" spans="1:7">
      <c r="A67" s="157" t="s">
        <v>656</v>
      </c>
      <c r="B67" s="158">
        <v>600</v>
      </c>
      <c r="C67" s="158"/>
      <c r="D67" s="158">
        <v>600</v>
      </c>
      <c r="E67" s="1"/>
      <c r="F67" s="1"/>
      <c r="G67" s="1"/>
    </row>
    <row r="68" s="83" customFormat="1" ht="16" customHeight="1" spans="1:7">
      <c r="A68" s="157" t="s">
        <v>657</v>
      </c>
      <c r="B68" s="158">
        <v>2000</v>
      </c>
      <c r="C68" s="158"/>
      <c r="D68" s="158">
        <v>2000</v>
      </c>
      <c r="E68" s="3"/>
      <c r="F68" s="3"/>
      <c r="G68" s="3"/>
    </row>
    <row r="69" s="109" customFormat="1" ht="16" customHeight="1" spans="1:7">
      <c r="A69" s="155" t="s">
        <v>658</v>
      </c>
      <c r="B69" s="156">
        <v>934</v>
      </c>
      <c r="C69" s="156">
        <v>0</v>
      </c>
      <c r="D69" s="156">
        <v>934</v>
      </c>
      <c r="E69" s="1"/>
      <c r="F69" s="1"/>
      <c r="G69" s="1"/>
    </row>
    <row r="70" s="83" customFormat="1" ht="16" customHeight="1" spans="1:7">
      <c r="A70" s="159" t="s">
        <v>659</v>
      </c>
      <c r="B70" s="158">
        <v>930</v>
      </c>
      <c r="C70" s="158"/>
      <c r="D70" s="158">
        <v>930</v>
      </c>
      <c r="E70" s="3"/>
      <c r="F70" s="3"/>
      <c r="G70" s="3"/>
    </row>
    <row r="71" s="83" customFormat="1" ht="16" customHeight="1" spans="1:7">
      <c r="A71" s="157" t="s">
        <v>660</v>
      </c>
      <c r="B71" s="158">
        <v>4</v>
      </c>
      <c r="C71" s="158"/>
      <c r="D71" s="158">
        <v>4</v>
      </c>
      <c r="E71" s="3"/>
      <c r="F71" s="3"/>
      <c r="G71" s="3"/>
    </row>
    <row r="72" s="83" customFormat="1" ht="16" customHeight="1" spans="1:7">
      <c r="A72" s="151" t="s">
        <v>661</v>
      </c>
      <c r="B72" s="156">
        <v>49767</v>
      </c>
      <c r="C72" s="156">
        <v>6292</v>
      </c>
      <c r="D72" s="156">
        <v>43475</v>
      </c>
      <c r="E72" s="3"/>
      <c r="F72" s="3"/>
      <c r="G72" s="3"/>
    </row>
    <row r="73" s="83" customFormat="1" ht="16" customHeight="1" spans="1:7">
      <c r="A73" s="152" t="s">
        <v>662</v>
      </c>
      <c r="B73" s="153">
        <v>0</v>
      </c>
      <c r="C73" s="153"/>
      <c r="D73" s="153"/>
      <c r="E73" s="3"/>
      <c r="F73" s="3"/>
      <c r="G73" s="3"/>
    </row>
    <row r="74" s="83" customFormat="1" ht="16" customHeight="1" spans="1:7">
      <c r="A74" s="152" t="s">
        <v>663</v>
      </c>
      <c r="B74" s="153">
        <v>0</v>
      </c>
      <c r="C74" s="153"/>
      <c r="D74" s="153"/>
      <c r="E74" s="3"/>
      <c r="F74" s="3"/>
      <c r="G74" s="3"/>
    </row>
    <row r="75" s="83" customFormat="1" ht="16" customHeight="1" spans="1:7">
      <c r="A75" s="144" t="s">
        <v>153</v>
      </c>
      <c r="B75" s="153">
        <v>49767</v>
      </c>
      <c r="C75" s="153">
        <v>6292</v>
      </c>
      <c r="D75" s="153">
        <v>43475</v>
      </c>
      <c r="E75" s="3"/>
      <c r="F75" s="3"/>
      <c r="G75" s="3"/>
    </row>
    <row r="76" s="109" customFormat="1" ht="16" customHeight="1" spans="1:7">
      <c r="A76" s="151" t="s">
        <v>582</v>
      </c>
      <c r="B76" s="153">
        <v>5220</v>
      </c>
      <c r="C76" s="153"/>
      <c r="D76" s="153">
        <v>5220</v>
      </c>
      <c r="E76" s="1"/>
      <c r="F76" s="1"/>
      <c r="G76" s="1"/>
    </row>
    <row r="77" s="109" customFormat="1" ht="14.4" spans="1:7">
      <c r="A77" s="144" t="s">
        <v>593</v>
      </c>
      <c r="B77" s="153">
        <v>54987</v>
      </c>
      <c r="C77" s="153">
        <v>6292</v>
      </c>
      <c r="D77" s="153">
        <v>48695</v>
      </c>
      <c r="E77" s="1"/>
      <c r="F77" s="1"/>
      <c r="G77" s="1"/>
    </row>
    <row r="78" s="109" customFormat="1" ht="14.4" spans="1:7">
      <c r="A78" s="1"/>
      <c r="B78" s="160"/>
      <c r="C78" s="1"/>
      <c r="D78" s="1"/>
      <c r="E78" s="1"/>
      <c r="F78" s="1"/>
      <c r="G78" s="1"/>
    </row>
    <row r="79" s="109" customFormat="1" ht="14.4" spans="1:7">
      <c r="A79" s="1"/>
      <c r="B79" s="1"/>
      <c r="C79" s="1"/>
      <c r="D79" s="1"/>
      <c r="E79" s="1"/>
      <c r="F79" s="1"/>
      <c r="G79" s="1"/>
    </row>
    <row r="80" s="109" customFormat="1" ht="14.4" hidden="1" spans="1:7">
      <c r="A80" s="1"/>
      <c r="B80" s="1"/>
      <c r="C80" s="1"/>
      <c r="D80" s="1"/>
      <c r="E80" s="1"/>
      <c r="F80" s="1"/>
      <c r="G80" s="1"/>
    </row>
    <row r="81" s="109" customFormat="1" ht="14.4" spans="1:7">
      <c r="A81" s="1"/>
      <c r="B81" s="1"/>
      <c r="C81" s="1"/>
      <c r="D81" s="1"/>
      <c r="E81" s="1"/>
      <c r="F81" s="1"/>
      <c r="G81" s="1"/>
    </row>
    <row r="82" s="109" customFormat="1" ht="14.4" spans="1:7">
      <c r="A82" s="1"/>
      <c r="B82" s="1"/>
      <c r="C82" s="1"/>
      <c r="D82" s="1"/>
      <c r="E82" s="1"/>
      <c r="F82" s="1"/>
      <c r="G82" s="1"/>
    </row>
    <row r="83" s="109" customFormat="1" ht="14.4" spans="1:7">
      <c r="A83" s="1"/>
      <c r="B83" s="1"/>
      <c r="C83" s="1"/>
      <c r="D83" s="1"/>
      <c r="E83" s="1"/>
      <c r="F83" s="1"/>
      <c r="G83" s="1"/>
    </row>
    <row r="84" s="109" customFormat="1" ht="14.4" spans="1:7">
      <c r="A84" s="1"/>
      <c r="B84" s="1"/>
      <c r="C84" s="1"/>
      <c r="D84" s="1"/>
      <c r="E84" s="1"/>
      <c r="F84" s="1"/>
      <c r="G84" s="1"/>
    </row>
    <row r="85" s="109" customFormat="1" ht="14.4" spans="1:7">
      <c r="A85" s="1"/>
      <c r="B85" s="1"/>
      <c r="C85" s="1"/>
      <c r="D85" s="1"/>
      <c r="E85" s="1"/>
      <c r="F85" s="1"/>
      <c r="G85" s="1"/>
    </row>
    <row r="86" s="109" customFormat="1" ht="14.4" spans="1:7">
      <c r="A86" s="1"/>
      <c r="B86" s="1"/>
      <c r="C86" s="1"/>
      <c r="D86" s="1"/>
      <c r="E86" s="1"/>
      <c r="F86" s="1"/>
      <c r="G86" s="1"/>
    </row>
    <row r="87" s="109" customFormat="1" ht="14.4" spans="1:7">
      <c r="A87" s="1"/>
      <c r="B87" s="1"/>
      <c r="C87" s="1"/>
      <c r="D87" s="1"/>
      <c r="E87" s="1"/>
      <c r="F87" s="1"/>
      <c r="G87" s="1"/>
    </row>
    <row r="88" s="109" customFormat="1" ht="14.4" spans="1:7">
      <c r="A88" s="1"/>
      <c r="B88" s="1"/>
      <c r="C88" s="1"/>
      <c r="D88" s="1"/>
      <c r="E88" s="1"/>
      <c r="F88" s="1"/>
      <c r="G88" s="1"/>
    </row>
    <row r="89" s="109" customFormat="1" ht="14.4" spans="1:7">
      <c r="A89" s="1"/>
      <c r="B89" s="1"/>
      <c r="C89" s="1"/>
      <c r="D89" s="1"/>
      <c r="E89" s="1"/>
      <c r="F89" s="1"/>
      <c r="G89" s="1"/>
    </row>
    <row r="90" s="109" customFormat="1" ht="14.4" spans="1:7">
      <c r="A90" s="1"/>
      <c r="B90" s="1"/>
      <c r="C90" s="1"/>
      <c r="D90" s="1"/>
      <c r="E90" s="1"/>
      <c r="F90" s="1"/>
      <c r="G90" s="1"/>
    </row>
    <row r="91" s="109" customFormat="1" ht="14.4" spans="1:7">
      <c r="A91" s="1"/>
      <c r="B91" s="1"/>
      <c r="C91" s="1"/>
      <c r="D91" s="1"/>
      <c r="E91" s="1"/>
      <c r="F91" s="1"/>
      <c r="G91" s="1"/>
    </row>
    <row r="92" s="109" customFormat="1" ht="14.4" spans="1:7">
      <c r="A92" s="1"/>
      <c r="B92" s="1"/>
      <c r="C92" s="1"/>
      <c r="D92" s="1"/>
      <c r="E92" s="1"/>
      <c r="F92" s="1"/>
      <c r="G92" s="1"/>
    </row>
    <row r="93" s="109" customFormat="1" ht="14.4" spans="1:7">
      <c r="A93" s="1"/>
      <c r="B93" s="1"/>
      <c r="C93" s="1"/>
      <c r="D93" s="1"/>
      <c r="E93" s="1"/>
      <c r="F93" s="1"/>
      <c r="G93" s="1"/>
    </row>
    <row r="94" s="109" customFormat="1" ht="14.4" spans="1:7">
      <c r="A94" s="1"/>
      <c r="B94" s="1"/>
      <c r="C94" s="1"/>
      <c r="D94" s="1"/>
      <c r="E94" s="1"/>
      <c r="F94" s="1"/>
      <c r="G94" s="1"/>
    </row>
    <row r="95" s="109" customFormat="1" ht="14.4" spans="1:7">
      <c r="A95" s="1"/>
      <c r="B95" s="1"/>
      <c r="C95" s="1"/>
      <c r="D95" s="1"/>
      <c r="E95" s="1"/>
      <c r="F95" s="1"/>
      <c r="G95" s="1"/>
    </row>
    <row r="96" s="109" customFormat="1" ht="14.4" spans="1:7">
      <c r="A96" s="1"/>
      <c r="B96" s="1"/>
      <c r="C96" s="1"/>
      <c r="D96" s="1"/>
      <c r="E96" s="1"/>
      <c r="F96" s="1"/>
      <c r="G96" s="1"/>
    </row>
    <row r="97" s="109" customFormat="1" ht="14.4" spans="1:7">
      <c r="A97" s="1"/>
      <c r="B97" s="1"/>
      <c r="C97" s="1"/>
      <c r="D97" s="1"/>
      <c r="E97" s="1"/>
      <c r="F97" s="1"/>
      <c r="G97" s="1"/>
    </row>
    <row r="98" s="109" customFormat="1" ht="14.4" spans="1:7">
      <c r="A98" s="1"/>
      <c r="B98" s="1"/>
      <c r="C98" s="1"/>
      <c r="D98" s="1"/>
      <c r="E98" s="1"/>
      <c r="F98" s="1"/>
      <c r="G98" s="1"/>
    </row>
    <row r="99" s="109" customFormat="1" ht="14.4" spans="1:7">
      <c r="A99" s="1"/>
      <c r="B99" s="1"/>
      <c r="C99" s="1"/>
      <c r="D99" s="1"/>
      <c r="E99" s="1"/>
      <c r="F99" s="1"/>
      <c r="G99" s="1"/>
    </row>
    <row r="100" s="109" customFormat="1" ht="14.4"/>
    <row r="101" s="109" customFormat="1" ht="14.4"/>
    <row r="102" s="109" customFormat="1" ht="14.4"/>
    <row r="103" s="109" customFormat="1" ht="14.4"/>
    <row r="104" s="109" customFormat="1" ht="14.4"/>
    <row r="105" s="109" customFormat="1" ht="14.4"/>
    <row r="106" s="109" customFormat="1" ht="14.4"/>
    <row r="107" s="109" customFormat="1" ht="14.4"/>
    <row r="108" s="109" customFormat="1" ht="14.4"/>
    <row r="109" s="109" customFormat="1" ht="14.4"/>
    <row r="110" s="109" customFormat="1" ht="14.4"/>
    <row r="111" s="109" customFormat="1" ht="14.4"/>
    <row r="112" s="109" customFormat="1" ht="14.4"/>
    <row r="113" s="109" customFormat="1" ht="14.4"/>
    <row r="114" s="109" customFormat="1" ht="14.4"/>
    <row r="115" s="109" customFormat="1" ht="14.4"/>
    <row r="116" s="109" customFormat="1" ht="14.4"/>
    <row r="117" s="109" customFormat="1" ht="14.4"/>
    <row r="118" s="109" customFormat="1" ht="14.4"/>
    <row r="119" s="109" customFormat="1" ht="14.4"/>
    <row r="120" s="109" customFormat="1" ht="14.4"/>
    <row r="121" s="109" customFormat="1" ht="14.4"/>
    <row r="122" s="109" customFormat="1" ht="14.4"/>
    <row r="123" s="109" customFormat="1" ht="14.4"/>
    <row r="124" s="109" customFormat="1" ht="14.4"/>
    <row r="125" s="109" customFormat="1" ht="14.4"/>
    <row r="126" s="109" customFormat="1" ht="14.4"/>
    <row r="127" s="109" customFormat="1" ht="14.4"/>
    <row r="128" s="109" customFormat="1" ht="14.4"/>
    <row r="129" s="109" customFormat="1" ht="14.4"/>
    <row r="130" s="109" customFormat="1" ht="14.4"/>
    <row r="131" s="109" customFormat="1" ht="14.4"/>
    <row r="132" s="109" customFormat="1" ht="14.4"/>
    <row r="133" s="109" customFormat="1" ht="14.4"/>
    <row r="134" s="109" customFormat="1" ht="14.4"/>
    <row r="135" s="109" customFormat="1" ht="14.4"/>
    <row r="136" s="109" customFormat="1" ht="14.4"/>
    <row r="137" s="109" customFormat="1" ht="14.4"/>
    <row r="138" s="109" customFormat="1" ht="14.4"/>
    <row r="139" s="109" customFormat="1" ht="14.4"/>
    <row r="140" s="109" customFormat="1" ht="14.4"/>
    <row r="141" s="109" customFormat="1" ht="14.4"/>
    <row r="142" s="109" customFormat="1" ht="14.4"/>
    <row r="143" s="109" customFormat="1" ht="14.4"/>
    <row r="144" s="109" customFormat="1" ht="14.4"/>
    <row r="145" s="109" customFormat="1" ht="14.4"/>
    <row r="146" s="109" customFormat="1" ht="14.4"/>
    <row r="147" s="109" customFormat="1" ht="14.4"/>
    <row r="148" s="109" customFormat="1" ht="14.4"/>
    <row r="149" s="109" customFormat="1" ht="14.4"/>
    <row r="150" s="109" customFormat="1" ht="14.4"/>
    <row r="151" s="109" customFormat="1" ht="14.4"/>
    <row r="152" s="109" customFormat="1" ht="14.4"/>
    <row r="153" s="109" customFormat="1" ht="14.4"/>
    <row r="154" s="109" customFormat="1" ht="14.4"/>
    <row r="155" s="109" customFormat="1" ht="14.4"/>
    <row r="156" s="109" customFormat="1" ht="14.4"/>
    <row r="157" s="109" customFormat="1" ht="14.4"/>
    <row r="158" s="109" customFormat="1" ht="14.4"/>
    <row r="159" s="109" customFormat="1" ht="14.4"/>
    <row r="160" s="109" customFormat="1" ht="14.4"/>
    <row r="161" s="109" customFormat="1" ht="14.4"/>
    <row r="162" s="109" customFormat="1" ht="14.4"/>
    <row r="163" s="109" customFormat="1" ht="14.4"/>
    <row r="164" s="109" customFormat="1" ht="14.4"/>
    <row r="165" s="109" customFormat="1" ht="14.4"/>
    <row r="166" s="109" customFormat="1" ht="14.4"/>
    <row r="167" s="109" customFormat="1" ht="14.4"/>
    <row r="168" s="109" customFormat="1" ht="14.4"/>
    <row r="169" s="109" customFormat="1" ht="14.4"/>
    <row r="170" s="109" customFormat="1" ht="14.4"/>
    <row r="171" s="109" customFormat="1" ht="14.4"/>
    <row r="172" s="109" customFormat="1" ht="14.4"/>
    <row r="173" s="109" customFormat="1" ht="14.4"/>
    <row r="174" s="109" customFormat="1" ht="14.4"/>
    <row r="175" s="109" customFormat="1" ht="14.4"/>
    <row r="176" s="109" customFormat="1" ht="14.4"/>
    <row r="177" s="109" customFormat="1" ht="14.4"/>
    <row r="178" s="109" customFormat="1" ht="14.4"/>
    <row r="179" s="109" customFormat="1" ht="14.4"/>
    <row r="180" s="109" customFormat="1" ht="14.4"/>
    <row r="181" s="109" customFormat="1" ht="14.4"/>
    <row r="182" s="109" customFormat="1" ht="14.4"/>
    <row r="183" s="109" customFormat="1" ht="14.4"/>
    <row r="184" s="109" customFormat="1" ht="14.4"/>
    <row r="185" s="109" customFormat="1" ht="14.4"/>
    <row r="186" s="109" customFormat="1" ht="14.4"/>
    <row r="187" s="109" customFormat="1" ht="14.4"/>
    <row r="188" s="109" customFormat="1" ht="14.4"/>
    <row r="189" s="109" customFormat="1" ht="14.4"/>
    <row r="190" s="109" customFormat="1" ht="14.4"/>
    <row r="191" s="109" customFormat="1" ht="14.4"/>
    <row r="192" s="109" customFormat="1" ht="14.4"/>
    <row r="193" s="109" customFormat="1" ht="14.4"/>
    <row r="194" s="109" customFormat="1" ht="14.4"/>
    <row r="195" s="109" customFormat="1" ht="14.4"/>
    <row r="196" s="109" customFormat="1" ht="14.4"/>
    <row r="197" s="109" customFormat="1" ht="14.4"/>
    <row r="198" s="109" customFormat="1" ht="14.4"/>
    <row r="199" s="109" customFormat="1" ht="14.4"/>
    <row r="200" s="109" customFormat="1" ht="14.4"/>
    <row r="201" s="109" customFormat="1" ht="14.4"/>
    <row r="202" s="109" customFormat="1" ht="14.4"/>
    <row r="203" s="109" customFormat="1" ht="14.4"/>
    <row r="204" s="109" customFormat="1" ht="14.4"/>
    <row r="205" s="109" customFormat="1" ht="14.4"/>
    <row r="206" s="109" customFormat="1" ht="14.4"/>
    <row r="207" s="109" customFormat="1" ht="14.4"/>
    <row r="208" s="109" customFormat="1" ht="14.4"/>
    <row r="209" s="109" customFormat="1" ht="14.4"/>
    <row r="210" s="109" customFormat="1" ht="14.4"/>
    <row r="211" s="109" customFormat="1" ht="14.4"/>
    <row r="212" s="109" customFormat="1" ht="14.4"/>
    <row r="213" s="109" customFormat="1" ht="14.4"/>
    <row r="214" s="109" customFormat="1" ht="14.4"/>
    <row r="215" s="109" customFormat="1" ht="14.4"/>
    <row r="216" s="109" customFormat="1" ht="14.4"/>
    <row r="217" s="109" customFormat="1" ht="14.4"/>
    <row r="218" s="109" customFormat="1" ht="14.4"/>
    <row r="219" s="109" customFormat="1" ht="14.4"/>
    <row r="220" s="109" customFormat="1" ht="14.4"/>
    <row r="221" s="109" customFormat="1" ht="14.4"/>
    <row r="222" s="109" customFormat="1" ht="14.4"/>
    <row r="223" s="109" customFormat="1" ht="14.4"/>
    <row r="224" s="109" customFormat="1" ht="14.4"/>
    <row r="225" s="109" customFormat="1" ht="14.4"/>
    <row r="226" s="109" customFormat="1" ht="14.4"/>
    <row r="227" s="109" customFormat="1" ht="14.4"/>
    <row r="228" s="109" customFormat="1" ht="14.4"/>
    <row r="229" s="109" customFormat="1" ht="14.4"/>
    <row r="230" s="109" customFormat="1" ht="14.4"/>
    <row r="231" s="109" customFormat="1" ht="14.4"/>
    <row r="232" s="109" customFormat="1" ht="14.4"/>
    <row r="233" s="109" customFormat="1" ht="14.4"/>
    <row r="234" s="109" customFormat="1" ht="14.4"/>
    <row r="235" s="109" customFormat="1" ht="14.4"/>
    <row r="236" s="109" customFormat="1" ht="14.4"/>
    <row r="237" s="109" customFormat="1" ht="14.4"/>
    <row r="238" s="109" customFormat="1" ht="14.4"/>
    <row r="239" s="109" customFormat="1" ht="14.4"/>
    <row r="240" s="109" customFormat="1" ht="14.4"/>
    <row r="241" s="109" customFormat="1" ht="14.4"/>
    <row r="242" s="109" customFormat="1" ht="14.4"/>
    <row r="243" s="109" customFormat="1" ht="14.4"/>
    <row r="244" s="109" customFormat="1" ht="14.4"/>
    <row r="245" s="109" customFormat="1" ht="14.4"/>
    <row r="246" s="109" customFormat="1" ht="14.4"/>
    <row r="247" s="109" customFormat="1" ht="14.4"/>
    <row r="248" s="109" customFormat="1" ht="14.4"/>
    <row r="249" s="109" customFormat="1" ht="14.4"/>
    <row r="250" s="109" customFormat="1" ht="14.4"/>
    <row r="251" s="109" customFormat="1" ht="14.4"/>
    <row r="252" s="109" customFormat="1" ht="14.4"/>
    <row r="253" s="109" customFormat="1" ht="14.4"/>
    <row r="254" s="109" customFormat="1" ht="14.4"/>
    <row r="255" s="109" customFormat="1" ht="14.4"/>
    <row r="256" s="109" customFormat="1" ht="14.4"/>
    <row r="257" s="109" customFormat="1" ht="14.4"/>
    <row r="258" s="109" customFormat="1" ht="14.4"/>
    <row r="259" s="109" customFormat="1" ht="14.4"/>
    <row r="260" s="109" customFormat="1" ht="14.4"/>
    <row r="261" s="109" customFormat="1" ht="14.4"/>
    <row r="262" s="109" customFormat="1" ht="14.4"/>
    <row r="263" s="109" customFormat="1" ht="14.4"/>
    <row r="264" s="109" customFormat="1" ht="14.4"/>
    <row r="265" s="109" customFormat="1" ht="14.4"/>
    <row r="266" s="109" customFormat="1" ht="14.4"/>
    <row r="267" s="109" customFormat="1" ht="14.4"/>
    <row r="268" s="109" customFormat="1" ht="14.4"/>
    <row r="269" s="109" customFormat="1" ht="14.4"/>
    <row r="270" s="109" customFormat="1" ht="14.4"/>
    <row r="271" s="109" customFormat="1" ht="14.4"/>
    <row r="272" s="109" customFormat="1" ht="14.4"/>
    <row r="273" s="109" customFormat="1" ht="14.4"/>
    <row r="274" s="109" customFormat="1" ht="14.4"/>
    <row r="275" s="109" customFormat="1" ht="14.4"/>
    <row r="276" s="109" customFormat="1" ht="14.4"/>
    <row r="277" s="109" customFormat="1" ht="14.4"/>
    <row r="278" s="109" customFormat="1" ht="14.4"/>
    <row r="279" s="109" customFormat="1" ht="14.4"/>
    <row r="280" s="109" customFormat="1" ht="14.4"/>
    <row r="281" s="109" customFormat="1" ht="14.4"/>
    <row r="282" s="109" customFormat="1" ht="14.4"/>
    <row r="283" s="109" customFormat="1" ht="14.4"/>
    <row r="284" s="109" customFormat="1" ht="14.4"/>
    <row r="285" s="109" customFormat="1" ht="14.4"/>
    <row r="286" s="109" customFormat="1" ht="14.4"/>
    <row r="287" s="109" customFormat="1" ht="14.4"/>
    <row r="288" s="109" customFormat="1" ht="14.4"/>
    <row r="289" s="109" customFormat="1" ht="14.4"/>
    <row r="290" s="109" customFormat="1" ht="14.4"/>
    <row r="291" s="109" customFormat="1" ht="14.4"/>
    <row r="292" s="109" customFormat="1" ht="14.4"/>
    <row r="293" s="109" customFormat="1" ht="14.4"/>
    <row r="294" s="109" customFormat="1" ht="14.4"/>
    <row r="295" s="109" customFormat="1" ht="14.4"/>
    <row r="296" s="109" customFormat="1" ht="14.4"/>
    <row r="297" s="109" customFormat="1" ht="14.4"/>
    <row r="298" s="109" customFormat="1" ht="14.4"/>
    <row r="299" s="109" customFormat="1" ht="14.4"/>
    <row r="300" s="109" customFormat="1" ht="14.4"/>
    <row r="301" s="109" customFormat="1" ht="14.4"/>
    <row r="302" s="109" customFormat="1" ht="14.4"/>
    <row r="303" s="109" customFormat="1" ht="14.4"/>
    <row r="304" s="109" customFormat="1" ht="14.4"/>
    <row r="305" s="109" customFormat="1" ht="14.4"/>
    <row r="306" s="109" customFormat="1" ht="14.4"/>
    <row r="307" s="109" customFormat="1" ht="14.4"/>
    <row r="308" s="109" customFormat="1" ht="14.4"/>
    <row r="309" s="109" customFormat="1" ht="14.4"/>
    <row r="310" s="109" customFormat="1" ht="14.4"/>
    <row r="311" s="109" customFormat="1" ht="14.4"/>
    <row r="312" s="109" customFormat="1" ht="14.4"/>
    <row r="313" s="109" customFormat="1" ht="14.4"/>
    <row r="314" s="109" customFormat="1" ht="14.4"/>
    <row r="315" s="109" customFormat="1" ht="14.4"/>
    <row r="316" s="109" customFormat="1" ht="14.4"/>
    <row r="317" s="109" customFormat="1" ht="14.4"/>
    <row r="318" s="109" customFormat="1" ht="14.4"/>
    <row r="319" s="109" customFormat="1" ht="14.4"/>
    <row r="320" s="109" customFormat="1" ht="14.4"/>
    <row r="321" s="109" customFormat="1" ht="14.4"/>
    <row r="322" s="109" customFormat="1" ht="14.4"/>
    <row r="323" s="109" customFormat="1" ht="14.4"/>
    <row r="324" s="109" customFormat="1" ht="14.4"/>
    <row r="325" s="109" customFormat="1" ht="14.4"/>
    <row r="326" s="109" customFormat="1" ht="14.4"/>
    <row r="327" s="109" customFormat="1" ht="14.4"/>
    <row r="328" s="109" customFormat="1" ht="14.4"/>
    <row r="329" s="109" customFormat="1" ht="14.4"/>
    <row r="330" s="109" customFormat="1" ht="14.4"/>
    <row r="331" s="109" customFormat="1" ht="14.4"/>
    <row r="332" s="109" customFormat="1" ht="14.4"/>
    <row r="333" s="109" customFormat="1" ht="14.4"/>
    <row r="334" s="109" customFormat="1" ht="14.4"/>
    <row r="335" s="109" customFormat="1" ht="14.4"/>
    <row r="336" s="109" customFormat="1" ht="14.4"/>
    <row r="337" s="109" customFormat="1" ht="14.4"/>
    <row r="338" s="109" customFormat="1" ht="14.4"/>
    <row r="339" s="109" customFormat="1" ht="14.4"/>
    <row r="340" s="109" customFormat="1" ht="14.4"/>
    <row r="341" s="109" customFormat="1" ht="14.4"/>
    <row r="342" s="109" customFormat="1" ht="14.4"/>
    <row r="343" s="109" customFormat="1" ht="14.4"/>
    <row r="344" s="109" customFormat="1" ht="14.4"/>
    <row r="345" s="109" customFormat="1" ht="14.4"/>
    <row r="346" s="109" customFormat="1" ht="14.4"/>
    <row r="347" s="109" customFormat="1" ht="14.4"/>
    <row r="348" s="109" customFormat="1" ht="14.4"/>
    <row r="349" s="109" customFormat="1" ht="14.4"/>
    <row r="350" s="109" customFormat="1" ht="14.4"/>
    <row r="351" s="109" customFormat="1" ht="14.4"/>
    <row r="352" s="109" customFormat="1" ht="14.4"/>
    <row r="353" s="109" customFormat="1" ht="14.4"/>
    <row r="354" s="109" customFormat="1" ht="14.4"/>
    <row r="355" s="109" customFormat="1" ht="14.4"/>
    <row r="356" s="109" customFormat="1" ht="14.4"/>
    <row r="357" s="109" customFormat="1" ht="14.4"/>
    <row r="358" s="109" customFormat="1" ht="14.4"/>
    <row r="359" s="109" customFormat="1" ht="14.4"/>
    <row r="360" s="109" customFormat="1" ht="14.4"/>
    <row r="361" s="109" customFormat="1" ht="14.4"/>
    <row r="362" s="109" customFormat="1" ht="14.4"/>
    <row r="363" s="109" customFormat="1" ht="14.4"/>
    <row r="364" s="109" customFormat="1" ht="14.4"/>
    <row r="365" s="109" customFormat="1" ht="14.4"/>
    <row r="366" s="109" customFormat="1" ht="14.4"/>
    <row r="367" s="109" customFormat="1" ht="14.4"/>
    <row r="368" s="109" customFormat="1" ht="14.4"/>
    <row r="369" s="109" customFormat="1" ht="14.4"/>
    <row r="370" s="109" customFormat="1" ht="14.4"/>
    <row r="371" s="109" customFormat="1" ht="14.4"/>
    <row r="372" s="109" customFormat="1" ht="14.4"/>
    <row r="373" s="109" customFormat="1" ht="14.4"/>
    <row r="374" s="109" customFormat="1" ht="14.4"/>
    <row r="375" s="109" customFormat="1" ht="14.4"/>
    <row r="376" s="109" customFormat="1" ht="14.4"/>
    <row r="377" s="109" customFormat="1" ht="14.4"/>
    <row r="378" s="109" customFormat="1" ht="14.4"/>
    <row r="379" s="109" customFormat="1" ht="14.4"/>
    <row r="380" s="109" customFormat="1" ht="14.4"/>
    <row r="381" s="109" customFormat="1" ht="14.4"/>
    <row r="382" s="109" customFormat="1" ht="14.4"/>
    <row r="383" s="109" customFormat="1" ht="14.4"/>
    <row r="384" s="109" customFormat="1" ht="14.4"/>
    <row r="385" s="109" customFormat="1" ht="14.4"/>
    <row r="386" s="109" customFormat="1" ht="14.4"/>
    <row r="387" s="109" customFormat="1" ht="14.4"/>
    <row r="388" s="109" customFormat="1" ht="14.4"/>
    <row r="389" s="109" customFormat="1" ht="14.4"/>
    <row r="390" s="109" customFormat="1" ht="14.4"/>
    <row r="391" s="109" customFormat="1" ht="14.4"/>
    <row r="392" s="109" customFormat="1" ht="14.4"/>
    <row r="393" s="109" customFormat="1" ht="14.4"/>
    <row r="394" s="109" customFormat="1" ht="14.4"/>
    <row r="395" s="109" customFormat="1" ht="14.4"/>
    <row r="396" s="109" customFormat="1" ht="14.4"/>
    <row r="397" s="109" customFormat="1" ht="14.4"/>
    <row r="398" s="109" customFormat="1" ht="14.4"/>
    <row r="399" s="109" customFormat="1" ht="14.4"/>
    <row r="400" s="109" customFormat="1" ht="14.4"/>
    <row r="401" s="109" customFormat="1" ht="14.4"/>
    <row r="402" s="109" customFormat="1" ht="14.4"/>
    <row r="403" s="109" customFormat="1" ht="14.4"/>
    <row r="404" s="109" customFormat="1" ht="14.4"/>
    <row r="405" s="109" customFormat="1" ht="14.4"/>
    <row r="406" s="109" customFormat="1" ht="14.4"/>
    <row r="407" s="109" customFormat="1" ht="14.4"/>
    <row r="408" s="109" customFormat="1" ht="14.4"/>
    <row r="409" s="109" customFormat="1" ht="14.4"/>
    <row r="410" s="109" customFormat="1" ht="14.4"/>
    <row r="411" s="109" customFormat="1" ht="14.4"/>
    <row r="412" s="109" customFormat="1" ht="14.4"/>
    <row r="413" s="109" customFormat="1" ht="14.4"/>
    <row r="414" s="109" customFormat="1" ht="14.4"/>
    <row r="415" s="109" customFormat="1" ht="14.4"/>
    <row r="416" s="109" customFormat="1" ht="14.4"/>
    <row r="417" s="109" customFormat="1" ht="14.4"/>
    <row r="418" s="109" customFormat="1" ht="14.4"/>
    <row r="419" s="109" customFormat="1" ht="14.4"/>
    <row r="420" s="109" customFormat="1" ht="14.4"/>
    <row r="421" s="109" customFormat="1" ht="14.4"/>
    <row r="422" s="109" customFormat="1" ht="14.4"/>
    <row r="423" s="109" customFormat="1" ht="14.4"/>
    <row r="424" s="109" customFormat="1" ht="14.4"/>
    <row r="425" s="109" customFormat="1" ht="14.4"/>
    <row r="426" s="109" customFormat="1" ht="14.4"/>
    <row r="427" s="109" customFormat="1" ht="14.4"/>
    <row r="428" s="109" customFormat="1" ht="14.4"/>
    <row r="429" s="109" customFormat="1" ht="14.4"/>
    <row r="430" s="109" customFormat="1" ht="14.4"/>
    <row r="431" s="109" customFormat="1" ht="14.4"/>
    <row r="432" s="109" customFormat="1" ht="14.4"/>
    <row r="433" s="109" customFormat="1" ht="14.4"/>
    <row r="434" s="109" customFormat="1" ht="14.4"/>
    <row r="435" s="109" customFormat="1" ht="14.4"/>
    <row r="436" s="109" customFormat="1" ht="14.4"/>
    <row r="437" s="109" customFormat="1" ht="14.4"/>
    <row r="438" s="109" customFormat="1" ht="14.4"/>
    <row r="439" s="109" customFormat="1" ht="14.4"/>
    <row r="440" s="109" customFormat="1" ht="14.4"/>
    <row r="441" s="109" customFormat="1" ht="14.4"/>
    <row r="442" s="109" customFormat="1" ht="14.4"/>
    <row r="443" s="109" customFormat="1" ht="14.4"/>
    <row r="444" s="109" customFormat="1" ht="14.4"/>
    <row r="445" s="109" customFormat="1" ht="14.4"/>
    <row r="446" s="109" customFormat="1" ht="14.4"/>
    <row r="447" s="109" customFormat="1" ht="14.4"/>
    <row r="448" s="109" customFormat="1" ht="14.4"/>
    <row r="449" s="109" customFormat="1" ht="14.4"/>
    <row r="450" s="109" customFormat="1" ht="14.4"/>
    <row r="451" s="109" customFormat="1" ht="14.4"/>
    <row r="452" s="109" customFormat="1" ht="14.4"/>
    <row r="453" s="109" customFormat="1" ht="14.4"/>
    <row r="454" s="109" customFormat="1" ht="14.4"/>
    <row r="455" s="109" customFormat="1" ht="14.4"/>
    <row r="456" s="109" customFormat="1" ht="14.4"/>
    <row r="457" s="109" customFormat="1" ht="14.4"/>
    <row r="458" s="109" customFormat="1" ht="14.4"/>
    <row r="459" s="109" customFormat="1" ht="14.4"/>
    <row r="460" s="109" customFormat="1" ht="14.4"/>
    <row r="461" s="109" customFormat="1" ht="14.4"/>
    <row r="462" s="109" customFormat="1" ht="14.4"/>
    <row r="463" s="109" customFormat="1" ht="14.4"/>
    <row r="464" s="109" customFormat="1" ht="14.4"/>
    <row r="465" s="109" customFormat="1" ht="14.4"/>
    <row r="466" s="109" customFormat="1" ht="14.4"/>
    <row r="467" s="109" customFormat="1" ht="14.4"/>
    <row r="468" s="109" customFormat="1" ht="14.4"/>
    <row r="469" s="109" customFormat="1" ht="14.4"/>
    <row r="470" s="109" customFormat="1" ht="14.4"/>
    <row r="471" s="109" customFormat="1" ht="14.4"/>
    <row r="472" s="109" customFormat="1" ht="14.4"/>
    <row r="473" s="109" customFormat="1" ht="14.4"/>
    <row r="474" s="109" customFormat="1" ht="14.4"/>
    <row r="475" s="109" customFormat="1" ht="14.4"/>
    <row r="476" s="109" customFormat="1" ht="14.4"/>
    <row r="477" s="109" customFormat="1" ht="14.4"/>
    <row r="478" s="109" customFormat="1" ht="14.4"/>
    <row r="479" s="109" customFormat="1" ht="14.4"/>
    <row r="480" s="109" customFormat="1" ht="14.4"/>
    <row r="481" s="109" customFormat="1" ht="14.4"/>
    <row r="482" s="109" customFormat="1" ht="14.4"/>
    <row r="483" s="109" customFormat="1" ht="14.4"/>
    <row r="484" s="109" customFormat="1" ht="14.4"/>
    <row r="485" s="109" customFormat="1" ht="14.4"/>
    <row r="486" s="109" customFormat="1" ht="14.4"/>
    <row r="487" s="109" customFormat="1" ht="14.4"/>
    <row r="488" s="109" customFormat="1" ht="14.4"/>
    <row r="489" s="109" customFormat="1" ht="14.4"/>
    <row r="490" s="109" customFormat="1" ht="14.4"/>
    <row r="491" s="109" customFormat="1" ht="14.4"/>
    <row r="492" s="109" customFormat="1" ht="14.4"/>
    <row r="493" s="109" customFormat="1" ht="14.4"/>
    <row r="494" s="109" customFormat="1" ht="14.4"/>
    <row r="495" s="109" customFormat="1" ht="14.4"/>
    <row r="496" s="109" customFormat="1" ht="14.4"/>
    <row r="497" s="109" customFormat="1" ht="14.4"/>
    <row r="498" s="109" customFormat="1" ht="14.4"/>
    <row r="499" s="109" customFormat="1" ht="14.4"/>
    <row r="500" s="109" customFormat="1" ht="14.4"/>
    <row r="501" s="109" customFormat="1" ht="14.4"/>
    <row r="502" s="109" customFormat="1" ht="14.4"/>
    <row r="503" s="109" customFormat="1" ht="14.4"/>
    <row r="504" s="109" customFormat="1" ht="14.4"/>
    <row r="505" s="109" customFormat="1" ht="14.4"/>
    <row r="506" s="109" customFormat="1" ht="14.4"/>
    <row r="507" s="109" customFormat="1" ht="14.4"/>
    <row r="508" s="109" customFormat="1" ht="14.4"/>
    <row r="509" s="109" customFormat="1" ht="14.4"/>
    <row r="510" s="109" customFormat="1" ht="14.4"/>
    <row r="511" s="109" customFormat="1" ht="14.4"/>
    <row r="512" s="109" customFormat="1" ht="14.4"/>
    <row r="513" s="109" customFormat="1" ht="14.4"/>
    <row r="514" s="109" customFormat="1" ht="14.4"/>
    <row r="515" s="109" customFormat="1" ht="14.4"/>
    <row r="516" s="109" customFormat="1" ht="14.4"/>
    <row r="517" s="109" customFormat="1" ht="14.4"/>
    <row r="518" s="109" customFormat="1" ht="14.4"/>
    <row r="519" s="109" customFormat="1" ht="14.4"/>
    <row r="520" s="109" customFormat="1" ht="14.4"/>
    <row r="521" s="109" customFormat="1" ht="14.4"/>
    <row r="522" s="109" customFormat="1" ht="14.4"/>
    <row r="523" s="109" customFormat="1" ht="14.4"/>
    <row r="524" s="109" customFormat="1" ht="14.4"/>
    <row r="525" s="109" customFormat="1" ht="14.4"/>
    <row r="526" s="109" customFormat="1" ht="14.4"/>
    <row r="527" s="109" customFormat="1" ht="14.4"/>
    <row r="528" s="109" customFormat="1" ht="14.4"/>
    <row r="529" s="109" customFormat="1" ht="14.4"/>
    <row r="530" s="109" customFormat="1" ht="14.4"/>
    <row r="531" s="109" customFormat="1" ht="14.4"/>
    <row r="532" s="109" customFormat="1" ht="14.4"/>
    <row r="533" s="109" customFormat="1" ht="14.4"/>
    <row r="534" s="109" customFormat="1" ht="14.4"/>
    <row r="535" s="109" customFormat="1" ht="14.4"/>
    <row r="536" s="109" customFormat="1" ht="14.4"/>
    <row r="537" s="109" customFormat="1" ht="14.4"/>
    <row r="538" s="109" customFormat="1" ht="14.4"/>
    <row r="539" s="109" customFormat="1" ht="14.4"/>
    <row r="540" s="109" customFormat="1" ht="14.4"/>
    <row r="541" s="109" customFormat="1" ht="14.4"/>
    <row r="542" s="109" customFormat="1" ht="14.4"/>
    <row r="543" s="109" customFormat="1" ht="14.4"/>
    <row r="544" s="109" customFormat="1" ht="14.4"/>
    <row r="545" s="109" customFormat="1" ht="14.4"/>
    <row r="546" s="109" customFormat="1" ht="14.4"/>
    <row r="547" s="109" customFormat="1" ht="14.4"/>
    <row r="548" s="109" customFormat="1" ht="14.4"/>
    <row r="549" s="109" customFormat="1" ht="14.4"/>
    <row r="550" s="109" customFormat="1" ht="14.4"/>
    <row r="551" s="109" customFormat="1" ht="14.4"/>
    <row r="552" s="109" customFormat="1" ht="14.4"/>
    <row r="553" s="109" customFormat="1" ht="14.4"/>
    <row r="554" s="109" customFormat="1" ht="14.4"/>
    <row r="555" s="109" customFormat="1" ht="14.4"/>
    <row r="556" s="109" customFormat="1" ht="14.4"/>
    <row r="557" s="109" customFormat="1" ht="14.4"/>
    <row r="558" s="109" customFormat="1" ht="14.4"/>
    <row r="559" s="109" customFormat="1" ht="14.4"/>
    <row r="560" s="109" customFormat="1" ht="14.4"/>
    <row r="561" s="109" customFormat="1" ht="14.4"/>
    <row r="562" s="109" customFormat="1" ht="14.4"/>
    <row r="563" s="109" customFormat="1" ht="14.4"/>
    <row r="564" s="109" customFormat="1" ht="14.4"/>
    <row r="565" s="109" customFormat="1" ht="14.4"/>
    <row r="566" s="109" customFormat="1" ht="14.4"/>
    <row r="567" s="109" customFormat="1" ht="14.4"/>
    <row r="568" s="109" customFormat="1" ht="14.4"/>
    <row r="569" s="109" customFormat="1" ht="14.4"/>
    <row r="570" s="109" customFormat="1" ht="14.4"/>
    <row r="571" s="109" customFormat="1" ht="14.4"/>
    <row r="572" s="109" customFormat="1" ht="14.4"/>
    <row r="573" s="109" customFormat="1" ht="14.4"/>
    <row r="574" s="109" customFormat="1" ht="14.4"/>
    <row r="575" s="109" customFormat="1" ht="14.4"/>
    <row r="576" s="109" customFormat="1" ht="14.4"/>
    <row r="577" s="109" customFormat="1" ht="14.4"/>
    <row r="578" s="109" customFormat="1" ht="14.4"/>
    <row r="579" s="109" customFormat="1" ht="14.4"/>
    <row r="580" s="109" customFormat="1" ht="14.4"/>
    <row r="581" s="109" customFormat="1" ht="14.4"/>
    <row r="582" s="109" customFormat="1" ht="14.4"/>
    <row r="583" s="109" customFormat="1" ht="14.4"/>
    <row r="584" s="109" customFormat="1" ht="14.4"/>
    <row r="585" s="109" customFormat="1" ht="14.4"/>
    <row r="586" s="109" customFormat="1" ht="14.4"/>
    <row r="587" s="109" customFormat="1" ht="14.4"/>
    <row r="588" s="109" customFormat="1" ht="14.4"/>
    <row r="589" s="109" customFormat="1" ht="14.4"/>
    <row r="590" s="109" customFormat="1" ht="14.4"/>
    <row r="591" s="109" customFormat="1" ht="14.4"/>
    <row r="592" s="109" customFormat="1" ht="14.4"/>
    <row r="593" s="109" customFormat="1" ht="14.4"/>
    <row r="594" s="109" customFormat="1" ht="14.4"/>
    <row r="595" s="109" customFormat="1" ht="14.4"/>
    <row r="596" s="109" customFormat="1" ht="14.4"/>
    <row r="597" s="109" customFormat="1" ht="14.4"/>
    <row r="598" s="109" customFormat="1" ht="14.4"/>
    <row r="599" s="109" customFormat="1" ht="14.4"/>
    <row r="600" s="109" customFormat="1" ht="14.4"/>
    <row r="601" s="109" customFormat="1" ht="14.4"/>
    <row r="602" s="109" customFormat="1" ht="14.4"/>
    <row r="603" s="109" customFormat="1" ht="14.4"/>
    <row r="604" s="109" customFormat="1" ht="14.4"/>
    <row r="605" s="109" customFormat="1" ht="14.4"/>
    <row r="606" s="109" customFormat="1" ht="14.4"/>
    <row r="607" s="109" customFormat="1" ht="14.4"/>
    <row r="608" s="109" customFormat="1" ht="14.4"/>
    <row r="609" s="109" customFormat="1" ht="14.4"/>
    <row r="610" s="109" customFormat="1" ht="14.4"/>
    <row r="611" s="109" customFormat="1" ht="14.4"/>
    <row r="612" s="109" customFormat="1" ht="14.4"/>
    <row r="613" s="109" customFormat="1" ht="14.4"/>
    <row r="614" s="109" customFormat="1" ht="14.4"/>
    <row r="615" s="109" customFormat="1" ht="14.4"/>
    <row r="616" s="109" customFormat="1" ht="14.4"/>
    <row r="617" s="109" customFormat="1" ht="14.4"/>
    <row r="618" s="109" customFormat="1" ht="14.4"/>
    <row r="619" s="109" customFormat="1" ht="14.4"/>
    <row r="620" s="109" customFormat="1" ht="14.4"/>
    <row r="621" s="109" customFormat="1" ht="14.4"/>
    <row r="622" s="109" customFormat="1" ht="14.4"/>
    <row r="623" s="109" customFormat="1" ht="14.4"/>
    <row r="624" s="109" customFormat="1" ht="14.4"/>
    <row r="625" s="109" customFormat="1" ht="14.4"/>
    <row r="626" s="109" customFormat="1" ht="14.4"/>
    <row r="627" s="109" customFormat="1" ht="14.4"/>
    <row r="628" s="109" customFormat="1" ht="14.4"/>
    <row r="629" s="109" customFormat="1" ht="14.4"/>
    <row r="630" s="109" customFormat="1" ht="14.4"/>
    <row r="631" s="109" customFormat="1" ht="14.4"/>
    <row r="632" s="109" customFormat="1" ht="14.4"/>
    <row r="633" s="109" customFormat="1" ht="14.4"/>
    <row r="634" s="109" customFormat="1" ht="14.4"/>
    <row r="635" s="109" customFormat="1" ht="14.4"/>
    <row r="636" s="109" customFormat="1" ht="14.4"/>
    <row r="637" s="109" customFormat="1" ht="14.4"/>
    <row r="638" s="109" customFormat="1" ht="14.4"/>
    <row r="639" s="109" customFormat="1" ht="14.4"/>
    <row r="640" s="109" customFormat="1" ht="14.4"/>
    <row r="641" s="109" customFormat="1" ht="14.4"/>
    <row r="642" s="109" customFormat="1" ht="14.4"/>
    <row r="643" s="109" customFormat="1" ht="14.4"/>
    <row r="644" s="109" customFormat="1" ht="14.4"/>
    <row r="645" s="109" customFormat="1" ht="14.4"/>
    <row r="646" s="109" customFormat="1" ht="14.4"/>
    <row r="647" s="109" customFormat="1" ht="14.4"/>
    <row r="648" s="109" customFormat="1" ht="14.4"/>
    <row r="649" s="109" customFormat="1" ht="14.4"/>
    <row r="650" s="109" customFormat="1" ht="14.4"/>
    <row r="651" s="109" customFormat="1" ht="14.4"/>
    <row r="652" s="109" customFormat="1" ht="14.4"/>
    <row r="653" s="109" customFormat="1" ht="14.4"/>
    <row r="654" s="109" customFormat="1" ht="14.4"/>
    <row r="655" s="109" customFormat="1" ht="14.4"/>
    <row r="656" s="109" customFormat="1" ht="14.4"/>
    <row r="657" s="109" customFormat="1" ht="14.4"/>
    <row r="658" s="109" customFormat="1" ht="14.4"/>
    <row r="659" s="109" customFormat="1" ht="14.4"/>
    <row r="660" s="109" customFormat="1" ht="14.4"/>
    <row r="661" s="109" customFormat="1" ht="14.4"/>
    <row r="662" s="109" customFormat="1" ht="14.4"/>
    <row r="663" s="109" customFormat="1" ht="14.4"/>
    <row r="664" s="109" customFormat="1" ht="14.4"/>
    <row r="665" s="109" customFormat="1" ht="14.4"/>
    <row r="666" s="109" customFormat="1" ht="14.4"/>
    <row r="667" s="109" customFormat="1" ht="14.4"/>
    <row r="668" s="109" customFormat="1" ht="14.4"/>
    <row r="669" s="109" customFormat="1" ht="14.4"/>
    <row r="670" s="109" customFormat="1" ht="14.4"/>
    <row r="671" s="109" customFormat="1" ht="14.4"/>
    <row r="672" s="109" customFormat="1" ht="14.4"/>
    <row r="673" s="109" customFormat="1" ht="14.4"/>
    <row r="674" s="109" customFormat="1" ht="14.4"/>
    <row r="675" s="109" customFormat="1" ht="14.4"/>
    <row r="676" s="109" customFormat="1" ht="14.4"/>
    <row r="677" s="109" customFormat="1" ht="14.4"/>
    <row r="678" s="109" customFormat="1" ht="14.4"/>
    <row r="679" s="109" customFormat="1" ht="14.4"/>
    <row r="680" s="109" customFormat="1" ht="14.4"/>
    <row r="681" s="109" customFormat="1" ht="14.4"/>
    <row r="682" s="109" customFormat="1" ht="14.4"/>
    <row r="683" s="109" customFormat="1" ht="14.4"/>
    <row r="684" s="109" customFormat="1" ht="14.4"/>
    <row r="685" s="109" customFormat="1" ht="14.4"/>
    <row r="686" s="109" customFormat="1" ht="14.4"/>
    <row r="687" s="109" customFormat="1" ht="14.4"/>
    <row r="688" s="109" customFormat="1" ht="14.4"/>
    <row r="689" s="109" customFormat="1" ht="14.4"/>
    <row r="690" s="109" customFormat="1" ht="14.4"/>
    <row r="691" s="109" customFormat="1" ht="14.4"/>
    <row r="692" s="109" customFormat="1" ht="14.4"/>
    <row r="693" s="109" customFormat="1" ht="14.4"/>
    <row r="694" s="109" customFormat="1" ht="14.4"/>
    <row r="695" s="109" customFormat="1" ht="14.4"/>
    <row r="696" s="109" customFormat="1" ht="14.4"/>
    <row r="697" s="109" customFormat="1" ht="14.4"/>
    <row r="698" s="109" customFormat="1" ht="14.4"/>
    <row r="699" s="109" customFormat="1" ht="14.4"/>
    <row r="700" s="109" customFormat="1" ht="14.4"/>
    <row r="701" s="109" customFormat="1" ht="14.4"/>
    <row r="702" s="109" customFormat="1" ht="14.4"/>
    <row r="703" s="109" customFormat="1" ht="14.4"/>
    <row r="704" s="109" customFormat="1" ht="14.4"/>
    <row r="705" s="109" customFormat="1" ht="14.4"/>
    <row r="706" s="109" customFormat="1" ht="14.4"/>
    <row r="707" s="109" customFormat="1" ht="14.4"/>
    <row r="708" s="109" customFormat="1" ht="14.4"/>
    <row r="709" s="109" customFormat="1" ht="14.4"/>
    <row r="710" s="109" customFormat="1" ht="14.4"/>
    <row r="711" s="109" customFormat="1" ht="14.4"/>
    <row r="712" s="109" customFormat="1" ht="14.4"/>
    <row r="713" s="109" customFormat="1" ht="14.4"/>
    <row r="714" s="109" customFormat="1" ht="14.4"/>
    <row r="715" s="109" customFormat="1" ht="14.4"/>
    <row r="716" s="109" customFormat="1" ht="14.4"/>
    <row r="717" s="109" customFormat="1" ht="14.4"/>
    <row r="718" s="109" customFormat="1" ht="14.4"/>
    <row r="719" s="109" customFormat="1" ht="14.4"/>
    <row r="720" s="109" customFormat="1" ht="14.4"/>
    <row r="721" s="109" customFormat="1" ht="14.4"/>
    <row r="722" s="109" customFormat="1" ht="14.4"/>
    <row r="723" s="109" customFormat="1" ht="14.4"/>
    <row r="724" s="109" customFormat="1" ht="14.4"/>
    <row r="725" s="109" customFormat="1" ht="14.4"/>
    <row r="726" s="109" customFormat="1" ht="14.4"/>
    <row r="727" s="109" customFormat="1" ht="14.4"/>
    <row r="728" s="109" customFormat="1" ht="14.4"/>
    <row r="729" s="109" customFormat="1" ht="14.4"/>
    <row r="730" s="109" customFormat="1" ht="14.4"/>
    <row r="731" s="109" customFormat="1" ht="14.4"/>
    <row r="732" s="109" customFormat="1" ht="14.4"/>
    <row r="733" s="109" customFormat="1" ht="14.4"/>
    <row r="734" s="109" customFormat="1" ht="14.4"/>
    <row r="735" s="109" customFormat="1" ht="14.4"/>
    <row r="736" s="109" customFormat="1" ht="14.4"/>
    <row r="737" s="109" customFormat="1" ht="14.4"/>
    <row r="738" s="109" customFormat="1" ht="14.4"/>
    <row r="739" s="109" customFormat="1" ht="14.4"/>
    <row r="740" s="109" customFormat="1" ht="14.4"/>
    <row r="741" s="109" customFormat="1" ht="14.4"/>
    <row r="742" s="109" customFormat="1" ht="14.4"/>
    <row r="743" s="109" customFormat="1" ht="14.4"/>
    <row r="744" s="109" customFormat="1" ht="14.4"/>
    <row r="745" s="109" customFormat="1" ht="14.4"/>
    <row r="746" s="109" customFormat="1" ht="14.4"/>
    <row r="747" s="109" customFormat="1" ht="14.4"/>
    <row r="748" s="109" customFormat="1" ht="14.4"/>
    <row r="749" s="109" customFormat="1" ht="14.4"/>
    <row r="750" s="109" customFormat="1" ht="14.4"/>
    <row r="751" s="109" customFormat="1" ht="14.4"/>
    <row r="752" s="109" customFormat="1" ht="14.4"/>
    <row r="753" s="109" customFormat="1" ht="14.4"/>
    <row r="754" s="109" customFormat="1" ht="14.4"/>
    <row r="755" s="109" customFormat="1" ht="14.4"/>
    <row r="756" s="109" customFormat="1" ht="14.4"/>
    <row r="757" s="109" customFormat="1" ht="14.4"/>
    <row r="758" s="109" customFormat="1" ht="14.4"/>
    <row r="759" s="109" customFormat="1" ht="14.4"/>
    <row r="760" s="109" customFormat="1" ht="14.4"/>
    <row r="761" s="109" customFormat="1" ht="14.4"/>
    <row r="762" s="109" customFormat="1" ht="14.4"/>
    <row r="763" s="109" customFormat="1" ht="14.4"/>
    <row r="764" s="109" customFormat="1" ht="14.4"/>
    <row r="765" s="109" customFormat="1" ht="14.4"/>
    <row r="766" s="109" customFormat="1" ht="14.4"/>
    <row r="767" s="109" customFormat="1" ht="14.4"/>
    <row r="768" s="109" customFormat="1" ht="14.4"/>
    <row r="769" s="109" customFormat="1" ht="14.4"/>
    <row r="770" s="109" customFormat="1" ht="14.4"/>
    <row r="771" s="109" customFormat="1" ht="14.4"/>
    <row r="772" s="109" customFormat="1" ht="14.4"/>
    <row r="773" s="109" customFormat="1" ht="14.4"/>
    <row r="774" s="109" customFormat="1" ht="14.4"/>
    <row r="775" s="109" customFormat="1" ht="14.4"/>
    <row r="776" s="109" customFormat="1" ht="14.4"/>
    <row r="777" s="109" customFormat="1" ht="14.4"/>
    <row r="778" s="109" customFormat="1" ht="14.4"/>
    <row r="779" s="109" customFormat="1" ht="14.4"/>
    <row r="780" s="109" customFormat="1" ht="14.4"/>
    <row r="781" s="109" customFormat="1" ht="14.4"/>
    <row r="782" s="109" customFormat="1" ht="14.4"/>
    <row r="783" s="109" customFormat="1" ht="14.4"/>
    <row r="784" s="109" customFormat="1" ht="14.4"/>
    <row r="785" s="109" customFormat="1" ht="14.4"/>
    <row r="786" s="109" customFormat="1" ht="14.4"/>
    <row r="787" s="109" customFormat="1" ht="14.4"/>
    <row r="788" s="109" customFormat="1" ht="14.4"/>
    <row r="789" s="109" customFormat="1" ht="14.4"/>
    <row r="790" s="109" customFormat="1" ht="14.4"/>
    <row r="791" s="109" customFormat="1" ht="14.4"/>
    <row r="792" s="109" customFormat="1" ht="14.4"/>
    <row r="793" s="109" customFormat="1" ht="14.4"/>
    <row r="794" s="109" customFormat="1" ht="14.4"/>
    <row r="795" s="109" customFormat="1" ht="14.4"/>
    <row r="796" s="109" customFormat="1" ht="14.4"/>
    <row r="797" s="109" customFormat="1" ht="14.4"/>
    <row r="798" s="109" customFormat="1" ht="14.4"/>
    <row r="799" s="109" customFormat="1" ht="14.4"/>
    <row r="800" s="109" customFormat="1" ht="14.4"/>
    <row r="801" s="109" customFormat="1" ht="14.4"/>
    <row r="802" s="109" customFormat="1" ht="14.4"/>
    <row r="803" s="109" customFormat="1" ht="14.4"/>
    <row r="804" s="109" customFormat="1" ht="14.4"/>
    <row r="805" s="109" customFormat="1" ht="14.4"/>
    <row r="806" s="109" customFormat="1" ht="14.4"/>
    <row r="807" s="109" customFormat="1" ht="14.4"/>
    <row r="808" s="109" customFormat="1" ht="14.4"/>
    <row r="809" s="109" customFormat="1" ht="14.4"/>
    <row r="810" s="109" customFormat="1" ht="14.4"/>
    <row r="811" s="109" customFormat="1" ht="14.4"/>
    <row r="812" s="109" customFormat="1" ht="14.4"/>
    <row r="813" s="109" customFormat="1" ht="14.4"/>
    <row r="814" s="109" customFormat="1" ht="14.4"/>
    <row r="815" s="109" customFormat="1" ht="14.4"/>
    <row r="816" s="109" customFormat="1" ht="14.4"/>
    <row r="817" s="109" customFormat="1" ht="14.4"/>
    <row r="818" s="109" customFormat="1" ht="14.4"/>
    <row r="819" s="109" customFormat="1" ht="14.4"/>
    <row r="820" s="109" customFormat="1" ht="14.4"/>
    <row r="821" s="109" customFormat="1" ht="14.4"/>
    <row r="822" s="109" customFormat="1" ht="14.4"/>
    <row r="823" s="109" customFormat="1" ht="14.4"/>
    <row r="824" s="109" customFormat="1" ht="14.4"/>
    <row r="825" s="109" customFormat="1" ht="14.4"/>
    <row r="826" s="109" customFormat="1" ht="14.4"/>
    <row r="827" s="109" customFormat="1" ht="14.4"/>
    <row r="828" s="109" customFormat="1" ht="14.4"/>
    <row r="829" s="109" customFormat="1" ht="14.4"/>
    <row r="830" s="109" customFormat="1" ht="14.4"/>
    <row r="831" s="109" customFormat="1" ht="14.4"/>
    <row r="832" s="109" customFormat="1" ht="14.4"/>
    <row r="833" s="109" customFormat="1" ht="14.4"/>
    <row r="834" s="109" customFormat="1" ht="14.4"/>
    <row r="835" s="109" customFormat="1" ht="14.4"/>
    <row r="836" s="109" customFormat="1" ht="14.4"/>
    <row r="837" s="109" customFormat="1" ht="14.4"/>
    <row r="838" s="109" customFormat="1" ht="14.4"/>
    <row r="839" s="109" customFormat="1" ht="14.4"/>
    <row r="840" s="109" customFormat="1" ht="14.4"/>
    <row r="841" s="109" customFormat="1" ht="14.4"/>
    <row r="842" s="109" customFormat="1" ht="14.4"/>
    <row r="843" s="109" customFormat="1" ht="14.4"/>
    <row r="844" s="109" customFormat="1" ht="14.4"/>
    <row r="845" s="109" customFormat="1" ht="14.4"/>
    <row r="846" s="109" customFormat="1" ht="14.4"/>
    <row r="847" s="109" customFormat="1" ht="14.4"/>
    <row r="848" s="109" customFormat="1" ht="14.4"/>
    <row r="849" s="109" customFormat="1" ht="14.4"/>
    <row r="850" s="109" customFormat="1" ht="14.4"/>
    <row r="851" s="109" customFormat="1" ht="14.4"/>
    <row r="852" s="109" customFormat="1" ht="14.4"/>
    <row r="853" s="109" customFormat="1" ht="14.4"/>
    <row r="854" s="109" customFormat="1" ht="14.4"/>
    <row r="855" s="109" customFormat="1" ht="14.4"/>
    <row r="856" s="109" customFormat="1" ht="14.4"/>
    <row r="857" s="109" customFormat="1" ht="14.4"/>
    <row r="858" s="109" customFormat="1" ht="14.4"/>
    <row r="859" s="109" customFormat="1" ht="14.4"/>
    <row r="860" s="109" customFormat="1" ht="14.4"/>
    <row r="861" s="109" customFormat="1" ht="14.4"/>
    <row r="862" s="109" customFormat="1" ht="14.4"/>
    <row r="863" s="109" customFormat="1" ht="14.4"/>
    <row r="864" s="109" customFormat="1" ht="14.4"/>
    <row r="865" s="109" customFormat="1" ht="14.4"/>
    <row r="866" s="109" customFormat="1" ht="14.4"/>
    <row r="867" s="109" customFormat="1" ht="14.4"/>
    <row r="868" s="109" customFormat="1" ht="14.4"/>
    <row r="869" s="109" customFormat="1" ht="14.4"/>
    <row r="870" s="109" customFormat="1" ht="14.4"/>
    <row r="871" s="109" customFormat="1" ht="14.4"/>
    <row r="872" s="109" customFormat="1" ht="14.4"/>
    <row r="873" s="109" customFormat="1" ht="14.4"/>
    <row r="874" s="109" customFormat="1" ht="14.4"/>
    <row r="875" s="109" customFormat="1" ht="14.4"/>
    <row r="876" s="109" customFormat="1" ht="14.4"/>
    <row r="877" s="109" customFormat="1" ht="14.4"/>
    <row r="878" s="109" customFormat="1" ht="14.4"/>
    <row r="879" s="109" customFormat="1" ht="14.4"/>
    <row r="880" s="109" customFormat="1" ht="14.4"/>
    <row r="881" s="109" customFormat="1" ht="14.4"/>
    <row r="882" s="109" customFormat="1" ht="14.4"/>
    <row r="883" s="109" customFormat="1" ht="14.4"/>
    <row r="884" s="109" customFormat="1" ht="14.4"/>
    <row r="885" s="109" customFormat="1" ht="14.4"/>
    <row r="886" s="109" customFormat="1" ht="14.4"/>
    <row r="887" s="109" customFormat="1" ht="14.4"/>
    <row r="888" s="109" customFormat="1" ht="14.4"/>
    <row r="889" s="109" customFormat="1" ht="14.4"/>
    <row r="890" s="109" customFormat="1" ht="14.4"/>
    <row r="891" s="109" customFormat="1" ht="14.4"/>
    <row r="892" s="109" customFormat="1" ht="14.4"/>
    <row r="893" s="109" customFormat="1" ht="14.4"/>
    <row r="894" s="109" customFormat="1" ht="14.4"/>
    <row r="895" s="109" customFormat="1" ht="14.4"/>
    <row r="896" s="109" customFormat="1" ht="14.4"/>
    <row r="897" s="109" customFormat="1" ht="14.4"/>
    <row r="898" s="109" customFormat="1" ht="14.4"/>
    <row r="899" s="109" customFormat="1" ht="14.4"/>
    <row r="900" s="109" customFormat="1" ht="14.4"/>
    <row r="901" s="109" customFormat="1" ht="14.4"/>
    <row r="902" s="109" customFormat="1" ht="14.4"/>
    <row r="903" s="109" customFormat="1" ht="14.4"/>
    <row r="904" s="109" customFormat="1" ht="14.4"/>
    <row r="905" s="109" customFormat="1" ht="14.4"/>
    <row r="906" s="109" customFormat="1" ht="14.4"/>
    <row r="907" s="109" customFormat="1" ht="14.4"/>
    <row r="908" s="109" customFormat="1" ht="14.4"/>
    <row r="909" s="109" customFormat="1" ht="14.4"/>
    <row r="910" s="109" customFormat="1" ht="14.4"/>
    <row r="911" s="109" customFormat="1" ht="14.4"/>
    <row r="912" s="109" customFormat="1" ht="14.4"/>
    <row r="913" s="109" customFormat="1" ht="14.4"/>
    <row r="914" s="109" customFormat="1" ht="14.4"/>
    <row r="915" s="109" customFormat="1" ht="14.4"/>
    <row r="916" s="109" customFormat="1" ht="14.4"/>
    <row r="917" s="109" customFormat="1" ht="14.4"/>
    <row r="918" s="109" customFormat="1" ht="14.4"/>
    <row r="919" s="109" customFormat="1" ht="14.4"/>
    <row r="920" s="109" customFormat="1" ht="14.4"/>
    <row r="921" s="109" customFormat="1" ht="14.4"/>
    <row r="922" s="109" customFormat="1" ht="14.4"/>
    <row r="923" s="109" customFormat="1" ht="14.4"/>
    <row r="924" s="109" customFormat="1" ht="14.4"/>
    <row r="925" s="109" customFormat="1" ht="14.4"/>
    <row r="926" s="109" customFormat="1" ht="14.4"/>
    <row r="927" s="109" customFormat="1" ht="14.4"/>
    <row r="928" s="109" customFormat="1" ht="14.4"/>
    <row r="929" s="109" customFormat="1" ht="14.4"/>
    <row r="930" s="109" customFormat="1" ht="14.4"/>
    <row r="931" s="109" customFormat="1" ht="14.4"/>
    <row r="932" s="109" customFormat="1" ht="14.4"/>
    <row r="933" s="109" customFormat="1" ht="14.4"/>
    <row r="934" s="109" customFormat="1" ht="14.4"/>
    <row r="935" s="109" customFormat="1" ht="14.4"/>
    <row r="936" s="109" customFormat="1" ht="14.4"/>
    <row r="937" s="109" customFormat="1" ht="14.4"/>
    <row r="938" s="109" customFormat="1" ht="14.4"/>
    <row r="939" s="109" customFormat="1" ht="14.4"/>
    <row r="940" s="109" customFormat="1" ht="14.4"/>
    <row r="941" s="109" customFormat="1" ht="14.4"/>
    <row r="942" s="109" customFormat="1" ht="14.4"/>
    <row r="943" s="109" customFormat="1" ht="14.4"/>
    <row r="944" s="109" customFormat="1" ht="14.4"/>
    <row r="945" s="109" customFormat="1" ht="14.4"/>
    <row r="946" s="109" customFormat="1" ht="14.4"/>
    <row r="947" s="109" customFormat="1" ht="14.4"/>
    <row r="948" s="109" customFormat="1" ht="14.4"/>
    <row r="949" s="109" customFormat="1" ht="14.4"/>
    <row r="950" s="109" customFormat="1" ht="14.4"/>
    <row r="951" s="109" customFormat="1" ht="14.4"/>
    <row r="952" s="109" customFormat="1" ht="14.4"/>
    <row r="953" s="109" customFormat="1" ht="14.4"/>
    <row r="954" s="109" customFormat="1" ht="14.4"/>
    <row r="955" s="109" customFormat="1" ht="14.4"/>
    <row r="956" s="109" customFormat="1" ht="14.4"/>
    <row r="957" s="109" customFormat="1" ht="14.4"/>
    <row r="958" s="109" customFormat="1" ht="14.4"/>
    <row r="959" s="109" customFormat="1" ht="14.4"/>
    <row r="960" s="109" customFormat="1" ht="14.4"/>
    <row r="961" s="109" customFormat="1" ht="14.4"/>
    <row r="962" s="109" customFormat="1" ht="14.4"/>
    <row r="963" s="109" customFormat="1" ht="14.4"/>
    <row r="964" s="109" customFormat="1" ht="14.4"/>
    <row r="965" s="109" customFormat="1" ht="14.4"/>
    <row r="966" s="109" customFormat="1" ht="14.4"/>
    <row r="967" s="109" customFormat="1" ht="14.4"/>
    <row r="968" s="109" customFormat="1" ht="14.4"/>
    <row r="969" s="109" customFormat="1" ht="14.4"/>
    <row r="970" s="109" customFormat="1" ht="14.4"/>
    <row r="971" s="109" customFormat="1" ht="14.4"/>
    <row r="972" s="109" customFormat="1" ht="14.4"/>
    <row r="973" s="109" customFormat="1" ht="14.4"/>
    <row r="974" s="109" customFormat="1" ht="14.4"/>
    <row r="975" s="109" customFormat="1" ht="14.4"/>
    <row r="976" s="109" customFormat="1" ht="14.4"/>
    <row r="977" s="109" customFormat="1" ht="14.4"/>
    <row r="978" s="109" customFormat="1" ht="14.4"/>
    <row r="979" s="109" customFormat="1" ht="14.4"/>
    <row r="980" s="109" customFormat="1" ht="14.4"/>
    <row r="981" s="109" customFormat="1" ht="14.4"/>
    <row r="982" s="109" customFormat="1" ht="14.4"/>
    <row r="983" s="109" customFormat="1" ht="14.4"/>
    <row r="984" s="109" customFormat="1" ht="14.4"/>
    <row r="985" s="109" customFormat="1" ht="14.4"/>
    <row r="986" s="109" customFormat="1" ht="14.4"/>
    <row r="987" s="109" customFormat="1" ht="14.4"/>
    <row r="988" s="109" customFormat="1" ht="14.4"/>
    <row r="989" s="109" customFormat="1" ht="14.4"/>
    <row r="990" s="109" customFormat="1" ht="14.4"/>
    <row r="991" s="109" customFormat="1" ht="14.4"/>
    <row r="992" s="109" customFormat="1" ht="14.4"/>
    <row r="993" s="109" customFormat="1" ht="14.4"/>
    <row r="994" s="109" customFormat="1" ht="14.4"/>
    <row r="995" s="109" customFormat="1" ht="14.4"/>
    <row r="996" s="109" customFormat="1" ht="14.4"/>
    <row r="997" s="109" customFormat="1" ht="14.4"/>
    <row r="998" s="109" customFormat="1" ht="14.4"/>
    <row r="999" s="109" customFormat="1" ht="14.4"/>
    <row r="1000" s="109" customFormat="1" ht="14.4"/>
    <row r="1001" s="109" customFormat="1" ht="14.4"/>
    <row r="1002" s="109" customFormat="1" ht="14.4"/>
    <row r="1003" s="109" customFormat="1" ht="14.4"/>
    <row r="1004" s="109" customFormat="1" ht="14.4"/>
    <row r="1005" s="109" customFormat="1" ht="14.4"/>
    <row r="1006" s="109" customFormat="1" ht="14.4"/>
    <row r="1007" s="109" customFormat="1" ht="14.4"/>
    <row r="1008" s="109" customFormat="1" ht="14.4"/>
    <row r="1009" s="109" customFormat="1" ht="14.4"/>
    <row r="1010" s="109" customFormat="1" ht="14.4"/>
    <row r="1011" s="109" customFormat="1" ht="14.4"/>
    <row r="1012" s="109" customFormat="1" ht="14.4"/>
    <row r="1013" s="109" customFormat="1" ht="14.4"/>
    <row r="1014" s="109" customFormat="1" ht="14.4"/>
    <row r="1015" s="109" customFormat="1" ht="14.4"/>
    <row r="1016" s="109" customFormat="1" ht="14.4"/>
    <row r="1017" s="109" customFormat="1" ht="14.4"/>
    <row r="1018" s="109" customFormat="1" ht="14.4"/>
    <row r="1019" s="109" customFormat="1" ht="14.4"/>
    <row r="1020" s="109" customFormat="1" ht="14.4"/>
    <row r="1021" s="109" customFormat="1" ht="14.4"/>
    <row r="1022" s="109" customFormat="1" ht="14.4"/>
    <row r="1023" s="109" customFormat="1" ht="14.4"/>
    <row r="1024" s="109" customFormat="1" ht="14.4"/>
    <row r="1025" s="109" customFormat="1" ht="14.4"/>
    <row r="1026" s="109" customFormat="1" ht="14.4"/>
    <row r="1027" s="109" customFormat="1" ht="14.4"/>
    <row r="1028" s="109" customFormat="1" ht="14.4"/>
    <row r="1029" s="109" customFormat="1" ht="14.4"/>
    <row r="1030" s="109" customFormat="1" ht="14.4"/>
    <row r="1031" s="109" customFormat="1" ht="14.4"/>
    <row r="1032" s="109" customFormat="1" ht="14.4"/>
    <row r="1033" s="109" customFormat="1" ht="14.4"/>
    <row r="1034" s="109" customFormat="1" ht="14.4"/>
    <row r="1035" s="109" customFormat="1" ht="14.4"/>
    <row r="1036" s="109" customFormat="1" ht="14.4"/>
    <row r="1037" s="109" customFormat="1" ht="14.4"/>
    <row r="1038" s="109" customFormat="1" ht="14.4"/>
    <row r="1039" s="109" customFormat="1" ht="14.4"/>
    <row r="1040" s="109" customFormat="1" ht="14.4"/>
    <row r="1041" s="109" customFormat="1" ht="14.4"/>
    <row r="1042" s="109" customFormat="1" ht="14.4"/>
    <row r="1043" s="109" customFormat="1" ht="14.4"/>
    <row r="1044" s="109" customFormat="1" ht="14.4"/>
    <row r="1045" s="109" customFormat="1" ht="14.4"/>
    <row r="1046" s="109" customFormat="1" ht="14.4"/>
    <row r="1047" s="109" customFormat="1" ht="14.4"/>
    <row r="1048" s="109" customFormat="1" ht="14.4"/>
    <row r="1049" s="109" customFormat="1" ht="14.4"/>
    <row r="1050" s="109" customFormat="1" ht="14.4"/>
    <row r="1051" s="109" customFormat="1" ht="14.4"/>
    <row r="1052" s="109" customFormat="1" ht="14.4"/>
    <row r="1053" s="109" customFormat="1" ht="14.4"/>
    <row r="1054" s="109" customFormat="1" ht="14.4"/>
    <row r="1055" s="109" customFormat="1" ht="14.4"/>
    <row r="1056" s="109" customFormat="1" ht="14.4"/>
    <row r="1057" s="109" customFormat="1" ht="14.4"/>
    <row r="1058" s="109" customFormat="1" ht="14.4"/>
    <row r="1059" s="109" customFormat="1" ht="14.4"/>
    <row r="1060" s="109" customFormat="1" ht="14.4"/>
    <row r="1061" s="109" customFormat="1" ht="14.4"/>
    <row r="1062" s="109" customFormat="1" ht="14.4"/>
    <row r="1063" s="109" customFormat="1" ht="14.4"/>
    <row r="1064" s="109" customFormat="1" ht="14.4"/>
    <row r="1065" s="109" customFormat="1" ht="14.4"/>
    <row r="1066" s="109" customFormat="1" ht="14.4"/>
    <row r="1067" s="109" customFormat="1" ht="14.4"/>
    <row r="1068" s="109" customFormat="1" ht="14.4"/>
    <row r="1069" s="109" customFormat="1" ht="14.4"/>
    <row r="1070" s="109" customFormat="1" ht="14.4"/>
    <row r="1071" s="109" customFormat="1" ht="14.4"/>
    <row r="1072" s="109" customFormat="1" ht="14.4"/>
    <row r="1073" s="109" customFormat="1" ht="14.4"/>
    <row r="1074" s="109" customFormat="1" ht="14.4"/>
    <row r="1075" s="109" customFormat="1" ht="14.4"/>
    <row r="1076" s="109" customFormat="1" ht="14.4"/>
    <row r="1077" s="109" customFormat="1" ht="14.4"/>
    <row r="1078" s="109" customFormat="1" ht="14.4"/>
    <row r="1079" s="109" customFormat="1" ht="14.4"/>
    <row r="1080" s="109" customFormat="1" ht="14.4"/>
    <row r="1081" s="109" customFormat="1" ht="14.4"/>
    <row r="1082" s="109" customFormat="1" ht="14.4"/>
    <row r="1083" s="109" customFormat="1" ht="14.4"/>
    <row r="1084" s="109" customFormat="1" ht="14.4"/>
    <row r="1085" s="109" customFormat="1" ht="14.4"/>
    <row r="1086" s="109" customFormat="1" ht="14.4"/>
    <row r="1087" s="109" customFormat="1" ht="14.4"/>
    <row r="1088" s="109" customFormat="1" ht="14.4"/>
    <row r="1089" s="109" customFormat="1" ht="14.4"/>
    <row r="1090" s="109" customFormat="1" ht="14.4"/>
    <row r="1091" s="109" customFormat="1" ht="14.4"/>
    <row r="1092" s="109" customFormat="1" ht="14.4"/>
    <row r="1093" s="109" customFormat="1" ht="14.4"/>
    <row r="1094" s="109" customFormat="1" ht="14.4"/>
    <row r="1095" s="109" customFormat="1" ht="14.4"/>
    <row r="1096" s="109" customFormat="1" ht="14.4"/>
    <row r="1097" s="109" customFormat="1" ht="14.4"/>
    <row r="1098" s="109" customFormat="1" ht="14.4"/>
    <row r="1099" s="109" customFormat="1" ht="14.4"/>
    <row r="1100" s="109" customFormat="1" ht="14.4"/>
    <row r="1101" s="109" customFormat="1" ht="14.4"/>
    <row r="1102" s="109" customFormat="1" ht="14.4"/>
    <row r="1103" s="109" customFormat="1" ht="14.4"/>
    <row r="1104" s="109" customFormat="1" ht="14.4"/>
    <row r="1105" s="109" customFormat="1" ht="14.4"/>
    <row r="1106" s="109" customFormat="1" ht="14.4"/>
    <row r="1107" s="109" customFormat="1" ht="14.4"/>
    <row r="1108" s="109" customFormat="1" ht="14.4"/>
    <row r="1109" s="109" customFormat="1" ht="14.4"/>
    <row r="1110" s="109" customFormat="1" ht="14.4"/>
    <row r="1111" s="109" customFormat="1" ht="14.4"/>
    <row r="1112" s="109" customFormat="1" ht="14.4"/>
    <row r="1113" s="109" customFormat="1" ht="14.4"/>
    <row r="1114" s="109" customFormat="1" ht="14.4"/>
    <row r="1115" s="109" customFormat="1" ht="14.4"/>
    <row r="1116" s="109" customFormat="1" ht="14.4"/>
    <row r="1117" s="109" customFormat="1" ht="14.4"/>
    <row r="1118" s="109" customFormat="1" ht="14.4"/>
    <row r="1119" s="109" customFormat="1" ht="14.4"/>
    <row r="1120" s="109" customFormat="1" ht="14.4"/>
    <row r="1121" s="109" customFormat="1" ht="14.4"/>
    <row r="1122" s="109" customFormat="1" ht="14.4"/>
    <row r="1123" s="109" customFormat="1" ht="14.4"/>
    <row r="1124" s="109" customFormat="1" ht="14.4"/>
    <row r="1125" s="109" customFormat="1" ht="14.4"/>
    <row r="1126" s="109" customFormat="1" ht="14.4"/>
    <row r="1127" s="109" customFormat="1" ht="14.4"/>
    <row r="1128" s="109" customFormat="1" ht="14.4"/>
    <row r="1129" s="109" customFormat="1" ht="14.4"/>
    <row r="1130" s="109" customFormat="1" ht="14.4"/>
    <row r="1131" s="109" customFormat="1" ht="14.4"/>
    <row r="1132" s="109" customFormat="1" ht="14.4"/>
    <row r="1133" s="109" customFormat="1" ht="14.4"/>
    <row r="1134" s="109" customFormat="1" ht="14.4"/>
    <row r="1135" s="109" customFormat="1" ht="14.4"/>
    <row r="1136" s="109" customFormat="1" ht="14.4"/>
    <row r="1137" s="109" customFormat="1" ht="14.4"/>
    <row r="1138" s="109" customFormat="1" ht="14.4"/>
    <row r="1139" s="109" customFormat="1" ht="14.4"/>
    <row r="1140" s="109" customFormat="1" ht="14.4"/>
    <row r="1141" s="109" customFormat="1" ht="14.4"/>
    <row r="1142" s="109" customFormat="1" ht="14.4"/>
    <row r="1143" s="109" customFormat="1" ht="14.4"/>
    <row r="1144" s="109" customFormat="1" ht="14.4"/>
    <row r="1145" s="109" customFormat="1" ht="14.4"/>
    <row r="1146" s="109" customFormat="1" ht="14.4"/>
    <row r="1147" s="109" customFormat="1" ht="14.4"/>
    <row r="1148" s="109" customFormat="1" ht="14.4"/>
    <row r="1149" s="109" customFormat="1" ht="14.4"/>
    <row r="1150" s="109" customFormat="1" ht="14.4"/>
    <row r="1151" s="109" customFormat="1" ht="14.4"/>
    <row r="1152" s="109" customFormat="1" ht="14.4"/>
    <row r="1153" s="109" customFormat="1" ht="14.4"/>
    <row r="1154" s="109" customFormat="1" ht="14.4"/>
    <row r="1155" s="109" customFormat="1" ht="14.4"/>
    <row r="1156" s="109" customFormat="1" ht="14.4"/>
    <row r="1157" s="109" customFormat="1" ht="14.4"/>
    <row r="1158" s="109" customFormat="1" ht="14.4"/>
    <row r="1159" s="109" customFormat="1" ht="14.4"/>
    <row r="1160" s="109" customFormat="1" ht="14.4"/>
    <row r="1161" s="109" customFormat="1" ht="14.4"/>
    <row r="1162" s="109" customFormat="1" ht="14.4"/>
    <row r="1163" s="109" customFormat="1" ht="14.4"/>
    <row r="1164" s="109" customFormat="1" ht="14.4"/>
    <row r="1165" s="109" customFormat="1" ht="14.4"/>
    <row r="1166" s="109" customFormat="1" ht="14.4"/>
    <row r="1167" s="109" customFormat="1" ht="14.4"/>
    <row r="1168" s="109" customFormat="1" ht="14.4"/>
    <row r="1169" s="109" customFormat="1" ht="14.4"/>
    <row r="1170" s="109" customFormat="1" ht="14.4"/>
    <row r="1171" s="109" customFormat="1" ht="14.4"/>
    <row r="1172" s="109" customFormat="1" ht="14.4"/>
    <row r="1173" s="109" customFormat="1" ht="14.4"/>
    <row r="1174" s="109" customFormat="1" ht="14.4"/>
    <row r="1175" s="109" customFormat="1" ht="14.4"/>
    <row r="1176" s="109" customFormat="1" ht="14.4"/>
    <row r="1177" s="109" customFormat="1" ht="14.4"/>
    <row r="1178" s="109" customFormat="1" ht="14.4"/>
    <row r="1179" s="109" customFormat="1" ht="14.4"/>
    <row r="1180" s="109" customFormat="1" ht="14.4"/>
    <row r="1181" s="109" customFormat="1" ht="14.4"/>
    <row r="1182" s="109" customFormat="1" ht="14.4"/>
    <row r="1183" s="109" customFormat="1" ht="14.4"/>
    <row r="1184" s="109" customFormat="1" ht="14.4"/>
    <row r="1185" s="109" customFormat="1" ht="14.4"/>
    <row r="1186" s="109" customFormat="1" ht="14.4"/>
    <row r="1187" s="109" customFormat="1" ht="14.4"/>
    <row r="1188" s="109" customFormat="1" ht="14.4"/>
    <row r="1189" s="109" customFormat="1" ht="14.4"/>
    <row r="1190" s="109" customFormat="1" ht="14.4"/>
    <row r="1191" s="109" customFormat="1" ht="14.4"/>
    <row r="1192" s="109" customFormat="1" ht="14.4"/>
    <row r="1193" s="109" customFormat="1" ht="14.4"/>
    <row r="1194" s="109" customFormat="1" ht="14.4"/>
    <row r="1195" s="109" customFormat="1" ht="14.4"/>
    <row r="1196" s="109" customFormat="1" ht="14.4"/>
    <row r="1197" s="109" customFormat="1" ht="14.4"/>
    <row r="1198" s="109" customFormat="1" ht="14.4"/>
    <row r="1199" s="109" customFormat="1" ht="14.4"/>
    <row r="1200" s="109" customFormat="1" ht="14.4"/>
    <row r="1201" s="109" customFormat="1" ht="14.4"/>
    <row r="1202" s="109" customFormat="1" ht="14.4"/>
    <row r="1203" s="109" customFormat="1" ht="14.4"/>
    <row r="1204" s="109" customFormat="1" ht="14.4"/>
    <row r="1205" s="109" customFormat="1" ht="14.4"/>
    <row r="1206" s="109" customFormat="1" ht="14.4"/>
    <row r="1207" s="109" customFormat="1" ht="14.4"/>
    <row r="1208" s="109" customFormat="1" ht="14.4"/>
    <row r="1209" s="109" customFormat="1" ht="14.4"/>
    <row r="1210" s="109" customFormat="1" ht="14.4"/>
    <row r="1211" s="109" customFormat="1" ht="14.4"/>
    <row r="1212" s="109" customFormat="1" ht="14.4"/>
    <row r="1213" s="109" customFormat="1" ht="14.4"/>
    <row r="1214" s="109" customFormat="1" ht="14.4"/>
    <row r="1215" s="109" customFormat="1" ht="14.4"/>
    <row r="1216" s="109" customFormat="1" ht="14.4"/>
    <row r="1217" s="109" customFormat="1" ht="14.4"/>
    <row r="1218" s="109" customFormat="1" ht="14.4"/>
    <row r="1219" s="109" customFormat="1" ht="14.4"/>
    <row r="1220" s="109" customFormat="1" ht="14.4"/>
    <row r="1221" s="109" customFormat="1" ht="14.4"/>
    <row r="1222" s="109" customFormat="1" ht="14.4"/>
    <row r="1223" s="109" customFormat="1" ht="14.4"/>
    <row r="1224" s="109" customFormat="1" ht="14.4"/>
    <row r="1225" s="109" customFormat="1" ht="14.4"/>
    <row r="1226" s="109" customFormat="1" ht="14.4"/>
    <row r="1227" s="109" customFormat="1" ht="14.4"/>
    <row r="1228" s="109" customFormat="1" ht="14.4"/>
    <row r="1229" s="109" customFormat="1" ht="14.4"/>
    <row r="1230" s="109" customFormat="1" ht="14.4"/>
    <row r="1231" s="109" customFormat="1" ht="14.4"/>
    <row r="1232" s="109" customFormat="1" ht="14.4"/>
    <row r="1233" s="109" customFormat="1" ht="14.4"/>
    <row r="1234" s="109" customFormat="1" ht="14.4"/>
    <row r="1235" s="109" customFormat="1" ht="14.4"/>
    <row r="1236" s="109" customFormat="1" ht="14.4"/>
    <row r="1237" s="109" customFormat="1" ht="14.4"/>
    <row r="1238" s="109" customFormat="1" ht="14.4"/>
    <row r="1239" s="109" customFormat="1" ht="14.4"/>
    <row r="1240" s="109" customFormat="1" ht="14.4"/>
    <row r="1241" s="109" customFormat="1" ht="14.4"/>
    <row r="1242" s="109" customFormat="1" ht="14.4"/>
    <row r="1243" s="109" customFormat="1" ht="14.4"/>
    <row r="1244" s="109" customFormat="1" ht="14.4"/>
    <row r="1245" s="109" customFormat="1" ht="14.4"/>
    <row r="1246" s="109" customFormat="1" ht="14.4"/>
    <row r="1247" s="109" customFormat="1" ht="14.4"/>
    <row r="1248" s="109" customFormat="1" ht="14.4"/>
    <row r="1249" s="109" customFormat="1" ht="14.4"/>
    <row r="1250" s="109" customFormat="1" ht="14.4"/>
    <row r="1251" s="109" customFormat="1" ht="14.4"/>
    <row r="1252" s="109" customFormat="1" ht="14.4"/>
    <row r="1253" s="109" customFormat="1" ht="14.4"/>
    <row r="1254" s="109" customFormat="1" ht="14.4"/>
    <row r="1255" s="109" customFormat="1" ht="14.4"/>
    <row r="1256" s="109" customFormat="1" ht="14.4"/>
    <row r="1257" s="109" customFormat="1" ht="14.4"/>
    <row r="1258" s="109" customFormat="1" ht="14.4"/>
    <row r="1259" s="109" customFormat="1" ht="14.4"/>
    <row r="1260" s="109" customFormat="1" ht="14.4"/>
    <row r="1261" s="109" customFormat="1" ht="14.4"/>
    <row r="1262" s="109" customFormat="1" ht="14.4"/>
    <row r="1263" s="109" customFormat="1" ht="14.4"/>
    <row r="1264" s="109" customFormat="1" ht="14.4"/>
    <row r="1265" s="109" customFormat="1" ht="14.4"/>
    <row r="1266" s="109" customFormat="1" ht="14.4"/>
    <row r="1267" s="109" customFormat="1" ht="14.4"/>
    <row r="1268" s="109" customFormat="1" ht="14.4"/>
    <row r="1269" s="109" customFormat="1" ht="14.4"/>
    <row r="1270" s="109" customFormat="1" ht="14.4"/>
    <row r="1271" s="109" customFormat="1" ht="14.4"/>
    <row r="1272" s="109" customFormat="1" ht="14.4"/>
    <row r="1273" s="109" customFormat="1" ht="14.4"/>
    <row r="1274" s="109" customFormat="1" ht="14.4"/>
    <row r="1275" s="109" customFormat="1" ht="14.4"/>
    <row r="1276" s="109" customFormat="1" ht="14.4"/>
    <row r="1277" s="109" customFormat="1" ht="14.4"/>
    <row r="1278" s="109" customFormat="1" ht="14.4"/>
    <row r="1279" s="109" customFormat="1" ht="14.4"/>
    <row r="1280" s="109" customFormat="1" ht="14.4"/>
    <row r="1281" s="109" customFormat="1" ht="14.4"/>
    <row r="1282" s="109" customFormat="1" ht="14.4"/>
    <row r="1283" s="109" customFormat="1" ht="14.4"/>
    <row r="1284" s="109" customFormat="1" ht="14.4"/>
    <row r="1285" s="109" customFormat="1" ht="14.4"/>
    <row r="1286" s="109" customFormat="1" ht="14.4"/>
    <row r="1287" s="109" customFormat="1" ht="14.4"/>
    <row r="1288" s="109" customFormat="1" ht="14.4"/>
    <row r="1289" s="109" customFormat="1" ht="14.4"/>
    <row r="1290" s="109" customFormat="1" ht="14.4"/>
    <row r="1291" s="109" customFormat="1" ht="14.4"/>
    <row r="1292" s="109" customFormat="1" ht="14.4"/>
    <row r="1293" s="109" customFormat="1" ht="14.4"/>
    <row r="1294" s="109" customFormat="1" ht="14.4"/>
    <row r="1295" s="109" customFormat="1" ht="14.4"/>
    <row r="1296" s="109" customFormat="1" ht="14.4"/>
    <row r="1297" s="109" customFormat="1" ht="14.4"/>
    <row r="1298" s="109" customFormat="1" ht="14.4"/>
    <row r="1299" s="109" customFormat="1" ht="14.4"/>
    <row r="1300" s="109" customFormat="1" ht="14.4"/>
    <row r="1301" s="109" customFormat="1" ht="14.4"/>
    <row r="1302" s="109" customFormat="1" ht="14.4"/>
    <row r="1303" s="109" customFormat="1" ht="14.4"/>
    <row r="1304" s="109" customFormat="1" ht="14.4"/>
    <row r="1305" s="109" customFormat="1" ht="14.4"/>
    <row r="1306" s="109" customFormat="1" ht="14.4"/>
    <row r="1307" s="109" customFormat="1" ht="14.4"/>
    <row r="1308" s="109" customFormat="1" ht="14.4"/>
    <row r="1309" s="109" customFormat="1" ht="14.4"/>
    <row r="1310" s="109" customFormat="1" ht="14.4"/>
    <row r="1311" s="109" customFormat="1" ht="14.4"/>
    <row r="1312" s="109" customFormat="1" ht="14.4"/>
    <row r="1313" s="109" customFormat="1" ht="14.4"/>
    <row r="1314" s="109" customFormat="1" ht="14.4"/>
    <row r="1315" s="109" customFormat="1" ht="14.4"/>
    <row r="1316" s="109" customFormat="1" ht="14.4"/>
    <row r="1317" s="109" customFormat="1" ht="14.4"/>
    <row r="1318" s="109" customFormat="1" ht="14.4"/>
    <row r="1319" s="109" customFormat="1" ht="14.4"/>
    <row r="1320" s="109" customFormat="1" ht="14.4"/>
    <row r="1321" s="109" customFormat="1" ht="14.4"/>
    <row r="1322" s="109" customFormat="1" ht="14.4"/>
    <row r="1323" s="109" customFormat="1" ht="14.4"/>
    <row r="1324" s="109" customFormat="1" ht="14.4"/>
    <row r="1325" s="109" customFormat="1" ht="14.4"/>
    <row r="1326" s="109" customFormat="1" ht="14.4"/>
    <row r="1327" s="109" customFormat="1" ht="14.4"/>
    <row r="1328" s="109" customFormat="1" ht="14.4"/>
    <row r="1329" s="109" customFormat="1" ht="14.4"/>
    <row r="1330" s="109" customFormat="1" ht="14.4"/>
    <row r="1331" s="109" customFormat="1" ht="14.4"/>
    <row r="1332" s="109" customFormat="1" ht="14.4"/>
    <row r="1333" s="109" customFormat="1" ht="14.4"/>
    <row r="1334" s="109" customFormat="1" ht="14.4"/>
    <row r="1335" s="109" customFormat="1" ht="14.4"/>
    <row r="1336" s="109" customFormat="1" ht="14.4"/>
    <row r="1337" s="109" customFormat="1" ht="14.4"/>
    <row r="1338" s="109" customFormat="1" ht="14.4"/>
    <row r="1339" s="109" customFormat="1" ht="14.4"/>
    <row r="1340" s="109" customFormat="1" ht="14.4"/>
    <row r="1341" s="109" customFormat="1" ht="14.4"/>
    <row r="1342" s="109" customFormat="1" ht="14.4"/>
    <row r="1343" s="109" customFormat="1" ht="14.4"/>
    <row r="1344" s="109" customFormat="1" ht="14.4"/>
    <row r="1345" s="109" customFormat="1" ht="14.4"/>
    <row r="1346" s="109" customFormat="1" ht="14.4"/>
    <row r="1347" s="109" customFormat="1" ht="14.4"/>
    <row r="1348" s="109" customFormat="1" ht="14.4"/>
    <row r="1349" s="109" customFormat="1" ht="14.4"/>
    <row r="1350" s="109" customFormat="1" ht="14.4"/>
    <row r="1351" s="109" customFormat="1" ht="14.4"/>
    <row r="1352" s="109" customFormat="1" ht="14.4"/>
    <row r="1353" s="109" customFormat="1" ht="14.4"/>
    <row r="1354" s="109" customFormat="1" ht="14.4"/>
    <row r="1355" s="109" customFormat="1" ht="14.4"/>
    <row r="1356" s="109" customFormat="1" ht="14.4"/>
    <row r="1357" s="109" customFormat="1" ht="14.4"/>
    <row r="1358" s="109" customFormat="1" ht="14.4"/>
    <row r="1359" s="109" customFormat="1" ht="14.4"/>
    <row r="1360" s="109" customFormat="1" ht="14.4"/>
    <row r="1361" s="109" customFormat="1" ht="14.4"/>
    <row r="1362" s="109" customFormat="1" ht="14.4"/>
    <row r="1363" s="109" customFormat="1" ht="14.4"/>
    <row r="1364" s="109" customFormat="1" ht="14.4"/>
    <row r="1365" s="109" customFormat="1" ht="14.4"/>
    <row r="1366" s="109" customFormat="1" ht="14.4"/>
    <row r="1367" s="109" customFormat="1" ht="14.4"/>
    <row r="1368" s="109" customFormat="1" ht="14.4"/>
    <row r="1369" s="109" customFormat="1" ht="14.4"/>
    <row r="1370" s="109" customFormat="1" ht="14.4"/>
    <row r="1371" s="109" customFormat="1" ht="14.4"/>
    <row r="1372" s="109" customFormat="1" ht="14.4"/>
    <row r="1373" s="109" customFormat="1" ht="14.4"/>
    <row r="1374" s="109" customFormat="1" ht="14.4"/>
    <row r="1375" s="109" customFormat="1" ht="14.4"/>
    <row r="1376" s="109" customFormat="1" ht="14.4"/>
    <row r="1377" s="109" customFormat="1" ht="14.4"/>
    <row r="1378" s="109" customFormat="1" ht="14.4"/>
    <row r="1379" s="109" customFormat="1" ht="14.4"/>
    <row r="1380" s="109" customFormat="1" ht="14.4"/>
    <row r="1381" s="109" customFormat="1" ht="14.4"/>
    <row r="1382" s="109" customFormat="1" ht="14.4"/>
    <row r="1383" s="109" customFormat="1" ht="14.4"/>
    <row r="1384" s="109" customFormat="1" ht="14.4"/>
    <row r="1385" s="109" customFormat="1" ht="14.4"/>
    <row r="1386" s="109" customFormat="1" ht="14.4"/>
    <row r="1387" s="109" customFormat="1" ht="14.4"/>
    <row r="1388" s="109" customFormat="1" ht="14.4"/>
    <row r="1389" s="109" customFormat="1" ht="14.4"/>
    <row r="1390" s="109" customFormat="1" ht="14.4"/>
    <row r="1391" s="109" customFormat="1" ht="14.4"/>
    <row r="1392" s="109" customFormat="1" ht="14.4"/>
    <row r="1393" s="109" customFormat="1" ht="14.4"/>
    <row r="1394" s="109" customFormat="1" ht="14.4"/>
    <row r="1395" s="109" customFormat="1" ht="14.4"/>
    <row r="1396" s="109" customFormat="1" ht="14.4"/>
    <row r="1397" s="109" customFormat="1" ht="14.4"/>
    <row r="1398" s="109" customFormat="1" ht="14.4"/>
    <row r="1399" s="109" customFormat="1" ht="14.4"/>
    <row r="1400" s="109" customFormat="1" ht="14.4"/>
    <row r="1401" s="109" customFormat="1" ht="14.4"/>
    <row r="1402" s="109" customFormat="1" ht="14.4"/>
    <row r="1403" s="109" customFormat="1" ht="14.4"/>
    <row r="1404" s="109" customFormat="1" ht="14.4"/>
    <row r="1405" s="109" customFormat="1" ht="14.4"/>
    <row r="1406" s="109" customFormat="1" ht="14.4"/>
    <row r="1407" s="109" customFormat="1" ht="14.4"/>
    <row r="1408" s="109" customFormat="1" ht="14.4"/>
    <row r="1409" s="109" customFormat="1" ht="14.4"/>
    <row r="1410" s="109" customFormat="1" ht="14.4"/>
    <row r="1411" s="109" customFormat="1" ht="14.4"/>
    <row r="1412" s="109" customFormat="1" ht="14.4"/>
    <row r="1413" s="109" customFormat="1" ht="14.4"/>
    <row r="1414" s="109" customFormat="1" ht="14.4"/>
    <row r="1415" s="109" customFormat="1" ht="14.4"/>
    <row r="1416" s="109" customFormat="1" ht="14.4"/>
    <row r="1417" s="109" customFormat="1" ht="14.4"/>
    <row r="1418" s="109" customFormat="1" ht="14.4"/>
    <row r="1419" s="109" customFormat="1" ht="14.4"/>
    <row r="1420" s="109" customFormat="1" ht="14.4"/>
    <row r="1421" s="109" customFormat="1" ht="14.4"/>
    <row r="1422" s="109" customFormat="1" ht="14.4"/>
    <row r="1423" s="109" customFormat="1" ht="14.4"/>
    <row r="1424" s="109" customFormat="1" ht="14.4"/>
    <row r="1425" s="109" customFormat="1" ht="14.4"/>
    <row r="1426" s="109" customFormat="1" ht="14.4"/>
    <row r="1427" s="109" customFormat="1" ht="14.4"/>
    <row r="1428" s="109" customFormat="1" ht="14.4"/>
    <row r="1429" s="109" customFormat="1" ht="14.4"/>
    <row r="1430" s="109" customFormat="1" ht="14.4"/>
    <row r="1431" s="109" customFormat="1" ht="14.4"/>
    <row r="1432" s="109" customFormat="1" ht="14.4"/>
    <row r="1433" s="109" customFormat="1" ht="14.4"/>
    <row r="1434" s="109" customFormat="1" ht="14.4"/>
    <row r="1435" s="109" customFormat="1" ht="14.4"/>
    <row r="1436" s="109" customFormat="1" ht="14.4"/>
    <row r="1437" s="109" customFormat="1" ht="14.4"/>
    <row r="1438" s="109" customFormat="1" ht="14.4"/>
    <row r="1439" s="109" customFormat="1" ht="14.4"/>
    <row r="1440" s="109" customFormat="1" ht="14.4"/>
    <row r="1441" s="109" customFormat="1" ht="14.4"/>
    <row r="1442" s="109" customFormat="1" ht="14.4"/>
    <row r="1443" s="109" customFormat="1" ht="14.4"/>
    <row r="1444" s="109" customFormat="1" ht="14.4"/>
    <row r="1445" s="109" customFormat="1" ht="14.4"/>
    <row r="1446" s="109" customFormat="1" ht="14.4"/>
    <row r="1447" s="109" customFormat="1" ht="14.4"/>
    <row r="1448" s="109" customFormat="1" ht="14.4"/>
    <row r="1449" s="109" customFormat="1" ht="14.4"/>
    <row r="1450" s="109" customFormat="1" ht="14.4"/>
    <row r="1451" s="109" customFormat="1" ht="14.4"/>
    <row r="1452" s="109" customFormat="1" ht="14.4"/>
    <row r="1453" s="109" customFormat="1" ht="14.4"/>
    <row r="1454" s="109" customFormat="1" ht="14.4"/>
    <row r="1455" s="109" customFormat="1" ht="14.4"/>
    <row r="1456" s="109" customFormat="1" ht="14.4"/>
    <row r="1457" s="109" customFormat="1" ht="14.4"/>
    <row r="1458" s="109" customFormat="1" ht="14.4"/>
    <row r="1459" s="109" customFormat="1" ht="14.4"/>
    <row r="1460" s="109" customFormat="1" ht="14.4"/>
    <row r="1461" s="109" customFormat="1" ht="14.4"/>
    <row r="1462" s="109" customFormat="1" ht="14.4"/>
    <row r="1463" s="109" customFormat="1" ht="14.4"/>
    <row r="1464" s="109" customFormat="1" ht="14.4"/>
    <row r="1465" s="109" customFormat="1" ht="14.4"/>
    <row r="1466" s="109" customFormat="1" ht="14.4"/>
    <row r="1467" s="109" customFormat="1" ht="14.4"/>
    <row r="1468" s="109" customFormat="1" ht="14.4"/>
    <row r="1469" s="109" customFormat="1" ht="14.4"/>
    <row r="1470" s="109" customFormat="1" ht="14.4"/>
    <row r="1471" s="109" customFormat="1" ht="14.4"/>
    <row r="1472" s="109" customFormat="1" ht="14.4"/>
    <row r="1473" s="109" customFormat="1" ht="14.4"/>
    <row r="1474" s="109" customFormat="1" ht="14.4"/>
    <row r="1475" s="109" customFormat="1" ht="14.4"/>
    <row r="1476" s="109" customFormat="1" ht="14.4"/>
    <row r="1477" s="109" customFormat="1" ht="14.4"/>
    <row r="1478" s="109" customFormat="1" ht="14.4"/>
    <row r="1479" s="109" customFormat="1" ht="14.4"/>
    <row r="1480" s="109" customFormat="1" ht="14.4"/>
    <row r="1481" s="109" customFormat="1" ht="14.4"/>
    <row r="1482" s="109" customFormat="1" ht="14.4"/>
    <row r="1483" s="109" customFormat="1" ht="14.4"/>
    <row r="1484" s="109" customFormat="1" ht="14.4"/>
    <row r="1485" s="109" customFormat="1" ht="14.4"/>
    <row r="1486" s="109" customFormat="1" ht="14.4"/>
    <row r="1487" s="109" customFormat="1" ht="14.4"/>
    <row r="1488" s="109" customFormat="1" ht="14.4"/>
    <row r="1489" s="109" customFormat="1" ht="14.4"/>
    <row r="1490" s="109" customFormat="1" ht="14.4"/>
    <row r="1491" s="109" customFormat="1" ht="14.4"/>
    <row r="1492" s="109" customFormat="1" ht="14.4"/>
    <row r="1493" s="109" customFormat="1" ht="14.4"/>
    <row r="1494" s="109" customFormat="1" ht="14.4"/>
    <row r="1495" s="109" customFormat="1" ht="14.4"/>
    <row r="1496" s="109" customFormat="1" ht="14.4"/>
    <row r="1497" s="109" customFormat="1" ht="14.4"/>
    <row r="1498" s="109" customFormat="1" ht="14.4"/>
    <row r="1499" s="109" customFormat="1" ht="14.4"/>
    <row r="1500" s="109" customFormat="1" ht="14.4"/>
    <row r="1501" s="109" customFormat="1" ht="14.4"/>
    <row r="1502" s="109" customFormat="1" ht="14.4"/>
    <row r="1503" s="109" customFormat="1" ht="14.4"/>
    <row r="1504" s="109" customFormat="1" ht="14.4"/>
    <row r="1505" s="109" customFormat="1" ht="14.4"/>
    <row r="1506" s="109" customFormat="1" ht="14.4"/>
    <row r="1507" s="109" customFormat="1" ht="14.4"/>
    <row r="1508" s="109" customFormat="1" ht="14.4"/>
    <row r="1509" s="109" customFormat="1" ht="14.4"/>
    <row r="1510" s="109" customFormat="1" ht="14.4"/>
    <row r="1511" s="109" customFormat="1" ht="14.4"/>
    <row r="1512" s="109" customFormat="1" ht="14.4"/>
    <row r="1513" s="109" customFormat="1" ht="14.4"/>
    <row r="1514" s="109" customFormat="1" ht="14.4"/>
    <row r="1515" s="109" customFormat="1" ht="14.4"/>
    <row r="1516" s="109" customFormat="1" ht="14.4"/>
    <row r="1517" s="109" customFormat="1" ht="14.4"/>
    <row r="1518" s="109" customFormat="1" ht="14.4"/>
    <row r="1519" s="109" customFormat="1" ht="14.4"/>
    <row r="1520" s="109" customFormat="1" ht="14.4"/>
    <row r="1521" s="109" customFormat="1" ht="14.4"/>
    <row r="1522" s="109" customFormat="1" ht="14.4"/>
    <row r="1523" s="109" customFormat="1" ht="14.4"/>
    <row r="1524" s="109" customFormat="1" ht="14.4"/>
    <row r="1525" s="109" customFormat="1" ht="14.4"/>
    <row r="1526" s="109" customFormat="1" ht="14.4"/>
    <row r="1527" s="109" customFormat="1" ht="14.4"/>
    <row r="1528" s="109" customFormat="1" ht="14.4"/>
    <row r="1529" s="109" customFormat="1" ht="14.4"/>
    <row r="1530" s="109" customFormat="1" ht="14.4"/>
    <row r="1531" s="109" customFormat="1" ht="14.4"/>
    <row r="1532" s="109" customFormat="1" ht="14.4"/>
    <row r="1533" s="109" customFormat="1" ht="14.4"/>
    <row r="1534" s="109" customFormat="1" ht="14.4"/>
    <row r="1535" s="109" customFormat="1" ht="14.4"/>
    <row r="1536" s="109" customFormat="1" ht="14.4"/>
    <row r="1537" s="109" customFormat="1" ht="14.4"/>
    <row r="1538" s="109" customFormat="1" ht="14.4"/>
    <row r="1539" s="109" customFormat="1" ht="14.4"/>
    <row r="1540" s="109" customFormat="1" ht="14.4"/>
    <row r="1541" s="109" customFormat="1" ht="14.4"/>
    <row r="1542" s="109" customFormat="1" ht="14.4"/>
    <row r="1543" s="109" customFormat="1" ht="14.4"/>
    <row r="1544" s="109" customFormat="1" ht="14.4"/>
    <row r="1545" s="109" customFormat="1" ht="14.4"/>
    <row r="1546" s="109" customFormat="1" ht="14.4"/>
    <row r="1547" s="109" customFormat="1" ht="14.4"/>
    <row r="1548" s="109" customFormat="1" ht="14.4"/>
    <row r="1549" s="109" customFormat="1" ht="14.4"/>
    <row r="1550" s="109" customFormat="1" ht="14.4"/>
    <row r="1551" s="109" customFormat="1" ht="14.4"/>
    <row r="1552" s="109" customFormat="1" ht="14.4"/>
    <row r="1553" s="109" customFormat="1" ht="14.4"/>
    <row r="1554" s="109" customFormat="1" ht="14.4"/>
    <row r="1555" s="109" customFormat="1" ht="14.4"/>
    <row r="1556" s="109" customFormat="1" ht="14.4"/>
    <row r="1557" s="109" customFormat="1" ht="14.4"/>
    <row r="1558" s="109" customFormat="1" ht="14.4"/>
    <row r="1559" s="109" customFormat="1" ht="14.4"/>
    <row r="1560" s="109" customFormat="1" ht="14.4"/>
    <row r="1561" s="109" customFormat="1" ht="14.4"/>
    <row r="1562" s="109" customFormat="1" ht="14.4"/>
    <row r="1563" s="109" customFormat="1" ht="14.4"/>
    <row r="1564" s="109" customFormat="1" ht="14.4"/>
    <row r="1565" s="109" customFormat="1" ht="14.4"/>
    <row r="1566" s="109" customFormat="1" ht="14.4"/>
    <row r="1567" s="109" customFormat="1" ht="14.4"/>
    <row r="1568" s="109" customFormat="1" ht="14.4"/>
    <row r="1569" s="109" customFormat="1" ht="14.4"/>
    <row r="1570" s="109" customFormat="1" ht="14.4"/>
    <row r="1571" s="109" customFormat="1" ht="14.4"/>
    <row r="1572" s="109" customFormat="1" ht="14.4"/>
    <row r="1573" s="109" customFormat="1" ht="14.4"/>
    <row r="1574" s="109" customFormat="1" ht="14.4"/>
    <row r="1575" s="109" customFormat="1" ht="14.4"/>
    <row r="1576" s="109" customFormat="1" ht="14.4"/>
    <row r="1577" s="109" customFormat="1" ht="14.4"/>
    <row r="1578" s="109" customFormat="1" ht="14.4"/>
    <row r="1579" s="109" customFormat="1" ht="14.4"/>
    <row r="1580" s="109" customFormat="1" ht="14.4"/>
    <row r="1581" s="109" customFormat="1" ht="14.4"/>
    <row r="1582" s="109" customFormat="1" ht="14.4"/>
    <row r="1583" s="109" customFormat="1" ht="14.4"/>
    <row r="1584" s="109" customFormat="1" ht="14.4"/>
    <row r="1585" s="109" customFormat="1" ht="14.4"/>
    <row r="1586" s="109" customFormat="1" ht="14.4"/>
    <row r="1587" s="109" customFormat="1" ht="14.4"/>
    <row r="1588" s="109" customFormat="1" ht="14.4"/>
    <row r="1589" s="109" customFormat="1" ht="14.4"/>
    <row r="1590" s="109" customFormat="1" ht="14.4"/>
    <row r="1591" s="109" customFormat="1" ht="14.4"/>
    <row r="1592" s="109" customFormat="1" ht="14.4"/>
    <row r="1593" s="109" customFormat="1" ht="14.4"/>
    <row r="1594" s="109" customFormat="1" ht="14.4"/>
    <row r="1595" s="109" customFormat="1" ht="14.4"/>
    <row r="1596" s="109" customFormat="1" ht="14.4"/>
    <row r="1597" s="109" customFormat="1" ht="14.4"/>
    <row r="1598" s="109" customFormat="1" ht="14.4"/>
    <row r="1599" s="109" customFormat="1" ht="14.4"/>
    <row r="1600" s="109" customFormat="1" ht="14.4"/>
    <row r="1601" s="109" customFormat="1" ht="14.4"/>
    <row r="1602" s="109" customFormat="1" ht="14.4"/>
    <row r="1603" s="109" customFormat="1" ht="14.4"/>
    <row r="1604" s="109" customFormat="1" ht="14.4"/>
    <row r="1605" s="109" customFormat="1" ht="14.4"/>
    <row r="1606" s="109" customFormat="1" ht="14.4"/>
    <row r="1607" s="109" customFormat="1" ht="14.4"/>
    <row r="1608" s="109" customFormat="1" ht="14.4"/>
    <row r="1609" s="109" customFormat="1" ht="14.4"/>
    <row r="1610" s="109" customFormat="1" ht="14.4"/>
    <row r="1611" s="109" customFormat="1" ht="14.4"/>
    <row r="1612" s="109" customFormat="1" ht="14.4"/>
    <row r="1613" s="109" customFormat="1" ht="14.4"/>
    <row r="1614" s="109" customFormat="1" ht="14.4"/>
    <row r="1615" s="109" customFormat="1" ht="14.4"/>
    <row r="1616" s="109" customFormat="1" ht="14.4"/>
    <row r="1617" s="109" customFormat="1" ht="14.4"/>
    <row r="1618" s="109" customFormat="1" ht="14.4"/>
    <row r="1619" s="109" customFormat="1" ht="14.4"/>
    <row r="1620" s="109" customFormat="1" ht="14.4"/>
    <row r="1621" s="109" customFormat="1" ht="14.4"/>
    <row r="1622" s="109" customFormat="1" ht="14.4"/>
    <row r="1623" s="109" customFormat="1" ht="14.4"/>
    <row r="1624" s="109" customFormat="1" ht="14.4"/>
    <row r="1625" s="109" customFormat="1" ht="14.4"/>
    <row r="1626" s="109" customFormat="1" ht="14.4"/>
    <row r="1627" s="109" customFormat="1" ht="14.4"/>
    <row r="1628" s="109" customFormat="1" ht="14.4"/>
    <row r="1629" s="109" customFormat="1" ht="14.4"/>
    <row r="1630" s="109" customFormat="1" ht="14.4"/>
    <row r="1631" s="109" customFormat="1" ht="14.4"/>
    <row r="1632" s="109" customFormat="1" ht="14.4"/>
    <row r="1633" s="109" customFormat="1" ht="14.4"/>
    <row r="1634" s="109" customFormat="1" ht="14.4"/>
    <row r="1635" s="109" customFormat="1" ht="14.4"/>
    <row r="1636" s="109" customFormat="1" ht="14.4"/>
    <row r="1637" s="109" customFormat="1" ht="14.4"/>
    <row r="1638" s="109" customFormat="1" ht="14.4"/>
    <row r="1639" s="109" customFormat="1" ht="14.4"/>
    <row r="1640" s="109" customFormat="1" ht="14.4"/>
    <row r="1641" s="109" customFormat="1" ht="14.4"/>
    <row r="1642" s="109" customFormat="1" ht="14.4"/>
    <row r="1643" s="109" customFormat="1" ht="14.4"/>
    <row r="1644" s="109" customFormat="1" ht="14.4"/>
    <row r="1645" s="109" customFormat="1" ht="14.4"/>
    <row r="1646" s="109" customFormat="1" ht="14.4"/>
    <row r="1647" s="109" customFormat="1" ht="14.4"/>
    <row r="1648" s="109" customFormat="1" ht="14.4"/>
    <row r="1649" s="109" customFormat="1" ht="14.4"/>
    <row r="1650" s="109" customFormat="1" ht="14.4"/>
    <row r="1651" s="109" customFormat="1" ht="14.4"/>
    <row r="1652" s="109" customFormat="1" ht="14.4"/>
    <row r="1653" s="109" customFormat="1" ht="14.4"/>
    <row r="1654" s="109" customFormat="1" ht="14.4"/>
    <row r="1655" s="109" customFormat="1" ht="14.4"/>
    <row r="1656" s="109" customFormat="1" ht="14.4"/>
    <row r="1657" s="109" customFormat="1" ht="14.4"/>
    <row r="1658" s="109" customFormat="1" ht="14.4"/>
    <row r="1659" s="109" customFormat="1" ht="14.4"/>
    <row r="1660" s="109" customFormat="1" ht="14.4"/>
    <row r="1661" s="109" customFormat="1" ht="14.4"/>
    <row r="1662" s="109" customFormat="1" ht="14.4"/>
    <row r="1663" s="109" customFormat="1" ht="14.4"/>
    <row r="1664" s="109" customFormat="1" ht="14.4"/>
    <row r="1665" s="109" customFormat="1" ht="14.4"/>
    <row r="1666" s="109" customFormat="1" ht="14.4"/>
    <row r="1667" s="109" customFormat="1" ht="14.4"/>
    <row r="1668" s="109" customFormat="1" ht="14.4"/>
    <row r="1669" s="109" customFormat="1" ht="14.4"/>
    <row r="1670" s="109" customFormat="1" ht="14.4"/>
    <row r="1671" s="109" customFormat="1" ht="14.4"/>
    <row r="1672" s="109" customFormat="1" ht="14.4"/>
    <row r="1673" s="109" customFormat="1" ht="14.4"/>
    <row r="1674" s="109" customFormat="1" ht="14.4"/>
    <row r="1675" s="109" customFormat="1" ht="14.4"/>
    <row r="1676" s="109" customFormat="1" ht="14.4"/>
    <row r="1677" s="109" customFormat="1" ht="14.4"/>
    <row r="1678" s="109" customFormat="1" ht="14.4"/>
    <row r="1679" s="109" customFormat="1" ht="14.4"/>
    <row r="1680" s="109" customFormat="1" ht="14.4"/>
    <row r="1681" s="109" customFormat="1" ht="14.4"/>
    <row r="1682" s="109" customFormat="1" ht="14.4"/>
    <row r="1683" s="109" customFormat="1" ht="14.4"/>
    <row r="1684" s="109" customFormat="1" ht="14.4"/>
    <row r="1685" s="109" customFormat="1" ht="14.4"/>
    <row r="1686" s="109" customFormat="1" ht="14.4"/>
    <row r="1687" s="109" customFormat="1" ht="14.4"/>
    <row r="1688" s="109" customFormat="1" ht="14.4"/>
    <row r="1689" s="109" customFormat="1" ht="14.4"/>
    <row r="1690" s="109" customFormat="1" ht="14.4"/>
    <row r="1691" s="109" customFormat="1" ht="14.4"/>
    <row r="1692" s="109" customFormat="1" ht="14.4"/>
    <row r="1693" s="109" customFormat="1" ht="14.4"/>
    <row r="1694" s="109" customFormat="1" ht="14.4"/>
    <row r="1695" s="109" customFormat="1" ht="14.4"/>
    <row r="1696" s="109" customFormat="1" ht="14.4"/>
    <row r="1697" s="109" customFormat="1" ht="14.4"/>
    <row r="1698" s="109" customFormat="1" ht="14.4"/>
    <row r="1699" s="109" customFormat="1" ht="14.4"/>
    <row r="1700" s="109" customFormat="1" ht="14.4"/>
    <row r="1701" s="109" customFormat="1" ht="14.4"/>
    <row r="1702" s="109" customFormat="1" ht="14.4"/>
    <row r="1703" s="109" customFormat="1" ht="14.4"/>
    <row r="1704" s="109" customFormat="1" ht="14.4"/>
    <row r="1705" s="109" customFormat="1" ht="14.4"/>
    <row r="1706" s="109" customFormat="1" ht="14.4"/>
    <row r="1707" s="109" customFormat="1" ht="14.4"/>
    <row r="1708" s="109" customFormat="1" ht="14.4"/>
    <row r="1709" s="109" customFormat="1" ht="14.4"/>
    <row r="1710" s="109" customFormat="1" ht="14.4"/>
    <row r="1711" s="109" customFormat="1" ht="14.4"/>
    <row r="1712" s="109" customFormat="1" ht="14.4"/>
    <row r="1713" s="109" customFormat="1" ht="14.4"/>
    <row r="1714" s="109" customFormat="1" ht="14.4"/>
    <row r="1715" s="109" customFormat="1" ht="14.4"/>
    <row r="1716" s="109" customFormat="1" ht="14.4"/>
    <row r="1717" s="109" customFormat="1" ht="14.4"/>
    <row r="1718" s="109" customFormat="1" ht="14.4"/>
    <row r="1719" s="109" customFormat="1" ht="14.4"/>
    <row r="1720" s="109" customFormat="1" ht="14.4"/>
    <row r="1721" s="109" customFormat="1" ht="14.4"/>
    <row r="1722" s="109" customFormat="1" ht="14.4"/>
    <row r="1723" s="109" customFormat="1" ht="14.4"/>
    <row r="1724" s="109" customFormat="1" ht="14.4"/>
    <row r="1725" s="109" customFormat="1" ht="14.4"/>
    <row r="1726" s="109" customFormat="1" ht="14.4"/>
    <row r="1727" s="109" customFormat="1" ht="14.4"/>
    <row r="1728" s="109" customFormat="1" ht="14.4"/>
    <row r="1729" s="109" customFormat="1" ht="14.4"/>
    <row r="1730" s="109" customFormat="1" ht="14.4"/>
    <row r="1731" s="109" customFormat="1" ht="14.4"/>
    <row r="1732" s="109" customFormat="1" ht="14.4"/>
    <row r="1733" s="109" customFormat="1" ht="14.4"/>
    <row r="1734" s="109" customFormat="1" ht="14.4"/>
    <row r="1735" s="109" customFormat="1" ht="14.4"/>
    <row r="1736" s="109" customFormat="1" ht="14.4"/>
    <row r="1737" s="109" customFormat="1" ht="14.4"/>
    <row r="1738" s="109" customFormat="1" ht="14.4"/>
    <row r="1739" s="109" customFormat="1" ht="14.4"/>
    <row r="1740" s="109" customFormat="1" ht="14.4"/>
    <row r="1741" s="109" customFormat="1" ht="14.4"/>
    <row r="1742" s="109" customFormat="1" ht="14.4"/>
    <row r="1743" s="109" customFormat="1" ht="14.4"/>
    <row r="1744" s="109" customFormat="1" ht="14.4"/>
    <row r="1745" s="109" customFormat="1" ht="14.4"/>
    <row r="1746" s="109" customFormat="1" ht="14.4"/>
    <row r="1747" s="109" customFormat="1" ht="14.4"/>
    <row r="1748" s="109" customFormat="1" ht="14.4"/>
    <row r="1749" s="109" customFormat="1" ht="14.4"/>
    <row r="1750" s="109" customFormat="1" ht="14.4"/>
    <row r="1751" s="109" customFormat="1" ht="14.4"/>
    <row r="1752" s="109" customFormat="1" ht="14.4"/>
    <row r="1753" s="109" customFormat="1" ht="14.4"/>
    <row r="1754" s="109" customFormat="1" ht="14.4"/>
    <row r="1755" s="109" customFormat="1" ht="14.4"/>
    <row r="1756" s="109" customFormat="1" ht="14.4"/>
    <row r="1757" s="109" customFormat="1" ht="14.4"/>
    <row r="1758" s="109" customFormat="1" ht="14.4"/>
    <row r="1759" s="109" customFormat="1" ht="14.4"/>
    <row r="1760" s="109" customFormat="1" ht="14.4"/>
    <row r="1761" s="109" customFormat="1" ht="14.4"/>
    <row r="1762" s="109" customFormat="1" ht="14.4"/>
    <row r="1763" s="109" customFormat="1" ht="14.4"/>
    <row r="1764" s="109" customFormat="1" ht="14.4"/>
    <row r="1765" s="109" customFormat="1" ht="14.4"/>
    <row r="1766" s="109" customFormat="1" ht="14.4"/>
    <row r="1767" s="109" customFormat="1" ht="14.4"/>
    <row r="1768" s="109" customFormat="1" ht="14.4"/>
    <row r="1769" s="109" customFormat="1" ht="14.4"/>
    <row r="1770" s="109" customFormat="1" ht="14.4"/>
    <row r="1771" s="109" customFormat="1" ht="14.4"/>
    <row r="1772" s="109" customFormat="1" ht="14.4"/>
    <row r="1773" s="109" customFormat="1" ht="14.4"/>
    <row r="1774" s="109" customFormat="1" ht="14.4"/>
    <row r="1775" s="109" customFormat="1" ht="14.4"/>
    <row r="1776" s="109" customFormat="1" ht="14.4"/>
    <row r="1777" s="109" customFormat="1" ht="14.4"/>
    <row r="1778" s="109" customFormat="1" ht="14.4"/>
    <row r="1779" s="109" customFormat="1" ht="14.4"/>
    <row r="1780" s="109" customFormat="1" ht="14.4"/>
    <row r="1781" s="109" customFormat="1" ht="14.4"/>
    <row r="1782" s="109" customFormat="1" ht="14.4"/>
    <row r="1783" s="109" customFormat="1" ht="14.4"/>
    <row r="1784" s="109" customFormat="1" ht="14.4"/>
    <row r="1785" s="109" customFormat="1" ht="14.4"/>
    <row r="1786" s="109" customFormat="1" ht="14.4"/>
    <row r="1787" s="109" customFormat="1" ht="14.4"/>
    <row r="1788" s="109" customFormat="1" ht="14.4"/>
    <row r="1789" s="109" customFormat="1" ht="14.4"/>
    <row r="1790" s="109" customFormat="1" ht="14.4"/>
    <row r="1791" s="109" customFormat="1" ht="14.4"/>
    <row r="1792" s="109" customFormat="1" ht="14.4"/>
    <row r="1793" s="109" customFormat="1" ht="14.4"/>
    <row r="1794" s="109" customFormat="1" ht="14.4"/>
    <row r="1795" s="109" customFormat="1" ht="14.4"/>
    <row r="1796" s="109" customFormat="1" ht="14.4"/>
    <row r="1797" s="109" customFormat="1" ht="14.4"/>
    <row r="1798" s="109" customFormat="1" ht="14.4"/>
    <row r="1799" s="109" customFormat="1" ht="14.4"/>
    <row r="1800" s="109" customFormat="1" ht="14.4"/>
    <row r="1801" s="109" customFormat="1" ht="14.4"/>
    <row r="1802" s="109" customFormat="1" ht="14.4"/>
    <row r="1803" s="109" customFormat="1" ht="14.4"/>
    <row r="1804" s="109" customFormat="1" ht="14.4"/>
    <row r="1805" s="109" customFormat="1" ht="14.4"/>
    <row r="1806" s="109" customFormat="1" ht="14.4"/>
    <row r="1807" s="109" customFormat="1" ht="14.4"/>
    <row r="1808" s="109" customFormat="1" ht="14.4"/>
    <row r="1809" s="109" customFormat="1" ht="14.4"/>
    <row r="1810" s="109" customFormat="1" ht="14.4"/>
    <row r="1811" s="109" customFormat="1" ht="14.4"/>
    <row r="1812" s="109" customFormat="1" ht="14.4"/>
    <row r="1813" s="109" customFormat="1" ht="14.4"/>
    <row r="1814" s="109" customFormat="1" ht="14.4"/>
    <row r="1815" s="109" customFormat="1" ht="14.4"/>
    <row r="1816" s="109" customFormat="1" ht="14.4"/>
    <row r="1817" s="109" customFormat="1" ht="14.4"/>
    <row r="1818" s="109" customFormat="1" ht="14.4"/>
    <row r="1819" s="109" customFormat="1" ht="14.4"/>
    <row r="1820" s="109" customFormat="1" ht="14.4"/>
    <row r="1821" s="109" customFormat="1" ht="14.4"/>
    <row r="1822" s="109" customFormat="1" ht="14.4"/>
    <row r="1823" s="109" customFormat="1" ht="14.4"/>
    <row r="1824" s="109" customFormat="1" ht="14.4"/>
    <row r="1825" s="109" customFormat="1" ht="14.4"/>
    <row r="1826" s="109" customFormat="1" ht="14.4"/>
    <row r="1827" s="109" customFormat="1" ht="14.4"/>
    <row r="1828" s="109" customFormat="1" ht="14.4"/>
    <row r="1829" s="109" customFormat="1" ht="14.4"/>
    <row r="1830" s="109" customFormat="1" ht="14.4"/>
    <row r="1831" s="109" customFormat="1" ht="14.4"/>
    <row r="1832" s="109" customFormat="1" ht="14.4"/>
    <row r="1833" s="109" customFormat="1" ht="14.4"/>
    <row r="1834" s="109" customFormat="1" ht="14.4"/>
    <row r="1835" s="109" customFormat="1" ht="14.4"/>
    <row r="1836" s="109" customFormat="1" ht="14.4"/>
    <row r="1837" s="109" customFormat="1" ht="14.4"/>
    <row r="1838" s="109" customFormat="1" ht="14.4"/>
    <row r="1839" s="109" customFormat="1" ht="14.4"/>
    <row r="1840" s="109" customFormat="1" ht="14.4"/>
    <row r="1841" s="109" customFormat="1" ht="14.4"/>
    <row r="1842" s="109" customFormat="1" ht="14.4"/>
    <row r="1843" s="109" customFormat="1" ht="14.4"/>
    <row r="1844" s="109" customFormat="1" ht="14.4"/>
    <row r="1845" s="109" customFormat="1" ht="14.4"/>
    <row r="1846" s="109" customFormat="1" ht="14.4"/>
    <row r="1847" s="109" customFormat="1" ht="14.4"/>
    <row r="1848" s="109" customFormat="1" ht="14.4"/>
    <row r="1849" s="109" customFormat="1" ht="14.4"/>
    <row r="1850" s="109" customFormat="1" ht="14.4"/>
    <row r="1851" s="109" customFormat="1" ht="14.4"/>
    <row r="1852" s="109" customFormat="1" ht="14.4"/>
    <row r="1853" s="109" customFormat="1" ht="14.4"/>
    <row r="1854" s="109" customFormat="1" ht="14.4"/>
    <row r="1855" s="109" customFormat="1" ht="14.4"/>
    <row r="1856" s="109" customFormat="1" ht="14.4"/>
    <row r="1857" s="109" customFormat="1" ht="14.4"/>
    <row r="1858" s="109" customFormat="1" ht="14.4"/>
    <row r="1859" s="109" customFormat="1" ht="14.4"/>
    <row r="1860" s="109" customFormat="1" ht="14.4"/>
    <row r="1861" s="109" customFormat="1" ht="14.4"/>
    <row r="1862" s="109" customFormat="1" ht="14.4"/>
    <row r="1863" s="109" customFormat="1" ht="14.4"/>
    <row r="1864" s="109" customFormat="1" ht="14.4"/>
    <row r="1865" s="109" customFormat="1" ht="14.4"/>
    <row r="1866" s="109" customFormat="1" ht="14.4"/>
    <row r="1867" s="109" customFormat="1" ht="14.4"/>
    <row r="1868" s="109" customFormat="1" ht="14.4"/>
    <row r="1869" s="109" customFormat="1" ht="14.4"/>
    <row r="1870" s="109" customFormat="1" ht="14.4"/>
    <row r="1871" s="109" customFormat="1" ht="14.4"/>
    <row r="1872" s="109" customFormat="1" ht="14.4"/>
    <row r="1873" s="109" customFormat="1" ht="14.4"/>
    <row r="1874" s="109" customFormat="1" ht="14.4"/>
    <row r="1875" s="109" customFormat="1" ht="14.4"/>
    <row r="1876" s="109" customFormat="1" ht="14.4"/>
    <row r="1877" s="109" customFormat="1" ht="14.4"/>
    <row r="1878" s="109" customFormat="1" ht="14.4"/>
    <row r="1879" s="109" customFormat="1" ht="14.4"/>
    <row r="1880" s="109" customFormat="1" ht="14.4"/>
    <row r="1881" s="109" customFormat="1" ht="14.4"/>
    <row r="1882" s="109" customFormat="1" ht="14.4"/>
    <row r="1883" s="109" customFormat="1" ht="14.4"/>
    <row r="1884" s="109" customFormat="1" ht="14.4"/>
    <row r="1885" s="109" customFormat="1" ht="14.4"/>
    <row r="1886" s="109" customFormat="1" ht="14.4"/>
    <row r="1887" s="109" customFormat="1" ht="14.4"/>
    <row r="1888" s="109" customFormat="1" ht="14.4"/>
    <row r="1889" s="109" customFormat="1" ht="14.4"/>
    <row r="1890" s="109" customFormat="1" ht="14.4"/>
    <row r="1891" s="109" customFormat="1" ht="14.4"/>
    <row r="1892" s="109" customFormat="1" ht="14.4"/>
    <row r="1893" s="109" customFormat="1" ht="14.4"/>
    <row r="1894" s="109" customFormat="1" ht="14.4"/>
    <row r="1895" s="109" customFormat="1" ht="14.4"/>
    <row r="1896" s="109" customFormat="1" ht="14.4"/>
    <row r="1897" s="109" customFormat="1" ht="14.4"/>
    <row r="1898" s="109" customFormat="1" ht="14.4"/>
    <row r="1899" s="109" customFormat="1" ht="14.4"/>
    <row r="1900" s="109" customFormat="1" ht="14.4"/>
    <row r="1901" s="109" customFormat="1" ht="14.4"/>
    <row r="1902" s="109" customFormat="1" ht="14.4"/>
    <row r="1903" s="109" customFormat="1" ht="14.4"/>
    <row r="1904" s="109" customFormat="1" ht="14.4"/>
    <row r="1905" s="109" customFormat="1" ht="14.4"/>
    <row r="1906" s="109" customFormat="1" ht="14.4"/>
    <row r="1907" s="109" customFormat="1" ht="14.4"/>
    <row r="1908" s="109" customFormat="1" ht="14.4"/>
    <row r="1909" s="109" customFormat="1" ht="14.4"/>
    <row r="1910" s="109" customFormat="1" ht="14.4"/>
    <row r="1911" s="109" customFormat="1" ht="14.4"/>
    <row r="1912" s="109" customFormat="1" ht="14.4"/>
    <row r="1913" s="109" customFormat="1" ht="14.4"/>
    <row r="1914" s="109" customFormat="1" ht="14.4"/>
    <row r="1915" s="109" customFormat="1" ht="14.4"/>
    <row r="1916" s="109" customFormat="1" ht="14.4"/>
    <row r="1917" s="109" customFormat="1" ht="14.4"/>
    <row r="1918" s="109" customFormat="1" ht="14.4"/>
    <row r="1919" s="109" customFormat="1" ht="14.4"/>
    <row r="1920" s="109" customFormat="1" ht="14.4"/>
    <row r="1921" s="109" customFormat="1" ht="14.4"/>
    <row r="1922" s="109" customFormat="1" ht="14.4"/>
    <row r="1923" s="109" customFormat="1" ht="14.4"/>
    <row r="1924" s="109" customFormat="1" ht="14.4"/>
    <row r="1925" s="109" customFormat="1" ht="14.4"/>
    <row r="1926" s="109" customFormat="1" ht="14.4"/>
    <row r="1927" s="109" customFormat="1" ht="14.4"/>
    <row r="1928" s="109" customFormat="1" ht="14.4"/>
    <row r="1929" s="109" customFormat="1" ht="14.4"/>
    <row r="1930" s="109" customFormat="1" ht="14.4"/>
    <row r="1931" s="109" customFormat="1" ht="14.4"/>
    <row r="1932" s="109" customFormat="1" ht="14.4"/>
    <row r="1933" s="109" customFormat="1" ht="14.4"/>
    <row r="1934" s="109" customFormat="1" ht="14.4"/>
    <row r="1935" s="109" customFormat="1" ht="14.4"/>
    <row r="1936" s="109" customFormat="1" ht="14.4"/>
    <row r="1937" s="109" customFormat="1" ht="14.4"/>
    <row r="1938" s="109" customFormat="1" ht="14.4"/>
    <row r="1939" s="109" customFormat="1" ht="14.4"/>
    <row r="1940" s="109" customFormat="1" ht="14.4"/>
    <row r="1941" s="109" customFormat="1" ht="14.4"/>
    <row r="1942" s="109" customFormat="1" ht="14.4"/>
    <row r="1943" s="109" customFormat="1" ht="14.4"/>
    <row r="1944" s="109" customFormat="1" ht="14.4"/>
    <row r="1945" s="109" customFormat="1" ht="14.4"/>
    <row r="1946" s="109" customFormat="1" ht="14.4"/>
    <row r="1947" s="109" customFormat="1" ht="14.4"/>
    <row r="1948" s="109" customFormat="1" ht="14.4"/>
    <row r="1949" s="109" customFormat="1" ht="14.4"/>
    <row r="1950" s="109" customFormat="1" ht="14.4"/>
    <row r="1951" s="109" customFormat="1" ht="14.4"/>
    <row r="1952" s="109" customFormat="1" ht="14.4"/>
    <row r="1953" s="109" customFormat="1" ht="14.4"/>
    <row r="1954" s="109" customFormat="1" ht="14.4"/>
    <row r="1955" s="109" customFormat="1" ht="14.4"/>
    <row r="1956" s="109" customFormat="1" ht="14.4"/>
    <row r="1957" s="109" customFormat="1" ht="14.4"/>
    <row r="1958" s="109" customFormat="1" ht="14.4"/>
    <row r="1959" s="109" customFormat="1" ht="14.4"/>
    <row r="1960" s="109" customFormat="1" ht="14.4"/>
    <row r="1961" s="109" customFormat="1" ht="14.4"/>
    <row r="1962" s="109" customFormat="1" ht="14.4"/>
    <row r="1963" s="109" customFormat="1" ht="14.4"/>
    <row r="1964" s="109" customFormat="1" ht="14.4"/>
    <row r="1965" s="109" customFormat="1" ht="14.4"/>
    <row r="1966" s="109" customFormat="1" ht="14.4"/>
    <row r="1967" s="109" customFormat="1" ht="14.4"/>
    <row r="1968" s="109" customFormat="1" ht="14.4"/>
    <row r="1969" s="109" customFormat="1" ht="14.4"/>
    <row r="1970" s="109" customFormat="1" ht="14.4"/>
    <row r="1971" s="109" customFormat="1" ht="14.4"/>
    <row r="1972" s="109" customFormat="1" ht="14.4"/>
    <row r="1973" s="109" customFormat="1" ht="14.4"/>
    <row r="1974" s="109" customFormat="1" ht="14.4"/>
    <row r="1975" s="109" customFormat="1" ht="14.4"/>
    <row r="1976" s="109" customFormat="1" ht="14.4"/>
    <row r="1977" s="109" customFormat="1" ht="14.4"/>
    <row r="1978" s="109" customFormat="1" ht="14.4"/>
    <row r="1979" s="109" customFormat="1" ht="14.4"/>
    <row r="1980" s="109" customFormat="1" ht="14.4"/>
    <row r="1981" s="109" customFormat="1" ht="14.4"/>
    <row r="1982" s="109" customFormat="1" ht="14.4"/>
    <row r="1983" s="109" customFormat="1" ht="14.4"/>
    <row r="1984" s="109" customFormat="1" ht="14.4"/>
    <row r="1985" s="109" customFormat="1" ht="14.4"/>
    <row r="1986" s="109" customFormat="1" ht="14.4"/>
    <row r="1987" s="109" customFormat="1" ht="14.4"/>
    <row r="1988" s="109" customFormat="1" ht="14.4"/>
    <row r="1989" s="109" customFormat="1" ht="14.4"/>
    <row r="1990" s="109" customFormat="1" ht="14.4"/>
    <row r="1991" s="109" customFormat="1" ht="14.4"/>
    <row r="1992" s="109" customFormat="1" ht="14.4"/>
    <row r="1993" s="109" customFormat="1" ht="14.4"/>
    <row r="1994" s="109" customFormat="1" ht="14.4"/>
    <row r="1995" s="109" customFormat="1" ht="14.4"/>
    <row r="1996" s="109" customFormat="1" ht="14.4"/>
    <row r="1997" s="109" customFormat="1" ht="14.4"/>
    <row r="1998" s="109" customFormat="1" ht="14.4"/>
    <row r="1999" s="109" customFormat="1" ht="14.4"/>
    <row r="2000" s="109" customFormat="1" ht="14.4"/>
    <row r="2001" s="109" customFormat="1" ht="14.4"/>
    <row r="2002" s="109" customFormat="1" ht="14.4"/>
    <row r="2003" s="109" customFormat="1" ht="14.4"/>
    <row r="2004" s="109" customFormat="1" ht="14.4"/>
    <row r="2005" s="109" customFormat="1" ht="14.4"/>
    <row r="2006" s="109" customFormat="1" ht="14.4"/>
    <row r="2007" s="109" customFormat="1" ht="14.4"/>
    <row r="2008" s="109" customFormat="1" ht="14.4"/>
    <row r="2009" s="109" customFormat="1" ht="14.4"/>
    <row r="2010" s="109" customFormat="1" ht="14.4"/>
    <row r="2011" s="109" customFormat="1" ht="14.4"/>
    <row r="2012" s="109" customFormat="1" ht="14.4"/>
    <row r="2013" s="109" customFormat="1" ht="14.4"/>
    <row r="2014" s="109" customFormat="1" ht="14.4"/>
    <row r="2015" s="109" customFormat="1" ht="14.4"/>
    <row r="2016" s="109" customFormat="1" ht="14.4"/>
    <row r="2017" s="109" customFormat="1" ht="14.4"/>
    <row r="2018" s="109" customFormat="1" ht="14.4"/>
    <row r="2019" s="109" customFormat="1" ht="14.4"/>
    <row r="2020" s="109" customFormat="1" ht="14.4"/>
    <row r="2021" s="109" customFormat="1" ht="14.4"/>
    <row r="2022" s="109" customFormat="1" ht="14.4"/>
    <row r="2023" s="109" customFormat="1" ht="14.4"/>
    <row r="2024" s="109" customFormat="1" ht="14.4"/>
    <row r="2025" s="109" customFormat="1" ht="14.4"/>
    <row r="2026" s="109" customFormat="1" ht="14.4"/>
    <row r="2027" s="109" customFormat="1" ht="14.4"/>
    <row r="2028" s="109" customFormat="1" ht="14.4"/>
    <row r="2029" s="109" customFormat="1" ht="14.4"/>
    <row r="2030" s="109" customFormat="1" ht="14.4"/>
    <row r="2031" s="109" customFormat="1" ht="14.4"/>
    <row r="2032" s="109" customFormat="1" ht="14.4"/>
    <row r="2033" s="109" customFormat="1" ht="14.4"/>
    <row r="2034" s="109" customFormat="1" ht="14.4"/>
    <row r="2035" s="109" customFormat="1" ht="14.4"/>
    <row r="2036" s="109" customFormat="1" ht="14.4"/>
    <row r="2037" s="109" customFormat="1" ht="14.4"/>
    <row r="2038" s="109" customFormat="1" ht="14.4"/>
    <row r="2039" s="109" customFormat="1" ht="14.4"/>
    <row r="2040" s="109" customFormat="1" ht="14.4"/>
    <row r="2041" s="109" customFormat="1" ht="14.4"/>
    <row r="2042" s="109" customFormat="1" ht="14.4"/>
    <row r="2043" s="109" customFormat="1" ht="14.4"/>
    <row r="2044" s="109" customFormat="1" ht="14.4"/>
    <row r="2045" s="109" customFormat="1" ht="14.4"/>
    <row r="2046" s="109" customFormat="1" ht="14.4"/>
    <row r="2047" s="109" customFormat="1" ht="14.4"/>
    <row r="2048" s="109" customFormat="1" ht="14.4"/>
    <row r="2049" s="109" customFormat="1" ht="14.4"/>
    <row r="2050" s="109" customFormat="1" ht="14.4"/>
    <row r="2051" s="109" customFormat="1" ht="14.4"/>
    <row r="2052" s="109" customFormat="1" ht="14.4"/>
    <row r="2053" s="109" customFormat="1" ht="14.4"/>
    <row r="2054" s="109" customFormat="1" ht="14.4"/>
    <row r="2055" s="109" customFormat="1" ht="14.4"/>
    <row r="2056" s="109" customFormat="1" ht="14.4"/>
    <row r="2057" s="109" customFormat="1" ht="14.4"/>
    <row r="2058" s="109" customFormat="1" ht="14.4"/>
    <row r="2059" s="109" customFormat="1" ht="14.4"/>
    <row r="2060" s="109" customFormat="1" ht="14.4"/>
    <row r="2061" s="109" customFormat="1" ht="14.4"/>
    <row r="2062" s="109" customFormat="1" ht="14.4"/>
    <row r="2063" s="109" customFormat="1" ht="14.4"/>
    <row r="2064" s="109" customFormat="1" ht="14.4"/>
    <row r="2065" s="109" customFormat="1" ht="14.4"/>
    <row r="2066" s="109" customFormat="1" ht="14.4"/>
    <row r="2067" s="109" customFormat="1" ht="14.4"/>
    <row r="2068" s="109" customFormat="1" ht="14.4"/>
    <row r="2069" s="109" customFormat="1" ht="14.4"/>
    <row r="2070" s="109" customFormat="1" ht="14.4"/>
    <row r="2071" s="109" customFormat="1" ht="14.4"/>
    <row r="2072" s="109" customFormat="1" ht="14.4"/>
    <row r="2073" s="109" customFormat="1" ht="14.4"/>
    <row r="2074" s="109" customFormat="1" ht="14.4"/>
    <row r="2075" s="109" customFormat="1" ht="14.4"/>
    <row r="2076" s="109" customFormat="1" ht="14.4"/>
    <row r="2077" s="109" customFormat="1" ht="14.4"/>
    <row r="2078" s="109" customFormat="1" ht="14.4"/>
    <row r="2079" s="109" customFormat="1" ht="14.4"/>
    <row r="2080" s="109" customFormat="1" ht="14.4"/>
    <row r="2081" s="109" customFormat="1" ht="14.4"/>
    <row r="2082" s="109" customFormat="1" ht="14.4"/>
    <row r="2083" s="109" customFormat="1" ht="14.4"/>
    <row r="2084" s="109" customFormat="1" ht="14.4"/>
    <row r="2085" s="109" customFormat="1" ht="14.4"/>
    <row r="2086" s="109" customFormat="1" ht="14.4"/>
    <row r="2087" s="109" customFormat="1" ht="14.4"/>
    <row r="2088" s="109" customFormat="1" ht="14.4"/>
    <row r="2089" s="109" customFormat="1" ht="14.4"/>
    <row r="2090" s="109" customFormat="1" ht="14.4"/>
    <row r="2091" s="109" customFormat="1" ht="14.4"/>
    <row r="2092" s="109" customFormat="1" ht="14.4"/>
    <row r="2093" s="109" customFormat="1" ht="14.4"/>
    <row r="2094" s="109" customFormat="1" ht="14.4"/>
    <row r="2095" s="109" customFormat="1" ht="14.4"/>
    <row r="2096" s="109" customFormat="1" ht="14.4"/>
    <row r="2097" s="109" customFormat="1" ht="14.4"/>
    <row r="2098" s="109" customFormat="1" ht="14.4"/>
    <row r="2099" s="109" customFormat="1" ht="14.4"/>
    <row r="2100" s="109" customFormat="1" ht="14.4"/>
    <row r="2101" s="109" customFormat="1" ht="14.4"/>
    <row r="2102" s="109" customFormat="1" ht="14.4"/>
    <row r="2103" s="109" customFormat="1" ht="14.4"/>
    <row r="2104" s="109" customFormat="1" ht="14.4"/>
    <row r="2105" s="109" customFormat="1" ht="14.4"/>
    <row r="2106" s="109" customFormat="1" ht="14.4"/>
    <row r="2107" s="109" customFormat="1" ht="14.4"/>
    <row r="2108" s="109" customFormat="1" ht="14.4"/>
    <row r="2109" s="109" customFormat="1" ht="14.4"/>
    <row r="2110" s="109" customFormat="1" ht="14.4"/>
    <row r="2111" s="109" customFormat="1" ht="14.4"/>
    <row r="2112" s="109" customFormat="1" ht="14.4"/>
    <row r="2113" s="109" customFormat="1" ht="14.4"/>
    <row r="2114" s="109" customFormat="1" ht="14.4"/>
    <row r="2115" s="109" customFormat="1" ht="14.4"/>
    <row r="2116" s="109" customFormat="1" ht="14.4"/>
    <row r="2117" s="109" customFormat="1" ht="14.4"/>
    <row r="2118" s="109" customFormat="1" ht="14.4"/>
    <row r="2119" s="109" customFormat="1" ht="14.4"/>
    <row r="2120" s="109" customFormat="1" ht="14.4"/>
    <row r="2121" s="109" customFormat="1" ht="14.4"/>
    <row r="2122" s="109" customFormat="1" ht="14.4"/>
    <row r="2123" s="109" customFormat="1" ht="14.4"/>
    <row r="2124" s="109" customFormat="1" ht="14.4"/>
    <row r="2125" s="109" customFormat="1" ht="14.4"/>
    <row r="2126" s="109" customFormat="1" ht="14.4"/>
    <row r="2127" s="109" customFormat="1" ht="14.4"/>
    <row r="2128" s="109" customFormat="1" ht="14.4"/>
    <row r="2129" s="109" customFormat="1" ht="14.4"/>
    <row r="2130" s="109" customFormat="1" ht="14.4"/>
    <row r="2131" s="109" customFormat="1" ht="14.4"/>
    <row r="2132" s="109" customFormat="1" ht="14.4"/>
    <row r="2133" s="109" customFormat="1" ht="14.4"/>
    <row r="2134" s="109" customFormat="1" ht="14.4"/>
    <row r="2135" s="109" customFormat="1" ht="14.4"/>
    <row r="2136" s="109" customFormat="1" ht="14.4"/>
    <row r="2137" s="109" customFormat="1" ht="14.4"/>
    <row r="2138" s="109" customFormat="1" ht="14.4"/>
    <row r="2139" s="109" customFormat="1" ht="14.4"/>
    <row r="2140" s="109" customFormat="1" ht="14.4"/>
    <row r="2141" s="109" customFormat="1" ht="14.4"/>
    <row r="2142" s="109" customFormat="1" ht="14.4"/>
    <row r="2143" s="109" customFormat="1" ht="14.4"/>
    <row r="2144" s="109" customFormat="1" ht="14.4"/>
    <row r="2145" s="109" customFormat="1" ht="14.4"/>
    <row r="2146" s="109" customFormat="1" ht="14.4"/>
    <row r="2147" s="109" customFormat="1" ht="14.4"/>
    <row r="2148" s="109" customFormat="1" ht="14.4"/>
    <row r="2149" s="109" customFormat="1" ht="14.4"/>
    <row r="2150" s="109" customFormat="1" ht="14.4"/>
    <row r="2151" s="109" customFormat="1" ht="14.4"/>
    <row r="2152" s="109" customFormat="1" ht="14.4"/>
    <row r="2153" s="109" customFormat="1" ht="14.4"/>
    <row r="2154" s="109" customFormat="1" ht="14.4"/>
    <row r="2155" s="109" customFormat="1" ht="14.4"/>
    <row r="2156" s="109" customFormat="1" ht="14.4"/>
    <row r="2157" s="109" customFormat="1" ht="14.4"/>
    <row r="2158" s="109" customFormat="1" ht="14.4"/>
    <row r="2159" s="109" customFormat="1" ht="14.4"/>
    <row r="2160" s="109" customFormat="1" ht="14.4"/>
    <row r="2161" s="109" customFormat="1" ht="14.4"/>
    <row r="2162" s="109" customFormat="1" ht="14.4"/>
    <row r="2163" s="109" customFormat="1" ht="14.4"/>
    <row r="2164" s="109" customFormat="1" ht="14.4"/>
    <row r="2165" s="109" customFormat="1" ht="14.4"/>
    <row r="2166" s="109" customFormat="1" ht="14.4"/>
    <row r="2167" s="109" customFormat="1" ht="14.4"/>
    <row r="2168" s="109" customFormat="1" ht="14.4"/>
    <row r="2169" s="109" customFormat="1" ht="14.4"/>
    <row r="2170" s="109" customFormat="1" ht="14.4"/>
    <row r="2171" s="109" customFormat="1" ht="14.4"/>
    <row r="2172" s="109" customFormat="1" ht="14.4"/>
    <row r="2173" s="109" customFormat="1" ht="14.4"/>
    <row r="2174" s="109" customFormat="1" ht="14.4"/>
    <row r="2175" s="109" customFormat="1" ht="14.4"/>
    <row r="2176" s="109" customFormat="1" ht="14.4"/>
    <row r="2177" s="109" customFormat="1" ht="14.4"/>
    <row r="2178" s="109" customFormat="1" ht="14.4"/>
    <row r="2179" s="109" customFormat="1" ht="14.4"/>
    <row r="2180" s="109" customFormat="1" ht="14.4"/>
    <row r="2181" s="109" customFormat="1" ht="14.4"/>
    <row r="2182" s="109" customFormat="1" ht="14.4"/>
    <row r="2183" s="109" customFormat="1" ht="14.4"/>
    <row r="2184" s="109" customFormat="1" ht="14.4"/>
    <row r="2185" s="109" customFormat="1" ht="14.4"/>
    <row r="2186" s="109" customFormat="1" ht="14.4"/>
    <row r="2187" s="109" customFormat="1" ht="14.4"/>
    <row r="2188" s="109" customFormat="1" ht="14.4"/>
    <row r="2189" s="109" customFormat="1" ht="14.4"/>
    <row r="2190" s="109" customFormat="1" ht="14.4"/>
    <row r="2191" s="109" customFormat="1" ht="14.4"/>
    <row r="2192" s="109" customFormat="1" ht="14.4"/>
    <row r="2193" s="109" customFormat="1" ht="14.4"/>
    <row r="2194" s="109" customFormat="1" ht="14.4"/>
    <row r="2195" s="109" customFormat="1" ht="14.4"/>
    <row r="2196" s="109" customFormat="1" ht="14.4"/>
    <row r="2197" s="109" customFormat="1" ht="14.4"/>
    <row r="2198" s="109" customFormat="1" ht="14.4"/>
    <row r="2199" s="109" customFormat="1" ht="14.4"/>
    <row r="2200" s="109" customFormat="1" ht="14.4"/>
    <row r="2201" s="109" customFormat="1" ht="14.4"/>
    <row r="2202" s="109" customFormat="1" ht="14.4"/>
    <row r="2203" s="109" customFormat="1" ht="14.4"/>
    <row r="2204" s="109" customFormat="1" ht="14.4"/>
    <row r="2205" s="109" customFormat="1" ht="14.4"/>
    <row r="2206" s="109" customFormat="1" ht="14.4"/>
    <row r="2207" s="109" customFormat="1" ht="14.4"/>
    <row r="2208" s="109" customFormat="1" ht="14.4"/>
    <row r="2209" s="109" customFormat="1" ht="14.4"/>
    <row r="2210" s="109" customFormat="1" ht="14.4"/>
    <row r="2211" s="109" customFormat="1" ht="14.4"/>
    <row r="2212" s="109" customFormat="1" ht="14.4"/>
    <row r="2213" s="109" customFormat="1" ht="14.4"/>
    <row r="2214" s="109" customFormat="1" ht="14.4"/>
    <row r="2215" s="109" customFormat="1" ht="14.4"/>
    <row r="2216" s="109" customFormat="1" ht="14.4"/>
    <row r="2217" s="109" customFormat="1" ht="14.4"/>
    <row r="2218" s="109" customFormat="1" ht="14.4"/>
    <row r="2219" s="109" customFormat="1" ht="14.4"/>
    <row r="2220" s="109" customFormat="1" ht="14.4"/>
    <row r="2221" s="109" customFormat="1" ht="14.4"/>
    <row r="2222" s="109" customFormat="1" ht="14.4"/>
    <row r="2223" s="109" customFormat="1" ht="14.4"/>
    <row r="2224" s="109" customFormat="1" ht="14.4"/>
    <row r="2225" s="109" customFormat="1" ht="14.4"/>
    <row r="2226" s="109" customFormat="1" ht="14.4"/>
    <row r="2227" s="109" customFormat="1" ht="14.4"/>
    <row r="2228" s="109" customFormat="1" ht="14.4"/>
    <row r="2229" s="109" customFormat="1" ht="14.4"/>
    <row r="2230" s="109" customFormat="1" ht="14.4"/>
    <row r="2231" s="109" customFormat="1" ht="14.4"/>
    <row r="2232" s="109" customFormat="1" ht="14.4"/>
    <row r="2233" s="109" customFormat="1" ht="14.4"/>
    <row r="2234" s="109" customFormat="1" ht="14.4"/>
    <row r="2235" s="109" customFormat="1" ht="14.4"/>
    <row r="2236" s="109" customFormat="1" ht="14.4"/>
    <row r="2237" s="109" customFormat="1" ht="14.4"/>
    <row r="2238" s="109" customFormat="1" ht="14.4"/>
    <row r="2239" s="109" customFormat="1" ht="14.4"/>
    <row r="2240" s="109" customFormat="1" ht="14.4"/>
    <row r="2241" s="109" customFormat="1" ht="14.4"/>
    <row r="2242" s="109" customFormat="1" ht="14.4"/>
    <row r="2243" s="109" customFormat="1" ht="14.4"/>
    <row r="2244" s="109" customFormat="1" ht="14.4"/>
    <row r="2245" s="109" customFormat="1" ht="14.4"/>
    <row r="2246" s="109" customFormat="1" ht="14.4"/>
    <row r="2247" s="109" customFormat="1" ht="14.4"/>
    <row r="2248" s="109" customFormat="1" ht="14.4"/>
    <row r="2249" s="109" customFormat="1" ht="14.4"/>
    <row r="2250" s="109" customFormat="1" ht="14.4"/>
    <row r="2251" s="109" customFormat="1" ht="14.4"/>
    <row r="2252" s="109" customFormat="1" ht="14.4"/>
    <row r="2253" s="109" customFormat="1" ht="14.4"/>
    <row r="2254" s="109" customFormat="1" ht="14.4"/>
    <row r="2255" s="109" customFormat="1" ht="14.4"/>
    <row r="2256" s="109" customFormat="1" ht="14.4"/>
    <row r="2257" s="109" customFormat="1" ht="14.4"/>
    <row r="2258" s="109" customFormat="1" ht="14.4"/>
    <row r="2259" s="109" customFormat="1" ht="14.4"/>
    <row r="2260" s="109" customFormat="1" ht="14.4"/>
    <row r="2261" s="109" customFormat="1" ht="14.4"/>
    <row r="2262" s="109" customFormat="1" ht="14.4"/>
    <row r="2263" s="109" customFormat="1" ht="14.4"/>
    <row r="2264" s="109" customFormat="1" ht="14.4"/>
    <row r="2265" s="109" customFormat="1" ht="14.4"/>
    <row r="2266" s="109" customFormat="1" ht="14.4"/>
    <row r="2267" s="109" customFormat="1" ht="14.4"/>
    <row r="2268" s="109" customFormat="1" ht="14.4"/>
    <row r="2269" s="109" customFormat="1" ht="14.4"/>
    <row r="2270" s="109" customFormat="1" ht="14.4"/>
    <row r="2271" s="109" customFormat="1" ht="14.4"/>
    <row r="2272" s="109" customFormat="1" ht="14.4"/>
    <row r="2273" s="109" customFormat="1" ht="14.4"/>
    <row r="2274" s="109" customFormat="1" ht="14.4"/>
    <row r="2275" s="109" customFormat="1" ht="14.4"/>
    <row r="2276" s="109" customFormat="1" ht="14.4"/>
    <row r="2277" s="109" customFormat="1" ht="14.4"/>
    <row r="2278" s="109" customFormat="1" ht="14.4"/>
    <row r="2279" s="109" customFormat="1" ht="14.4"/>
    <row r="2280" s="109" customFormat="1" ht="14.4"/>
    <row r="2281" s="109" customFormat="1" ht="14.4"/>
    <row r="2282" s="109" customFormat="1" ht="14.4"/>
    <row r="2283" s="109" customFormat="1" ht="14.4"/>
    <row r="2284" s="109" customFormat="1" ht="14.4"/>
    <row r="2285" s="109" customFormat="1" ht="14.4"/>
    <row r="2286" s="109" customFormat="1" ht="14.4"/>
    <row r="2287" s="109" customFormat="1" ht="14.4"/>
    <row r="2288" s="109" customFormat="1" ht="14.4"/>
    <row r="2289" s="109" customFormat="1" ht="14.4"/>
    <row r="2290" s="109" customFormat="1" ht="14.4"/>
    <row r="2291" s="109" customFormat="1" ht="14.4"/>
    <row r="2292" s="109" customFormat="1" ht="14.4"/>
    <row r="2293" s="109" customFormat="1" ht="14.4"/>
    <row r="2294" s="109" customFormat="1" ht="14.4"/>
    <row r="2295" s="109" customFormat="1" ht="14.4"/>
    <row r="2296" s="109" customFormat="1" ht="14.4"/>
    <row r="2297" s="109" customFormat="1" ht="14.4"/>
    <row r="2298" s="109" customFormat="1" ht="14.4"/>
    <row r="2299" s="109" customFormat="1" ht="14.4"/>
    <row r="2300" s="109" customFormat="1" ht="14.4"/>
    <row r="2301" s="109" customFormat="1" ht="14.4"/>
    <row r="2302" s="109" customFormat="1" ht="14.4"/>
    <row r="2303" s="109" customFormat="1" ht="14.4"/>
    <row r="2304" s="109" customFormat="1" ht="14.4"/>
    <row r="2305" s="109" customFormat="1" ht="14.4"/>
    <row r="2306" s="109" customFormat="1" ht="14.4"/>
    <row r="2307" s="109" customFormat="1" ht="14.4"/>
    <row r="2308" s="109" customFormat="1" ht="14.4"/>
    <row r="2309" s="109" customFormat="1" ht="14.4"/>
    <row r="2310" s="109" customFormat="1" ht="14.4"/>
    <row r="2311" s="109" customFormat="1" ht="14.4"/>
    <row r="2312" s="109" customFormat="1" ht="14.4"/>
    <row r="2313" s="109" customFormat="1" ht="14.4"/>
    <row r="2314" s="109" customFormat="1" ht="14.4"/>
    <row r="2315" s="109" customFormat="1" ht="14.4"/>
    <row r="2316" s="109" customFormat="1" ht="14.4"/>
    <row r="2317" s="109" customFormat="1" ht="14.4"/>
    <row r="2318" s="109" customFormat="1" ht="14.4"/>
    <row r="2319" s="109" customFormat="1" ht="14.4"/>
    <row r="2320" s="109" customFormat="1" ht="14.4"/>
    <row r="2321" s="109" customFormat="1" ht="14.4"/>
    <row r="2322" s="109" customFormat="1" ht="14.4"/>
    <row r="2323" s="109" customFormat="1" ht="14.4"/>
    <row r="2324" s="109" customFormat="1" ht="14.4"/>
    <row r="2325" s="109" customFormat="1" ht="14.4"/>
    <row r="2326" s="109" customFormat="1" ht="14.4"/>
    <row r="2327" s="109" customFormat="1" ht="14.4"/>
    <row r="2328" s="109" customFormat="1" ht="14.4"/>
    <row r="2329" s="109" customFormat="1" ht="14.4"/>
    <row r="2330" s="109" customFormat="1" ht="14.4"/>
    <row r="2331" s="109" customFormat="1" ht="14.4"/>
    <row r="2332" s="109" customFormat="1" ht="14.4"/>
    <row r="2333" s="109" customFormat="1" ht="14.4"/>
    <row r="2334" s="109" customFormat="1" ht="14.4"/>
    <row r="2335" s="109" customFormat="1" ht="14.4"/>
    <row r="2336" s="109" customFormat="1" ht="14.4"/>
    <row r="2337" s="109" customFormat="1" ht="14.4"/>
    <row r="2338" s="109" customFormat="1" ht="14.4"/>
    <row r="2339" s="109" customFormat="1" ht="14.4"/>
    <row r="2340" s="109" customFormat="1" ht="14.4"/>
    <row r="2341" s="109" customFormat="1" ht="14.4"/>
    <row r="2342" s="109" customFormat="1" ht="14.4"/>
    <row r="2343" s="109" customFormat="1" ht="14.4"/>
    <row r="2344" s="109" customFormat="1" ht="14.4"/>
    <row r="2345" s="109" customFormat="1" ht="14.4"/>
    <row r="2346" s="109" customFormat="1" ht="14.4"/>
    <row r="2347" s="109" customFormat="1" ht="14.4"/>
    <row r="2348" s="109" customFormat="1" ht="14.4"/>
    <row r="2349" s="109" customFormat="1" ht="14.4"/>
    <row r="2350" s="109" customFormat="1" ht="14.4"/>
    <row r="2351" s="109" customFormat="1" ht="14.4"/>
    <row r="2352" s="109" customFormat="1" ht="14.4"/>
    <row r="2353" s="109" customFormat="1" ht="14.4"/>
    <row r="2354" s="109" customFormat="1" ht="14.4"/>
    <row r="2355" s="109" customFormat="1" ht="14.4"/>
    <row r="2356" s="109" customFormat="1" ht="14.4"/>
    <row r="2357" s="109" customFormat="1" ht="14.4"/>
    <row r="2358" s="109" customFormat="1" ht="14.4"/>
    <row r="2359" s="109" customFormat="1" ht="14.4"/>
    <row r="2360" s="109" customFormat="1" ht="14.4"/>
    <row r="2361" s="109" customFormat="1" ht="14.4"/>
    <row r="2362" s="109" customFormat="1" ht="14.4"/>
    <row r="2363" s="109" customFormat="1" ht="14.4"/>
    <row r="2364" s="109" customFormat="1" ht="14.4"/>
    <row r="2365" s="109" customFormat="1" ht="14.4"/>
    <row r="2366" s="109" customFormat="1" ht="14.4"/>
    <row r="2367" s="109" customFormat="1" ht="14.4"/>
    <row r="2368" s="109" customFormat="1" ht="14.4"/>
    <row r="2369" s="109" customFormat="1" ht="14.4"/>
    <row r="2370" s="109" customFormat="1" ht="14.4"/>
    <row r="2371" s="109" customFormat="1" ht="14.4"/>
    <row r="2372" s="109" customFormat="1" ht="14.4"/>
    <row r="2373" s="109" customFormat="1" ht="14.4"/>
    <row r="2374" s="109" customFormat="1" ht="14.4"/>
    <row r="2375" s="109" customFormat="1" ht="14.4"/>
    <row r="2376" s="109" customFormat="1" ht="14.4"/>
    <row r="2377" s="109" customFormat="1" ht="14.4"/>
    <row r="2378" s="109" customFormat="1" ht="14.4"/>
    <row r="2379" s="109" customFormat="1" ht="14.4"/>
    <row r="2380" s="109" customFormat="1" ht="14.4"/>
    <row r="2381" s="109" customFormat="1" ht="14.4"/>
    <row r="2382" s="109" customFormat="1" ht="14.4"/>
    <row r="2383" s="109" customFormat="1" ht="14.4"/>
    <row r="2384" s="109" customFormat="1" ht="14.4"/>
    <row r="2385" s="109" customFormat="1" ht="14.4"/>
    <row r="2386" s="109" customFormat="1" ht="14.4"/>
    <row r="2387" s="109" customFormat="1" ht="14.4"/>
    <row r="2388" s="109" customFormat="1" ht="14.4"/>
    <row r="2389" s="109" customFormat="1" ht="14.4"/>
    <row r="2390" s="109" customFormat="1" ht="14.4"/>
    <row r="2391" s="109" customFormat="1" ht="14.4"/>
    <row r="2392" s="109" customFormat="1" ht="14.4"/>
    <row r="2393" s="109" customFormat="1" ht="14.4"/>
    <row r="2394" s="109" customFormat="1" ht="14.4"/>
    <row r="2395" s="109" customFormat="1" ht="14.4"/>
    <row r="2396" s="109" customFormat="1" ht="14.4"/>
    <row r="2397" s="109" customFormat="1" ht="14.4"/>
    <row r="2398" s="109" customFormat="1" ht="14.4"/>
    <row r="2399" s="109" customFormat="1" ht="14.4"/>
    <row r="2400" s="109" customFormat="1" ht="14.4"/>
    <row r="2401" s="109" customFormat="1" ht="14.4"/>
    <row r="2402" s="109" customFormat="1" ht="14.4"/>
    <row r="2403" s="109" customFormat="1" ht="14.4"/>
    <row r="2404" s="109" customFormat="1" ht="14.4"/>
    <row r="2405" s="109" customFormat="1" ht="14.4"/>
    <row r="2406" s="109" customFormat="1" ht="14.4"/>
    <row r="2407" s="109" customFormat="1" ht="14.4"/>
    <row r="2408" s="109" customFormat="1" ht="14.4"/>
    <row r="2409" s="109" customFormat="1" ht="14.4"/>
    <row r="2410" s="109" customFormat="1" ht="14.4"/>
    <row r="2411" s="109" customFormat="1" ht="14.4"/>
    <row r="2412" s="109" customFormat="1" ht="14.4"/>
    <row r="2413" s="109" customFormat="1" ht="14.4"/>
    <row r="2414" s="109" customFormat="1" ht="14.4"/>
    <row r="2415" s="109" customFormat="1" ht="14.4"/>
    <row r="2416" s="109" customFormat="1" ht="14.4"/>
    <row r="2417" s="109" customFormat="1" ht="14.4"/>
    <row r="2418" s="109" customFormat="1" ht="14.4"/>
    <row r="2419" s="109" customFormat="1" ht="14.4"/>
    <row r="2420" s="109" customFormat="1" ht="14.4"/>
    <row r="2421" s="109" customFormat="1" ht="14.4"/>
    <row r="2422" s="109" customFormat="1" ht="14.4"/>
    <row r="2423" s="109" customFormat="1" ht="14.4"/>
    <row r="2424" s="109" customFormat="1" ht="14.4"/>
    <row r="2425" s="109" customFormat="1" ht="14.4"/>
    <row r="2426" s="109" customFormat="1" ht="14.4"/>
    <row r="2427" s="109" customFormat="1" ht="14.4"/>
    <row r="2428" s="109" customFormat="1" ht="14.4"/>
    <row r="2429" s="109" customFormat="1" ht="14.4"/>
    <row r="2430" s="109" customFormat="1" ht="14.4"/>
    <row r="2431" s="109" customFormat="1" ht="14.4"/>
    <row r="2432" s="109" customFormat="1" ht="14.4"/>
    <row r="2433" s="109" customFormat="1" ht="14.4"/>
    <row r="2434" s="109" customFormat="1" ht="14.4"/>
    <row r="2435" s="109" customFormat="1" ht="14.4"/>
    <row r="2436" s="109" customFormat="1" ht="14.4"/>
    <row r="2437" s="109" customFormat="1" ht="14.4"/>
    <row r="2438" s="109" customFormat="1" ht="14.4"/>
    <row r="2439" s="109" customFormat="1" ht="14.4"/>
    <row r="2440" s="109" customFormat="1" ht="14.4"/>
    <row r="2441" s="109" customFormat="1" ht="14.4"/>
    <row r="2442" s="109" customFormat="1" ht="14.4"/>
    <row r="2443" s="109" customFormat="1" ht="14.4"/>
    <row r="2444" s="109" customFormat="1" ht="14.4"/>
    <row r="2445" s="109" customFormat="1" ht="14.4"/>
    <row r="2446" s="109" customFormat="1" ht="14.4"/>
    <row r="2447" s="109" customFormat="1" ht="14.4"/>
    <row r="2448" s="109" customFormat="1" ht="14.4"/>
    <row r="2449" s="109" customFormat="1" ht="14.4"/>
    <row r="2450" s="109" customFormat="1" ht="14.4"/>
    <row r="2451" s="109" customFormat="1" ht="14.4"/>
    <row r="2452" s="109" customFormat="1" ht="14.4"/>
    <row r="2453" s="109" customFormat="1" ht="14.4"/>
    <row r="2454" s="109" customFormat="1" ht="14.4"/>
    <row r="2455" s="109" customFormat="1" ht="14.4"/>
    <row r="2456" s="109" customFormat="1" ht="14.4"/>
    <row r="2457" s="109" customFormat="1" ht="14.4"/>
    <row r="2458" s="109" customFormat="1" ht="14.4"/>
    <row r="2459" s="109" customFormat="1" ht="14.4"/>
    <row r="2460" s="109" customFormat="1" ht="14.4"/>
    <row r="2461" s="109" customFormat="1" ht="14.4"/>
    <row r="2462" s="109" customFormat="1" ht="14.4"/>
    <row r="2463" s="109" customFormat="1" ht="14.4"/>
    <row r="2464" s="109" customFormat="1" ht="14.4"/>
    <row r="2465" s="109" customFormat="1" ht="14.4"/>
    <row r="2466" s="109" customFormat="1" ht="14.4"/>
    <row r="2467" s="109" customFormat="1" ht="14.4"/>
    <row r="2468" s="109" customFormat="1" ht="14.4"/>
    <row r="2469" s="109" customFormat="1" ht="14.4"/>
    <row r="2470" s="109" customFormat="1" ht="14.4"/>
    <row r="2471" s="109" customFormat="1" ht="14.4"/>
    <row r="2472" s="109" customFormat="1" ht="14.4"/>
    <row r="2473" s="109" customFormat="1" ht="14.4"/>
    <row r="2474" s="109" customFormat="1" ht="14.4"/>
    <row r="2475" s="109" customFormat="1" ht="14.4"/>
    <row r="2476" s="109" customFormat="1" ht="14.4"/>
    <row r="2477" s="109" customFormat="1" ht="14.4"/>
    <row r="2478" s="109" customFormat="1" ht="14.4"/>
    <row r="2479" s="109" customFormat="1" ht="14.4"/>
    <row r="2480" s="109" customFormat="1" ht="14.4"/>
    <row r="2481" s="109" customFormat="1" ht="14.4"/>
    <row r="2482" s="109" customFormat="1" ht="14.4"/>
    <row r="2483" s="109" customFormat="1" ht="14.4"/>
    <row r="2484" s="109" customFormat="1" ht="14.4"/>
    <row r="2485" s="109" customFormat="1" ht="14.4"/>
    <row r="2486" s="109" customFormat="1" ht="14.4"/>
    <row r="2487" s="109" customFormat="1" ht="14.4"/>
    <row r="2488" s="109" customFormat="1" ht="14.4"/>
    <row r="2489" s="109" customFormat="1" ht="14.4"/>
    <row r="2490" s="109" customFormat="1" ht="14.4"/>
    <row r="2491" s="109" customFormat="1" ht="14.4"/>
    <row r="2492" s="109" customFormat="1" ht="14.4"/>
    <row r="2493" s="109" customFormat="1" ht="14.4"/>
    <row r="2494" s="109" customFormat="1" ht="14.4"/>
    <row r="2495" s="109" customFormat="1" ht="14.4"/>
    <row r="2496" s="109" customFormat="1" ht="14.4"/>
    <row r="2497" s="109" customFormat="1" ht="14.4"/>
    <row r="2498" s="109" customFormat="1" ht="14.4"/>
    <row r="2499" s="109" customFormat="1" ht="14.4"/>
    <row r="2500" s="109" customFormat="1" ht="14.4"/>
    <row r="2501" s="109" customFormat="1" ht="14.4"/>
    <row r="2502" s="109" customFormat="1" ht="14.4"/>
    <row r="2503" s="109" customFormat="1" ht="14.4"/>
    <row r="2504" s="109" customFormat="1" ht="14.4"/>
    <row r="2505" s="109" customFormat="1" ht="14.4"/>
    <row r="2506" s="109" customFormat="1" ht="14.4"/>
    <row r="2507" s="109" customFormat="1" ht="14.4"/>
    <row r="2508" s="109" customFormat="1" ht="14.4"/>
    <row r="2509" s="109" customFormat="1" ht="14.4"/>
    <row r="2510" s="109" customFormat="1" ht="14.4"/>
    <row r="2511" s="109" customFormat="1" ht="14.4"/>
    <row r="2512" s="109" customFormat="1" ht="14.4"/>
    <row r="2513" s="109" customFormat="1" ht="14.4"/>
    <row r="2514" s="109" customFormat="1" ht="14.4"/>
    <row r="2515" s="109" customFormat="1" ht="14.4"/>
    <row r="2516" s="109" customFormat="1" ht="14.4"/>
    <row r="2517" s="109" customFormat="1" ht="14.4"/>
    <row r="2518" s="109" customFormat="1" ht="14.4"/>
    <row r="2519" s="109" customFormat="1" ht="14.4"/>
    <row r="2520" s="109" customFormat="1" ht="14.4"/>
    <row r="2521" s="109" customFormat="1" ht="14.4"/>
    <row r="2522" s="109" customFormat="1" ht="14.4"/>
    <row r="2523" s="109" customFormat="1" ht="14.4"/>
    <row r="2524" s="109" customFormat="1" ht="14.4"/>
    <row r="2525" s="109" customFormat="1" ht="14.4"/>
    <row r="2526" s="109" customFormat="1" ht="14.4"/>
    <row r="2527" s="109" customFormat="1" ht="14.4"/>
    <row r="2528" s="109" customFormat="1" ht="14.4"/>
    <row r="2529" s="109" customFormat="1" ht="14.4"/>
    <row r="2530" s="109" customFormat="1" ht="14.4"/>
    <row r="2531" s="109" customFormat="1" ht="14.4"/>
    <row r="2532" s="109" customFormat="1" ht="14.4"/>
    <row r="2533" s="109" customFormat="1" ht="14.4"/>
    <row r="2534" s="109" customFormat="1" ht="14.4"/>
    <row r="2535" s="109" customFormat="1" ht="14.4"/>
    <row r="2536" s="109" customFormat="1" ht="14.4"/>
    <row r="2537" s="109" customFormat="1" ht="14.4"/>
    <row r="2538" s="109" customFormat="1" ht="14.4"/>
    <row r="2539" s="109" customFormat="1" ht="14.4"/>
    <row r="2540" s="109" customFormat="1" ht="14.4"/>
    <row r="2541" s="109" customFormat="1" ht="14.4"/>
    <row r="2542" s="109" customFormat="1" ht="14.4"/>
    <row r="2543" s="109" customFormat="1" ht="14.4"/>
    <row r="2544" s="109" customFormat="1" ht="14.4"/>
    <row r="2545" s="109" customFormat="1" ht="14.4"/>
    <row r="2546" s="109" customFormat="1" ht="14.4"/>
    <row r="2547" s="109" customFormat="1" ht="14.4"/>
    <row r="2548" s="109" customFormat="1" ht="14.4"/>
    <row r="2549" s="109" customFormat="1" ht="14.4"/>
    <row r="2550" s="109" customFormat="1" ht="14.4"/>
    <row r="2551" s="109" customFormat="1" ht="14.4"/>
    <row r="2552" s="109" customFormat="1" ht="14.4"/>
    <row r="2553" s="109" customFormat="1" ht="14.4"/>
    <row r="2554" s="109" customFormat="1" ht="14.4"/>
    <row r="2555" s="109" customFormat="1" ht="14.4"/>
    <row r="2556" s="109" customFormat="1" ht="14.4"/>
    <row r="2557" s="109" customFormat="1" ht="14.4"/>
    <row r="2558" s="109" customFormat="1" ht="14.4"/>
    <row r="2559" s="109" customFormat="1" ht="14.4"/>
    <row r="2560" s="109" customFormat="1" ht="14.4"/>
    <row r="2561" s="109" customFormat="1" ht="14.4"/>
    <row r="2562" s="109" customFormat="1" ht="14.4"/>
    <row r="2563" s="109" customFormat="1" ht="14.4"/>
    <row r="2564" s="109" customFormat="1" ht="14.4"/>
    <row r="2565" s="109" customFormat="1" ht="14.4"/>
    <row r="2566" s="109" customFormat="1" ht="14.4"/>
    <row r="2567" s="109" customFormat="1" ht="14.4"/>
    <row r="2568" s="109" customFormat="1" ht="14.4"/>
    <row r="2569" s="109" customFormat="1" ht="14.4"/>
    <row r="2570" s="109" customFormat="1" ht="14.4"/>
    <row r="2571" s="109" customFormat="1" ht="14.4"/>
    <row r="2572" s="109" customFormat="1" ht="14.4"/>
    <row r="2573" s="109" customFormat="1" ht="14.4"/>
    <row r="2574" s="109" customFormat="1" ht="14.4"/>
    <row r="2575" s="109" customFormat="1" ht="14.4"/>
    <row r="2576" s="109" customFormat="1" ht="14.4"/>
    <row r="2577" s="109" customFormat="1" ht="14.4"/>
    <row r="2578" s="109" customFormat="1" ht="14.4"/>
    <row r="2579" s="109" customFormat="1" ht="14.4"/>
    <row r="2580" s="109" customFormat="1" ht="14.4"/>
    <row r="2581" s="109" customFormat="1" ht="14.4"/>
    <row r="2582" s="109" customFormat="1" ht="14.4"/>
    <row r="2583" s="109" customFormat="1" ht="14.4"/>
    <row r="2584" s="109" customFormat="1" ht="14.4"/>
    <row r="2585" s="109" customFormat="1" ht="14.4"/>
    <row r="2586" s="109" customFormat="1" ht="14.4"/>
    <row r="2587" s="109" customFormat="1" ht="14.4"/>
    <row r="2588" s="109" customFormat="1" ht="14.4"/>
    <row r="2589" s="109" customFormat="1" ht="14.4"/>
    <row r="2590" s="109" customFormat="1" ht="14.4"/>
    <row r="2591" s="109" customFormat="1" ht="14.4"/>
    <row r="2592" s="109" customFormat="1" ht="14.4"/>
    <row r="2593" s="109" customFormat="1" ht="14.4"/>
    <row r="2594" s="109" customFormat="1" ht="14.4"/>
    <row r="2595" s="109" customFormat="1" ht="14.4"/>
    <row r="2596" s="109" customFormat="1" ht="14.4"/>
    <row r="2597" s="109" customFormat="1" ht="14.4"/>
    <row r="2598" s="109" customFormat="1" ht="14.4"/>
    <row r="2599" s="109" customFormat="1" ht="14.4"/>
    <row r="2600" s="109" customFormat="1" ht="14.4"/>
    <row r="2601" s="109" customFormat="1" ht="14.4"/>
    <row r="2602" s="109" customFormat="1" ht="14.4"/>
    <row r="2603" s="109" customFormat="1" ht="14.4"/>
    <row r="2604" s="109" customFormat="1" ht="14.4"/>
    <row r="2605" s="109" customFormat="1" ht="14.4"/>
    <row r="2606" s="109" customFormat="1" ht="14.4"/>
    <row r="2607" s="109" customFormat="1" ht="14.4"/>
    <row r="2608" s="109" customFormat="1" ht="14.4"/>
    <row r="2609" s="109" customFormat="1" ht="14.4"/>
    <row r="2610" s="109" customFormat="1" ht="14.4"/>
    <row r="2611" s="109" customFormat="1" ht="14.4"/>
    <row r="2612" s="109" customFormat="1" ht="14.4"/>
    <row r="2613" s="109" customFormat="1" ht="14.4"/>
    <row r="2614" s="109" customFormat="1" ht="14.4"/>
    <row r="2615" s="109" customFormat="1" ht="14.4"/>
    <row r="2616" s="109" customFormat="1" ht="14.4"/>
    <row r="2617" s="109" customFormat="1" ht="14.4"/>
    <row r="2618" s="109" customFormat="1" ht="14.4"/>
    <row r="2619" s="109" customFormat="1" ht="14.4"/>
    <row r="2620" s="109" customFormat="1" ht="14.4"/>
    <row r="2621" s="109" customFormat="1" ht="14.4"/>
    <row r="2622" s="109" customFormat="1" ht="14.4"/>
    <row r="2623" s="109" customFormat="1" ht="14.4"/>
    <row r="2624" s="109" customFormat="1" ht="14.4"/>
    <row r="2625" s="109" customFormat="1" ht="14.4"/>
    <row r="2626" s="109" customFormat="1" ht="14.4"/>
    <row r="2627" s="109" customFormat="1" ht="14.4"/>
    <row r="2628" s="109" customFormat="1" ht="14.4"/>
    <row r="2629" s="109" customFormat="1" ht="14.4"/>
    <row r="2630" s="109" customFormat="1" ht="14.4"/>
    <row r="2631" s="109" customFormat="1" ht="14.4"/>
    <row r="2632" s="109" customFormat="1" ht="14.4"/>
    <row r="2633" s="109" customFormat="1" ht="14.4"/>
    <row r="2634" s="109" customFormat="1" ht="14.4"/>
    <row r="2635" s="109" customFormat="1" ht="14.4"/>
    <row r="2636" s="109" customFormat="1" ht="14.4"/>
    <row r="2637" s="109" customFormat="1" ht="14.4"/>
    <row r="2638" s="109" customFormat="1" ht="14.4"/>
    <row r="2639" s="109" customFormat="1" ht="14.4"/>
    <row r="2640" s="109" customFormat="1" ht="14.4"/>
    <row r="2641" s="109" customFormat="1" ht="14.4"/>
    <row r="2642" s="109" customFormat="1" ht="14.4"/>
    <row r="2643" s="109" customFormat="1" ht="14.4"/>
    <row r="2644" s="109" customFormat="1" ht="14.4"/>
    <row r="2645" s="109" customFormat="1" ht="14.4"/>
    <row r="2646" s="109" customFormat="1" ht="14.4"/>
    <row r="2647" s="109" customFormat="1" ht="14.4"/>
    <row r="2648" s="109" customFormat="1" ht="14.4"/>
    <row r="2649" s="109" customFormat="1" ht="14.4"/>
    <row r="2650" s="109" customFormat="1" ht="14.4"/>
    <row r="2651" s="109" customFormat="1" ht="14.4"/>
    <row r="2652" s="109" customFormat="1" ht="14.4"/>
    <row r="2653" s="109" customFormat="1" ht="14.4"/>
    <row r="2654" s="109" customFormat="1" ht="14.4"/>
    <row r="2655" s="109" customFormat="1" ht="14.4"/>
    <row r="2656" s="109" customFormat="1" ht="14.4"/>
    <row r="2657" s="109" customFormat="1" ht="14.4"/>
    <row r="2658" s="109" customFormat="1" ht="14.4"/>
    <row r="2659" s="109" customFormat="1" ht="14.4"/>
    <row r="2660" s="109" customFormat="1" ht="14.4"/>
    <row r="2661" s="109" customFormat="1" ht="14.4"/>
    <row r="2662" s="109" customFormat="1" ht="14.4"/>
    <row r="2663" s="109" customFormat="1" ht="14.4"/>
    <row r="2664" s="109" customFormat="1" ht="14.4"/>
    <row r="2665" s="109" customFormat="1" ht="14.4"/>
    <row r="2666" s="109" customFormat="1" ht="14.4"/>
    <row r="2667" s="109" customFormat="1" ht="14.4"/>
    <row r="2668" s="109" customFormat="1" ht="14.4"/>
    <row r="2669" s="109" customFormat="1" ht="14.4"/>
    <row r="2670" s="109" customFormat="1" ht="14.4"/>
    <row r="2671" s="109" customFormat="1" ht="14.4"/>
    <row r="2672" s="109" customFormat="1" ht="14.4"/>
    <row r="2673" s="109" customFormat="1" ht="14.4"/>
    <row r="2674" s="109" customFormat="1" ht="14.4"/>
    <row r="2675" s="109" customFormat="1" ht="14.4"/>
    <row r="2676" s="109" customFormat="1" ht="14.4"/>
    <row r="2677" s="109" customFormat="1" ht="14.4"/>
    <row r="2678" s="109" customFormat="1" ht="14.4"/>
    <row r="2679" s="109" customFormat="1" ht="14.4"/>
    <row r="2680" s="109" customFormat="1" ht="14.4"/>
    <row r="2681" s="109" customFormat="1" ht="14.4"/>
    <row r="2682" s="109" customFormat="1" ht="14.4"/>
    <row r="2683" s="109" customFormat="1" ht="14.4"/>
    <row r="2684" s="109" customFormat="1" ht="14.4"/>
    <row r="2685" s="109" customFormat="1" ht="14.4"/>
    <row r="2686" s="109" customFormat="1" ht="14.4"/>
    <row r="2687" s="109" customFormat="1" ht="14.4"/>
    <row r="2688" s="109" customFormat="1" ht="14.4"/>
    <row r="2689" s="109" customFormat="1" ht="14.4"/>
    <row r="2690" s="109" customFormat="1" ht="14.4"/>
    <row r="2691" s="109" customFormat="1" ht="14.4"/>
    <row r="2692" s="109" customFormat="1" ht="14.4"/>
    <row r="2693" s="109" customFormat="1" ht="14.4"/>
    <row r="2694" s="109" customFormat="1" ht="14.4"/>
    <row r="2695" s="109" customFormat="1" ht="14.4"/>
    <row r="2696" s="109" customFormat="1" ht="14.4"/>
    <row r="2697" s="109" customFormat="1" ht="14.4"/>
    <row r="2698" s="109" customFormat="1" ht="14.4"/>
    <row r="2699" s="109" customFormat="1" ht="14.4"/>
    <row r="2700" s="109" customFormat="1" ht="14.4"/>
    <row r="2701" s="109" customFormat="1" ht="14.4"/>
    <row r="2702" s="109" customFormat="1" ht="14.4"/>
    <row r="2703" s="109" customFormat="1" ht="14.4"/>
    <row r="2704" s="109" customFormat="1" ht="14.4"/>
    <row r="2705" s="109" customFormat="1" ht="14.4"/>
    <row r="2706" s="109" customFormat="1" ht="14.4"/>
    <row r="2707" s="109" customFormat="1" ht="14.4"/>
    <row r="2708" s="109" customFormat="1" ht="14.4"/>
    <row r="2709" s="109" customFormat="1" ht="14.4"/>
    <row r="2710" s="109" customFormat="1" ht="14.4"/>
    <row r="2711" s="109" customFormat="1" ht="14.4"/>
    <row r="2712" s="109" customFormat="1" ht="14.4"/>
    <row r="2713" s="109" customFormat="1" ht="14.4"/>
    <row r="2714" s="109" customFormat="1" ht="14.4"/>
    <row r="2715" s="109" customFormat="1" ht="14.4"/>
    <row r="2716" s="109" customFormat="1" ht="14.4"/>
    <row r="2717" s="109" customFormat="1" ht="14.4"/>
    <row r="2718" s="109" customFormat="1" ht="14.4"/>
    <row r="2719" s="109" customFormat="1" ht="14.4"/>
    <row r="2720" s="109" customFormat="1" ht="14.4"/>
    <row r="2721" s="109" customFormat="1" ht="14.4"/>
    <row r="2722" s="109" customFormat="1" ht="14.4"/>
    <row r="2723" s="109" customFormat="1" ht="14.4"/>
    <row r="2724" s="109" customFormat="1" ht="14.4"/>
    <row r="2725" s="109" customFormat="1" ht="14.4"/>
    <row r="2726" s="109" customFormat="1" ht="14.4"/>
    <row r="2727" s="109" customFormat="1" ht="14.4"/>
    <row r="2728" s="109" customFormat="1" ht="14.4"/>
    <row r="2729" s="109" customFormat="1" ht="14.4"/>
    <row r="2730" s="109" customFormat="1" ht="14.4"/>
    <row r="2731" s="109" customFormat="1" ht="14.4"/>
    <row r="2732" s="109" customFormat="1" ht="14.4"/>
    <row r="2733" s="109" customFormat="1" ht="14.4"/>
    <row r="2734" s="109" customFormat="1" ht="14.4"/>
    <row r="2735" s="109" customFormat="1" ht="14.4"/>
    <row r="2736" s="109" customFormat="1" ht="14.4"/>
    <row r="2737" s="109" customFormat="1" ht="14.4"/>
    <row r="2738" s="109" customFormat="1" ht="14.4"/>
    <row r="2739" s="109" customFormat="1" ht="14.4"/>
    <row r="2740" s="109" customFormat="1" ht="14.4"/>
    <row r="2741" s="109" customFormat="1" ht="14.4"/>
    <row r="2742" s="109" customFormat="1" ht="14.4"/>
    <row r="2743" s="109" customFormat="1" ht="14.4"/>
    <row r="2744" s="109" customFormat="1" ht="14.4"/>
    <row r="2745" s="109" customFormat="1" ht="14.4"/>
    <row r="2746" s="109" customFormat="1" ht="14.4"/>
    <row r="2747" s="109" customFormat="1" ht="14.4"/>
    <row r="2748" s="109" customFormat="1" ht="14.4"/>
    <row r="2749" s="109" customFormat="1" ht="14.4"/>
    <row r="2750" s="109" customFormat="1" ht="14.4"/>
    <row r="2751" s="109" customFormat="1" ht="14.4"/>
    <row r="2752" s="109" customFormat="1" ht="14.4"/>
    <row r="2753" s="109" customFormat="1" ht="14.4"/>
    <row r="2754" s="109" customFormat="1" ht="14.4"/>
    <row r="2755" s="109" customFormat="1" ht="14.4"/>
    <row r="2756" s="109" customFormat="1" ht="14.4"/>
    <row r="2757" s="109" customFormat="1" ht="14.4"/>
    <row r="2758" s="109" customFormat="1" ht="14.4"/>
    <row r="2759" s="109" customFormat="1" ht="14.4"/>
    <row r="2760" s="109" customFormat="1" ht="14.4"/>
    <row r="2761" s="109" customFormat="1" ht="14.4"/>
    <row r="2762" s="109" customFormat="1" ht="14.4"/>
    <row r="2763" s="109" customFormat="1" ht="14.4"/>
    <row r="2764" s="109" customFormat="1" ht="14.4"/>
    <row r="2765" s="109" customFormat="1" ht="14.4"/>
    <row r="2766" s="109" customFormat="1" ht="14.4"/>
    <row r="2767" s="109" customFormat="1" ht="14.4"/>
    <row r="2768" s="109" customFormat="1" ht="14.4"/>
    <row r="2769" s="109" customFormat="1" ht="14.4"/>
    <row r="2770" s="109" customFormat="1" ht="14.4"/>
    <row r="2771" s="109" customFormat="1" ht="14.4"/>
    <row r="2772" s="109" customFormat="1" ht="14.4"/>
    <row r="2773" s="109" customFormat="1" ht="14.4"/>
    <row r="2774" s="109" customFormat="1" ht="14.4"/>
    <row r="2775" s="109" customFormat="1" ht="14.4"/>
    <row r="2776" s="109" customFormat="1" ht="14.4"/>
    <row r="2777" s="109" customFormat="1" ht="14.4"/>
    <row r="2778" s="109" customFormat="1" ht="14.4"/>
    <row r="2779" s="109" customFormat="1" ht="14.4"/>
    <row r="2780" s="109" customFormat="1" ht="14.4"/>
    <row r="2781" s="109" customFormat="1" ht="14.4"/>
    <row r="2782" s="109" customFormat="1" ht="14.4"/>
    <row r="2783" s="109" customFormat="1" ht="14.4"/>
    <row r="2784" s="109" customFormat="1" ht="14.4"/>
    <row r="2785" s="109" customFormat="1" ht="14.4"/>
    <row r="2786" s="109" customFormat="1" ht="14.4"/>
    <row r="2787" s="109" customFormat="1" ht="14.4"/>
    <row r="2788" s="109" customFormat="1" ht="14.4"/>
    <row r="2789" s="109" customFormat="1" ht="14.4"/>
    <row r="2790" s="109" customFormat="1" ht="14.4"/>
    <row r="2791" s="109" customFormat="1" ht="14.4"/>
    <row r="2792" s="109" customFormat="1" ht="14.4"/>
    <row r="2793" s="109" customFormat="1" ht="14.4"/>
    <row r="2794" s="109" customFormat="1" ht="14.4"/>
    <row r="2795" s="109" customFormat="1" ht="14.4"/>
    <row r="2796" s="109" customFormat="1" ht="14.4"/>
    <row r="2797" s="109" customFormat="1" ht="14.4"/>
    <row r="2798" s="109" customFormat="1" ht="14.4"/>
    <row r="2799" s="109" customFormat="1" ht="14.4"/>
    <row r="2800" s="109" customFormat="1" ht="14.4"/>
    <row r="2801" s="109" customFormat="1" ht="14.4"/>
    <row r="2802" s="109" customFormat="1" ht="14.4"/>
    <row r="2803" s="109" customFormat="1" ht="14.4"/>
    <row r="2804" s="109" customFormat="1" ht="14.4"/>
    <row r="2805" s="109" customFormat="1" ht="14.4"/>
    <row r="2806" s="109" customFormat="1" ht="14.4"/>
    <row r="2807" s="109" customFormat="1" ht="14.4"/>
    <row r="2808" s="109" customFormat="1" ht="14.4"/>
    <row r="2809" s="109" customFormat="1" ht="14.4"/>
    <row r="2810" s="109" customFormat="1" ht="14.4"/>
    <row r="2811" s="109" customFormat="1" ht="14.4"/>
    <row r="2812" s="109" customFormat="1" ht="14.4"/>
    <row r="2813" s="109" customFormat="1" ht="14.4"/>
    <row r="2814" s="109" customFormat="1" ht="14.4"/>
    <row r="2815" s="109" customFormat="1" ht="14.4"/>
    <row r="2816" s="109" customFormat="1" ht="14.4"/>
    <row r="2817" s="109" customFormat="1" ht="14.4"/>
    <row r="2818" s="109" customFormat="1" ht="14.4"/>
    <row r="2819" s="109" customFormat="1" ht="14.4"/>
    <row r="2820" s="109" customFormat="1" ht="14.4"/>
    <row r="2821" s="109" customFormat="1" ht="14.4"/>
    <row r="2822" s="109" customFormat="1" ht="14.4"/>
    <row r="2823" s="109" customFormat="1" ht="14.4"/>
    <row r="2824" s="109" customFormat="1" ht="14.4"/>
    <row r="2825" s="109" customFormat="1" ht="14.4"/>
    <row r="2826" s="109" customFormat="1" ht="14.4"/>
    <row r="2827" s="109" customFormat="1" ht="14.4"/>
    <row r="2828" s="109" customFormat="1" ht="14.4"/>
    <row r="2829" s="109" customFormat="1" ht="14.4"/>
    <row r="2830" s="109" customFormat="1" ht="14.4"/>
    <row r="2831" s="109" customFormat="1" ht="14.4"/>
    <row r="2832" s="109" customFormat="1" ht="14.4"/>
    <row r="2833" s="109" customFormat="1" ht="14.4"/>
    <row r="2834" s="109" customFormat="1" ht="14.4"/>
    <row r="2835" s="109" customFormat="1" ht="14.4"/>
    <row r="2836" s="109" customFormat="1" ht="14.4"/>
    <row r="2837" s="109" customFormat="1" ht="14.4"/>
    <row r="2838" s="109" customFormat="1" ht="14.4"/>
    <row r="2839" s="109" customFormat="1" ht="14.4"/>
    <row r="2840" s="109" customFormat="1" ht="14.4"/>
    <row r="2841" s="109" customFormat="1" ht="14.4"/>
    <row r="2842" s="109" customFormat="1" ht="14.4"/>
    <row r="2843" s="109" customFormat="1" ht="14.4"/>
    <row r="2844" s="109" customFormat="1" ht="14.4"/>
    <row r="2845" s="109" customFormat="1" ht="14.4"/>
    <row r="2846" s="109" customFormat="1" ht="14.4"/>
    <row r="2847" s="109" customFormat="1" ht="14.4"/>
    <row r="2848" s="109" customFormat="1" ht="14.4"/>
    <row r="2849" s="109" customFormat="1" ht="14.4"/>
    <row r="2850" s="109" customFormat="1" ht="14.4"/>
    <row r="2851" s="109" customFormat="1" ht="14.4"/>
    <row r="2852" s="109" customFormat="1" ht="14.4"/>
    <row r="2853" s="109" customFormat="1" ht="14.4"/>
    <row r="2854" s="109" customFormat="1" ht="14.4"/>
    <row r="2855" s="109" customFormat="1" ht="14.4"/>
    <row r="2856" s="109" customFormat="1" ht="14.4"/>
    <row r="2857" s="109" customFormat="1" ht="14.4"/>
    <row r="2858" s="109" customFormat="1" ht="14.4"/>
    <row r="2859" s="109" customFormat="1" ht="14.4"/>
    <row r="2860" s="109" customFormat="1" ht="14.4"/>
    <row r="2861" s="109" customFormat="1" ht="14.4"/>
    <row r="2862" s="109" customFormat="1" ht="14.4"/>
    <row r="2863" s="109" customFormat="1" ht="14.4"/>
    <row r="2864" s="109" customFormat="1" ht="14.4"/>
    <row r="2865" s="109" customFormat="1" ht="14.4"/>
    <row r="2866" s="109" customFormat="1" ht="14.4"/>
    <row r="2867" s="109" customFormat="1" ht="14.4"/>
    <row r="2868" s="109" customFormat="1" ht="14.4"/>
    <row r="2869" s="109" customFormat="1" ht="14.4"/>
    <row r="2870" s="109" customFormat="1" ht="14.4"/>
    <row r="2871" s="109" customFormat="1" ht="14.4"/>
    <row r="2872" s="109" customFormat="1" ht="14.4"/>
    <row r="2873" s="109" customFormat="1" ht="14.4"/>
    <row r="2874" s="109" customFormat="1" ht="14.4"/>
    <row r="2875" s="109" customFormat="1" ht="14.4"/>
    <row r="2876" s="109" customFormat="1" ht="14.4"/>
    <row r="2877" s="109" customFormat="1" ht="14.4"/>
    <row r="2878" s="109" customFormat="1" ht="14.4"/>
    <row r="2879" s="109" customFormat="1" ht="14.4"/>
    <row r="2880" s="109" customFormat="1" ht="14.4"/>
    <row r="2881" s="109" customFormat="1" ht="14.4"/>
    <row r="2882" s="109" customFormat="1" ht="14.4"/>
    <row r="2883" s="109" customFormat="1" ht="14.4"/>
    <row r="2884" s="109" customFormat="1" ht="14.4"/>
    <row r="2885" s="109" customFormat="1" ht="14.4"/>
    <row r="2886" s="109" customFormat="1" ht="14.4"/>
    <row r="2887" s="109" customFormat="1" ht="14.4"/>
    <row r="2888" s="109" customFormat="1" ht="14.4"/>
    <row r="2889" s="109" customFormat="1" ht="14.4"/>
    <row r="2890" s="109" customFormat="1" ht="14.4"/>
    <row r="2891" s="109" customFormat="1" ht="14.4"/>
    <row r="2892" s="109" customFormat="1" ht="14.4"/>
    <row r="2893" s="109" customFormat="1" ht="14.4"/>
    <row r="2894" s="109" customFormat="1" ht="14.4"/>
    <row r="2895" s="109" customFormat="1" ht="14.4"/>
    <row r="2896" s="109" customFormat="1" ht="14.4"/>
    <row r="2897" s="109" customFormat="1" ht="14.4"/>
    <row r="2898" s="109" customFormat="1" ht="14.4"/>
    <row r="2899" s="109" customFormat="1" ht="14.4"/>
    <row r="2900" s="109" customFormat="1" ht="14.4"/>
    <row r="2901" s="109" customFormat="1" ht="14.4"/>
    <row r="2902" s="109" customFormat="1" ht="14.4"/>
    <row r="2903" s="109" customFormat="1" ht="14.4"/>
    <row r="2904" s="109" customFormat="1" ht="14.4"/>
    <row r="2905" s="109" customFormat="1" ht="14.4"/>
    <row r="2906" s="109" customFormat="1" ht="14.4"/>
    <row r="2907" s="109" customFormat="1" ht="14.4"/>
    <row r="2908" s="109" customFormat="1" ht="14.4"/>
    <row r="2909" s="109" customFormat="1" ht="14.4"/>
    <row r="2910" s="109" customFormat="1" ht="14.4"/>
    <row r="2911" s="109" customFormat="1" ht="14.4"/>
    <row r="2912" s="109" customFormat="1" ht="14.4"/>
    <row r="2913" s="109" customFormat="1" ht="14.4"/>
    <row r="2914" s="109" customFormat="1" ht="14.4"/>
    <row r="2915" s="109" customFormat="1" ht="14.4"/>
    <row r="2916" s="109" customFormat="1" ht="14.4"/>
    <row r="2917" s="109" customFormat="1" ht="14.4"/>
    <row r="2918" s="109" customFormat="1" ht="14.4"/>
    <row r="2919" s="109" customFormat="1" ht="14.4"/>
    <row r="2920" s="109" customFormat="1" ht="14.4"/>
    <row r="2921" s="109" customFormat="1" ht="14.4"/>
    <row r="2922" s="109" customFormat="1" ht="14.4"/>
    <row r="2923" s="109" customFormat="1" ht="14.4"/>
    <row r="2924" s="109" customFormat="1" ht="14.4"/>
    <row r="2925" s="109" customFormat="1" ht="14.4"/>
    <row r="2926" s="109" customFormat="1" ht="14.4"/>
    <row r="2927" s="109" customFormat="1" ht="14.4"/>
    <row r="2928" s="109" customFormat="1" ht="14.4"/>
    <row r="2929" s="109" customFormat="1" ht="14.4"/>
    <row r="2930" s="109" customFormat="1" ht="14.4"/>
    <row r="2931" s="109" customFormat="1" ht="14.4"/>
    <row r="2932" s="109" customFormat="1" ht="14.4"/>
    <row r="2933" s="109" customFormat="1" ht="14.4"/>
    <row r="2934" s="109" customFormat="1" ht="14.4"/>
    <row r="2935" s="109" customFormat="1" ht="14.4"/>
    <row r="2936" s="109" customFormat="1" ht="14.4"/>
    <row r="2937" s="109" customFormat="1" ht="14.4"/>
    <row r="2938" s="109" customFormat="1" ht="14.4"/>
    <row r="2939" s="109" customFormat="1" ht="14.4"/>
    <row r="2940" s="109" customFormat="1" ht="14.4"/>
    <row r="2941" s="109" customFormat="1" ht="14.4"/>
    <row r="2942" s="109" customFormat="1" ht="14.4"/>
    <row r="2943" s="109" customFormat="1" ht="14.4"/>
    <row r="2944" s="109" customFormat="1" ht="14.4"/>
    <row r="2945" s="109" customFormat="1" ht="14.4"/>
    <row r="2946" s="109" customFormat="1" ht="14.4"/>
    <row r="2947" s="109" customFormat="1" ht="14.4"/>
    <row r="2948" s="109" customFormat="1" ht="14.4"/>
    <row r="2949" s="109" customFormat="1" ht="14.4"/>
    <row r="2950" s="109" customFormat="1" ht="14.4"/>
    <row r="2951" s="109" customFormat="1" ht="14.4"/>
    <row r="2952" s="109" customFormat="1" ht="14.4"/>
    <row r="2953" s="109" customFormat="1" ht="14.4"/>
    <row r="2954" s="109" customFormat="1" ht="14.4"/>
    <row r="2955" s="109" customFormat="1" ht="14.4"/>
    <row r="2956" s="109" customFormat="1" ht="14.4"/>
    <row r="2957" s="109" customFormat="1" ht="14.4"/>
    <row r="2958" s="109" customFormat="1" ht="14.4"/>
    <row r="2959" s="109" customFormat="1" ht="14.4"/>
    <row r="2960" s="109" customFormat="1" ht="14.4"/>
    <row r="2961" s="109" customFormat="1" ht="14.4"/>
    <row r="2962" s="109" customFormat="1" ht="14.4"/>
    <row r="2963" s="109" customFormat="1" ht="14.4"/>
    <row r="2964" s="109" customFormat="1" ht="14.4"/>
    <row r="2965" s="109" customFormat="1" ht="14.4"/>
    <row r="2966" s="109" customFormat="1" ht="14.4"/>
    <row r="2967" s="109" customFormat="1" ht="14.4"/>
    <row r="2968" s="109" customFormat="1" ht="14.4"/>
    <row r="2969" s="109" customFormat="1" ht="14.4"/>
    <row r="2970" s="109" customFormat="1" ht="14.4"/>
    <row r="2971" s="109" customFormat="1" ht="14.4"/>
    <row r="2972" s="109" customFormat="1" ht="14.4"/>
    <row r="2973" s="109" customFormat="1" ht="14.4"/>
    <row r="2974" s="109" customFormat="1" ht="14.4"/>
    <row r="2975" s="109" customFormat="1" ht="14.4"/>
    <row r="2976" s="109" customFormat="1" ht="14.4"/>
    <row r="2977" s="109" customFormat="1" ht="14.4"/>
    <row r="2978" s="109" customFormat="1" ht="14.4"/>
    <row r="2979" s="109" customFormat="1" ht="14.4"/>
    <row r="2980" s="109" customFormat="1" ht="14.4"/>
    <row r="2981" s="109" customFormat="1" ht="14.4"/>
    <row r="2982" s="109" customFormat="1" ht="14.4"/>
    <row r="2983" s="109" customFormat="1" ht="14.4"/>
    <row r="2984" s="109" customFormat="1" ht="14.4"/>
    <row r="2985" s="109" customFormat="1" ht="14.4"/>
    <row r="2986" s="109" customFormat="1" ht="14.4"/>
    <row r="2987" s="109" customFormat="1" ht="14.4"/>
    <row r="2988" s="109" customFormat="1" ht="14.4"/>
    <row r="2989" s="109" customFormat="1" ht="14.4"/>
    <row r="2990" s="109" customFormat="1" ht="14.4"/>
    <row r="2991" s="109" customFormat="1" ht="14.4"/>
    <row r="2992" s="109" customFormat="1" ht="14.4"/>
    <row r="2993" s="109" customFormat="1" ht="14.4"/>
    <row r="2994" s="109" customFormat="1" ht="14.4"/>
    <row r="2995" s="109" customFormat="1" ht="14.4"/>
    <row r="2996" s="109" customFormat="1" ht="14.4"/>
    <row r="2997" s="109" customFormat="1" ht="14.4"/>
    <row r="2998" s="109" customFormat="1" ht="14.4"/>
    <row r="2999" s="109" customFormat="1" ht="14.4"/>
    <row r="3000" s="109" customFormat="1" ht="14.4"/>
    <row r="3001" s="109" customFormat="1" ht="14.4"/>
    <row r="3002" s="109" customFormat="1" ht="14.4"/>
    <row r="3003" s="109" customFormat="1" ht="14.4"/>
    <row r="3004" s="109" customFormat="1" ht="14.4"/>
    <row r="3005" s="109" customFormat="1" ht="14.4"/>
    <row r="3006" s="109" customFormat="1" ht="14.4"/>
    <row r="3007" s="109" customFormat="1" ht="14.4"/>
    <row r="3008" s="109" customFormat="1" ht="14.4"/>
    <row r="3009" s="109" customFormat="1" ht="14.4"/>
    <row r="3010" s="109" customFormat="1" ht="14.4"/>
    <row r="3011" s="109" customFormat="1" ht="14.4"/>
    <row r="3012" s="109" customFormat="1" ht="14.4"/>
    <row r="3013" s="109" customFormat="1" ht="14.4"/>
    <row r="3014" s="109" customFormat="1" ht="14.4"/>
    <row r="3015" s="109" customFormat="1" ht="14.4"/>
    <row r="3016" s="109" customFormat="1" ht="14.4"/>
    <row r="3017" s="109" customFormat="1" ht="14.4"/>
    <row r="3018" s="109" customFormat="1" ht="14.4"/>
    <row r="3019" s="109" customFormat="1" ht="14.4"/>
    <row r="3020" s="109" customFormat="1" ht="14.4"/>
    <row r="3021" s="109" customFormat="1" ht="14.4"/>
    <row r="3022" s="109" customFormat="1" ht="14.4"/>
    <row r="3023" s="109" customFormat="1" ht="14.4"/>
    <row r="3024" s="109" customFormat="1" ht="14.4"/>
    <row r="3025" s="109" customFormat="1" ht="14.4"/>
    <row r="3026" s="109" customFormat="1" ht="14.4"/>
    <row r="3027" s="109" customFormat="1" ht="14.4"/>
    <row r="3028" s="109" customFormat="1" ht="14.4"/>
    <row r="3029" s="109" customFormat="1" ht="14.4"/>
    <row r="3030" s="109" customFormat="1" ht="14.4"/>
    <row r="3031" s="109" customFormat="1" ht="14.4"/>
    <row r="3032" s="109" customFormat="1" ht="14.4"/>
    <row r="3033" s="109" customFormat="1" ht="14.4"/>
    <row r="3034" s="109" customFormat="1" ht="14.4"/>
    <row r="3035" s="109" customFormat="1" ht="14.4"/>
    <row r="3036" s="109" customFormat="1" ht="14.4"/>
    <row r="3037" s="109" customFormat="1" ht="14.4"/>
    <row r="3038" s="109" customFormat="1" ht="14.4"/>
    <row r="3039" s="109" customFormat="1" ht="14.4"/>
    <row r="3040" s="109" customFormat="1" ht="14.4"/>
    <row r="3041" s="109" customFormat="1" ht="14.4"/>
    <row r="3042" s="109" customFormat="1" ht="14.4"/>
    <row r="3043" s="109" customFormat="1" ht="14.4"/>
    <row r="3044" s="109" customFormat="1" ht="14.4"/>
    <row r="3045" s="109" customFormat="1" ht="14.4"/>
    <row r="3046" s="109" customFormat="1" ht="14.4"/>
    <row r="3047" s="109" customFormat="1" ht="14.4"/>
    <row r="3048" s="109" customFormat="1" ht="14.4"/>
    <row r="3049" s="109" customFormat="1" ht="14.4"/>
    <row r="3050" s="109" customFormat="1" ht="14.4"/>
    <row r="3051" s="109" customFormat="1" ht="14.4"/>
    <row r="3052" s="109" customFormat="1" ht="14.4"/>
    <row r="3053" s="109" customFormat="1" ht="14.4"/>
    <row r="3054" s="109" customFormat="1" ht="14.4"/>
    <row r="3055" s="109" customFormat="1" ht="14.4"/>
    <row r="3056" s="109" customFormat="1" ht="14.4"/>
    <row r="3057" s="109" customFormat="1" ht="14.4"/>
    <row r="3058" s="109" customFormat="1" ht="14.4"/>
    <row r="3059" s="109" customFormat="1" ht="14.4"/>
    <row r="3060" s="109" customFormat="1" ht="14.4"/>
    <row r="3061" s="109" customFormat="1" ht="14.4"/>
    <row r="3062" s="109" customFormat="1" ht="14.4"/>
    <row r="3063" s="109" customFormat="1" ht="14.4"/>
    <row r="3064" s="109" customFormat="1" ht="14.4"/>
    <row r="3065" s="109" customFormat="1" ht="14.4"/>
    <row r="3066" s="109" customFormat="1" ht="14.4"/>
    <row r="3067" s="109" customFormat="1" ht="14.4"/>
    <row r="3068" s="109" customFormat="1" ht="14.4"/>
    <row r="3069" s="109" customFormat="1" ht="14.4"/>
    <row r="3070" s="109" customFormat="1" ht="14.4"/>
    <row r="3071" s="109" customFormat="1" ht="14.4"/>
    <row r="3072" s="109" customFormat="1" ht="14.4"/>
    <row r="3073" s="109" customFormat="1" ht="14.4"/>
    <row r="3074" s="109" customFormat="1" ht="14.4"/>
    <row r="3075" s="109" customFormat="1" ht="14.4"/>
    <row r="3076" s="109" customFormat="1" ht="14.4"/>
    <row r="3077" s="109" customFormat="1" ht="14.4"/>
    <row r="3078" s="109" customFormat="1" ht="14.4"/>
    <row r="3079" s="109" customFormat="1" ht="14.4"/>
    <row r="3080" s="109" customFormat="1" ht="14.4"/>
    <row r="3081" s="109" customFormat="1" ht="14.4"/>
    <row r="3082" s="109" customFormat="1" ht="14.4"/>
    <row r="3083" s="109" customFormat="1" ht="14.4"/>
    <row r="3084" s="109" customFormat="1" ht="14.4"/>
    <row r="3085" s="109" customFormat="1" ht="14.4"/>
    <row r="3086" s="109" customFormat="1" ht="14.4"/>
    <row r="3087" s="109" customFormat="1" ht="14.4"/>
    <row r="3088" s="109" customFormat="1" ht="14.4"/>
    <row r="3089" s="109" customFormat="1" ht="14.4"/>
    <row r="3090" s="109" customFormat="1" ht="14.4"/>
    <row r="3091" s="109" customFormat="1" ht="14.4"/>
    <row r="3092" s="109" customFormat="1" ht="14.4"/>
    <row r="3093" s="109" customFormat="1" ht="14.4"/>
    <row r="3094" s="109" customFormat="1" ht="14.4"/>
    <row r="3095" s="109" customFormat="1" ht="14.4"/>
    <row r="3096" s="109" customFormat="1" ht="14.4"/>
    <row r="3097" s="109" customFormat="1" ht="14.4"/>
    <row r="3098" s="109" customFormat="1" ht="14.4"/>
    <row r="3099" s="109" customFormat="1" ht="14.4"/>
    <row r="3100" s="109" customFormat="1" ht="14.4"/>
    <row r="3101" s="109" customFormat="1" ht="14.4"/>
    <row r="3102" s="109" customFormat="1" ht="14.4"/>
    <row r="3103" s="109" customFormat="1" ht="14.4"/>
    <row r="3104" s="109" customFormat="1" ht="14.4"/>
    <row r="3105" s="109" customFormat="1" ht="14.4"/>
    <row r="3106" s="109" customFormat="1" ht="14.4"/>
    <row r="3107" s="109" customFormat="1" ht="14.4"/>
    <row r="3108" s="109" customFormat="1" ht="14.4"/>
    <row r="3109" s="109" customFormat="1" ht="14.4"/>
    <row r="3110" s="109" customFormat="1" ht="14.4"/>
    <row r="3111" s="109" customFormat="1" ht="14.4"/>
    <row r="3112" s="109" customFormat="1" ht="14.4"/>
    <row r="3113" s="109" customFormat="1" ht="14.4"/>
    <row r="3114" s="109" customFormat="1" ht="14.4"/>
    <row r="3115" s="109" customFormat="1" ht="14.4"/>
    <row r="3116" s="109" customFormat="1" ht="14.4"/>
    <row r="3117" s="109" customFormat="1" ht="14.4"/>
    <row r="3118" s="109" customFormat="1" ht="14.4"/>
    <row r="3119" s="109" customFormat="1" ht="14.4"/>
    <row r="3120" s="109" customFormat="1" ht="14.4"/>
    <row r="3121" s="109" customFormat="1" ht="14.4"/>
    <row r="3122" s="109" customFormat="1" ht="14.4"/>
    <row r="3123" s="109" customFormat="1" ht="14.4"/>
    <row r="3124" s="109" customFormat="1" ht="14.4"/>
    <row r="3125" s="109" customFormat="1" ht="14.4"/>
    <row r="3126" s="109" customFormat="1" ht="14.4"/>
    <row r="3127" s="109" customFormat="1" ht="14.4"/>
    <row r="3128" s="109" customFormat="1" ht="14.4"/>
    <row r="3129" s="109" customFormat="1" ht="14.4"/>
    <row r="3130" s="109" customFormat="1" ht="14.4"/>
    <row r="3131" s="109" customFormat="1" ht="14.4"/>
    <row r="3132" s="109" customFormat="1" ht="14.4"/>
    <row r="3133" s="109" customFormat="1" ht="14.4"/>
    <row r="3134" s="109" customFormat="1" ht="14.4"/>
    <row r="3135" s="109" customFormat="1" ht="14.4"/>
    <row r="3136" s="109" customFormat="1" ht="14.4"/>
    <row r="3137" s="109" customFormat="1" ht="14.4"/>
    <row r="3138" s="109" customFormat="1" ht="14.4"/>
    <row r="3139" s="109" customFormat="1" ht="14.4"/>
    <row r="3140" s="109" customFormat="1" ht="14.4"/>
    <row r="3141" s="109" customFormat="1" ht="14.4"/>
    <row r="3142" s="109" customFormat="1" ht="14.4"/>
    <row r="3143" s="109" customFormat="1" ht="14.4"/>
    <row r="3144" s="109" customFormat="1" ht="14.4"/>
    <row r="3145" s="109" customFormat="1" ht="14.4"/>
    <row r="3146" s="109" customFormat="1" ht="14.4"/>
    <row r="3147" s="109" customFormat="1" ht="14.4"/>
    <row r="3148" s="109" customFormat="1" ht="14.4"/>
    <row r="3149" s="109" customFormat="1" ht="14.4"/>
    <row r="3150" s="109" customFormat="1" ht="14.4"/>
    <row r="3151" s="109" customFormat="1" ht="14.4"/>
    <row r="3152" s="109" customFormat="1" ht="14.4"/>
    <row r="3153" s="109" customFormat="1" ht="14.4"/>
    <row r="3154" s="109" customFormat="1" ht="14.4"/>
    <row r="3155" s="109" customFormat="1" ht="14.4"/>
    <row r="3156" s="109" customFormat="1" ht="14.4"/>
    <row r="3157" s="109" customFormat="1" ht="14.4"/>
    <row r="3158" s="109" customFormat="1" ht="14.4"/>
    <row r="3159" s="109" customFormat="1" ht="14.4"/>
    <row r="3160" s="109" customFormat="1" ht="14.4"/>
    <row r="3161" s="109" customFormat="1" ht="14.4"/>
    <row r="3162" s="109" customFormat="1" ht="14.4"/>
    <row r="3163" s="109" customFormat="1" ht="14.4"/>
    <row r="3164" s="109" customFormat="1" ht="14.4"/>
    <row r="3165" s="109" customFormat="1" ht="14.4"/>
    <row r="3166" s="109" customFormat="1" ht="14.4"/>
    <row r="3167" s="109" customFormat="1" ht="14.4"/>
    <row r="3168" s="109" customFormat="1" ht="14.4"/>
    <row r="3169" s="109" customFormat="1" ht="14.4"/>
    <row r="3170" s="109" customFormat="1" ht="14.4"/>
    <row r="3171" s="109" customFormat="1" ht="14.4"/>
    <row r="3172" s="109" customFormat="1" ht="14.4"/>
    <row r="3173" s="109" customFormat="1" ht="14.4"/>
    <row r="3174" s="109" customFormat="1" ht="14.4"/>
    <row r="3175" s="109" customFormat="1" ht="14.4"/>
    <row r="3176" s="109" customFormat="1" ht="14.4"/>
    <row r="3177" s="109" customFormat="1" ht="14.4"/>
    <row r="3178" s="109" customFormat="1" ht="14.4"/>
    <row r="3179" s="109" customFormat="1" ht="14.4"/>
    <row r="3180" s="109" customFormat="1" ht="14.4"/>
    <row r="3181" s="109" customFormat="1" ht="14.4"/>
    <row r="3182" s="109" customFormat="1" ht="14.4"/>
    <row r="3183" s="109" customFormat="1" ht="14.4"/>
    <row r="3184" s="109" customFormat="1" ht="14.4"/>
    <row r="3185" s="109" customFormat="1" ht="14.4"/>
    <row r="3186" s="109" customFormat="1" ht="14.4"/>
    <row r="3187" s="109" customFormat="1" ht="14.4"/>
    <row r="3188" s="109" customFormat="1" ht="14.4"/>
    <row r="3189" s="109" customFormat="1" ht="14.4"/>
    <row r="3190" s="109" customFormat="1" ht="14.4"/>
    <row r="3191" s="109" customFormat="1" ht="14.4"/>
    <row r="3192" s="109" customFormat="1" ht="14.4"/>
    <row r="3193" s="109" customFormat="1" ht="14.4"/>
    <row r="3194" s="109" customFormat="1" ht="14.4"/>
    <row r="3195" s="109" customFormat="1" ht="14.4"/>
    <row r="3196" s="109" customFormat="1" ht="14.4"/>
    <row r="3197" s="109" customFormat="1" ht="14.4"/>
    <row r="3198" s="109" customFormat="1" ht="14.4"/>
    <row r="3199" s="109" customFormat="1" ht="14.4"/>
    <row r="3200" s="109" customFormat="1" ht="14.4"/>
    <row r="3201" s="109" customFormat="1" ht="14.4"/>
    <row r="3202" s="109" customFormat="1" ht="14.4"/>
    <row r="3203" s="109" customFormat="1" ht="14.4"/>
    <row r="3204" s="109" customFormat="1" ht="14.4"/>
    <row r="3205" s="109" customFormat="1" ht="14.4"/>
    <row r="3206" s="109" customFormat="1" ht="14.4"/>
    <row r="3207" s="109" customFormat="1" ht="14.4"/>
    <row r="3208" s="109" customFormat="1" ht="14.4"/>
    <row r="3209" s="109" customFormat="1" ht="14.4"/>
    <row r="3210" s="109" customFormat="1" ht="14.4"/>
    <row r="3211" s="109" customFormat="1" ht="14.4"/>
    <row r="3212" s="109" customFormat="1" ht="14.4"/>
    <row r="3213" s="109" customFormat="1" ht="14.4"/>
    <row r="3214" s="109" customFormat="1" ht="14.4"/>
    <row r="3215" s="109" customFormat="1" ht="14.4"/>
    <row r="3216" s="109" customFormat="1" ht="14.4"/>
    <row r="3217" s="109" customFormat="1" ht="14.4"/>
    <row r="3218" s="109" customFormat="1" ht="14.4"/>
    <row r="3219" s="109" customFormat="1" ht="14.4"/>
    <row r="3220" s="109" customFormat="1" ht="14.4"/>
    <row r="3221" s="109" customFormat="1" ht="14.4"/>
    <row r="3222" s="109" customFormat="1" ht="14.4"/>
    <row r="3223" s="109" customFormat="1" ht="14.4"/>
    <row r="3224" s="109" customFormat="1" ht="14.4"/>
    <row r="3225" s="109" customFormat="1" ht="14.4"/>
    <row r="3226" s="109" customFormat="1" ht="14.4"/>
    <row r="3227" s="109" customFormat="1" ht="14.4"/>
    <row r="3228" s="109" customFormat="1" ht="14.4"/>
    <row r="3229" s="109" customFormat="1" ht="14.4"/>
    <row r="3230" s="109" customFormat="1" ht="14.4"/>
    <row r="3231" s="109" customFormat="1" ht="14.4"/>
    <row r="3232" s="109" customFormat="1" ht="14.4"/>
    <row r="3233" s="109" customFormat="1" ht="14.4"/>
    <row r="3234" s="109" customFormat="1" ht="14.4"/>
    <row r="3235" s="109" customFormat="1" ht="14.4"/>
    <row r="3236" s="109" customFormat="1" ht="14.4"/>
    <row r="3237" s="109" customFormat="1" ht="14.4"/>
    <row r="3238" s="109" customFormat="1" ht="14.4"/>
    <row r="3239" s="109" customFormat="1" ht="14.4"/>
    <row r="3240" s="109" customFormat="1" ht="14.4"/>
    <row r="3241" s="109" customFormat="1" ht="14.4"/>
    <row r="3242" s="109" customFormat="1" ht="14.4"/>
    <row r="3243" s="109" customFormat="1" ht="14.4"/>
    <row r="3244" s="109" customFormat="1" ht="14.4"/>
    <row r="3245" s="109" customFormat="1" ht="14.4"/>
    <row r="3246" s="109" customFormat="1" ht="14.4"/>
    <row r="3247" s="109" customFormat="1" ht="14.4"/>
    <row r="3248" s="109" customFormat="1" ht="14.4"/>
    <row r="3249" s="109" customFormat="1" ht="14.4"/>
    <row r="3250" s="109" customFormat="1" ht="14.4"/>
    <row r="3251" s="109" customFormat="1" ht="14.4"/>
    <row r="3252" s="109" customFormat="1" ht="14.4"/>
    <row r="3253" s="109" customFormat="1" ht="14.4"/>
    <row r="3254" s="109" customFormat="1" ht="14.4"/>
    <row r="3255" s="109" customFormat="1" ht="14.4"/>
    <row r="3256" s="109" customFormat="1" ht="14.4"/>
    <row r="3257" s="109" customFormat="1" ht="14.4"/>
    <row r="3258" s="109" customFormat="1" ht="14.4"/>
    <row r="3259" s="109" customFormat="1" ht="14.4"/>
    <row r="3260" s="109" customFormat="1" ht="14.4"/>
    <row r="3261" s="109" customFormat="1" ht="14.4"/>
    <row r="3262" s="109" customFormat="1" ht="14.4"/>
    <row r="3263" s="109" customFormat="1" ht="14.4"/>
    <row r="3264" s="109" customFormat="1" ht="14.4"/>
    <row r="3265" s="109" customFormat="1" ht="14.4"/>
    <row r="3266" s="109" customFormat="1" ht="14.4"/>
    <row r="3267" s="109" customFormat="1" ht="14.4"/>
    <row r="3268" s="109" customFormat="1" ht="14.4"/>
    <row r="3269" s="109" customFormat="1" ht="14.4"/>
    <row r="3270" s="109" customFormat="1" ht="14.4"/>
    <row r="3271" s="109" customFormat="1" ht="14.4"/>
    <row r="3272" s="109" customFormat="1" ht="14.4"/>
    <row r="3273" s="109" customFormat="1" ht="14.4"/>
    <row r="3274" s="109" customFormat="1" ht="14.4"/>
    <row r="3275" s="109" customFormat="1" ht="14.4"/>
    <row r="3276" s="109" customFormat="1" ht="14.4"/>
    <row r="3277" s="109" customFormat="1" ht="14.4"/>
    <row r="3278" s="109" customFormat="1" ht="14.4"/>
    <row r="3279" s="109" customFormat="1" ht="14.4"/>
    <row r="3280" s="109" customFormat="1" ht="14.4"/>
    <row r="3281" s="109" customFormat="1" ht="14.4"/>
    <row r="3282" s="109" customFormat="1" ht="14.4"/>
    <row r="3283" s="109" customFormat="1" ht="14.4"/>
    <row r="3284" s="109" customFormat="1" ht="14.4"/>
    <row r="3285" s="109" customFormat="1" ht="14.4"/>
    <row r="3286" s="109" customFormat="1" ht="14.4"/>
    <row r="3287" s="109" customFormat="1" ht="14.4"/>
    <row r="3288" s="109" customFormat="1" ht="14.4"/>
    <row r="3289" s="109" customFormat="1" ht="14.4"/>
    <row r="3290" s="109" customFormat="1" ht="14.4"/>
    <row r="3291" s="109" customFormat="1" ht="14.4"/>
    <row r="3292" s="109" customFormat="1" ht="14.4"/>
    <row r="3293" s="109" customFormat="1" ht="14.4"/>
    <row r="3294" s="109" customFormat="1" ht="14.4"/>
    <row r="3295" s="109" customFormat="1" ht="14.4"/>
    <row r="3296" s="109" customFormat="1" ht="14.4"/>
    <row r="3297" s="109" customFormat="1" ht="14.4"/>
    <row r="3298" s="109" customFormat="1" ht="14.4"/>
    <row r="3299" s="109" customFormat="1" ht="14.4"/>
    <row r="3300" s="109" customFormat="1" ht="14.4"/>
    <row r="3301" s="109" customFormat="1" ht="14.4"/>
    <row r="3302" s="109" customFormat="1" ht="14.4"/>
    <row r="3303" s="109" customFormat="1" ht="14.4"/>
    <row r="3304" s="109" customFormat="1" ht="14.4"/>
    <row r="3305" s="109" customFormat="1" ht="14.4"/>
    <row r="3306" s="109" customFormat="1" ht="14.4"/>
    <row r="3307" s="109" customFormat="1" ht="14.4"/>
    <row r="3308" s="109" customFormat="1" ht="14.4"/>
    <row r="3309" s="109" customFormat="1" ht="14.4"/>
    <row r="3310" s="109" customFormat="1" ht="14.4"/>
    <row r="3311" s="109" customFormat="1" ht="14.4"/>
    <row r="3312" s="109" customFormat="1" ht="14.4"/>
    <row r="3313" s="109" customFormat="1" ht="14.4"/>
    <row r="3314" s="109" customFormat="1" ht="14.4"/>
    <row r="3315" s="109" customFormat="1" ht="14.4"/>
    <row r="3316" s="109" customFormat="1" ht="14.4"/>
    <row r="3317" s="109" customFormat="1" ht="14.4"/>
    <row r="3318" s="109" customFormat="1" ht="14.4"/>
    <row r="3319" s="109" customFormat="1" ht="14.4"/>
    <row r="3320" s="109" customFormat="1" ht="14.4"/>
    <row r="3321" s="109" customFormat="1" ht="14.4"/>
    <row r="3322" s="109" customFormat="1" ht="14.4"/>
    <row r="3323" s="109" customFormat="1" ht="14.4"/>
    <row r="3324" s="109" customFormat="1" ht="14.4"/>
    <row r="3325" s="109" customFormat="1" ht="14.4"/>
    <row r="3326" s="109" customFormat="1" ht="14.4"/>
    <row r="3327" s="109" customFormat="1" ht="14.4"/>
    <row r="3328" s="109" customFormat="1" ht="14.4"/>
    <row r="3329" s="109" customFormat="1" ht="14.4"/>
    <row r="3330" s="109" customFormat="1" ht="14.4"/>
    <row r="3331" s="109" customFormat="1" ht="14.4"/>
    <row r="3332" s="109" customFormat="1" ht="14.4"/>
    <row r="3333" s="109" customFormat="1" ht="14.4"/>
    <row r="3334" s="109" customFormat="1" ht="14.4"/>
    <row r="3335" s="109" customFormat="1" ht="14.4"/>
    <row r="3336" s="109" customFormat="1" ht="14.4"/>
    <row r="3337" s="109" customFormat="1" ht="14.4"/>
    <row r="3338" s="109" customFormat="1" ht="14.4"/>
    <row r="3339" s="109" customFormat="1" ht="14.4"/>
    <row r="3340" s="109" customFormat="1" ht="14.4"/>
    <row r="3341" s="109" customFormat="1" ht="14.4"/>
    <row r="3342" s="109" customFormat="1" ht="14.4"/>
    <row r="3343" s="109" customFormat="1" ht="14.4"/>
    <row r="3344" s="109" customFormat="1" ht="14.4"/>
    <row r="3345" s="109" customFormat="1" ht="14.4"/>
    <row r="3346" s="109" customFormat="1" ht="14.4"/>
    <row r="3347" s="109" customFormat="1" ht="14.4"/>
    <row r="3348" s="109" customFormat="1" ht="14.4"/>
    <row r="3349" s="109" customFormat="1" ht="14.4"/>
    <row r="3350" s="109" customFormat="1" ht="14.4"/>
    <row r="3351" s="109" customFormat="1" ht="14.4"/>
    <row r="3352" s="109" customFormat="1" ht="14.4"/>
    <row r="3353" s="109" customFormat="1" ht="14.4"/>
    <row r="3354" s="109" customFormat="1" ht="14.4"/>
    <row r="3355" s="109" customFormat="1" ht="14.4"/>
    <row r="3356" s="109" customFormat="1" ht="14.4"/>
    <row r="3357" s="109" customFormat="1" ht="14.4"/>
    <row r="3358" s="109" customFormat="1" ht="14.4"/>
    <row r="3359" s="109" customFormat="1" ht="14.4"/>
    <row r="3360" s="109" customFormat="1" ht="14.4"/>
    <row r="3361" s="109" customFormat="1" ht="14.4"/>
    <row r="3362" s="109" customFormat="1" ht="14.4"/>
    <row r="3363" s="109" customFormat="1" ht="14.4"/>
    <row r="3364" s="109" customFormat="1" ht="14.4"/>
    <row r="3365" s="109" customFormat="1" ht="14.4"/>
    <row r="3366" s="109" customFormat="1" ht="14.4"/>
    <row r="3367" s="109" customFormat="1" ht="14.4"/>
    <row r="3368" s="109" customFormat="1" ht="14.4"/>
    <row r="3369" s="109" customFormat="1" ht="14.4"/>
    <row r="3370" s="109" customFormat="1" ht="14.4"/>
    <row r="3371" s="109" customFormat="1" ht="14.4"/>
    <row r="3372" s="109" customFormat="1" ht="14.4"/>
    <row r="3373" s="109" customFormat="1" ht="14.4"/>
    <row r="3374" s="109" customFormat="1" ht="14.4"/>
    <row r="3375" s="109" customFormat="1" ht="14.4"/>
    <row r="3376" s="109" customFormat="1" ht="14.4"/>
    <row r="3377" s="109" customFormat="1" ht="14.4"/>
    <row r="3378" s="109" customFormat="1" ht="14.4"/>
    <row r="3379" s="109" customFormat="1" ht="14.4"/>
    <row r="3380" s="109" customFormat="1" ht="14.4"/>
    <row r="3381" s="109" customFormat="1" ht="14.4"/>
    <row r="3382" s="109" customFormat="1" ht="14.4"/>
    <row r="3383" s="109" customFormat="1" ht="14.4"/>
    <row r="3384" s="109" customFormat="1" ht="14.4"/>
    <row r="3385" s="109" customFormat="1" ht="14.4"/>
    <row r="3386" s="109" customFormat="1" ht="14.4"/>
    <row r="3387" s="109" customFormat="1" ht="14.4"/>
    <row r="3388" s="109" customFormat="1" ht="14.4"/>
    <row r="3389" s="109" customFormat="1" ht="14.4"/>
    <row r="3390" s="109" customFormat="1" ht="14.4"/>
    <row r="3391" s="109" customFormat="1" ht="14.4"/>
    <row r="3392" s="109" customFormat="1" ht="14.4"/>
    <row r="3393" s="109" customFormat="1" ht="14.4"/>
    <row r="3394" s="109" customFormat="1" ht="14.4"/>
    <row r="3395" s="109" customFormat="1" ht="14.4"/>
    <row r="3396" s="109" customFormat="1" ht="14.4"/>
    <row r="3397" s="109" customFormat="1" ht="14.4"/>
    <row r="3398" s="109" customFormat="1" ht="14.4"/>
    <row r="3399" s="109" customFormat="1" ht="14.4"/>
    <row r="3400" s="109" customFormat="1" ht="14.4"/>
    <row r="3401" s="109" customFormat="1" ht="14.4"/>
    <row r="3402" s="109" customFormat="1" ht="14.4"/>
    <row r="3403" s="109" customFormat="1" ht="14.4"/>
    <row r="3404" s="109" customFormat="1" ht="14.4"/>
    <row r="3405" s="109" customFormat="1" ht="14.4"/>
    <row r="3406" s="109" customFormat="1" ht="14.4"/>
    <row r="3407" s="109" customFormat="1" ht="14.4"/>
    <row r="3408" s="109" customFormat="1" ht="14.4"/>
    <row r="3409" s="109" customFormat="1" ht="14.4"/>
    <row r="3410" s="109" customFormat="1" ht="14.4"/>
    <row r="3411" s="109" customFormat="1" ht="14.4"/>
    <row r="3412" s="109" customFormat="1" ht="14.4"/>
    <row r="3413" s="109" customFormat="1" ht="14.4"/>
    <row r="3414" s="109" customFormat="1" ht="14.4"/>
    <row r="3415" s="109" customFormat="1" ht="14.4"/>
    <row r="3416" s="109" customFormat="1" ht="14.4"/>
    <row r="3417" s="109" customFormat="1" ht="14.4"/>
    <row r="3418" s="109" customFormat="1" ht="14.4"/>
    <row r="3419" s="109" customFormat="1" ht="14.4"/>
    <row r="3420" s="109" customFormat="1" ht="14.4"/>
    <row r="3421" s="109" customFormat="1" ht="14.4"/>
    <row r="3422" s="109" customFormat="1" ht="14.4"/>
    <row r="3423" s="109" customFormat="1" ht="14.4"/>
    <row r="3424" s="109" customFormat="1" ht="14.4"/>
    <row r="3425" s="109" customFormat="1" ht="14.4"/>
    <row r="3426" s="109" customFormat="1" ht="14.4"/>
    <row r="3427" s="109" customFormat="1" ht="14.4"/>
    <row r="3428" s="109" customFormat="1" ht="14.4"/>
    <row r="3429" s="109" customFormat="1" ht="14.4"/>
    <row r="3430" s="109" customFormat="1" ht="14.4"/>
    <row r="3431" s="109" customFormat="1" ht="14.4"/>
    <row r="3432" s="109" customFormat="1" ht="14.4"/>
    <row r="3433" s="109" customFormat="1" ht="14.4"/>
    <row r="3434" s="109" customFormat="1" ht="14.4"/>
    <row r="3435" s="109" customFormat="1" ht="14.4"/>
    <row r="3436" s="109" customFormat="1" ht="14.4"/>
    <row r="3437" s="109" customFormat="1" ht="14.4"/>
    <row r="3438" s="109" customFormat="1" ht="14.4"/>
    <row r="3439" s="109" customFormat="1" ht="14.4"/>
    <row r="3440" s="109" customFormat="1" ht="14.4"/>
    <row r="3441" s="109" customFormat="1" ht="14.4"/>
    <row r="3442" s="109" customFormat="1" ht="14.4"/>
    <row r="3443" s="109" customFormat="1" ht="14.4"/>
    <row r="3444" s="109" customFormat="1" ht="14.4"/>
    <row r="3445" s="109" customFormat="1" ht="14.4"/>
    <row r="3446" s="109" customFormat="1" ht="14.4"/>
    <row r="3447" s="109" customFormat="1" ht="14.4"/>
    <row r="3448" s="109" customFormat="1" ht="14.4"/>
    <row r="3449" s="109" customFormat="1" ht="14.4"/>
    <row r="3450" s="109" customFormat="1" ht="14.4"/>
    <row r="3451" s="109" customFormat="1" ht="14.4"/>
    <row r="3452" s="109" customFormat="1" ht="14.4"/>
    <row r="3453" s="109" customFormat="1" ht="14.4"/>
    <row r="3454" s="109" customFormat="1" ht="14.4"/>
    <row r="3455" s="109" customFormat="1" ht="14.4"/>
    <row r="3456" s="109" customFormat="1" ht="14.4"/>
    <row r="3457" s="109" customFormat="1" ht="14.4"/>
    <row r="3458" s="109" customFormat="1" ht="14.4"/>
    <row r="3459" s="109" customFormat="1" ht="14.4"/>
    <row r="3460" s="109" customFormat="1" ht="14.4"/>
    <row r="3461" s="109" customFormat="1" ht="14.4"/>
    <row r="3462" s="109" customFormat="1" ht="14.4"/>
    <row r="3463" s="109" customFormat="1" ht="14.4"/>
    <row r="3464" s="109" customFormat="1" ht="14.4"/>
    <row r="3465" s="109" customFormat="1" ht="14.4"/>
    <row r="3466" s="109" customFormat="1" ht="14.4"/>
    <row r="3467" s="109" customFormat="1" ht="14.4"/>
    <row r="3468" s="109" customFormat="1" ht="14.4"/>
    <row r="3469" s="109" customFormat="1" ht="14.4"/>
    <row r="3470" s="109" customFormat="1" ht="14.4"/>
    <row r="3471" s="109" customFormat="1" ht="14.4"/>
    <row r="3472" s="109" customFormat="1" ht="14.4"/>
    <row r="3473" s="109" customFormat="1" ht="14.4"/>
    <row r="3474" s="109" customFormat="1" ht="14.4"/>
    <row r="3475" s="109" customFormat="1" ht="14.4"/>
    <row r="3476" s="109" customFormat="1" ht="14.4"/>
    <row r="3477" s="109" customFormat="1" ht="14.4"/>
    <row r="3478" s="109" customFormat="1" ht="14.4"/>
    <row r="3479" s="109" customFormat="1" ht="14.4"/>
    <row r="3480" s="109" customFormat="1" ht="14.4"/>
    <row r="3481" s="109" customFormat="1" ht="14.4"/>
    <row r="3482" s="109" customFormat="1" ht="14.4"/>
    <row r="3483" s="109" customFormat="1" ht="14.4"/>
    <row r="3484" s="109" customFormat="1" ht="14.4"/>
    <row r="3485" s="109" customFormat="1" ht="14.4"/>
    <row r="3486" s="109" customFormat="1" ht="14.4"/>
    <row r="3487" s="109" customFormat="1" ht="14.4"/>
    <row r="3488" s="109" customFormat="1" ht="14.4"/>
    <row r="3489" s="109" customFormat="1" ht="14.4"/>
    <row r="3490" s="109" customFormat="1" ht="14.4"/>
    <row r="3491" s="109" customFormat="1" ht="14.4"/>
    <row r="3492" s="109" customFormat="1" ht="14.4"/>
    <row r="3493" s="109" customFormat="1" ht="14.4"/>
    <row r="3494" s="109" customFormat="1" ht="14.4"/>
    <row r="3495" s="109" customFormat="1" ht="14.4"/>
    <row r="3496" s="109" customFormat="1" ht="14.4"/>
    <row r="3497" s="109" customFormat="1" ht="14.4"/>
    <row r="3498" s="109" customFormat="1" ht="14.4"/>
    <row r="3499" s="109" customFormat="1" ht="14.4"/>
    <row r="3500" s="109" customFormat="1" ht="14.4"/>
    <row r="3501" s="109" customFormat="1" ht="14.4"/>
    <row r="3502" s="109" customFormat="1" ht="14.4"/>
    <row r="3503" s="109" customFormat="1" ht="14.4"/>
    <row r="3504" s="109" customFormat="1" ht="14.4"/>
    <row r="3505" s="109" customFormat="1" ht="14.4"/>
    <row r="3506" s="109" customFormat="1" ht="14.4"/>
    <row r="3507" s="109" customFormat="1" ht="14.4"/>
    <row r="3508" s="109" customFormat="1" ht="14.4"/>
    <row r="3509" s="109" customFormat="1" ht="14.4"/>
    <row r="3510" s="109" customFormat="1" ht="14.4"/>
    <row r="3511" s="109" customFormat="1" ht="14.4"/>
    <row r="3512" s="109" customFormat="1" ht="14.4"/>
    <row r="3513" s="109" customFormat="1" ht="14.4"/>
    <row r="3514" s="109" customFormat="1" ht="14.4"/>
    <row r="3515" s="109" customFormat="1" ht="14.4"/>
    <row r="3516" s="109" customFormat="1" ht="14.4"/>
    <row r="3517" s="109" customFormat="1" ht="14.4"/>
    <row r="3518" s="109" customFormat="1" ht="14.4"/>
    <row r="3519" s="109" customFormat="1" ht="14.4"/>
    <row r="3520" s="109" customFormat="1" ht="14.4"/>
    <row r="3521" s="109" customFormat="1" ht="14.4"/>
    <row r="3522" s="109" customFormat="1" ht="14.4"/>
    <row r="3523" s="109" customFormat="1" ht="14.4"/>
    <row r="3524" s="109" customFormat="1" ht="14.4"/>
    <row r="3525" s="109" customFormat="1" ht="14.4"/>
    <row r="3526" s="109" customFormat="1" ht="14.4"/>
    <row r="3527" s="109" customFormat="1" ht="14.4"/>
    <row r="3528" s="109" customFormat="1" ht="14.4"/>
    <row r="3529" s="109" customFormat="1" ht="14.4"/>
    <row r="3530" s="109" customFormat="1" ht="14.4"/>
    <row r="3531" s="109" customFormat="1" ht="14.4"/>
    <row r="3532" s="109" customFormat="1" ht="14.4"/>
    <row r="3533" s="109" customFormat="1" ht="14.4"/>
    <row r="3534" s="109" customFormat="1" ht="14.4"/>
    <row r="3535" s="109" customFormat="1" ht="14.4"/>
    <row r="3536" s="109" customFormat="1" ht="14.4"/>
    <row r="3537" s="109" customFormat="1" ht="14.4"/>
    <row r="3538" s="109" customFormat="1" ht="14.4"/>
    <row r="3539" s="109" customFormat="1" ht="14.4"/>
    <row r="3540" s="109" customFormat="1" ht="14.4"/>
    <row r="3541" s="109" customFormat="1" ht="14.4"/>
    <row r="3542" s="109" customFormat="1" ht="14.4"/>
    <row r="3543" s="109" customFormat="1" ht="14.4"/>
    <row r="3544" s="109" customFormat="1" ht="14.4"/>
    <row r="3545" s="109" customFormat="1" ht="14.4"/>
    <row r="3546" s="109" customFormat="1" ht="14.4"/>
    <row r="3547" s="109" customFormat="1" ht="14.4"/>
    <row r="3548" s="109" customFormat="1" ht="14.4"/>
    <row r="3549" s="109" customFormat="1" ht="14.4"/>
    <row r="3550" s="109" customFormat="1" ht="14.4"/>
    <row r="3551" s="109" customFormat="1" ht="14.4"/>
    <row r="3552" s="109" customFormat="1" ht="14.4"/>
    <row r="3553" s="109" customFormat="1" ht="14.4"/>
    <row r="3554" s="109" customFormat="1" ht="14.4"/>
    <row r="3555" s="109" customFormat="1" ht="14.4"/>
    <row r="3556" s="109" customFormat="1" ht="14.4"/>
    <row r="3557" s="109" customFormat="1" ht="14.4"/>
    <row r="3558" s="109" customFormat="1" ht="14.4"/>
    <row r="3559" s="109" customFormat="1" ht="14.4"/>
    <row r="3560" s="109" customFormat="1" ht="14.4"/>
    <row r="3561" s="109" customFormat="1" ht="14.4"/>
    <row r="3562" s="109" customFormat="1" ht="14.4"/>
    <row r="3563" s="109" customFormat="1" ht="14.4"/>
    <row r="3564" s="109" customFormat="1" ht="14.4"/>
    <row r="3565" s="109" customFormat="1" ht="14.4"/>
    <row r="3566" s="109" customFormat="1" ht="14.4"/>
    <row r="3567" s="109" customFormat="1" ht="14.4"/>
    <row r="3568" s="109" customFormat="1" ht="14.4"/>
    <row r="3569" s="109" customFormat="1" ht="14.4"/>
    <row r="3570" s="109" customFormat="1" ht="14.4"/>
    <row r="3571" s="109" customFormat="1" ht="14.4"/>
    <row r="3572" s="109" customFormat="1" ht="14.4"/>
    <row r="3573" s="109" customFormat="1" ht="14.4"/>
    <row r="3574" s="109" customFormat="1" ht="14.4"/>
    <row r="3575" s="109" customFormat="1" ht="14.4"/>
    <row r="3576" s="109" customFormat="1" ht="14.4"/>
    <row r="3577" s="109" customFormat="1" ht="14.4"/>
    <row r="3578" s="109" customFormat="1" ht="14.4"/>
    <row r="3579" s="109" customFormat="1" ht="14.4"/>
    <row r="3580" s="109" customFormat="1" ht="14.4"/>
    <row r="3581" s="109" customFormat="1" ht="14.4"/>
    <row r="3582" s="109" customFormat="1" ht="14.4"/>
    <row r="3583" s="109" customFormat="1" ht="14.4"/>
    <row r="3584" s="109" customFormat="1" ht="14.4"/>
    <row r="3585" s="109" customFormat="1" ht="14.4"/>
    <row r="3586" s="109" customFormat="1" ht="14.4"/>
    <row r="3587" s="109" customFormat="1" ht="14.4"/>
    <row r="3588" s="109" customFormat="1" ht="14.4"/>
    <row r="3589" s="109" customFormat="1" ht="14.4"/>
    <row r="3590" s="109" customFormat="1" ht="14.4"/>
    <row r="3591" s="109" customFormat="1" ht="14.4"/>
    <row r="3592" s="109" customFormat="1" ht="14.4"/>
    <row r="3593" s="109" customFormat="1" ht="14.4"/>
    <row r="3594" s="109" customFormat="1" ht="14.4"/>
    <row r="3595" s="109" customFormat="1" ht="14.4"/>
    <row r="3596" s="109" customFormat="1" ht="14.4"/>
    <row r="3597" s="109" customFormat="1" ht="14.4"/>
    <row r="3598" s="109" customFormat="1" ht="14.4"/>
    <row r="3599" s="109" customFormat="1" ht="14.4"/>
    <row r="3600" s="109" customFormat="1" ht="14.4"/>
    <row r="3601" s="109" customFormat="1" ht="14.4"/>
    <row r="3602" s="109" customFormat="1" ht="14.4"/>
    <row r="3603" s="109" customFormat="1" ht="14.4"/>
    <row r="3604" s="109" customFormat="1" ht="14.4"/>
    <row r="3605" s="109" customFormat="1" ht="14.4"/>
    <row r="3606" s="109" customFormat="1" ht="14.4"/>
    <row r="3607" s="109" customFormat="1" ht="14.4"/>
    <row r="3608" s="109" customFormat="1" ht="14.4"/>
    <row r="3609" s="109" customFormat="1" ht="14.4"/>
    <row r="3610" s="109" customFormat="1" ht="14.4"/>
    <row r="3611" s="109" customFormat="1" ht="14.4"/>
    <row r="3612" s="109" customFormat="1" ht="14.4"/>
    <row r="3613" s="109" customFormat="1" ht="14.4"/>
    <row r="3614" s="109" customFormat="1" ht="14.4"/>
    <row r="3615" s="109" customFormat="1" ht="14.4"/>
    <row r="3616" s="109" customFormat="1" ht="14.4"/>
    <row r="3617" s="109" customFormat="1" ht="14.4"/>
    <row r="3618" s="109" customFormat="1" ht="14.4"/>
    <row r="3619" s="109" customFormat="1" ht="14.4"/>
    <row r="3620" s="109" customFormat="1" ht="14.4"/>
    <row r="3621" s="109" customFormat="1" ht="14.4"/>
    <row r="3622" s="109" customFormat="1" ht="14.4"/>
    <row r="3623" s="109" customFormat="1" ht="14.4"/>
    <row r="3624" s="109" customFormat="1" ht="14.4"/>
    <row r="3625" s="109" customFormat="1" ht="14.4"/>
    <row r="3626" s="109" customFormat="1" ht="14.4"/>
    <row r="3627" s="109" customFormat="1" ht="14.4"/>
    <row r="3628" s="109" customFormat="1" ht="14.4"/>
    <row r="3629" s="109" customFormat="1" ht="14.4"/>
    <row r="3630" s="109" customFormat="1" ht="14.4"/>
    <row r="3631" s="109" customFormat="1" ht="14.4"/>
    <row r="3632" s="109" customFormat="1" ht="14.4"/>
    <row r="3633" s="109" customFormat="1" ht="14.4"/>
    <row r="3634" s="109" customFormat="1" ht="14.4"/>
    <row r="3635" s="109" customFormat="1" ht="14.4"/>
    <row r="3636" s="109" customFormat="1" ht="14.4"/>
    <row r="3637" s="109" customFormat="1" ht="14.4"/>
    <row r="3638" s="109" customFormat="1" ht="14.4"/>
    <row r="3639" s="109" customFormat="1" ht="14.4"/>
    <row r="3640" s="109" customFormat="1" ht="14.4"/>
    <row r="3641" s="109" customFormat="1" ht="14.4"/>
    <row r="3642" s="109" customFormat="1" ht="14.4"/>
    <row r="3643" s="109" customFormat="1" ht="14.4"/>
    <row r="3644" s="109" customFormat="1" ht="14.4"/>
    <row r="3645" s="109" customFormat="1" ht="14.4"/>
    <row r="3646" s="109" customFormat="1" ht="14.4"/>
    <row r="3647" s="109" customFormat="1" ht="14.4"/>
    <row r="3648" s="109" customFormat="1" ht="14.4"/>
    <row r="3649" s="109" customFormat="1" ht="14.4"/>
    <row r="3650" s="109" customFormat="1" ht="14.4"/>
    <row r="3651" s="109" customFormat="1" ht="14.4"/>
    <row r="3652" s="109" customFormat="1" ht="14.4"/>
    <row r="3653" s="109" customFormat="1" ht="14.4"/>
    <row r="3654" s="109" customFormat="1" ht="14.4"/>
    <row r="3655" s="109" customFormat="1" ht="14.4"/>
    <row r="3656" s="109" customFormat="1" ht="14.4"/>
    <row r="3657" s="109" customFormat="1" ht="14.4"/>
    <row r="3658" s="109" customFormat="1" ht="14.4"/>
    <row r="3659" s="109" customFormat="1" ht="14.4"/>
    <row r="3660" s="109" customFormat="1" ht="14.4"/>
    <row r="3661" s="109" customFormat="1" ht="14.4"/>
    <row r="3662" s="109" customFormat="1" ht="14.4"/>
    <row r="3663" s="109" customFormat="1" ht="14.4"/>
    <row r="3664" s="109" customFormat="1" ht="14.4"/>
    <row r="3665" s="109" customFormat="1" ht="14.4"/>
    <row r="3666" s="109" customFormat="1" ht="14.4"/>
    <row r="3667" s="109" customFormat="1" ht="14.4"/>
    <row r="3668" s="109" customFormat="1" ht="14.4"/>
    <row r="3669" s="109" customFormat="1" ht="14.4"/>
    <row r="3670" s="109" customFormat="1" ht="14.4"/>
    <row r="3671" s="109" customFormat="1" ht="14.4"/>
    <row r="3672" s="109" customFormat="1" ht="14.4"/>
    <row r="3673" s="109" customFormat="1" ht="14.4"/>
    <row r="3674" s="109" customFormat="1" ht="14.4"/>
    <row r="3675" s="109" customFormat="1" ht="14.4"/>
    <row r="3676" s="109" customFormat="1" ht="14.4"/>
    <row r="3677" s="109" customFormat="1" ht="14.4"/>
    <row r="3678" s="109" customFormat="1" ht="14.4"/>
    <row r="3679" s="109" customFormat="1" ht="14.4"/>
    <row r="3680" s="109" customFormat="1" ht="14.4"/>
    <row r="3681" s="109" customFormat="1" ht="14.4"/>
    <row r="3682" s="109" customFormat="1" ht="14.4"/>
    <row r="3683" s="109" customFormat="1" ht="14.4"/>
    <row r="3684" s="109" customFormat="1" ht="14.4"/>
    <row r="3685" s="109" customFormat="1" ht="14.4"/>
    <row r="3686" s="109" customFormat="1" ht="14.4"/>
    <row r="3687" s="109" customFormat="1" ht="14.4"/>
    <row r="3688" s="109" customFormat="1" ht="14.4"/>
    <row r="3689" s="109" customFormat="1" ht="14.4"/>
    <row r="3690" s="109" customFormat="1" ht="14.4"/>
    <row r="3691" s="109" customFormat="1" ht="14.4"/>
    <row r="3692" s="109" customFormat="1" ht="14.4"/>
    <row r="3693" s="109" customFormat="1" ht="14.4"/>
    <row r="3694" s="109" customFormat="1" ht="14.4"/>
    <row r="3695" s="109" customFormat="1" ht="14.4"/>
    <row r="3696" s="109" customFormat="1" ht="14.4"/>
    <row r="3697" s="109" customFormat="1" ht="14.4"/>
    <row r="3698" s="109" customFormat="1" ht="14.4"/>
    <row r="3699" s="109" customFormat="1" ht="14.4"/>
    <row r="3700" s="109" customFormat="1" ht="14.4"/>
    <row r="3701" s="109" customFormat="1" ht="14.4"/>
    <row r="3702" s="109" customFormat="1" ht="14.4"/>
    <row r="3703" s="109" customFormat="1" ht="14.4"/>
    <row r="3704" s="109" customFormat="1" ht="14.4"/>
    <row r="3705" s="109" customFormat="1" ht="14.4"/>
    <row r="3706" s="109" customFormat="1" ht="14.4"/>
    <row r="3707" s="109" customFormat="1" ht="14.4"/>
    <row r="3708" s="109" customFormat="1" ht="14.4"/>
    <row r="3709" s="109" customFormat="1" ht="14.4"/>
    <row r="3710" s="109" customFormat="1" ht="14.4"/>
    <row r="3711" s="109" customFormat="1" ht="14.4"/>
    <row r="3712" s="109" customFormat="1" ht="14.4"/>
    <row r="3713" s="109" customFormat="1" ht="14.4"/>
    <row r="3714" s="109" customFormat="1" ht="14.4"/>
    <row r="3715" s="109" customFormat="1" ht="14.4"/>
    <row r="3716" s="109" customFormat="1" ht="14.4"/>
    <row r="3717" s="109" customFormat="1" ht="14.4"/>
    <row r="3718" s="109" customFormat="1" ht="14.4"/>
    <row r="3719" s="109" customFormat="1" ht="14.4"/>
    <row r="3720" s="109" customFormat="1" ht="14.4"/>
    <row r="3721" s="109" customFormat="1" ht="14.4"/>
    <row r="3722" s="109" customFormat="1" ht="14.4"/>
    <row r="3723" s="109" customFormat="1" ht="14.4"/>
    <row r="3724" s="109" customFormat="1" ht="14.4"/>
    <row r="3725" s="109" customFormat="1" ht="14.4"/>
    <row r="3726" s="109" customFormat="1" ht="14.4"/>
    <row r="3727" s="109" customFormat="1" ht="14.4"/>
    <row r="3728" s="109" customFormat="1" ht="14.4"/>
    <row r="3729" s="109" customFormat="1" ht="14.4"/>
    <row r="3730" s="109" customFormat="1" ht="14.4"/>
    <row r="3731" s="109" customFormat="1" ht="14.4"/>
    <row r="3732" s="109" customFormat="1" ht="14.4"/>
    <row r="3733" s="109" customFormat="1" ht="14.4"/>
    <row r="3734" s="109" customFormat="1" ht="14.4"/>
    <row r="3735" s="109" customFormat="1" ht="14.4"/>
    <row r="3736" s="109" customFormat="1" ht="14.4"/>
    <row r="3737" s="109" customFormat="1" ht="14.4"/>
    <row r="3738" s="109" customFormat="1" ht="14.4"/>
    <row r="3739" s="109" customFormat="1" ht="14.4"/>
    <row r="3740" s="109" customFormat="1" ht="14.4"/>
    <row r="3741" s="109" customFormat="1" ht="14.4"/>
    <row r="3742" s="109" customFormat="1" ht="14.4"/>
    <row r="3743" s="109" customFormat="1" ht="14.4"/>
    <row r="3744" s="109" customFormat="1" ht="14.4"/>
    <row r="3745" s="109" customFormat="1" ht="14.4"/>
    <row r="3746" s="109" customFormat="1" ht="14.4"/>
    <row r="3747" s="109" customFormat="1" ht="14.4"/>
    <row r="3748" s="109" customFormat="1" ht="14.4"/>
    <row r="3749" s="109" customFormat="1" ht="14.4"/>
    <row r="3750" s="109" customFormat="1" ht="14.4"/>
    <row r="3751" s="109" customFormat="1" ht="14.4"/>
    <row r="3752" s="109" customFormat="1" ht="14.4"/>
    <row r="3753" s="109" customFormat="1" ht="14.4"/>
    <row r="3754" s="109" customFormat="1" ht="14.4"/>
    <row r="3755" s="109" customFormat="1" ht="14.4"/>
    <row r="3756" s="109" customFormat="1" ht="14.4"/>
    <row r="3757" s="109" customFormat="1" ht="14.4"/>
    <row r="3758" s="109" customFormat="1" ht="14.4"/>
    <row r="3759" s="109" customFormat="1" ht="14.4"/>
    <row r="3760" s="109" customFormat="1" ht="14.4"/>
    <row r="3761" s="109" customFormat="1" ht="14.4"/>
    <row r="3762" s="109" customFormat="1" ht="14.4"/>
    <row r="3763" s="109" customFormat="1" ht="14.4"/>
    <row r="3764" s="109" customFormat="1" ht="14.4"/>
    <row r="3765" s="109" customFormat="1" ht="14.4"/>
    <row r="3766" s="109" customFormat="1" ht="14.4"/>
    <row r="3767" s="109" customFormat="1" ht="14.4"/>
    <row r="3768" s="109" customFormat="1" ht="14.4"/>
    <row r="3769" s="109" customFormat="1" ht="14.4"/>
    <row r="3770" s="109" customFormat="1" ht="14.4"/>
    <row r="3771" s="109" customFormat="1" ht="14.4"/>
    <row r="3772" s="109" customFormat="1" ht="14.4"/>
    <row r="3773" s="109" customFormat="1" ht="14.4"/>
    <row r="3774" s="109" customFormat="1" ht="14.4"/>
    <row r="3775" s="109" customFormat="1" ht="14.4"/>
    <row r="3776" s="109" customFormat="1" ht="14.4"/>
    <row r="3777" s="109" customFormat="1" ht="14.4"/>
    <row r="3778" s="109" customFormat="1" ht="14.4"/>
    <row r="3779" s="109" customFormat="1" ht="14.4"/>
    <row r="3780" s="109" customFormat="1" ht="14.4"/>
    <row r="3781" s="109" customFormat="1" ht="14.4"/>
    <row r="3782" s="109" customFormat="1" ht="14.4"/>
    <row r="3783" s="109" customFormat="1" ht="14.4"/>
    <row r="3784" s="109" customFormat="1" ht="14.4"/>
    <row r="3785" s="109" customFormat="1" ht="14.4"/>
    <row r="3786" s="109" customFormat="1" ht="14.4"/>
    <row r="3787" s="109" customFormat="1" ht="14.4"/>
    <row r="3788" s="109" customFormat="1" ht="14.4"/>
    <row r="3789" s="109" customFormat="1" ht="14.4"/>
    <row r="3790" s="109" customFormat="1" ht="14.4"/>
    <row r="3791" s="109" customFormat="1" ht="14.4"/>
    <row r="3792" s="109" customFormat="1" ht="14.4"/>
    <row r="3793" s="109" customFormat="1" ht="14.4"/>
    <row r="3794" s="109" customFormat="1" ht="14.4"/>
    <row r="3795" s="109" customFormat="1" ht="14.4"/>
    <row r="3796" s="109" customFormat="1" ht="14.4"/>
    <row r="3797" s="109" customFormat="1" ht="14.4"/>
    <row r="3798" s="109" customFormat="1" ht="14.4"/>
    <row r="3799" s="109" customFormat="1" ht="14.4"/>
    <row r="3800" s="109" customFormat="1" ht="14.4"/>
    <row r="3801" s="109" customFormat="1" ht="14.4"/>
    <row r="3802" s="109" customFormat="1" ht="14.4"/>
    <row r="3803" s="109" customFormat="1" ht="14.4"/>
    <row r="3804" s="109" customFormat="1" ht="14.4"/>
    <row r="3805" s="109" customFormat="1" ht="14.4"/>
    <row r="3806" s="109" customFormat="1" ht="14.4"/>
    <row r="3807" s="109" customFormat="1" ht="14.4"/>
    <row r="3808" s="109" customFormat="1" ht="14.4"/>
    <row r="3809" s="109" customFormat="1" ht="14.4"/>
    <row r="3810" s="109" customFormat="1" ht="14.4"/>
    <row r="3811" s="109" customFormat="1" ht="14.4"/>
    <row r="3812" s="109" customFormat="1" ht="14.4"/>
    <row r="3813" s="109" customFormat="1" ht="14.4"/>
    <row r="3814" s="109" customFormat="1" ht="14.4"/>
    <row r="3815" s="109" customFormat="1" ht="14.4"/>
    <row r="3816" s="109" customFormat="1" ht="14.4"/>
    <row r="3817" s="109" customFormat="1" ht="14.4"/>
    <row r="3818" s="109" customFormat="1" ht="14.4"/>
    <row r="3819" s="109" customFormat="1" ht="14.4"/>
    <row r="3820" s="109" customFormat="1" ht="14.4"/>
    <row r="3821" s="109" customFormat="1" ht="14.4"/>
    <row r="3822" s="109" customFormat="1" ht="14.4"/>
    <row r="3823" s="109" customFormat="1" ht="14.4"/>
    <row r="3824" s="109" customFormat="1" ht="14.4"/>
    <row r="3825" s="109" customFormat="1" ht="14.4"/>
    <row r="3826" s="109" customFormat="1" ht="14.4"/>
    <row r="3827" s="109" customFormat="1" ht="14.4"/>
    <row r="3828" s="109" customFormat="1" ht="14.4"/>
    <row r="3829" s="109" customFormat="1" ht="14.4"/>
    <row r="3830" s="109" customFormat="1" ht="14.4"/>
    <row r="3831" s="109" customFormat="1" ht="14.4"/>
    <row r="3832" s="109" customFormat="1" ht="14.4"/>
    <row r="3833" s="109" customFormat="1" ht="14.4"/>
    <row r="3834" s="109" customFormat="1" ht="14.4"/>
    <row r="3835" s="109" customFormat="1" ht="14.4"/>
    <row r="3836" s="109" customFormat="1" ht="14.4"/>
    <row r="3837" s="109" customFormat="1" ht="14.4"/>
    <row r="3838" s="109" customFormat="1" ht="14.4"/>
    <row r="3839" s="109" customFormat="1" ht="14.4"/>
    <row r="3840" s="109" customFormat="1" ht="14.4"/>
    <row r="3841" s="109" customFormat="1" ht="14.4"/>
    <row r="3842" s="109" customFormat="1" ht="14.4"/>
    <row r="3843" s="109" customFormat="1" ht="14.4"/>
    <row r="3844" s="109" customFormat="1" ht="14.4"/>
    <row r="3845" s="109" customFormat="1" ht="14.4"/>
    <row r="3846" s="109" customFormat="1" ht="14.4"/>
    <row r="3847" s="109" customFormat="1" ht="14.4"/>
    <row r="3848" s="109" customFormat="1" ht="14.4"/>
    <row r="3849" s="109" customFormat="1" ht="14.4"/>
    <row r="3850" s="109" customFormat="1" ht="14.4"/>
    <row r="3851" s="109" customFormat="1" ht="14.4"/>
    <row r="3852" s="109" customFormat="1" ht="14.4"/>
    <row r="3853" s="109" customFormat="1" ht="14.4"/>
    <row r="3854" s="109" customFormat="1" ht="14.4"/>
    <row r="3855" s="109" customFormat="1" ht="14.4"/>
    <row r="3856" s="109" customFormat="1" ht="14.4"/>
    <row r="3857" s="109" customFormat="1" ht="14.4"/>
    <row r="3858" s="109" customFormat="1" ht="14.4"/>
    <row r="3859" s="109" customFormat="1" ht="14.4"/>
    <row r="3860" s="109" customFormat="1" ht="14.4"/>
    <row r="3861" s="109" customFormat="1" ht="14.4"/>
    <row r="3862" s="109" customFormat="1" ht="14.4"/>
    <row r="3863" s="109" customFormat="1" ht="14.4"/>
    <row r="3864" s="109" customFormat="1" ht="14.4"/>
    <row r="3865" s="109" customFormat="1" ht="14.4"/>
    <row r="3866" s="109" customFormat="1" ht="14.4"/>
    <row r="3867" s="109" customFormat="1" ht="14.4"/>
    <row r="3868" s="109" customFormat="1" ht="14.4"/>
    <row r="3869" s="109" customFormat="1" ht="14.4"/>
    <row r="3870" s="109" customFormat="1" ht="14.4"/>
    <row r="3871" s="109" customFormat="1" ht="14.4"/>
    <row r="3872" s="109" customFormat="1" ht="14.4"/>
    <row r="3873" s="109" customFormat="1" ht="14.4"/>
    <row r="3874" s="109" customFormat="1" ht="14.4"/>
    <row r="3875" s="109" customFormat="1" ht="14.4"/>
    <row r="3876" s="109" customFormat="1" ht="14.4"/>
    <row r="3877" s="109" customFormat="1" ht="14.4"/>
    <row r="3878" s="109" customFormat="1" ht="14.4"/>
    <row r="3879" s="109" customFormat="1" ht="14.4"/>
    <row r="3880" s="109" customFormat="1" ht="14.4"/>
    <row r="3881" s="109" customFormat="1" ht="14.4"/>
    <row r="3882" s="109" customFormat="1" ht="14.4"/>
    <row r="3883" s="109" customFormat="1" ht="14.4"/>
    <row r="3884" s="109" customFormat="1" ht="14.4"/>
    <row r="3885" s="109" customFormat="1" ht="14.4"/>
    <row r="3886" s="109" customFormat="1" ht="14.4"/>
    <row r="3887" s="109" customFormat="1" ht="14.4"/>
    <row r="3888" s="109" customFormat="1" ht="14.4"/>
    <row r="3889" s="109" customFormat="1" ht="14.4"/>
    <row r="3890" s="109" customFormat="1" ht="14.4"/>
    <row r="3891" s="109" customFormat="1" ht="14.4"/>
    <row r="3892" s="109" customFormat="1" ht="14.4"/>
    <row r="3893" s="109" customFormat="1" ht="14.4"/>
    <row r="3894" s="109" customFormat="1" ht="14.4"/>
    <row r="3895" s="109" customFormat="1" ht="14.4"/>
    <row r="3896" s="109" customFormat="1" ht="14.4"/>
    <row r="3897" s="109" customFormat="1" ht="14.4"/>
    <row r="3898" s="109" customFormat="1" ht="14.4"/>
    <row r="3899" s="109" customFormat="1" ht="14.4"/>
    <row r="3900" s="109" customFormat="1" ht="14.4"/>
    <row r="3901" s="109" customFormat="1" ht="14.4"/>
    <row r="3902" s="109" customFormat="1" ht="14.4"/>
    <row r="3903" s="109" customFormat="1" ht="14.4"/>
    <row r="3904" s="109" customFormat="1" ht="14.4"/>
    <row r="3905" s="109" customFormat="1" ht="14.4"/>
    <row r="3906" s="109" customFormat="1" ht="14.4"/>
    <row r="3907" s="109" customFormat="1" ht="14.4"/>
    <row r="3908" s="109" customFormat="1" ht="14.4"/>
    <row r="3909" s="109" customFormat="1" ht="14.4"/>
    <row r="3910" s="109" customFormat="1" ht="14.4"/>
    <row r="3911" s="109" customFormat="1" ht="14.4"/>
    <row r="3912" s="109" customFormat="1" ht="14.4"/>
    <row r="3913" s="109" customFormat="1" ht="14.4"/>
    <row r="3914" s="109" customFormat="1" ht="14.4"/>
    <row r="3915" s="109" customFormat="1" ht="14.4"/>
    <row r="3916" s="109" customFormat="1" ht="14.4"/>
    <row r="3917" s="109" customFormat="1" ht="14.4"/>
    <row r="3918" s="109" customFormat="1" ht="14.4"/>
    <row r="3919" s="109" customFormat="1" ht="14.4"/>
    <row r="3920" s="109" customFormat="1" ht="14.4"/>
    <row r="3921" s="109" customFormat="1" ht="14.4"/>
    <row r="3922" s="109" customFormat="1" ht="14.4"/>
    <row r="3923" s="109" customFormat="1" ht="14.4"/>
    <row r="3924" s="109" customFormat="1" ht="14.4"/>
    <row r="3925" s="109" customFormat="1" ht="14.4"/>
    <row r="3926" s="109" customFormat="1" ht="14.4"/>
    <row r="3927" s="109" customFormat="1" ht="14.4"/>
    <row r="3928" s="109" customFormat="1" ht="14.4"/>
    <row r="3929" s="109" customFormat="1" ht="14.4"/>
    <row r="3930" s="109" customFormat="1" ht="14.4"/>
    <row r="3931" s="109" customFormat="1" ht="14.4"/>
    <row r="3932" s="109" customFormat="1" ht="14.4"/>
    <row r="3933" s="109" customFormat="1" ht="14.4"/>
    <row r="3934" s="109" customFormat="1" ht="14.4"/>
    <row r="3935" s="109" customFormat="1" ht="14.4"/>
    <row r="3936" s="109" customFormat="1" ht="14.4"/>
    <row r="3937" s="109" customFormat="1" ht="14.4"/>
    <row r="3938" s="109" customFormat="1" ht="14.4"/>
    <row r="3939" s="109" customFormat="1" ht="14.4"/>
    <row r="3940" s="109" customFormat="1" ht="14.4"/>
    <row r="3941" s="109" customFormat="1" ht="14.4"/>
    <row r="3942" s="109" customFormat="1" ht="14.4"/>
    <row r="3943" s="109" customFormat="1" ht="14.4"/>
    <row r="3944" s="109" customFormat="1" ht="14.4"/>
    <row r="3945" s="109" customFormat="1" ht="14.4"/>
    <row r="3946" s="109" customFormat="1" ht="14.4"/>
    <row r="3947" s="109" customFormat="1" ht="14.4"/>
    <row r="3948" s="109" customFormat="1" ht="14.4"/>
    <row r="3949" s="109" customFormat="1" ht="14.4"/>
    <row r="3950" s="109" customFormat="1" ht="14.4"/>
    <row r="3951" s="109" customFormat="1" ht="14.4"/>
    <row r="3952" s="109" customFormat="1" ht="14.4"/>
    <row r="3953" s="109" customFormat="1" ht="14.4"/>
    <row r="3954" s="109" customFormat="1" ht="14.4"/>
    <row r="3955" s="109" customFormat="1" ht="14.4"/>
    <row r="3956" s="109" customFormat="1" ht="14.4"/>
    <row r="3957" s="109" customFormat="1" ht="14.4"/>
    <row r="3958" s="109" customFormat="1" ht="14.4"/>
    <row r="3959" s="109" customFormat="1" ht="14.4"/>
    <row r="3960" s="109" customFormat="1" ht="14.4"/>
    <row r="3961" s="109" customFormat="1" ht="14.4"/>
    <row r="3962" s="109" customFormat="1" ht="14.4"/>
    <row r="3963" s="109" customFormat="1" ht="14.4"/>
    <row r="3964" s="109" customFormat="1" ht="14.4"/>
    <row r="3965" s="109" customFormat="1" ht="14.4"/>
    <row r="3966" s="109" customFormat="1" ht="14.4"/>
    <row r="3967" s="109" customFormat="1" ht="14.4"/>
    <row r="3968" s="109" customFormat="1" ht="14.4"/>
    <row r="3969" s="109" customFormat="1" ht="14.4"/>
    <row r="3970" s="109" customFormat="1" ht="14.4"/>
    <row r="3971" s="109" customFormat="1" ht="14.4"/>
    <row r="3972" s="109" customFormat="1" ht="14.4"/>
    <row r="3973" s="109" customFormat="1" ht="14.4"/>
    <row r="3974" s="109" customFormat="1" ht="14.4"/>
    <row r="3975" s="109" customFormat="1" ht="14.4"/>
    <row r="3976" s="109" customFormat="1" ht="14.4"/>
    <row r="3977" s="109" customFormat="1" ht="14.4"/>
    <row r="3978" s="109" customFormat="1" ht="14.4"/>
    <row r="3979" s="109" customFormat="1" ht="14.4"/>
    <row r="3980" s="109" customFormat="1" ht="14.4"/>
    <row r="3981" s="109" customFormat="1" ht="14.4"/>
    <row r="3982" s="109" customFormat="1" ht="14.4"/>
    <row r="3983" s="109" customFormat="1" ht="14.4"/>
    <row r="3984" s="109" customFormat="1" ht="14.4"/>
    <row r="3985" s="109" customFormat="1" ht="14.4"/>
    <row r="3986" s="109" customFormat="1" ht="14.4"/>
    <row r="3987" s="109" customFormat="1" ht="14.4"/>
    <row r="3988" s="109" customFormat="1" ht="14.4"/>
    <row r="3989" s="109" customFormat="1" ht="14.4"/>
    <row r="3990" s="109" customFormat="1" ht="14.4"/>
    <row r="3991" s="109" customFormat="1" ht="14.4"/>
    <row r="3992" s="109" customFormat="1" ht="14.4"/>
    <row r="3993" s="109" customFormat="1" ht="14.4"/>
    <row r="3994" s="109" customFormat="1" ht="14.4"/>
    <row r="3995" s="109" customFormat="1" ht="14.4"/>
    <row r="3996" s="109" customFormat="1" ht="14.4"/>
    <row r="3997" s="109" customFormat="1" ht="14.4"/>
    <row r="3998" s="109" customFormat="1" ht="14.4"/>
    <row r="3999" s="109" customFormat="1" ht="14.4"/>
    <row r="4000" s="109" customFormat="1" ht="14.4"/>
    <row r="4001" s="109" customFormat="1" ht="14.4"/>
    <row r="4002" s="109" customFormat="1" ht="14.4"/>
    <row r="4003" s="109" customFormat="1" ht="14.4"/>
    <row r="4004" s="109" customFormat="1" ht="14.4"/>
    <row r="4005" s="109" customFormat="1" ht="14.4"/>
    <row r="4006" s="109" customFormat="1" ht="14.4"/>
    <row r="4007" s="109" customFormat="1" ht="14.4"/>
    <row r="4008" s="109" customFormat="1" ht="14.4"/>
    <row r="4009" s="109" customFormat="1" ht="14.4"/>
    <row r="4010" s="109" customFormat="1" ht="14.4"/>
    <row r="4011" s="109" customFormat="1" ht="14.4"/>
    <row r="4012" s="109" customFormat="1" ht="14.4"/>
    <row r="4013" s="109" customFormat="1" ht="14.4"/>
    <row r="4014" s="109" customFormat="1" ht="14.4"/>
    <row r="4015" s="109" customFormat="1" ht="14.4"/>
    <row r="4016" s="109" customFormat="1" ht="14.4"/>
    <row r="4017" s="109" customFormat="1" ht="14.4"/>
    <row r="4018" s="109" customFormat="1" ht="14.4"/>
    <row r="4019" s="109" customFormat="1" ht="14.4"/>
    <row r="4020" s="109" customFormat="1" ht="14.4"/>
    <row r="4021" s="109" customFormat="1" ht="14.4"/>
    <row r="4022" s="109" customFormat="1" ht="14.4"/>
    <row r="4023" s="109" customFormat="1" ht="14.4"/>
    <row r="4024" s="109" customFormat="1" ht="14.4"/>
    <row r="4025" s="109" customFormat="1" ht="14.4"/>
    <row r="4026" s="109" customFormat="1" ht="14.4"/>
    <row r="4027" s="109" customFormat="1" ht="14.4"/>
    <row r="4028" s="109" customFormat="1" ht="14.4"/>
    <row r="4029" s="109" customFormat="1" ht="14.4"/>
    <row r="4030" s="109" customFormat="1" ht="14.4"/>
    <row r="4031" s="109" customFormat="1" ht="14.4"/>
    <row r="4032" s="109" customFormat="1" ht="14.4"/>
    <row r="4033" s="109" customFormat="1" ht="14.4"/>
    <row r="4034" s="109" customFormat="1" ht="14.4"/>
    <row r="4035" s="109" customFormat="1" ht="14.4"/>
    <row r="4036" s="109" customFormat="1" ht="14.4"/>
    <row r="4037" s="109" customFormat="1" ht="14.4"/>
    <row r="4038" s="109" customFormat="1" ht="14.4"/>
    <row r="4039" s="109" customFormat="1" ht="14.4"/>
    <row r="4040" s="109" customFormat="1" ht="14.4"/>
    <row r="4041" s="109" customFormat="1" ht="14.4"/>
    <row r="4042" s="109" customFormat="1" ht="14.4"/>
    <row r="4043" s="109" customFormat="1" ht="14.4"/>
    <row r="4044" s="109" customFormat="1" ht="14.4"/>
    <row r="4045" s="109" customFormat="1" ht="14.4"/>
    <row r="4046" s="109" customFormat="1" ht="14.4"/>
    <row r="4047" s="109" customFormat="1" ht="14.4"/>
    <row r="4048" s="109" customFormat="1" ht="14.4"/>
    <row r="4049" s="109" customFormat="1" ht="14.4"/>
    <row r="4050" s="109" customFormat="1" ht="14.4"/>
    <row r="4051" s="109" customFormat="1" ht="14.4"/>
    <row r="4052" s="109" customFormat="1" ht="14.4"/>
    <row r="4053" s="109" customFormat="1" ht="14.4"/>
    <row r="4054" s="109" customFormat="1" ht="14.4"/>
    <row r="4055" s="109" customFormat="1" ht="14.4"/>
    <row r="4056" s="109" customFormat="1" ht="14.4"/>
    <row r="4057" s="109" customFormat="1" ht="14.4"/>
    <row r="4058" s="109" customFormat="1" ht="14.4"/>
    <row r="4059" s="109" customFormat="1" ht="14.4"/>
    <row r="4060" s="109" customFormat="1" ht="14.4"/>
    <row r="4061" s="109" customFormat="1" ht="14.4"/>
    <row r="4062" s="109" customFormat="1" ht="14.4"/>
    <row r="4063" s="109" customFormat="1" ht="14.4"/>
    <row r="4064" s="109" customFormat="1" ht="14.4"/>
    <row r="4065" s="109" customFormat="1" ht="14.4"/>
    <row r="4066" s="109" customFormat="1" ht="14.4"/>
    <row r="4067" s="109" customFormat="1" ht="14.4"/>
    <row r="4068" s="109" customFormat="1" ht="14.4"/>
    <row r="4069" s="109" customFormat="1" ht="14.4"/>
    <row r="4070" s="109" customFormat="1" ht="14.4"/>
    <row r="4071" s="109" customFormat="1" ht="14.4"/>
    <row r="4072" s="109" customFormat="1" ht="14.4"/>
    <row r="4073" s="109" customFormat="1" ht="14.4"/>
    <row r="4074" s="109" customFormat="1" ht="14.4"/>
    <row r="4075" s="109" customFormat="1" ht="14.4"/>
    <row r="4076" s="109" customFormat="1" ht="14.4"/>
    <row r="4077" s="109" customFormat="1" ht="14.4"/>
    <row r="4078" s="109" customFormat="1" ht="14.4"/>
    <row r="4079" s="109" customFormat="1" ht="14.4"/>
    <row r="4080" s="109" customFormat="1" ht="14.4"/>
    <row r="4081" s="109" customFormat="1" ht="14.4"/>
    <row r="4082" s="109" customFormat="1" ht="14.4"/>
    <row r="4083" s="109" customFormat="1" ht="14.4"/>
    <row r="4084" s="109" customFormat="1" ht="14.4"/>
    <row r="4085" s="109" customFormat="1" ht="14.4"/>
    <row r="4086" s="109" customFormat="1" ht="14.4"/>
    <row r="4087" s="109" customFormat="1" ht="14.4"/>
    <row r="4088" s="109" customFormat="1" ht="14.4"/>
    <row r="4089" s="109" customFormat="1" ht="14.4"/>
    <row r="4090" s="109" customFormat="1" ht="14.4"/>
    <row r="4091" s="109" customFormat="1" ht="14.4"/>
    <row r="4092" s="109" customFormat="1" ht="14.4"/>
    <row r="4093" s="109" customFormat="1" ht="14.4"/>
    <row r="4094" s="109" customFormat="1" ht="14.4"/>
    <row r="4095" s="109" customFormat="1" ht="14.4"/>
    <row r="4096" s="109" customFormat="1" ht="14.4"/>
    <row r="4097" s="109" customFormat="1" ht="14.4"/>
    <row r="4098" s="109" customFormat="1" ht="14.4"/>
    <row r="4099" s="109" customFormat="1" ht="14.4"/>
    <row r="4100" s="109" customFormat="1" ht="14.4"/>
    <row r="4101" s="109" customFormat="1" ht="14.4"/>
    <row r="4102" s="109" customFormat="1" ht="14.4"/>
    <row r="4103" s="109" customFormat="1" ht="14.4"/>
    <row r="4104" s="109" customFormat="1" ht="14.4"/>
    <row r="4105" s="109" customFormat="1" ht="14.4"/>
    <row r="4106" s="109" customFormat="1" ht="14.4"/>
    <row r="4107" s="109" customFormat="1" ht="14.4"/>
    <row r="4108" s="109" customFormat="1" ht="14.4"/>
    <row r="4109" s="109" customFormat="1" ht="14.4"/>
    <row r="4110" s="109" customFormat="1" ht="14.4"/>
    <row r="4111" s="109" customFormat="1" ht="14.4"/>
    <row r="4112" s="109" customFormat="1" ht="14.4"/>
    <row r="4113" s="109" customFormat="1" ht="14.4"/>
    <row r="4114" s="109" customFormat="1" ht="14.4"/>
    <row r="4115" s="109" customFormat="1" ht="14.4"/>
    <row r="4116" s="109" customFormat="1" ht="14.4"/>
    <row r="4117" s="109" customFormat="1" ht="14.4"/>
    <row r="4118" s="109" customFormat="1" ht="14.4"/>
    <row r="4119" s="109" customFormat="1" ht="14.4"/>
    <row r="4120" s="109" customFormat="1" ht="14.4"/>
    <row r="4121" s="109" customFormat="1" ht="14.4"/>
    <row r="4122" s="109" customFormat="1" ht="14.4"/>
    <row r="4123" s="109" customFormat="1" ht="14.4"/>
    <row r="4124" s="109" customFormat="1" ht="14.4"/>
    <row r="4125" s="109" customFormat="1" ht="14.4"/>
    <row r="4126" s="109" customFormat="1" ht="14.4"/>
    <row r="4127" s="109" customFormat="1" ht="14.4"/>
    <row r="4128" s="109" customFormat="1" ht="14.4"/>
    <row r="4129" s="109" customFormat="1" ht="14.4"/>
    <row r="4130" s="109" customFormat="1" ht="14.4"/>
    <row r="4131" s="109" customFormat="1" ht="14.4"/>
    <row r="4132" s="109" customFormat="1" ht="14.4"/>
    <row r="4133" s="109" customFormat="1" ht="14.4"/>
    <row r="4134" s="109" customFormat="1" ht="14.4"/>
    <row r="4135" s="109" customFormat="1" ht="14.4"/>
    <row r="4136" s="109" customFormat="1" ht="14.4"/>
    <row r="4137" s="109" customFormat="1" ht="14.4"/>
    <row r="4138" s="109" customFormat="1" ht="14.4"/>
    <row r="4139" s="109" customFormat="1" ht="14.4"/>
    <row r="4140" s="109" customFormat="1" ht="14.4"/>
    <row r="4141" s="109" customFormat="1" ht="14.4"/>
    <row r="4142" s="109" customFormat="1" ht="14.4"/>
    <row r="4143" s="109" customFormat="1" ht="14.4"/>
    <row r="4144" s="109" customFormat="1" ht="14.4"/>
    <row r="4145" s="109" customFormat="1" ht="14.4"/>
    <row r="4146" s="109" customFormat="1" ht="14.4"/>
    <row r="4147" s="109" customFormat="1" ht="14.4"/>
    <row r="4148" s="109" customFormat="1" ht="14.4"/>
    <row r="4149" s="109" customFormat="1" ht="14.4"/>
    <row r="4150" s="109" customFormat="1" ht="14.4"/>
    <row r="4151" s="109" customFormat="1" ht="14.4"/>
    <row r="4152" s="109" customFormat="1" ht="14.4"/>
    <row r="4153" s="109" customFormat="1" ht="14.4"/>
    <row r="4154" s="109" customFormat="1" ht="14.4"/>
    <row r="4155" s="109" customFormat="1" ht="14.4"/>
    <row r="4156" s="109" customFormat="1" ht="14.4"/>
    <row r="4157" s="109" customFormat="1" ht="14.4"/>
    <row r="4158" s="109" customFormat="1" ht="14.4"/>
    <row r="4159" s="109" customFormat="1" ht="14.4"/>
    <row r="4160" s="109" customFormat="1" ht="14.4"/>
    <row r="4161" s="109" customFormat="1" ht="14.4"/>
    <row r="4162" s="109" customFormat="1" ht="14.4"/>
    <row r="4163" s="109" customFormat="1" ht="14.4"/>
    <row r="4164" s="109" customFormat="1" ht="14.4"/>
    <row r="4165" s="109" customFormat="1" ht="14.4"/>
    <row r="4166" s="109" customFormat="1" ht="14.4"/>
    <row r="4167" s="109" customFormat="1" ht="14.4"/>
    <row r="4168" s="109" customFormat="1" ht="14.4"/>
    <row r="4169" s="109" customFormat="1" ht="14.4"/>
    <row r="4170" s="109" customFormat="1" ht="14.4"/>
    <row r="4171" s="109" customFormat="1" ht="14.4"/>
    <row r="4172" s="109" customFormat="1" ht="14.4"/>
    <row r="4173" s="109" customFormat="1" ht="14.4"/>
    <row r="4174" s="109" customFormat="1" ht="14.4"/>
    <row r="4175" s="109" customFormat="1" ht="14.4"/>
    <row r="4176" s="109" customFormat="1" ht="14.4"/>
    <row r="4177" s="109" customFormat="1" ht="14.4"/>
    <row r="4178" s="109" customFormat="1" ht="14.4"/>
    <row r="4179" s="109" customFormat="1" ht="14.4"/>
    <row r="4180" s="109" customFormat="1" ht="14.4"/>
    <row r="4181" s="109" customFormat="1" ht="14.4"/>
    <row r="4182" s="109" customFormat="1" ht="14.4"/>
    <row r="4183" s="109" customFormat="1" ht="14.4"/>
    <row r="4184" s="109" customFormat="1" ht="14.4"/>
    <row r="4185" s="109" customFormat="1" ht="14.4"/>
    <row r="4186" s="109" customFormat="1" ht="14.4"/>
    <row r="4187" s="109" customFormat="1" ht="14.4"/>
    <row r="4188" s="109" customFormat="1" ht="14.4"/>
    <row r="4189" s="109" customFormat="1" ht="14.4"/>
    <row r="4190" s="109" customFormat="1" ht="14.4"/>
    <row r="4191" s="109" customFormat="1" ht="14.4"/>
    <row r="4192" s="109" customFormat="1" ht="14.4"/>
    <row r="4193" s="109" customFormat="1" ht="14.4"/>
    <row r="4194" s="109" customFormat="1" ht="14.4"/>
    <row r="4195" s="109" customFormat="1" ht="14.4"/>
    <row r="4196" s="109" customFormat="1" ht="14.4"/>
    <row r="4197" s="109" customFormat="1" ht="14.4"/>
    <row r="4198" s="109" customFormat="1" ht="14.4"/>
    <row r="4199" s="109" customFormat="1" ht="14.4"/>
    <row r="4200" s="109" customFormat="1" ht="14.4"/>
    <row r="4201" s="109" customFormat="1" ht="14.4"/>
    <row r="4202" s="109" customFormat="1" ht="14.4"/>
    <row r="4203" s="109" customFormat="1" ht="14.4"/>
    <row r="4204" s="109" customFormat="1" ht="14.4"/>
    <row r="4205" s="109" customFormat="1" ht="14.4"/>
    <row r="4206" s="109" customFormat="1" ht="14.4"/>
    <row r="4207" s="109" customFormat="1" ht="14.4"/>
    <row r="4208" s="109" customFormat="1" ht="14.4"/>
    <row r="4209" s="109" customFormat="1" ht="14.4"/>
    <row r="4210" s="109" customFormat="1" ht="14.4"/>
    <row r="4211" s="109" customFormat="1" ht="14.4"/>
    <row r="4212" s="109" customFormat="1" ht="14.4"/>
    <row r="4213" s="109" customFormat="1" ht="14.4"/>
    <row r="4214" s="109" customFormat="1" ht="14.4"/>
    <row r="4215" s="109" customFormat="1" ht="14.4"/>
    <row r="4216" s="109" customFormat="1" ht="14.4"/>
    <row r="4217" s="109" customFormat="1" ht="14.4"/>
    <row r="4218" s="109" customFormat="1" ht="14.4"/>
    <row r="4219" s="109" customFormat="1" ht="14.4"/>
    <row r="4220" s="109" customFormat="1" ht="14.4"/>
    <row r="4221" s="109" customFormat="1" ht="14.4"/>
    <row r="4222" s="109" customFormat="1" ht="14.4"/>
    <row r="4223" s="109" customFormat="1" ht="14.4"/>
    <row r="4224" s="109" customFormat="1" ht="14.4"/>
    <row r="4225" s="109" customFormat="1" ht="14.4"/>
    <row r="4226" s="109" customFormat="1" ht="14.4"/>
    <row r="4227" s="109" customFormat="1" ht="14.4"/>
    <row r="4228" s="109" customFormat="1" ht="14.4"/>
    <row r="4229" s="109" customFormat="1" ht="14.4"/>
    <row r="4230" s="109" customFormat="1" ht="14.4"/>
    <row r="4231" s="109" customFormat="1" ht="14.4"/>
    <row r="4232" s="109" customFormat="1" ht="14.4"/>
    <row r="4233" s="109" customFormat="1" ht="14.4"/>
    <row r="4234" s="109" customFormat="1" ht="14.4"/>
    <row r="4235" s="109" customFormat="1" ht="14.4"/>
    <row r="4236" s="109" customFormat="1" ht="14.4"/>
    <row r="4237" s="109" customFormat="1" ht="14.4"/>
    <row r="4238" s="109" customFormat="1" ht="14.4"/>
    <row r="4239" s="109" customFormat="1" ht="14.4"/>
    <row r="4240" s="109" customFormat="1" ht="14.4"/>
    <row r="4241" s="109" customFormat="1" ht="14.4"/>
    <row r="4242" s="109" customFormat="1" ht="14.4"/>
    <row r="4243" s="109" customFormat="1" ht="14.4"/>
    <row r="4244" s="109" customFormat="1" ht="14.4"/>
    <row r="4245" s="109" customFormat="1" ht="14.4"/>
    <row r="4246" s="109" customFormat="1" ht="14.4"/>
    <row r="4247" s="109" customFormat="1" ht="14.4"/>
    <row r="4248" s="109" customFormat="1" ht="14.4"/>
    <row r="4249" s="109" customFormat="1" ht="14.4"/>
    <row r="4250" s="109" customFormat="1" ht="14.4"/>
    <row r="4251" s="109" customFormat="1" ht="14.4"/>
    <row r="4252" s="109" customFormat="1" ht="14.4"/>
    <row r="4253" s="109" customFormat="1" ht="14.4"/>
    <row r="4254" s="109" customFormat="1" ht="14.4"/>
    <row r="4255" s="109" customFormat="1" ht="14.4"/>
    <row r="4256" s="109" customFormat="1" ht="14.4"/>
    <row r="4257" s="109" customFormat="1" ht="14.4"/>
    <row r="4258" s="109" customFormat="1" ht="14.4"/>
    <row r="4259" s="109" customFormat="1" ht="14.4"/>
    <row r="4260" s="109" customFormat="1" ht="14.4"/>
    <row r="4261" s="109" customFormat="1" ht="14.4"/>
    <row r="4262" s="109" customFormat="1" ht="14.4"/>
    <row r="4263" s="109" customFormat="1" ht="14.4"/>
    <row r="4264" s="109" customFormat="1" ht="14.4"/>
    <row r="4265" s="109" customFormat="1" ht="14.4"/>
    <row r="4266" s="109" customFormat="1" ht="14.4"/>
    <row r="4267" s="109" customFormat="1" ht="14.4"/>
    <row r="4268" s="109" customFormat="1" ht="14.4"/>
    <row r="4269" s="109" customFormat="1" ht="14.4"/>
    <row r="4270" s="109" customFormat="1" ht="14.4"/>
    <row r="4271" s="109" customFormat="1" ht="14.4"/>
    <row r="4272" s="109" customFormat="1" ht="14.4"/>
    <row r="4273" s="109" customFormat="1" ht="14.4"/>
    <row r="4274" s="109" customFormat="1" ht="14.4"/>
    <row r="4275" s="109" customFormat="1" ht="14.4"/>
    <row r="4276" s="109" customFormat="1" ht="14.4"/>
    <row r="4277" s="109" customFormat="1" ht="14.4"/>
    <row r="4278" s="109" customFormat="1" ht="14.4"/>
    <row r="4279" s="109" customFormat="1" ht="14.4"/>
    <row r="4280" s="109" customFormat="1" ht="14.4"/>
    <row r="4281" s="109" customFormat="1" ht="14.4"/>
    <row r="4282" s="109" customFormat="1" ht="14.4"/>
    <row r="4283" s="109" customFormat="1" ht="14.4"/>
    <row r="4284" s="109" customFormat="1" ht="14.4"/>
    <row r="4285" s="109" customFormat="1" ht="14.4"/>
    <row r="4286" s="109" customFormat="1" ht="14.4"/>
    <row r="4287" s="109" customFormat="1" ht="14.4"/>
    <row r="4288" s="109" customFormat="1" ht="14.4"/>
    <row r="4289" s="109" customFormat="1" ht="14.4"/>
    <row r="4290" s="109" customFormat="1" ht="14.4"/>
    <row r="4291" s="109" customFormat="1" ht="14.4"/>
    <row r="4292" s="109" customFormat="1" ht="14.4"/>
    <row r="4293" s="109" customFormat="1" ht="14.4"/>
    <row r="4294" s="109" customFormat="1" ht="14.4"/>
    <row r="4295" s="109" customFormat="1" ht="14.4"/>
    <row r="4296" s="109" customFormat="1" ht="14.4"/>
    <row r="4297" s="109" customFormat="1" ht="14.4"/>
    <row r="4298" s="109" customFormat="1" ht="14.4"/>
    <row r="4299" s="109" customFormat="1" ht="14.4"/>
    <row r="4300" s="109" customFormat="1" ht="14.4"/>
    <row r="4301" s="109" customFormat="1" ht="14.4"/>
    <row r="4302" s="109" customFormat="1" ht="14.4"/>
    <row r="4303" s="109" customFormat="1" ht="14.4"/>
    <row r="4304" s="109" customFormat="1" ht="14.4"/>
    <row r="4305" s="109" customFormat="1" ht="14.4"/>
    <row r="4306" s="109" customFormat="1" ht="14.4"/>
    <row r="4307" s="109" customFormat="1" ht="14.4"/>
    <row r="4308" s="109" customFormat="1" ht="14.4"/>
    <row r="4309" s="109" customFormat="1" ht="14.4"/>
    <row r="4310" s="109" customFormat="1" ht="14.4"/>
    <row r="4311" s="109" customFormat="1" ht="14.4"/>
    <row r="4312" s="109" customFormat="1" ht="14.4"/>
    <row r="4313" s="109" customFormat="1" ht="14.4"/>
    <row r="4314" s="109" customFormat="1" ht="14.4"/>
    <row r="4315" s="109" customFormat="1" ht="14.4"/>
    <row r="4316" s="109" customFormat="1" ht="14.4"/>
    <row r="4317" s="109" customFormat="1" ht="14.4"/>
    <row r="4318" s="109" customFormat="1" ht="14.4"/>
    <row r="4319" s="109" customFormat="1" ht="14.4"/>
    <row r="4320" s="109" customFormat="1" ht="14.4"/>
    <row r="4321" s="109" customFormat="1" ht="14.4"/>
    <row r="4322" s="109" customFormat="1" ht="14.4"/>
    <row r="4323" s="109" customFormat="1" ht="14.4"/>
    <row r="4324" s="109" customFormat="1" ht="14.4"/>
    <row r="4325" s="109" customFormat="1" ht="14.4"/>
    <row r="4326" s="109" customFormat="1" ht="14.4"/>
    <row r="4327" s="109" customFormat="1" ht="14.4"/>
    <row r="4328" s="109" customFormat="1" ht="14.4"/>
    <row r="4329" s="109" customFormat="1" ht="14.4"/>
    <row r="4330" s="109" customFormat="1" ht="14.4"/>
    <row r="4331" s="109" customFormat="1" ht="14.4"/>
    <row r="4332" s="109" customFormat="1" ht="14.4"/>
    <row r="4333" s="109" customFormat="1" ht="14.4"/>
    <row r="4334" s="109" customFormat="1" ht="14.4"/>
    <row r="4335" s="109" customFormat="1" ht="14.4"/>
    <row r="4336" s="109" customFormat="1" ht="14.4"/>
    <row r="4337" s="109" customFormat="1" ht="14.4"/>
    <row r="4338" s="109" customFormat="1" ht="14.4"/>
    <row r="4339" s="109" customFormat="1" ht="14.4"/>
    <row r="4340" s="109" customFormat="1" ht="14.4"/>
    <row r="4341" s="109" customFormat="1" ht="14.4"/>
    <row r="4342" s="109" customFormat="1" ht="14.4"/>
    <row r="4343" s="109" customFormat="1" ht="14.4"/>
    <row r="4344" s="109" customFormat="1" ht="14.4"/>
    <row r="4345" s="109" customFormat="1" ht="14.4"/>
    <row r="4346" s="109" customFormat="1" ht="14.4"/>
    <row r="4347" s="109" customFormat="1" ht="14.4"/>
    <row r="4348" s="109" customFormat="1" ht="14.4"/>
    <row r="4349" s="109" customFormat="1" ht="14.4"/>
    <row r="4350" s="109" customFormat="1" ht="14.4"/>
    <row r="4351" s="109" customFormat="1" ht="14.4"/>
    <row r="4352" s="109" customFormat="1" ht="14.4"/>
    <row r="4353" s="109" customFormat="1" ht="14.4"/>
    <row r="4354" s="109" customFormat="1" ht="14.4"/>
    <row r="4355" s="109" customFormat="1" ht="14.4"/>
    <row r="4356" s="109" customFormat="1" ht="14.4"/>
    <row r="4357" s="109" customFormat="1" ht="14.4"/>
    <row r="4358" s="109" customFormat="1" ht="14.4"/>
    <row r="4359" s="109" customFormat="1" ht="14.4"/>
    <row r="4360" s="109" customFormat="1" ht="14.4"/>
    <row r="4361" s="109" customFormat="1" ht="14.4"/>
    <row r="4362" s="109" customFormat="1" ht="14.4"/>
    <row r="4363" s="109" customFormat="1" ht="14.4"/>
    <row r="4364" s="109" customFormat="1" ht="14.4"/>
    <row r="4365" s="109" customFormat="1" ht="14.4"/>
    <row r="4366" s="109" customFormat="1" ht="14.4"/>
    <row r="4367" s="109" customFormat="1" ht="14.4"/>
    <row r="4368" s="109" customFormat="1" ht="14.4"/>
    <row r="4369" s="109" customFormat="1" ht="14.4"/>
    <row r="4370" s="109" customFormat="1" ht="14.4"/>
    <row r="4371" s="109" customFormat="1" ht="14.4"/>
    <row r="4372" s="109" customFormat="1" ht="14.4"/>
    <row r="4373" s="109" customFormat="1" ht="14.4"/>
    <row r="4374" s="109" customFormat="1" ht="14.4"/>
    <row r="4375" s="109" customFormat="1" ht="14.4"/>
    <row r="4376" s="109" customFormat="1" ht="14.4"/>
    <row r="4377" s="109" customFormat="1" ht="14.4"/>
    <row r="4378" s="109" customFormat="1" ht="14.4"/>
    <row r="4379" s="109" customFormat="1" ht="14.4"/>
    <row r="4380" s="109" customFormat="1" ht="14.4"/>
    <row r="4381" s="109" customFormat="1" ht="14.4"/>
    <row r="4382" s="109" customFormat="1" ht="14.4"/>
    <row r="4383" s="109" customFormat="1" ht="14.4"/>
    <row r="4384" s="109" customFormat="1" ht="14.4"/>
    <row r="4385" s="109" customFormat="1" ht="14.4"/>
    <row r="4386" s="109" customFormat="1" ht="14.4"/>
    <row r="4387" s="109" customFormat="1" ht="14.4"/>
    <row r="4388" s="109" customFormat="1" ht="14.4"/>
    <row r="4389" s="109" customFormat="1" ht="14.4"/>
    <row r="4390" s="109" customFormat="1" ht="14.4"/>
    <row r="4391" s="109" customFormat="1" ht="14.4"/>
    <row r="4392" s="109" customFormat="1" ht="14.4"/>
    <row r="4393" s="109" customFormat="1" ht="14.4"/>
    <row r="4394" s="109" customFormat="1" ht="14.4"/>
    <row r="4395" s="109" customFormat="1" ht="14.4"/>
    <row r="4396" s="109" customFormat="1" ht="14.4"/>
    <row r="4397" s="109" customFormat="1" ht="14.4"/>
    <row r="4398" s="109" customFormat="1" ht="14.4"/>
    <row r="4399" s="109" customFormat="1" ht="14.4"/>
    <row r="4400" s="109" customFormat="1" ht="14.4"/>
    <row r="4401" s="109" customFormat="1" ht="14.4"/>
    <row r="4402" s="109" customFormat="1" ht="14.4"/>
    <row r="4403" s="109" customFormat="1" ht="14.4"/>
    <row r="4404" s="109" customFormat="1" ht="14.4"/>
    <row r="4405" s="109" customFormat="1" ht="14.4"/>
    <row r="4406" s="109" customFormat="1" ht="14.4"/>
    <row r="4407" s="109" customFormat="1" ht="14.4"/>
    <row r="4408" s="109" customFormat="1" ht="14.4"/>
    <row r="4409" s="109" customFormat="1" ht="14.4"/>
    <row r="4410" s="109" customFormat="1" ht="14.4"/>
    <row r="4411" s="109" customFormat="1" ht="14.4"/>
    <row r="4412" s="109" customFormat="1" ht="14.4"/>
    <row r="4413" s="109" customFormat="1" ht="14.4"/>
    <row r="4414" s="109" customFormat="1" ht="14.4"/>
    <row r="4415" s="109" customFormat="1" ht="14.4"/>
    <row r="4416" s="109" customFormat="1" ht="14.4"/>
    <row r="4417" s="109" customFormat="1" ht="14.4"/>
    <row r="4418" s="109" customFormat="1" ht="14.4"/>
    <row r="4419" s="109" customFormat="1" ht="14.4"/>
    <row r="4420" s="109" customFormat="1" ht="14.4"/>
    <row r="4421" s="109" customFormat="1" ht="14.4"/>
    <row r="4422" s="109" customFormat="1" ht="14.4"/>
    <row r="4423" s="109" customFormat="1" ht="14.4"/>
    <row r="4424" s="109" customFormat="1" ht="14.4"/>
    <row r="4425" s="109" customFormat="1" ht="14.4"/>
    <row r="4426" s="109" customFormat="1" ht="14.4"/>
    <row r="4427" s="109" customFormat="1" ht="14.4"/>
    <row r="4428" s="109" customFormat="1" ht="14.4"/>
    <row r="4429" s="109" customFormat="1" ht="14.4"/>
    <row r="4430" s="109" customFormat="1" ht="14.4"/>
    <row r="4431" s="109" customFormat="1" ht="14.4"/>
    <row r="4432" s="109" customFormat="1" ht="14.4"/>
    <row r="4433" s="109" customFormat="1" ht="14.4"/>
    <row r="4434" s="109" customFormat="1" ht="14.4"/>
    <row r="4435" s="109" customFormat="1" ht="14.4"/>
    <row r="4436" s="109" customFormat="1" ht="14.4"/>
    <row r="4437" s="109" customFormat="1" ht="14.4"/>
    <row r="4438" s="109" customFormat="1" ht="14.4"/>
    <row r="4439" s="109" customFormat="1" ht="14.4"/>
    <row r="4440" s="109" customFormat="1" ht="14.4"/>
    <row r="4441" s="109" customFormat="1" ht="14.4"/>
    <row r="4442" s="109" customFormat="1" ht="14.4"/>
    <row r="4443" s="109" customFormat="1" ht="14.4"/>
    <row r="4444" s="109" customFormat="1" ht="14.4"/>
    <row r="4445" s="109" customFormat="1" ht="14.4"/>
    <row r="4446" s="109" customFormat="1" ht="14.4"/>
    <row r="4447" s="109" customFormat="1" ht="14.4"/>
    <row r="4448" s="109" customFormat="1" ht="14.4"/>
    <row r="4449" s="109" customFormat="1" ht="14.4"/>
    <row r="4450" s="109" customFormat="1" ht="14.4"/>
    <row r="4451" s="109" customFormat="1" ht="14.4"/>
    <row r="4452" s="109" customFormat="1" ht="14.4"/>
    <row r="4453" s="109" customFormat="1" ht="14.4"/>
    <row r="4454" s="109" customFormat="1" ht="14.4"/>
    <row r="4455" s="109" customFormat="1" ht="14.4"/>
    <row r="4456" s="109" customFormat="1" ht="14.4"/>
    <row r="4457" s="109" customFormat="1" ht="14.4"/>
    <row r="4458" s="109" customFormat="1" ht="14.4"/>
    <row r="4459" s="109" customFormat="1" ht="14.4"/>
    <row r="4460" s="109" customFormat="1" ht="14.4"/>
    <row r="4461" s="109" customFormat="1" ht="14.4"/>
    <row r="4462" s="109" customFormat="1" ht="14.4"/>
    <row r="4463" s="109" customFormat="1" ht="14.4"/>
    <row r="4464" s="109" customFormat="1" ht="14.4"/>
    <row r="4465" s="109" customFormat="1" ht="14.4"/>
    <row r="4466" s="109" customFormat="1" ht="14.4"/>
    <row r="4467" s="109" customFormat="1" ht="14.4"/>
    <row r="4468" s="109" customFormat="1" ht="14.4"/>
    <row r="4469" s="109" customFormat="1" ht="14.4"/>
    <row r="4470" s="109" customFormat="1" ht="14.4"/>
    <row r="4471" s="109" customFormat="1" ht="14.4"/>
    <row r="4472" s="109" customFormat="1" ht="14.4"/>
    <row r="4473" s="109" customFormat="1" ht="14.4"/>
    <row r="4474" s="109" customFormat="1" ht="14.4"/>
    <row r="4475" s="109" customFormat="1" ht="14.4"/>
    <row r="4476" s="109" customFormat="1" ht="14.4"/>
    <row r="4477" s="109" customFormat="1" ht="14.4"/>
    <row r="4478" s="109" customFormat="1" ht="14.4"/>
    <row r="4479" s="109" customFormat="1" ht="14.4"/>
    <row r="4480" s="109" customFormat="1" ht="14.4"/>
    <row r="4481" s="109" customFormat="1" ht="14.4"/>
    <row r="4482" s="109" customFormat="1" ht="14.4"/>
    <row r="4483" s="109" customFormat="1" ht="14.4"/>
    <row r="4484" s="109" customFormat="1" ht="14.4"/>
    <row r="4485" s="109" customFormat="1" ht="14.4"/>
    <row r="4486" s="109" customFormat="1" ht="14.4"/>
    <row r="4487" s="109" customFormat="1" ht="14.4"/>
    <row r="4488" s="109" customFormat="1" ht="14.4"/>
    <row r="4489" s="109" customFormat="1" ht="14.4"/>
    <row r="4490" s="109" customFormat="1" ht="14.4"/>
    <row r="4491" s="109" customFormat="1" ht="14.4"/>
    <row r="4492" s="109" customFormat="1" ht="14.4"/>
    <row r="4493" s="109" customFormat="1" ht="14.4"/>
    <row r="4494" s="109" customFormat="1" ht="14.4"/>
    <row r="4495" s="109" customFormat="1" ht="14.4"/>
    <row r="4496" s="109" customFormat="1" ht="14.4"/>
    <row r="4497" s="109" customFormat="1" ht="14.4"/>
    <row r="4498" s="109" customFormat="1" ht="14.4"/>
    <row r="4499" s="109" customFormat="1" ht="14.4"/>
    <row r="4500" s="109" customFormat="1" ht="14.4"/>
    <row r="4501" s="109" customFormat="1" ht="14.4"/>
    <row r="4502" s="109" customFormat="1" ht="14.4"/>
    <row r="4503" s="109" customFormat="1" ht="14.4"/>
    <row r="4504" s="109" customFormat="1" ht="14.4"/>
    <row r="4505" s="109" customFormat="1" ht="14.4"/>
    <row r="4506" s="109" customFormat="1" ht="14.4"/>
    <row r="4507" s="109" customFormat="1" ht="14.4"/>
    <row r="4508" s="109" customFormat="1" ht="14.4"/>
    <row r="4509" s="109" customFormat="1" ht="14.4"/>
    <row r="4510" s="109" customFormat="1" ht="14.4"/>
    <row r="4511" s="109" customFormat="1" ht="14.4"/>
    <row r="4512" s="109" customFormat="1" ht="14.4"/>
    <row r="4513" s="109" customFormat="1" ht="14.4"/>
    <row r="4514" s="109" customFormat="1" ht="14.4"/>
    <row r="4515" s="109" customFormat="1" ht="14.4"/>
    <row r="4516" s="109" customFormat="1" ht="14.4"/>
    <row r="4517" s="109" customFormat="1" ht="14.4"/>
    <row r="4518" s="109" customFormat="1" ht="14.4"/>
    <row r="4519" s="109" customFormat="1" ht="14.4"/>
    <row r="4520" s="109" customFormat="1" ht="14.4"/>
    <row r="4521" s="109" customFormat="1" ht="14.4"/>
    <row r="4522" s="109" customFormat="1" ht="14.4"/>
    <row r="4523" s="109" customFormat="1" ht="14.4"/>
    <row r="4524" s="109" customFormat="1" ht="14.4"/>
    <row r="4525" s="109" customFormat="1" ht="14.4"/>
    <row r="4526" s="109" customFormat="1" ht="14.4"/>
    <row r="4527" s="109" customFormat="1" ht="14.4"/>
    <row r="4528" s="109" customFormat="1" ht="14.4"/>
    <row r="4529" s="109" customFormat="1" ht="14.4"/>
    <row r="4530" s="109" customFormat="1" ht="14.4"/>
    <row r="4531" s="109" customFormat="1" ht="14.4"/>
    <row r="4532" s="109" customFormat="1" ht="14.4"/>
    <row r="4533" s="109" customFormat="1" ht="14.4"/>
    <row r="4534" s="109" customFormat="1" ht="14.4"/>
    <row r="4535" s="109" customFormat="1" ht="14.4"/>
    <row r="4536" s="109" customFormat="1" ht="14.4"/>
    <row r="4537" s="109" customFormat="1" ht="14.4"/>
    <row r="4538" s="109" customFormat="1" ht="14.4"/>
    <row r="4539" s="109" customFormat="1" ht="14.4"/>
    <row r="4540" s="109" customFormat="1" ht="14.4"/>
    <row r="4541" s="109" customFormat="1" ht="14.4"/>
    <row r="4542" s="109" customFormat="1" ht="14.4"/>
    <row r="4543" s="109" customFormat="1" ht="14.4"/>
    <row r="4544" s="109" customFormat="1" ht="14.4"/>
    <row r="4545" s="109" customFormat="1" ht="14.4"/>
    <row r="4546" s="109" customFormat="1" ht="14.4"/>
    <row r="4547" s="109" customFormat="1" ht="14.4"/>
    <row r="4548" s="109" customFormat="1" ht="14.4"/>
    <row r="4549" s="109" customFormat="1" ht="14.4"/>
    <row r="4550" s="109" customFormat="1" ht="14.4"/>
    <row r="4551" s="109" customFormat="1" ht="14.4"/>
    <row r="4552" s="109" customFormat="1" ht="14.4"/>
    <row r="4553" s="109" customFormat="1" ht="14.4"/>
    <row r="4554" s="109" customFormat="1" ht="14.4"/>
    <row r="4555" s="109" customFormat="1" ht="14.4"/>
    <row r="4556" s="109" customFormat="1" ht="14.4"/>
    <row r="4557" s="109" customFormat="1" ht="14.4"/>
    <row r="4558" s="109" customFormat="1" ht="14.4"/>
    <row r="4559" s="109" customFormat="1" ht="14.4"/>
    <row r="4560" s="109" customFormat="1" ht="14.4"/>
    <row r="4561" s="109" customFormat="1" ht="14.4"/>
    <row r="4562" s="109" customFormat="1" ht="14.4"/>
    <row r="4563" s="109" customFormat="1" ht="14.4"/>
    <row r="4564" s="109" customFormat="1" ht="14.4"/>
    <row r="4565" s="109" customFormat="1" ht="14.4"/>
    <row r="4566" s="109" customFormat="1" ht="14.4"/>
    <row r="4567" s="109" customFormat="1" ht="14.4"/>
    <row r="4568" s="109" customFormat="1" ht="14.4"/>
    <row r="4569" s="109" customFormat="1" ht="14.4"/>
    <row r="4570" s="109" customFormat="1" ht="14.4"/>
    <row r="4571" s="109" customFormat="1" ht="14.4"/>
    <row r="4572" s="109" customFormat="1" ht="14.4"/>
    <row r="4573" s="109" customFormat="1" ht="14.4"/>
    <row r="4574" s="109" customFormat="1" ht="14.4"/>
    <row r="4575" s="109" customFormat="1" ht="14.4"/>
    <row r="4576" s="109" customFormat="1" ht="14.4"/>
    <row r="4577" s="109" customFormat="1" ht="14.4"/>
    <row r="4578" s="109" customFormat="1" ht="14.4"/>
    <row r="4579" s="109" customFormat="1" ht="14.4"/>
    <row r="4580" s="109" customFormat="1" ht="14.4"/>
    <row r="4581" s="109" customFormat="1" ht="14.4"/>
    <row r="4582" s="109" customFormat="1" ht="14.4"/>
    <row r="4583" s="109" customFormat="1" ht="14.4"/>
    <row r="4584" s="109" customFormat="1" ht="14.4"/>
    <row r="4585" s="109" customFormat="1" ht="14.4"/>
    <row r="4586" s="109" customFormat="1" ht="14.4"/>
    <row r="4587" s="109" customFormat="1" ht="14.4"/>
    <row r="4588" s="109" customFormat="1" ht="14.4"/>
    <row r="4589" s="109" customFormat="1" ht="14.4"/>
    <row r="4590" s="109" customFormat="1" ht="14.4"/>
    <row r="4591" s="109" customFormat="1" ht="14.4"/>
    <row r="4592" s="109" customFormat="1" ht="14.4"/>
    <row r="4593" s="109" customFormat="1" ht="14.4"/>
    <row r="4594" s="109" customFormat="1" ht="14.4"/>
    <row r="4595" s="109" customFormat="1" ht="14.4"/>
    <row r="4596" s="109" customFormat="1" ht="14.4"/>
    <row r="4597" s="109" customFormat="1" ht="14.4"/>
    <row r="4598" s="109" customFormat="1" ht="14.4"/>
    <row r="4599" s="109" customFormat="1" ht="14.4"/>
    <row r="4600" s="109" customFormat="1" ht="14.4"/>
    <row r="4601" s="109" customFormat="1" ht="14.4"/>
    <row r="4602" s="109" customFormat="1" ht="14.4"/>
    <row r="4603" s="109" customFormat="1" ht="14.4"/>
    <row r="4604" s="109" customFormat="1" ht="14.4"/>
    <row r="4605" s="109" customFormat="1" ht="14.4"/>
    <row r="4606" s="109" customFormat="1" ht="14.4"/>
    <row r="4607" s="109" customFormat="1" ht="14.4"/>
    <row r="4608" s="109" customFormat="1" ht="14.4"/>
    <row r="4609" s="109" customFormat="1" ht="14.4"/>
    <row r="4610" s="109" customFormat="1" ht="14.4"/>
    <row r="4611" s="109" customFormat="1" ht="14.4"/>
    <row r="4612" s="109" customFormat="1" ht="14.4"/>
    <row r="4613" s="109" customFormat="1" ht="14.4"/>
    <row r="4614" s="109" customFormat="1" ht="14.4"/>
    <row r="4615" s="109" customFormat="1" ht="14.4"/>
    <row r="4616" s="109" customFormat="1" ht="14.4"/>
    <row r="4617" s="109" customFormat="1" ht="14.4"/>
    <row r="4618" s="109" customFormat="1" ht="14.4"/>
    <row r="4619" s="109" customFormat="1" ht="14.4"/>
    <row r="4620" s="109" customFormat="1" ht="14.4"/>
    <row r="4621" s="109" customFormat="1" ht="14.4"/>
    <row r="4622" s="109" customFormat="1" ht="14.4"/>
    <row r="4623" s="109" customFormat="1" ht="14.4"/>
    <row r="4624" s="109" customFormat="1" ht="14.4"/>
    <row r="4625" s="109" customFormat="1" ht="14.4"/>
    <row r="4626" s="109" customFormat="1" ht="14.4"/>
    <row r="4627" s="109" customFormat="1" ht="14.4"/>
    <row r="4628" s="109" customFormat="1" ht="14.4"/>
    <row r="4629" s="109" customFormat="1" ht="14.4"/>
    <row r="4630" s="109" customFormat="1" ht="14.4"/>
    <row r="4631" s="109" customFormat="1" ht="14.4"/>
    <row r="4632" s="109" customFormat="1" ht="14.4"/>
    <row r="4633" s="109" customFormat="1" ht="14.4"/>
    <row r="4634" s="109" customFormat="1" ht="14.4"/>
    <row r="4635" s="109" customFormat="1" ht="14.4"/>
    <row r="4636" s="109" customFormat="1" ht="14.4"/>
    <row r="4637" s="109" customFormat="1" ht="14.4"/>
    <row r="4638" s="109" customFormat="1" ht="14.4"/>
    <row r="4639" s="109" customFormat="1" ht="14.4"/>
    <row r="4640" s="109" customFormat="1" ht="14.4"/>
    <row r="4641" s="109" customFormat="1" ht="14.4"/>
    <row r="4642" s="109" customFormat="1" ht="14.4"/>
    <row r="4643" s="109" customFormat="1" ht="14.4"/>
    <row r="4644" s="109" customFormat="1" ht="14.4"/>
    <row r="4645" s="109" customFormat="1" ht="14.4"/>
    <row r="4646" s="109" customFormat="1" ht="14.4"/>
    <row r="4647" s="109" customFormat="1" ht="14.4"/>
    <row r="4648" s="109" customFormat="1" ht="14.4"/>
    <row r="4649" s="109" customFormat="1" ht="14.4"/>
    <row r="4650" s="109" customFormat="1" ht="14.4"/>
    <row r="4651" s="109" customFormat="1" ht="14.4"/>
    <row r="4652" s="109" customFormat="1" ht="14.4"/>
    <row r="4653" s="109" customFormat="1" ht="14.4"/>
    <row r="4654" s="109" customFormat="1" ht="14.4"/>
    <row r="4655" s="109" customFormat="1" ht="14.4"/>
    <row r="4656" s="109" customFormat="1" ht="14.4"/>
    <row r="4657" s="109" customFormat="1" ht="14.4"/>
    <row r="4658" s="109" customFormat="1" ht="14.4"/>
    <row r="4659" s="109" customFormat="1" ht="14.4"/>
    <row r="4660" s="109" customFormat="1" ht="14.4"/>
    <row r="4661" s="109" customFormat="1" ht="14.4"/>
    <row r="4662" s="109" customFormat="1" ht="14.4"/>
    <row r="4663" s="109" customFormat="1" ht="14.4"/>
    <row r="4664" s="109" customFormat="1" ht="14.4"/>
    <row r="4665" s="109" customFormat="1" ht="14.4"/>
    <row r="4666" s="109" customFormat="1" ht="14.4"/>
    <row r="4667" s="109" customFormat="1" ht="14.4"/>
    <row r="4668" s="109" customFormat="1" ht="14.4"/>
    <row r="4669" s="109" customFormat="1" ht="14.4"/>
    <row r="4670" s="109" customFormat="1" ht="14.4"/>
    <row r="4671" s="109" customFormat="1" ht="14.4"/>
    <row r="4672" s="109" customFormat="1" ht="14.4"/>
    <row r="4673" s="109" customFormat="1" ht="14.4"/>
    <row r="4674" s="109" customFormat="1" ht="14.4"/>
    <row r="4675" s="109" customFormat="1" ht="14.4"/>
    <row r="4676" s="109" customFormat="1" ht="14.4"/>
    <row r="4677" s="109" customFormat="1" ht="14.4"/>
    <row r="4678" s="109" customFormat="1" ht="14.4"/>
    <row r="4679" s="109" customFormat="1" ht="14.4"/>
    <row r="4680" s="109" customFormat="1" ht="14.4"/>
    <row r="4681" s="109" customFormat="1" ht="14.4"/>
    <row r="4682" s="109" customFormat="1" ht="14.4"/>
    <row r="4683" s="109" customFormat="1" ht="14.4"/>
    <row r="4684" s="109" customFormat="1" ht="14.4"/>
    <row r="4685" s="109" customFormat="1" ht="14.4"/>
    <row r="4686" s="109" customFormat="1" ht="14.4"/>
    <row r="4687" s="109" customFormat="1" ht="14.4"/>
    <row r="4688" s="109" customFormat="1" ht="14.4"/>
    <row r="4689" s="109" customFormat="1" ht="14.4"/>
    <row r="4690" s="109" customFormat="1" ht="14.4"/>
    <row r="4691" s="109" customFormat="1" ht="14.4"/>
    <row r="4692" s="109" customFormat="1" ht="14.4"/>
    <row r="4693" s="109" customFormat="1" ht="14.4"/>
    <row r="4694" s="109" customFormat="1" ht="14.4"/>
    <row r="4695" s="109" customFormat="1" ht="14.4"/>
    <row r="4696" s="109" customFormat="1" ht="14.4"/>
    <row r="4697" s="109" customFormat="1" ht="14.4"/>
    <row r="4698" s="109" customFormat="1" ht="14.4"/>
    <row r="4699" s="109" customFormat="1" ht="14.4"/>
    <row r="4700" s="109" customFormat="1" ht="14.4"/>
    <row r="4701" s="109" customFormat="1" ht="14.4"/>
    <row r="4702" s="109" customFormat="1" ht="14.4"/>
    <row r="4703" s="109" customFormat="1" ht="14.4"/>
    <row r="4704" s="109" customFormat="1" ht="14.4"/>
    <row r="4705" s="109" customFormat="1" ht="14.4"/>
    <row r="4706" s="109" customFormat="1" ht="14.4"/>
    <row r="4707" s="109" customFormat="1" ht="14.4"/>
    <row r="4708" s="109" customFormat="1" ht="14.4"/>
    <row r="4709" s="109" customFormat="1" ht="14.4"/>
    <row r="4710" s="109" customFormat="1" ht="14.4"/>
    <row r="4711" s="109" customFormat="1" ht="14.4"/>
    <row r="4712" s="109" customFormat="1" ht="14.4"/>
    <row r="4713" s="109" customFormat="1" ht="14.4"/>
    <row r="4714" s="109" customFormat="1" ht="14.4"/>
    <row r="4715" s="109" customFormat="1" ht="14.4"/>
    <row r="4716" s="109" customFormat="1" ht="14.4"/>
    <row r="4717" s="109" customFormat="1" ht="14.4"/>
    <row r="4718" s="109" customFormat="1" ht="14.4"/>
    <row r="4719" s="109" customFormat="1" ht="14.4"/>
    <row r="4720" s="109" customFormat="1" ht="14.4"/>
    <row r="4721" s="109" customFormat="1" ht="14.4"/>
    <row r="4722" s="109" customFormat="1" ht="14.4"/>
    <row r="4723" s="109" customFormat="1" ht="14.4"/>
    <row r="4724" s="109" customFormat="1" ht="14.4"/>
    <row r="4725" s="109" customFormat="1" ht="14.4"/>
    <row r="4726" s="109" customFormat="1" ht="14.4"/>
    <row r="4727" s="109" customFormat="1" ht="14.4"/>
    <row r="4728" s="109" customFormat="1" ht="14.4"/>
    <row r="4729" s="109" customFormat="1" ht="14.4"/>
    <row r="4730" s="109" customFormat="1" ht="14.4"/>
    <row r="4731" s="109" customFormat="1" ht="14.4"/>
    <row r="4732" s="109" customFormat="1" ht="14.4"/>
    <row r="4733" s="109" customFormat="1" ht="14.4"/>
    <row r="4734" s="109" customFormat="1" ht="14.4"/>
    <row r="4735" s="109" customFormat="1" ht="14.4"/>
    <row r="4736" s="109" customFormat="1" ht="14.4"/>
    <row r="4737" s="109" customFormat="1" ht="14.4"/>
    <row r="4738" s="109" customFormat="1" ht="14.4"/>
    <row r="4739" s="109" customFormat="1" ht="14.4"/>
    <row r="4740" s="109" customFormat="1" ht="14.4"/>
    <row r="4741" s="109" customFormat="1" ht="14.4"/>
    <row r="4742" s="109" customFormat="1" ht="14.4"/>
    <row r="4743" s="109" customFormat="1" ht="14.4"/>
    <row r="4744" s="109" customFormat="1" ht="14.4"/>
    <row r="4745" s="109" customFormat="1" ht="14.4"/>
    <row r="4746" s="109" customFormat="1" ht="14.4"/>
    <row r="4747" s="109" customFormat="1" ht="14.4"/>
    <row r="4748" s="109" customFormat="1" ht="14.4"/>
    <row r="4749" s="109" customFormat="1" ht="14.4"/>
    <row r="4750" s="109" customFormat="1" ht="14.4"/>
    <row r="4751" s="109" customFormat="1" ht="14.4"/>
    <row r="4752" s="109" customFormat="1" ht="14.4"/>
    <row r="4753" s="109" customFormat="1" ht="14.4"/>
    <row r="4754" s="109" customFormat="1" ht="14.4"/>
    <row r="4755" s="109" customFormat="1" ht="14.4"/>
    <row r="4756" s="109" customFormat="1" ht="14.4"/>
    <row r="4757" s="109" customFormat="1" ht="14.4"/>
    <row r="4758" s="109" customFormat="1" ht="14.4"/>
    <row r="4759" s="109" customFormat="1" ht="14.4"/>
    <row r="4760" s="109" customFormat="1" ht="14.4"/>
    <row r="4761" s="109" customFormat="1" ht="14.4"/>
    <row r="4762" s="109" customFormat="1" ht="14.4"/>
    <row r="4763" s="109" customFormat="1" ht="14.4"/>
    <row r="4764" s="109" customFormat="1" ht="14.4"/>
    <row r="4765" s="109" customFormat="1" ht="14.4"/>
    <row r="4766" s="109" customFormat="1" ht="14.4"/>
    <row r="4767" s="109" customFormat="1" ht="14.4"/>
    <row r="4768" s="109" customFormat="1" ht="14.4"/>
    <row r="4769" s="109" customFormat="1" ht="14.4"/>
    <row r="4770" s="109" customFormat="1" ht="14.4"/>
    <row r="4771" s="109" customFormat="1" ht="14.4"/>
    <row r="4772" s="109" customFormat="1" ht="14.4"/>
    <row r="4773" s="109" customFormat="1" ht="14.4"/>
    <row r="4774" s="109" customFormat="1" ht="14.4"/>
    <row r="4775" s="109" customFormat="1" ht="14.4"/>
    <row r="4776" s="109" customFormat="1" ht="14.4"/>
    <row r="4777" s="109" customFormat="1" ht="14.4"/>
    <row r="4778" s="109" customFormat="1" ht="14.4"/>
    <row r="4779" s="109" customFormat="1" ht="14.4"/>
    <row r="4780" s="109" customFormat="1" ht="14.4"/>
    <row r="4781" s="109" customFormat="1" ht="14.4"/>
    <row r="4782" s="109" customFormat="1" ht="14.4"/>
    <row r="4783" s="109" customFormat="1" ht="14.4"/>
    <row r="4784" s="109" customFormat="1" ht="14.4"/>
    <row r="4785" s="109" customFormat="1" ht="14.4"/>
    <row r="4786" s="109" customFormat="1" ht="14.4"/>
    <row r="4787" s="109" customFormat="1" ht="14.4"/>
    <row r="4788" s="109" customFormat="1" ht="14.4"/>
    <row r="4789" s="109" customFormat="1" ht="14.4"/>
    <row r="4790" s="109" customFormat="1" ht="14.4"/>
    <row r="4791" s="109" customFormat="1" ht="14.4"/>
    <row r="4792" s="109" customFormat="1" ht="14.4"/>
    <row r="4793" s="109" customFormat="1" ht="14.4"/>
    <row r="4794" s="109" customFormat="1" ht="14.4"/>
    <row r="4795" s="109" customFormat="1" ht="14.4"/>
    <row r="4796" s="109" customFormat="1" ht="14.4"/>
    <row r="4797" s="109" customFormat="1" ht="14.4"/>
    <row r="4798" s="109" customFormat="1" ht="14.4"/>
    <row r="4799" s="109" customFormat="1" ht="14.4"/>
    <row r="4800" s="109" customFormat="1" ht="14.4"/>
    <row r="4801" s="109" customFormat="1" ht="14.4"/>
    <row r="4802" s="109" customFormat="1" ht="14.4"/>
    <row r="4803" s="109" customFormat="1" ht="14.4"/>
    <row r="4804" s="109" customFormat="1" ht="14.4"/>
    <row r="4805" s="109" customFormat="1" ht="14.4"/>
    <row r="4806" s="109" customFormat="1" ht="14.4"/>
    <row r="4807" s="109" customFormat="1" ht="14.4"/>
    <row r="4808" s="109" customFormat="1" ht="14.4"/>
    <row r="4809" s="109" customFormat="1" ht="14.4"/>
    <row r="4810" s="109" customFormat="1" ht="14.4"/>
    <row r="4811" s="109" customFormat="1" ht="14.4"/>
    <row r="4812" s="109" customFormat="1" ht="14.4"/>
    <row r="4813" s="109" customFormat="1" ht="14.4"/>
    <row r="4814" s="109" customFormat="1" ht="14.4"/>
    <row r="4815" s="109" customFormat="1" ht="14.4"/>
    <row r="4816" s="109" customFormat="1" ht="14.4"/>
    <row r="4817" s="109" customFormat="1" ht="14.4"/>
    <row r="4818" s="109" customFormat="1" ht="14.4"/>
    <row r="4819" s="109" customFormat="1" ht="14.4"/>
    <row r="4820" s="109" customFormat="1" ht="14.4"/>
    <row r="4821" s="109" customFormat="1" ht="14.4"/>
    <row r="4822" s="109" customFormat="1" ht="14.4"/>
    <row r="4823" s="109" customFormat="1" ht="14.4"/>
    <row r="4824" s="109" customFormat="1" ht="14.4"/>
    <row r="4825" s="109" customFormat="1" ht="14.4"/>
    <row r="4826" s="109" customFormat="1" ht="14.4"/>
    <row r="4827" s="109" customFormat="1" ht="14.4"/>
    <row r="4828" s="109" customFormat="1" ht="14.4"/>
    <row r="4829" s="109" customFormat="1" ht="14.4"/>
    <row r="4830" s="109" customFormat="1" ht="14.4"/>
    <row r="4831" s="109" customFormat="1" ht="14.4"/>
    <row r="4832" s="109" customFormat="1" ht="14.4"/>
    <row r="4833" s="109" customFormat="1" ht="14.4"/>
    <row r="4834" s="109" customFormat="1" ht="14.4"/>
    <row r="4835" s="109" customFormat="1" ht="14.4"/>
    <row r="4836" s="109" customFormat="1" ht="14.4"/>
    <row r="4837" s="109" customFormat="1" ht="14.4"/>
    <row r="4838" s="109" customFormat="1" ht="14.4"/>
    <row r="4839" s="109" customFormat="1" ht="14.4"/>
    <row r="4840" s="109" customFormat="1" ht="14.4"/>
    <row r="4841" s="109" customFormat="1" ht="14.4"/>
    <row r="4842" s="109" customFormat="1" ht="14.4"/>
    <row r="4843" s="109" customFormat="1" ht="14.4"/>
    <row r="4844" s="109" customFormat="1" ht="14.4"/>
    <row r="4845" s="109" customFormat="1" ht="14.4"/>
    <row r="4846" s="109" customFormat="1" ht="14.4"/>
    <row r="4847" s="109" customFormat="1" ht="14.4"/>
    <row r="4848" s="109" customFormat="1" ht="14.4"/>
    <row r="4849" s="109" customFormat="1" ht="14.4"/>
    <row r="4850" s="109" customFormat="1" ht="14.4"/>
    <row r="4851" s="109" customFormat="1" ht="14.4"/>
    <row r="4852" s="109" customFormat="1" ht="14.4"/>
    <row r="4853" s="109" customFormat="1" ht="14.4"/>
    <row r="4854" s="109" customFormat="1" ht="14.4"/>
    <row r="4855" s="109" customFormat="1" ht="14.4"/>
    <row r="4856" s="109" customFormat="1" ht="14.4"/>
    <row r="4857" s="109" customFormat="1" ht="14.4"/>
    <row r="4858" s="109" customFormat="1" ht="14.4"/>
    <row r="4859" s="109" customFormat="1" ht="14.4"/>
    <row r="4860" s="109" customFormat="1" ht="14.4"/>
    <row r="4861" s="109" customFormat="1" ht="14.4"/>
    <row r="4862" s="109" customFormat="1" ht="14.4"/>
    <row r="4863" s="109" customFormat="1" ht="14.4"/>
    <row r="4864" s="109" customFormat="1" ht="14.4"/>
    <row r="4865" s="109" customFormat="1" ht="14.4"/>
    <row r="4866" s="109" customFormat="1" ht="14.4"/>
    <row r="4867" s="109" customFormat="1" ht="14.4"/>
    <row r="4868" s="109" customFormat="1" ht="14.4"/>
    <row r="4869" s="109" customFormat="1" ht="14.4"/>
    <row r="4870" s="109" customFormat="1" ht="14.4"/>
    <row r="4871" s="109" customFormat="1" ht="14.4"/>
    <row r="4872" s="109" customFormat="1" ht="14.4"/>
    <row r="4873" s="109" customFormat="1" ht="14.4"/>
    <row r="4874" s="109" customFormat="1" ht="14.4"/>
    <row r="4875" s="109" customFormat="1" ht="14.4"/>
    <row r="4876" s="109" customFormat="1" ht="14.4"/>
    <row r="4877" s="109" customFormat="1" ht="14.4"/>
    <row r="4878" s="109" customFormat="1" ht="14.4"/>
    <row r="4879" s="109" customFormat="1" ht="14.4"/>
    <row r="4880" s="109" customFormat="1" ht="14.4"/>
    <row r="4881" s="109" customFormat="1" ht="14.4"/>
    <row r="4882" s="109" customFormat="1" ht="14.4"/>
    <row r="4883" s="109" customFormat="1" ht="14.4"/>
    <row r="4884" s="109" customFormat="1" ht="14.4"/>
    <row r="4885" s="109" customFormat="1" ht="14.4"/>
    <row r="4886" s="109" customFormat="1" ht="14.4"/>
    <row r="4887" s="109" customFormat="1" ht="14.4"/>
    <row r="4888" s="109" customFormat="1" ht="14.4"/>
    <row r="4889" s="109" customFormat="1" ht="14.4"/>
    <row r="4890" s="109" customFormat="1" ht="14.4"/>
    <row r="4891" s="109" customFormat="1" ht="14.4"/>
    <row r="4892" s="109" customFormat="1" ht="14.4"/>
    <row r="4893" s="109" customFormat="1" ht="14.4"/>
    <row r="4894" s="109" customFormat="1" ht="14.4"/>
    <row r="4895" s="109" customFormat="1" ht="14.4"/>
    <row r="4896" s="109" customFormat="1" ht="14.4"/>
    <row r="4897" s="109" customFormat="1" ht="14.4"/>
    <row r="4898" s="109" customFormat="1" ht="14.4"/>
    <row r="4899" s="109" customFormat="1" ht="14.4"/>
    <row r="4900" s="109" customFormat="1" ht="14.4"/>
    <row r="4901" s="109" customFormat="1" ht="14.4"/>
    <row r="4902" s="109" customFormat="1" ht="14.4"/>
    <row r="4903" s="109" customFormat="1" ht="14.4"/>
    <row r="4904" s="109" customFormat="1" ht="14.4"/>
    <row r="4905" s="109" customFormat="1" ht="14.4"/>
    <row r="4906" s="109" customFormat="1" ht="14.4"/>
    <row r="4907" s="109" customFormat="1" ht="14.4"/>
    <row r="4908" s="109" customFormat="1" ht="14.4"/>
    <row r="4909" s="109" customFormat="1" ht="14.4"/>
    <row r="4910" s="109" customFormat="1" ht="14.4"/>
    <row r="4911" s="109" customFormat="1" ht="14.4"/>
    <row r="4912" s="109" customFormat="1" ht="14.4"/>
    <row r="4913" s="109" customFormat="1" ht="14.4"/>
    <row r="4914" s="109" customFormat="1" ht="14.4"/>
    <row r="4915" s="109" customFormat="1" ht="14.4"/>
    <row r="4916" s="109" customFormat="1" ht="14.4"/>
    <row r="4917" s="109" customFormat="1" ht="14.4"/>
    <row r="4918" s="109" customFormat="1" ht="14.4"/>
    <row r="4919" s="109" customFormat="1" ht="14.4"/>
    <row r="4920" s="109" customFormat="1" ht="14.4"/>
    <row r="4921" s="109" customFormat="1" ht="14.4"/>
    <row r="4922" s="109" customFormat="1" ht="14.4"/>
    <row r="4923" s="109" customFormat="1" ht="14.4"/>
    <row r="4924" s="109" customFormat="1" ht="14.4"/>
    <row r="4925" s="109" customFormat="1" ht="14.4"/>
    <row r="4926" s="109" customFormat="1" ht="14.4"/>
    <row r="4927" s="109" customFormat="1" ht="14.4"/>
    <row r="4928" s="109" customFormat="1" ht="14.4"/>
    <row r="4929" s="109" customFormat="1" ht="14.4"/>
    <row r="4930" s="109" customFormat="1" ht="14.4"/>
    <row r="4931" s="109" customFormat="1" ht="14.4"/>
    <row r="4932" s="109" customFormat="1" ht="14.4"/>
    <row r="4933" s="109" customFormat="1" ht="14.4"/>
    <row r="4934" s="109" customFormat="1" ht="14.4"/>
    <row r="4935" s="109" customFormat="1" ht="14.4"/>
    <row r="4936" s="109" customFormat="1" ht="14.4"/>
    <row r="4937" s="109" customFormat="1" ht="14.4"/>
    <row r="4938" s="109" customFormat="1" ht="14.4"/>
    <row r="4939" s="109" customFormat="1" ht="14.4"/>
    <row r="4940" s="109" customFormat="1" ht="14.4"/>
    <row r="4941" s="109" customFormat="1" ht="14.4"/>
    <row r="4942" s="109" customFormat="1" ht="14.4"/>
    <row r="4943" s="109" customFormat="1" ht="14.4"/>
    <row r="4944" s="109" customFormat="1" ht="14.4"/>
    <row r="4945" s="109" customFormat="1" ht="14.4"/>
    <row r="4946" s="109" customFormat="1" ht="14.4"/>
    <row r="4947" s="109" customFormat="1" ht="14.4"/>
    <row r="4948" s="109" customFormat="1" ht="14.4"/>
    <row r="4949" s="109" customFormat="1" ht="14.4"/>
    <row r="4950" s="109" customFormat="1" ht="14.4"/>
    <row r="4951" s="109" customFormat="1" ht="14.4"/>
    <row r="4952" s="109" customFormat="1" ht="14.4"/>
    <row r="4953" s="109" customFormat="1" ht="14.4"/>
    <row r="4954" s="109" customFormat="1" ht="14.4"/>
    <row r="4955" s="109" customFormat="1" ht="14.4"/>
    <row r="4956" s="109" customFormat="1" ht="14.4"/>
    <row r="4957" s="109" customFormat="1" ht="14.4"/>
    <row r="4958" s="109" customFormat="1" ht="14.4"/>
    <row r="4959" s="109" customFormat="1" ht="14.4"/>
    <row r="4960" s="109" customFormat="1" ht="14.4"/>
    <row r="4961" s="109" customFormat="1" ht="14.4"/>
    <row r="4962" s="109" customFormat="1" ht="14.4"/>
    <row r="4963" s="109" customFormat="1" ht="14.4"/>
    <row r="4964" s="109" customFormat="1" ht="14.4"/>
    <row r="4965" s="109" customFormat="1" ht="14.4"/>
    <row r="4966" s="109" customFormat="1" ht="14.4"/>
    <row r="4967" s="109" customFormat="1" ht="14.4"/>
    <row r="4968" s="109" customFormat="1" ht="14.4"/>
    <row r="4969" s="109" customFormat="1" ht="14.4"/>
    <row r="4970" s="109" customFormat="1" ht="14.4"/>
    <row r="4971" s="109" customFormat="1" ht="14.4"/>
    <row r="4972" s="109" customFormat="1" ht="14.4"/>
    <row r="4973" s="109" customFormat="1" ht="14.4"/>
    <row r="4974" s="109" customFormat="1" ht="14.4"/>
    <row r="4975" s="109" customFormat="1" ht="14.4"/>
    <row r="4976" s="109" customFormat="1" ht="14.4"/>
    <row r="4977" s="109" customFormat="1" ht="14.4"/>
    <row r="4978" s="109" customFormat="1" ht="14.4"/>
    <row r="4979" s="109" customFormat="1" ht="14.4"/>
    <row r="4980" s="109" customFormat="1" ht="14.4"/>
    <row r="4981" s="109" customFormat="1" ht="14.4"/>
    <row r="4982" s="109" customFormat="1" ht="14.4"/>
    <row r="4983" s="109" customFormat="1" ht="14.4"/>
    <row r="4984" s="109" customFormat="1" ht="14.4"/>
    <row r="4985" s="109" customFormat="1" ht="14.4"/>
    <row r="4986" s="109" customFormat="1" ht="14.4"/>
    <row r="4987" s="109" customFormat="1" ht="14.4"/>
    <row r="4988" s="109" customFormat="1" ht="14.4"/>
    <row r="4989" s="109" customFormat="1" ht="14.4"/>
    <row r="4990" s="109" customFormat="1" ht="14.4"/>
    <row r="4991" s="109" customFormat="1" ht="14.4"/>
    <row r="4992" s="109" customFormat="1" ht="14.4"/>
    <row r="4993" s="109" customFormat="1" ht="14.4"/>
    <row r="4994" s="109" customFormat="1" ht="14.4"/>
    <row r="4995" s="109" customFormat="1" ht="14.4"/>
    <row r="4996" s="109" customFormat="1" ht="14.4"/>
    <row r="4997" s="109" customFormat="1" ht="14.4"/>
    <row r="4998" s="109" customFormat="1" ht="14.4"/>
    <row r="4999" s="109" customFormat="1" ht="14.4"/>
    <row r="5000" s="109" customFormat="1" ht="14.4"/>
    <row r="5001" s="109" customFormat="1" ht="14.4"/>
    <row r="5002" s="109" customFormat="1" ht="14.4"/>
    <row r="5003" s="109" customFormat="1" ht="14.4"/>
    <row r="5004" s="109" customFormat="1" ht="14.4"/>
    <row r="5005" s="109" customFormat="1" ht="14.4"/>
    <row r="5006" s="109" customFormat="1" ht="14.4"/>
    <row r="5007" s="109" customFormat="1" ht="14.4"/>
    <row r="5008" s="109" customFormat="1" ht="14.4"/>
    <row r="5009" s="109" customFormat="1" ht="14.4"/>
    <row r="5010" s="109" customFormat="1" ht="14.4"/>
    <row r="5011" s="109" customFormat="1" ht="14.4"/>
    <row r="5012" s="109" customFormat="1" ht="14.4"/>
    <row r="5013" s="109" customFormat="1" ht="14.4"/>
    <row r="5014" s="109" customFormat="1" ht="14.4"/>
    <row r="5015" s="109" customFormat="1" ht="14.4"/>
    <row r="5016" s="109" customFormat="1" ht="14.4"/>
    <row r="5017" s="109" customFormat="1" ht="14.4"/>
    <row r="5018" s="109" customFormat="1" ht="14.4"/>
    <row r="5019" s="109" customFormat="1" ht="14.4"/>
    <row r="5020" s="109" customFormat="1" ht="14.4"/>
    <row r="5021" s="109" customFormat="1" ht="14.4"/>
    <row r="5022" s="109" customFormat="1" ht="14.4"/>
    <row r="5023" s="109" customFormat="1" ht="14.4"/>
    <row r="5024" s="109" customFormat="1" ht="14.4"/>
    <row r="5025" s="109" customFormat="1" ht="14.4"/>
    <row r="5026" s="109" customFormat="1" ht="14.4"/>
    <row r="5027" s="109" customFormat="1" ht="14.4"/>
    <row r="5028" s="109" customFormat="1" ht="14.4"/>
    <row r="5029" s="109" customFormat="1" ht="14.4"/>
    <row r="5030" s="109" customFormat="1" ht="14.4"/>
    <row r="5031" s="109" customFormat="1" ht="14.4"/>
    <row r="5032" s="109" customFormat="1" ht="14.4"/>
    <row r="5033" s="109" customFormat="1" ht="14.4"/>
    <row r="5034" s="109" customFormat="1" ht="14.4"/>
    <row r="5035" s="109" customFormat="1" ht="14.4"/>
    <row r="5036" s="109" customFormat="1" ht="14.4"/>
    <row r="5037" s="109" customFormat="1" ht="14.4"/>
    <row r="5038" s="109" customFormat="1" ht="14.4"/>
    <row r="5039" s="109" customFormat="1" ht="14.4"/>
    <row r="5040" s="109" customFormat="1" ht="14.4"/>
    <row r="5041" s="109" customFormat="1" ht="14.4"/>
    <row r="5042" s="109" customFormat="1" ht="14.4"/>
    <row r="5043" s="109" customFormat="1" ht="14.4"/>
    <row r="5044" s="109" customFormat="1" ht="14.4"/>
    <row r="5045" s="109" customFormat="1" ht="14.4"/>
    <row r="5046" s="109" customFormat="1" ht="14.4"/>
    <row r="5047" s="109" customFormat="1" ht="14.4"/>
    <row r="5048" s="109" customFormat="1" ht="14.4"/>
    <row r="5049" s="109" customFormat="1" ht="14.4"/>
    <row r="5050" s="109" customFormat="1" ht="14.4"/>
    <row r="5051" s="109" customFormat="1" ht="14.4"/>
    <row r="5052" s="109" customFormat="1" ht="14.4"/>
    <row r="5053" s="109" customFormat="1" ht="14.4"/>
    <row r="5054" s="109" customFormat="1" ht="14.4"/>
    <row r="5055" s="109" customFormat="1" ht="14.4"/>
    <row r="5056" s="109" customFormat="1" ht="14.4"/>
    <row r="5057" s="109" customFormat="1" ht="14.4"/>
    <row r="5058" s="109" customFormat="1" ht="14.4"/>
    <row r="5059" s="109" customFormat="1" ht="14.4"/>
    <row r="5060" s="109" customFormat="1" ht="14.4"/>
    <row r="5061" s="109" customFormat="1" ht="14.4"/>
    <row r="5062" s="109" customFormat="1" ht="14.4"/>
    <row r="5063" s="109" customFormat="1" ht="14.4"/>
    <row r="5064" s="109" customFormat="1" ht="14.4"/>
    <row r="5065" s="109" customFormat="1" ht="14.4"/>
    <row r="5066" s="109" customFormat="1" ht="14.4"/>
    <row r="5067" s="109" customFormat="1" ht="14.4"/>
    <row r="5068" s="109" customFormat="1" ht="14.4"/>
    <row r="5069" s="109" customFormat="1" ht="14.4"/>
    <row r="5070" s="109" customFormat="1" ht="14.4"/>
    <row r="5071" s="109" customFormat="1" ht="14.4"/>
    <row r="5072" s="109" customFormat="1" ht="14.4"/>
    <row r="5073" s="109" customFormat="1" ht="14.4"/>
    <row r="5074" s="109" customFormat="1" ht="14.4"/>
    <row r="5075" s="109" customFormat="1" ht="14.4"/>
    <row r="5076" s="109" customFormat="1" ht="14.4"/>
    <row r="5077" s="109" customFormat="1" ht="14.4"/>
    <row r="5078" s="109" customFormat="1" ht="14.4"/>
    <row r="5079" s="109" customFormat="1" ht="14.4"/>
    <row r="5080" s="109" customFormat="1" ht="14.4"/>
    <row r="5081" s="109" customFormat="1" ht="14.4"/>
    <row r="5082" s="109" customFormat="1" ht="14.4"/>
    <row r="5083" s="109" customFormat="1" ht="14.4"/>
    <row r="5084" s="109" customFormat="1" ht="14.4"/>
    <row r="5085" s="109" customFormat="1" ht="14.4"/>
    <row r="5086" s="109" customFormat="1" ht="14.4"/>
    <row r="5087" s="109" customFormat="1" ht="14.4"/>
    <row r="5088" s="109" customFormat="1" ht="14.4"/>
    <row r="5089" s="109" customFormat="1" ht="14.4"/>
    <row r="5090" s="109" customFormat="1" ht="14.4"/>
    <row r="5091" s="109" customFormat="1" ht="14.4"/>
    <row r="5092" s="109" customFormat="1" ht="14.4"/>
    <row r="5093" s="109" customFormat="1" ht="14.4"/>
    <row r="5094" s="109" customFormat="1" ht="14.4"/>
    <row r="5095" s="109" customFormat="1" ht="14.4"/>
    <row r="5096" s="109" customFormat="1" ht="14.4"/>
    <row r="5097" s="109" customFormat="1" ht="14.4"/>
    <row r="5098" s="109" customFormat="1" ht="14.4"/>
    <row r="5099" s="109" customFormat="1" ht="14.4"/>
    <row r="5100" s="109" customFormat="1" ht="14.4"/>
    <row r="5101" s="109" customFormat="1" ht="14.4"/>
    <row r="5102" s="109" customFormat="1" ht="14.4"/>
    <row r="5103" s="109" customFormat="1" ht="14.4"/>
    <row r="5104" s="109" customFormat="1" ht="14.4"/>
    <row r="5105" s="109" customFormat="1" ht="14.4"/>
    <row r="5106" s="109" customFormat="1" ht="14.4"/>
    <row r="5107" s="109" customFormat="1" ht="14.4"/>
    <row r="5108" s="109" customFormat="1" ht="14.4"/>
    <row r="5109" s="109" customFormat="1" ht="14.4"/>
    <row r="5110" s="109" customFormat="1" ht="14.4"/>
    <row r="5111" s="109" customFormat="1" ht="14.4"/>
    <row r="5112" s="109" customFormat="1" ht="14.4"/>
    <row r="5113" s="109" customFormat="1" ht="14.4"/>
    <row r="5114" s="109" customFormat="1" ht="14.4"/>
    <row r="5115" s="109" customFormat="1" ht="14.4"/>
    <row r="5116" s="109" customFormat="1" ht="14.4"/>
    <row r="5117" s="109" customFormat="1" ht="14.4"/>
    <row r="5118" s="109" customFormat="1" ht="14.4"/>
    <row r="5119" s="109" customFormat="1" ht="14.4"/>
    <row r="5120" s="109" customFormat="1" ht="14.4"/>
    <row r="5121" s="109" customFormat="1" ht="14.4"/>
    <row r="5122" s="109" customFormat="1" ht="14.4"/>
    <row r="5123" s="109" customFormat="1" ht="14.4"/>
    <row r="5124" s="109" customFormat="1" ht="14.4"/>
    <row r="5125" s="109" customFormat="1" ht="14.4"/>
    <row r="5126" s="109" customFormat="1" ht="14.4"/>
    <row r="5127" s="109" customFormat="1" ht="14.4"/>
    <row r="5128" s="109" customFormat="1" ht="14.4"/>
    <row r="5129" s="109" customFormat="1" ht="14.4"/>
    <row r="5130" s="109" customFormat="1" ht="14.4"/>
    <row r="5131" s="109" customFormat="1" ht="14.4"/>
    <row r="5132" s="109" customFormat="1" ht="14.4"/>
    <row r="5133" s="109" customFormat="1" ht="14.4"/>
    <row r="5134" s="109" customFormat="1" ht="14.4"/>
    <row r="5135" s="109" customFormat="1" ht="14.4"/>
    <row r="5136" s="109" customFormat="1" ht="14.4"/>
    <row r="5137" s="109" customFormat="1" ht="14.4"/>
    <row r="5138" s="109" customFormat="1" ht="14.4"/>
    <row r="5139" s="109" customFormat="1" ht="14.4"/>
    <row r="5140" s="109" customFormat="1" ht="14.4"/>
    <row r="5141" s="109" customFormat="1" ht="14.4"/>
    <row r="5142" s="109" customFormat="1" ht="14.4"/>
    <row r="5143" s="109" customFormat="1" ht="14.4"/>
    <row r="5144" s="109" customFormat="1" ht="14.4"/>
    <row r="5145" s="109" customFormat="1" ht="14.4"/>
    <row r="5146" s="109" customFormat="1" ht="14.4"/>
    <row r="5147" s="109" customFormat="1" ht="14.4"/>
    <row r="5148" s="109" customFormat="1" ht="14.4"/>
    <row r="5149" s="109" customFormat="1" ht="14.4"/>
    <row r="5150" s="109" customFormat="1" ht="14.4"/>
    <row r="5151" s="109" customFormat="1" ht="14.4"/>
    <row r="5152" s="109" customFormat="1" ht="14.4"/>
    <row r="5153" s="109" customFormat="1" ht="14.4"/>
    <row r="5154" s="109" customFormat="1" ht="14.4"/>
    <row r="5155" s="109" customFormat="1" ht="14.4"/>
    <row r="5156" s="109" customFormat="1" ht="14.4"/>
    <row r="5157" s="109" customFormat="1" ht="14.4"/>
    <row r="5158" s="109" customFormat="1" ht="14.4"/>
    <row r="5159" s="109" customFormat="1" ht="14.4"/>
    <row r="5160" s="109" customFormat="1" ht="14.4"/>
    <row r="5161" s="109" customFormat="1" ht="14.4"/>
    <row r="5162" s="109" customFormat="1" ht="14.4"/>
    <row r="5163" s="109" customFormat="1" ht="14.4"/>
    <row r="5164" s="109" customFormat="1" ht="14.4"/>
    <row r="5165" s="109" customFormat="1" ht="14.4"/>
    <row r="5166" s="109" customFormat="1" ht="14.4"/>
    <row r="5167" s="109" customFormat="1" ht="14.4"/>
    <row r="5168" s="109" customFormat="1" ht="14.4"/>
    <row r="5169" s="109" customFormat="1" ht="14.4"/>
    <row r="5170" s="109" customFormat="1" ht="14.4"/>
    <row r="5171" s="109" customFormat="1" ht="14.4"/>
    <row r="5172" s="109" customFormat="1" ht="14.4"/>
    <row r="5173" s="109" customFormat="1" ht="14.4"/>
    <row r="5174" s="109" customFormat="1" ht="14.4"/>
    <row r="5175" s="109" customFormat="1" ht="14.4"/>
    <row r="5176" s="109" customFormat="1" ht="14.4"/>
    <row r="5177" s="109" customFormat="1" ht="14.4"/>
    <row r="5178" s="109" customFormat="1" ht="14.4"/>
    <row r="5179" s="109" customFormat="1" ht="14.4"/>
    <row r="5180" s="109" customFormat="1" ht="14.4"/>
    <row r="5181" s="109" customFormat="1" ht="14.4"/>
    <row r="5182" s="109" customFormat="1" ht="14.4"/>
    <row r="5183" s="109" customFormat="1" ht="14.4"/>
    <row r="5184" s="109" customFormat="1" ht="14.4"/>
    <row r="5185" s="109" customFormat="1" ht="14.4"/>
    <row r="5186" s="109" customFormat="1" ht="14.4"/>
    <row r="5187" s="109" customFormat="1" ht="14.4"/>
    <row r="5188" s="109" customFormat="1" ht="14.4"/>
    <row r="5189" s="109" customFormat="1" ht="14.4"/>
    <row r="5190" s="109" customFormat="1" ht="14.4"/>
    <row r="5191" s="109" customFormat="1" ht="14.4"/>
    <row r="5192" s="109" customFormat="1" ht="14.4"/>
    <row r="5193" s="109" customFormat="1" ht="14.4"/>
    <row r="5194" s="109" customFormat="1" ht="14.4"/>
    <row r="5195" s="109" customFormat="1" ht="14.4"/>
    <row r="5196" s="109" customFormat="1" ht="14.4"/>
    <row r="5197" s="109" customFormat="1" ht="14.4"/>
    <row r="5198" s="109" customFormat="1" ht="14.4"/>
    <row r="5199" s="109" customFormat="1" ht="14.4"/>
    <row r="5200" s="109" customFormat="1" ht="14.4"/>
    <row r="5201" s="109" customFormat="1" ht="14.4"/>
    <row r="5202" s="109" customFormat="1" ht="14.4"/>
    <row r="5203" s="109" customFormat="1" ht="14.4"/>
    <row r="5204" s="109" customFormat="1" ht="14.4"/>
    <row r="5205" s="109" customFormat="1" ht="14.4"/>
    <row r="5206" s="109" customFormat="1" ht="14.4"/>
    <row r="5207" s="109" customFormat="1" ht="14.4"/>
    <row r="5208" s="109" customFormat="1" ht="14.4"/>
    <row r="5209" s="109" customFormat="1" ht="14.4"/>
    <row r="5210" s="109" customFormat="1" ht="14.4"/>
    <row r="5211" s="109" customFormat="1" ht="14.4"/>
    <row r="5212" s="109" customFormat="1" ht="14.4"/>
    <row r="5213" s="109" customFormat="1" ht="14.4"/>
    <row r="5214" s="109" customFormat="1" ht="14.4"/>
    <row r="5215" s="109" customFormat="1" ht="14.4"/>
    <row r="5216" s="109" customFormat="1" ht="14.4"/>
    <row r="5217" s="109" customFormat="1" ht="14.4"/>
    <row r="5218" s="109" customFormat="1" ht="14.4"/>
    <row r="5219" s="109" customFormat="1" ht="14.4"/>
    <row r="5220" s="109" customFormat="1" ht="14.4"/>
    <row r="5221" s="109" customFormat="1" ht="14.4"/>
    <row r="5222" s="109" customFormat="1" ht="14.4"/>
    <row r="5223" s="109" customFormat="1" ht="14.4"/>
    <row r="5224" s="109" customFormat="1" ht="14.4"/>
    <row r="5225" s="109" customFormat="1" ht="14.4"/>
    <row r="5226" s="109" customFormat="1" ht="14.4"/>
    <row r="5227" s="109" customFormat="1" ht="14.4"/>
    <row r="5228" s="109" customFormat="1" ht="14.4"/>
    <row r="5229" s="109" customFormat="1" ht="14.4"/>
    <row r="5230" s="109" customFormat="1" ht="14.4"/>
    <row r="5231" s="109" customFormat="1" ht="14.4"/>
    <row r="5232" s="109" customFormat="1" ht="14.4"/>
    <row r="5233" s="109" customFormat="1" ht="14.4"/>
    <row r="5234" s="109" customFormat="1" ht="14.4"/>
    <row r="5235" s="109" customFormat="1" ht="14.4"/>
    <row r="5236" s="109" customFormat="1" ht="14.4"/>
    <row r="5237" s="109" customFormat="1" ht="14.4"/>
    <row r="5238" s="109" customFormat="1" ht="14.4"/>
    <row r="5239" s="109" customFormat="1" ht="14.4"/>
    <row r="5240" s="109" customFormat="1" ht="14.4"/>
    <row r="5241" s="109" customFormat="1" ht="14.4"/>
    <row r="5242" s="109" customFormat="1" ht="14.4"/>
    <row r="5243" s="109" customFormat="1" ht="14.4"/>
    <row r="5244" s="109" customFormat="1" ht="14.4"/>
    <row r="5245" s="109" customFormat="1" ht="14.4"/>
    <row r="5246" s="109" customFormat="1" ht="14.4"/>
    <row r="5247" s="109" customFormat="1" ht="14.4"/>
    <row r="5248" s="109" customFormat="1" ht="14.4"/>
    <row r="5249" s="109" customFormat="1" ht="14.4"/>
    <row r="5250" s="109" customFormat="1" ht="14.4"/>
    <row r="5251" s="109" customFormat="1" ht="14.4"/>
    <row r="5252" s="109" customFormat="1" ht="14.4"/>
    <row r="5253" s="109" customFormat="1" ht="14.4"/>
    <row r="5254" s="109" customFormat="1" ht="14.4"/>
    <row r="5255" s="109" customFormat="1" ht="14.4"/>
    <row r="5256" s="109" customFormat="1" ht="14.4"/>
    <row r="5257" s="109" customFormat="1" ht="14.4"/>
    <row r="5258" s="109" customFormat="1" ht="14.4"/>
    <row r="5259" s="109" customFormat="1" ht="14.4"/>
    <row r="5260" s="109" customFormat="1" ht="14.4"/>
    <row r="5261" s="109" customFormat="1" ht="14.4"/>
    <row r="5262" s="109" customFormat="1" ht="14.4"/>
    <row r="5263" s="109" customFormat="1" ht="14.4"/>
    <row r="5264" s="109" customFormat="1" ht="14.4"/>
    <row r="5265" s="109" customFormat="1" ht="14.4"/>
    <row r="5266" s="109" customFormat="1" ht="14.4"/>
    <row r="5267" s="109" customFormat="1" ht="14.4"/>
    <row r="5268" s="109" customFormat="1" ht="14.4"/>
    <row r="5269" s="109" customFormat="1" ht="14.4"/>
    <row r="5270" s="109" customFormat="1" ht="14.4"/>
    <row r="5271" s="109" customFormat="1" ht="14.4"/>
    <row r="5272" s="109" customFormat="1" ht="14.4"/>
    <row r="5273" s="109" customFormat="1" ht="14.4"/>
    <row r="5274" s="109" customFormat="1" ht="14.4"/>
    <row r="5275" s="109" customFormat="1" ht="14.4"/>
    <row r="5276" s="109" customFormat="1" ht="14.4"/>
    <row r="5277" s="109" customFormat="1" ht="14.4"/>
    <row r="5278" s="109" customFormat="1" ht="14.4"/>
    <row r="5279" s="109" customFormat="1" ht="14.4"/>
    <row r="5280" s="109" customFormat="1" ht="14.4"/>
    <row r="5281" s="109" customFormat="1" ht="14.4"/>
    <row r="5282" s="109" customFormat="1" ht="14.4"/>
    <row r="5283" s="109" customFormat="1" ht="14.4"/>
    <row r="5284" s="109" customFormat="1" ht="14.4"/>
    <row r="5285" s="109" customFormat="1" ht="14.4"/>
    <row r="5286" s="109" customFormat="1" ht="14.4"/>
    <row r="5287" s="109" customFormat="1" ht="14.4"/>
    <row r="5288" s="109" customFormat="1" ht="14.4"/>
    <row r="5289" s="109" customFormat="1" ht="14.4"/>
    <row r="5290" s="109" customFormat="1" ht="14.4"/>
    <row r="5291" s="109" customFormat="1" ht="14.4"/>
    <row r="5292" s="109" customFormat="1" ht="14.4"/>
    <row r="5293" s="109" customFormat="1" ht="14.4"/>
    <row r="5294" s="109" customFormat="1" ht="14.4"/>
    <row r="5295" s="109" customFormat="1" ht="14.4"/>
    <row r="5296" s="109" customFormat="1" ht="14.4"/>
    <row r="5297" s="109" customFormat="1" ht="14.4"/>
    <row r="5298" s="109" customFormat="1" ht="14.4"/>
    <row r="5299" s="109" customFormat="1" ht="14.4"/>
    <row r="5300" s="109" customFormat="1" ht="14.4"/>
    <row r="5301" s="109" customFormat="1" ht="14.4"/>
    <row r="5302" s="109" customFormat="1" ht="14.4"/>
    <row r="5303" s="109" customFormat="1" ht="14.4"/>
    <row r="5304" s="109" customFormat="1" ht="14.4"/>
    <row r="5305" s="109" customFormat="1" ht="14.4"/>
    <row r="5306" s="109" customFormat="1" ht="14.4"/>
    <row r="5307" s="109" customFormat="1" ht="14.4"/>
    <row r="5308" s="109" customFormat="1" ht="14.4"/>
    <row r="5309" s="109" customFormat="1" ht="14.4"/>
    <row r="5310" s="109" customFormat="1" ht="14.4"/>
    <row r="5311" s="109" customFormat="1" ht="14.4"/>
    <row r="5312" s="109" customFormat="1" ht="14.4"/>
    <row r="5313" s="109" customFormat="1" ht="14.4"/>
    <row r="5314" s="109" customFormat="1" ht="14.4"/>
    <row r="5315" s="109" customFormat="1" ht="14.4"/>
    <row r="5316" s="109" customFormat="1" ht="14.4"/>
    <row r="5317" s="109" customFormat="1" ht="14.4"/>
    <row r="5318" s="109" customFormat="1" ht="14.4"/>
    <row r="5319" s="109" customFormat="1" ht="14.4"/>
    <row r="5320" s="109" customFormat="1" ht="14.4"/>
    <row r="5321" s="109" customFormat="1" ht="14.4"/>
    <row r="5322" s="109" customFormat="1" ht="14.4"/>
    <row r="5323" s="109" customFormat="1" ht="14.4"/>
    <row r="5324" s="109" customFormat="1" ht="14.4"/>
    <row r="5325" s="109" customFormat="1" ht="14.4"/>
    <row r="5326" s="109" customFormat="1" ht="14.4"/>
    <row r="5327" s="109" customFormat="1" ht="14.4"/>
    <row r="5328" s="109" customFormat="1" ht="14.4"/>
    <row r="5329" s="109" customFormat="1" ht="14.4"/>
    <row r="5330" s="109" customFormat="1" ht="14.4"/>
    <row r="5331" s="109" customFormat="1" ht="14.4"/>
    <row r="5332" s="109" customFormat="1" ht="14.4"/>
    <row r="5333" s="109" customFormat="1" ht="14.4"/>
    <row r="5334" s="109" customFormat="1" ht="14.4"/>
    <row r="5335" s="109" customFormat="1" ht="14.4"/>
    <row r="5336" s="109" customFormat="1" ht="14.4"/>
    <row r="5337" s="109" customFormat="1" ht="14.4"/>
    <row r="5338" s="109" customFormat="1" ht="14.4"/>
    <row r="5339" s="109" customFormat="1" ht="14.4"/>
    <row r="5340" s="109" customFormat="1" ht="14.4"/>
    <row r="5341" s="109" customFormat="1" ht="14.4"/>
    <row r="5342" s="109" customFormat="1" ht="14.4"/>
    <row r="5343" s="109" customFormat="1" ht="14.4"/>
    <row r="5344" s="109" customFormat="1" ht="14.4"/>
    <row r="5345" s="109" customFormat="1" ht="14.4"/>
    <row r="5346" s="109" customFormat="1" ht="14.4"/>
    <row r="5347" s="109" customFormat="1" ht="14.4"/>
    <row r="5348" s="109" customFormat="1" ht="14.4"/>
    <row r="5349" s="109" customFormat="1" ht="14.4"/>
    <row r="5350" s="109" customFormat="1" ht="14.4"/>
    <row r="5351" s="109" customFormat="1" ht="14.4"/>
    <row r="5352" s="109" customFormat="1" ht="14.4"/>
    <row r="5353" s="109" customFormat="1" ht="14.4"/>
    <row r="5354" s="109" customFormat="1" ht="14.4"/>
    <row r="5355" s="109" customFormat="1" ht="14.4"/>
    <row r="5356" s="109" customFormat="1" ht="14.4"/>
    <row r="5357" s="109" customFormat="1" ht="14.4"/>
    <row r="5358" s="109" customFormat="1" ht="14.4"/>
    <row r="5359" s="109" customFormat="1" ht="14.4"/>
    <row r="5360" s="109" customFormat="1" ht="14.4"/>
    <row r="5361" s="109" customFormat="1" ht="14.4"/>
    <row r="5362" s="109" customFormat="1" ht="14.4"/>
    <row r="5363" s="109" customFormat="1" ht="14.4"/>
    <row r="5364" s="109" customFormat="1" ht="14.4"/>
    <row r="5365" s="109" customFormat="1" ht="14.4"/>
    <row r="5366" s="109" customFormat="1" ht="14.4"/>
    <row r="5367" s="109" customFormat="1" ht="14.4"/>
    <row r="5368" s="109" customFormat="1" ht="14.4"/>
    <row r="5369" s="109" customFormat="1" ht="14.4"/>
    <row r="5370" s="109" customFormat="1" ht="14.4"/>
    <row r="5371" s="109" customFormat="1" ht="14.4"/>
    <row r="5372" s="109" customFormat="1" ht="14.4"/>
    <row r="5373" s="109" customFormat="1" ht="14.4"/>
    <row r="5374" s="109" customFormat="1" ht="14.4"/>
    <row r="5375" s="109" customFormat="1" ht="14.4"/>
    <row r="5376" s="109" customFormat="1" ht="14.4"/>
    <row r="5377" s="109" customFormat="1" ht="14.4"/>
    <row r="5378" s="109" customFormat="1" ht="14.4"/>
    <row r="5379" s="109" customFormat="1" ht="14.4"/>
    <row r="5380" s="109" customFormat="1" ht="14.4"/>
    <row r="5381" s="109" customFormat="1" ht="14.4"/>
    <row r="5382" s="109" customFormat="1" ht="14.4"/>
    <row r="5383" s="109" customFormat="1" ht="14.4"/>
    <row r="5384" s="109" customFormat="1" ht="14.4"/>
    <row r="5385" s="109" customFormat="1" ht="14.4"/>
    <row r="5386" s="109" customFormat="1" ht="14.4"/>
    <row r="5387" s="109" customFormat="1" ht="14.4"/>
    <row r="5388" s="109" customFormat="1" ht="14.4"/>
    <row r="5389" s="109" customFormat="1" ht="14.4"/>
    <row r="5390" s="109" customFormat="1" ht="14.4"/>
    <row r="5391" s="109" customFormat="1" ht="14.4"/>
    <row r="5392" s="109" customFormat="1" ht="14.4"/>
    <row r="5393" s="109" customFormat="1" ht="14.4"/>
    <row r="5394" s="109" customFormat="1" ht="14.4"/>
    <row r="5395" s="109" customFormat="1" ht="14.4"/>
    <row r="5396" s="109" customFormat="1" ht="14.4"/>
    <row r="5397" s="109" customFormat="1" ht="14.4"/>
    <row r="5398" s="109" customFormat="1" ht="14.4"/>
    <row r="5399" s="109" customFormat="1" ht="14.4"/>
    <row r="5400" s="109" customFormat="1" ht="14.4"/>
    <row r="5401" s="109" customFormat="1" ht="14.4"/>
    <row r="5402" s="109" customFormat="1" ht="14.4"/>
    <row r="5403" s="109" customFormat="1" ht="14.4"/>
    <row r="5404" s="109" customFormat="1" ht="14.4"/>
    <row r="5405" s="109" customFormat="1" ht="14.4"/>
    <row r="5406" s="109" customFormat="1" ht="14.4"/>
    <row r="5407" s="109" customFormat="1" ht="14.4"/>
    <row r="5408" s="109" customFormat="1" ht="14.4"/>
    <row r="5409" s="109" customFormat="1" ht="14.4"/>
    <row r="5410" s="109" customFormat="1" ht="14.4"/>
    <row r="5411" s="109" customFormat="1" ht="14.4"/>
    <row r="5412" s="109" customFormat="1" ht="14.4"/>
    <row r="5413" s="109" customFormat="1" ht="14.4"/>
    <row r="5414" s="109" customFormat="1" ht="14.4"/>
    <row r="5415" s="109" customFormat="1" ht="14.4"/>
    <row r="5416" s="109" customFormat="1" ht="14.4"/>
    <row r="5417" s="109" customFormat="1" ht="14.4"/>
    <row r="5418" s="109" customFormat="1" ht="14.4"/>
    <row r="5419" s="109" customFormat="1" ht="14.4"/>
    <row r="5420" s="109" customFormat="1" ht="14.4"/>
    <row r="5421" s="109" customFormat="1" ht="14.4"/>
    <row r="5422" s="109" customFormat="1" ht="14.4"/>
    <row r="5423" s="109" customFormat="1" ht="14.4"/>
    <row r="5424" s="109" customFormat="1" ht="14.4"/>
    <row r="5425" s="109" customFormat="1" ht="14.4"/>
    <row r="5426" s="109" customFormat="1" ht="14.4"/>
    <row r="5427" s="109" customFormat="1" ht="14.4"/>
    <row r="5428" s="109" customFormat="1" ht="14.4"/>
    <row r="5429" s="109" customFormat="1" ht="14.4"/>
    <row r="5430" s="109" customFormat="1" ht="14.4"/>
    <row r="5431" s="109" customFormat="1" ht="14.4"/>
    <row r="5432" s="109" customFormat="1" ht="14.4"/>
    <row r="5433" s="109" customFormat="1" ht="14.4"/>
    <row r="5434" s="109" customFormat="1" ht="14.4"/>
    <row r="5435" s="109" customFormat="1" ht="14.4"/>
    <row r="5436" s="109" customFormat="1" ht="14.4"/>
    <row r="5437" s="109" customFormat="1" ht="14.4"/>
    <row r="5438" s="109" customFormat="1" ht="14.4"/>
    <row r="5439" s="109" customFormat="1" ht="14.4"/>
    <row r="5440" s="109" customFormat="1" ht="14.4"/>
    <row r="5441" s="109" customFormat="1" ht="14.4"/>
    <row r="5442" s="109" customFormat="1" ht="14.4"/>
    <row r="5443" s="109" customFormat="1" ht="14.4"/>
    <row r="5444" s="109" customFormat="1" ht="14.4"/>
    <row r="5445" s="109" customFormat="1" ht="14.4"/>
    <row r="5446" s="109" customFormat="1" ht="14.4"/>
    <row r="5447" s="109" customFormat="1" ht="14.4"/>
    <row r="5448" s="109" customFormat="1" ht="14.4"/>
    <row r="5449" s="109" customFormat="1" ht="14.4"/>
    <row r="5450" s="109" customFormat="1" ht="14.4"/>
    <row r="5451" s="109" customFormat="1" ht="14.4"/>
    <row r="5452" s="109" customFormat="1" ht="14.4"/>
    <row r="5453" s="109" customFormat="1" ht="14.4"/>
    <row r="5454" s="109" customFormat="1" ht="14.4"/>
    <row r="5455" s="109" customFormat="1" ht="14.4"/>
    <row r="5456" s="109" customFormat="1" ht="14.4"/>
    <row r="5457" s="109" customFormat="1" ht="14.4"/>
    <row r="5458" s="109" customFormat="1" ht="14.4"/>
    <row r="5459" s="109" customFormat="1" ht="14.4"/>
    <row r="5460" s="109" customFormat="1" ht="14.4"/>
    <row r="5461" s="109" customFormat="1" ht="14.4"/>
    <row r="5462" s="109" customFormat="1" ht="14.4"/>
    <row r="5463" s="109" customFormat="1" ht="14.4"/>
    <row r="5464" s="109" customFormat="1" ht="14.4"/>
    <row r="5465" s="109" customFormat="1" ht="14.4"/>
    <row r="5466" s="109" customFormat="1" ht="14.4"/>
    <row r="5467" s="109" customFormat="1" ht="14.4"/>
    <row r="5468" s="109" customFormat="1" ht="14.4"/>
    <row r="5469" s="109" customFormat="1" ht="14.4"/>
    <row r="5470" s="109" customFormat="1" ht="14.4"/>
    <row r="5471" s="109" customFormat="1" ht="14.4"/>
    <row r="5472" s="109" customFormat="1" ht="14.4"/>
    <row r="5473" s="109" customFormat="1" ht="14.4"/>
    <row r="5474" s="109" customFormat="1" ht="14.4"/>
    <row r="5475" s="109" customFormat="1" ht="14.4"/>
    <row r="5476" s="109" customFormat="1" ht="14.4"/>
    <row r="5477" s="109" customFormat="1" ht="14.4"/>
    <row r="5478" s="109" customFormat="1" ht="14.4"/>
    <row r="5479" s="109" customFormat="1" ht="14.4"/>
    <row r="5480" s="109" customFormat="1" ht="14.4"/>
    <row r="5481" s="109" customFormat="1" ht="14.4"/>
    <row r="5482" s="109" customFormat="1" ht="14.4"/>
    <row r="5483" s="109" customFormat="1" ht="14.4"/>
    <row r="5484" s="109" customFormat="1" ht="14.4"/>
    <row r="5485" s="109" customFormat="1" ht="14.4"/>
    <row r="5486" s="109" customFormat="1" ht="14.4"/>
    <row r="5487" s="109" customFormat="1" ht="14.4"/>
    <row r="5488" s="109" customFormat="1" ht="14.4"/>
    <row r="5489" s="109" customFormat="1" ht="14.4"/>
    <row r="5490" s="109" customFormat="1" ht="14.4"/>
    <row r="5491" s="109" customFormat="1" ht="14.4"/>
    <row r="5492" s="109" customFormat="1" ht="14.4"/>
    <row r="5493" s="109" customFormat="1" ht="14.4"/>
    <row r="5494" s="109" customFormat="1" ht="14.4"/>
    <row r="5495" s="109" customFormat="1" ht="14.4"/>
    <row r="5496" s="109" customFormat="1" ht="14.4"/>
    <row r="5497" s="109" customFormat="1" ht="14.4"/>
    <row r="5498" s="109" customFormat="1" ht="14.4"/>
    <row r="5499" s="109" customFormat="1" ht="14.4"/>
    <row r="5500" s="109" customFormat="1" ht="14.4"/>
    <row r="5501" s="109" customFormat="1" ht="14.4"/>
    <row r="5502" s="109" customFormat="1" ht="14.4"/>
    <row r="5503" s="109" customFormat="1" ht="14.4"/>
    <row r="5504" s="109" customFormat="1" ht="14.4"/>
    <row r="5505" s="109" customFormat="1" ht="14.4"/>
    <row r="5506" s="109" customFormat="1" ht="14.4"/>
    <row r="5507" s="109" customFormat="1" ht="14.4"/>
    <row r="5508" s="109" customFormat="1" ht="14.4"/>
    <row r="5509" s="109" customFormat="1" ht="14.4"/>
    <row r="5510" s="109" customFormat="1" ht="14.4"/>
    <row r="5511" s="109" customFormat="1" ht="14.4"/>
    <row r="5512" s="109" customFormat="1" ht="14.4"/>
    <row r="5513" s="109" customFormat="1" ht="14.4"/>
    <row r="5514" s="109" customFormat="1" ht="14.4"/>
    <row r="5515" s="109" customFormat="1" ht="14.4"/>
    <row r="5516" s="109" customFormat="1" ht="14.4"/>
    <row r="5517" s="109" customFormat="1" ht="14.4"/>
    <row r="5518" s="109" customFormat="1" ht="14.4"/>
    <row r="5519" s="109" customFormat="1" ht="14.4"/>
    <row r="5520" s="109" customFormat="1" ht="14.4"/>
    <row r="5521" s="109" customFormat="1" ht="14.4"/>
    <row r="5522" s="109" customFormat="1" ht="14.4"/>
    <row r="5523" s="109" customFormat="1" ht="14.4"/>
    <row r="5524" s="109" customFormat="1" ht="14.4"/>
    <row r="5525" s="109" customFormat="1" ht="14.4"/>
    <row r="5526" s="109" customFormat="1" ht="14.4"/>
    <row r="5527" s="109" customFormat="1" ht="14.4"/>
    <row r="5528" s="109" customFormat="1" ht="14.4"/>
    <row r="5529" s="109" customFormat="1" ht="14.4"/>
    <row r="5530" s="109" customFormat="1" ht="14.4"/>
    <row r="5531" s="109" customFormat="1" ht="14.4"/>
    <row r="5532" s="109" customFormat="1" ht="14.4"/>
    <row r="5533" s="109" customFormat="1" ht="14.4"/>
    <row r="5534" s="109" customFormat="1" ht="14.4"/>
    <row r="5535" s="109" customFormat="1" ht="14.4"/>
    <row r="5536" s="109" customFormat="1" ht="14.4"/>
    <row r="5537" s="109" customFormat="1" ht="14.4"/>
    <row r="5538" s="109" customFormat="1" ht="14.4"/>
    <row r="5539" s="109" customFormat="1" ht="14.4"/>
    <row r="5540" s="109" customFormat="1" ht="14.4"/>
    <row r="5541" s="109" customFormat="1" ht="14.4"/>
    <row r="5542" s="109" customFormat="1" ht="14.4"/>
    <row r="5543" s="109" customFormat="1" ht="14.4"/>
    <row r="5544" s="109" customFormat="1" ht="14.4"/>
    <row r="5545" s="109" customFormat="1" ht="14.4"/>
    <row r="5546" s="109" customFormat="1" ht="14.4"/>
    <row r="5547" s="109" customFormat="1" ht="14.4"/>
    <row r="5548" s="109" customFormat="1" ht="14.4"/>
    <row r="5549" s="109" customFormat="1" ht="14.4"/>
    <row r="5550" s="109" customFormat="1" ht="14.4"/>
    <row r="5551" s="109" customFormat="1" ht="14.4"/>
    <row r="5552" s="109" customFormat="1" ht="14.4"/>
    <row r="5553" s="109" customFormat="1" ht="14.4"/>
    <row r="5554" s="109" customFormat="1" ht="14.4"/>
    <row r="5555" s="109" customFormat="1" ht="14.4"/>
    <row r="5556" s="109" customFormat="1" ht="14.4"/>
    <row r="5557" s="109" customFormat="1" ht="14.4"/>
    <row r="5558" s="109" customFormat="1" ht="14.4"/>
    <row r="5559" s="109" customFormat="1" ht="14.4"/>
    <row r="5560" s="109" customFormat="1" ht="14.4"/>
    <row r="5561" s="109" customFormat="1" ht="14.4"/>
    <row r="5562" s="109" customFormat="1" ht="14.4"/>
    <row r="5563" s="109" customFormat="1" ht="14.4"/>
    <row r="5564" s="109" customFormat="1" ht="14.4"/>
    <row r="5565" s="109" customFormat="1" ht="14.4"/>
    <row r="5566" s="109" customFormat="1" ht="14.4"/>
    <row r="5567" s="109" customFormat="1" ht="14.4"/>
    <row r="5568" s="109" customFormat="1" ht="14.4"/>
    <row r="5569" s="109" customFormat="1" ht="14.4"/>
    <row r="5570" s="109" customFormat="1" ht="14.4"/>
    <row r="5571" s="109" customFormat="1" ht="14.4"/>
    <row r="5572" s="109" customFormat="1" ht="14.4"/>
    <row r="5573" s="109" customFormat="1" ht="14.4"/>
    <row r="5574" s="109" customFormat="1" ht="14.4"/>
    <row r="5575" s="109" customFormat="1" ht="14.4"/>
    <row r="5576" s="109" customFormat="1" ht="14.4"/>
    <row r="5577" s="109" customFormat="1" ht="14.4"/>
    <row r="5578" s="109" customFormat="1" ht="14.4"/>
    <row r="5579" s="109" customFormat="1" ht="14.4"/>
    <row r="5580" s="109" customFormat="1" ht="14.4"/>
    <row r="5581" s="109" customFormat="1" ht="14.4"/>
    <row r="5582" s="109" customFormat="1" ht="14.4"/>
    <row r="5583" s="109" customFormat="1" ht="14.4"/>
    <row r="5584" s="109" customFormat="1" ht="14.4"/>
    <row r="5585" s="109" customFormat="1" ht="14.4"/>
    <row r="5586" s="109" customFormat="1" ht="14.4"/>
    <row r="5587" s="109" customFormat="1" ht="14.4"/>
    <row r="5588" s="109" customFormat="1" ht="14.4"/>
    <row r="5589" s="109" customFormat="1" ht="14.4"/>
    <row r="5590" s="109" customFormat="1" ht="14.4"/>
    <row r="5591" s="109" customFormat="1" ht="14.4"/>
    <row r="5592" s="109" customFormat="1" ht="14.4"/>
    <row r="5593" s="109" customFormat="1" ht="14.4"/>
    <row r="5594" s="109" customFormat="1" ht="14.4"/>
    <row r="5595" s="109" customFormat="1" ht="14.4"/>
    <row r="5596" s="109" customFormat="1" ht="14.4"/>
    <row r="5597" s="109" customFormat="1" ht="14.4"/>
    <row r="5598" s="109" customFormat="1" ht="14.4"/>
    <row r="5599" s="109" customFormat="1" ht="14.4"/>
    <row r="5600" s="109" customFormat="1" ht="14.4"/>
    <row r="5601" s="109" customFormat="1" ht="14.4"/>
    <row r="5602" s="109" customFormat="1" ht="14.4"/>
    <row r="5603" s="109" customFormat="1" ht="14.4"/>
    <row r="5604" s="109" customFormat="1" ht="14.4"/>
    <row r="5605" s="109" customFormat="1" ht="14.4"/>
    <row r="5606" s="109" customFormat="1" ht="14.4"/>
    <row r="5607" s="109" customFormat="1" ht="14.4"/>
    <row r="5608" s="109" customFormat="1" ht="14.4"/>
    <row r="5609" s="109" customFormat="1" ht="14.4"/>
    <row r="5610" s="109" customFormat="1" ht="14.4"/>
    <row r="5611" s="109" customFormat="1" ht="14.4"/>
    <row r="5612" s="109" customFormat="1" ht="14.4"/>
    <row r="5613" s="109" customFormat="1" ht="14.4"/>
    <row r="5614" s="109" customFormat="1" ht="14.4"/>
    <row r="5615" s="109" customFormat="1" ht="14.4"/>
    <row r="5616" s="109" customFormat="1" ht="14.4"/>
    <row r="5617" s="109" customFormat="1" ht="14.4"/>
    <row r="5618" s="109" customFormat="1" ht="14.4"/>
    <row r="5619" s="109" customFormat="1" ht="14.4"/>
    <row r="5620" s="109" customFormat="1" ht="14.4"/>
    <row r="5621" s="109" customFormat="1" ht="14.4"/>
    <row r="5622" s="109" customFormat="1" ht="14.4"/>
    <row r="5623" s="109" customFormat="1" ht="14.4"/>
    <row r="5624" s="109" customFormat="1" ht="14.4"/>
    <row r="5625" s="109" customFormat="1" ht="14.4"/>
    <row r="5626" s="109" customFormat="1" ht="14.4"/>
    <row r="5627" s="109" customFormat="1" ht="14.4"/>
    <row r="5628" s="109" customFormat="1" ht="14.4"/>
    <row r="5629" s="109" customFormat="1" ht="14.4"/>
    <row r="5630" s="109" customFormat="1" ht="14.4"/>
    <row r="5631" s="109" customFormat="1" ht="14.4"/>
    <row r="5632" s="109" customFormat="1" ht="14.4"/>
    <row r="5633" s="109" customFormat="1" ht="14.4"/>
    <row r="5634" s="109" customFormat="1" ht="14.4"/>
    <row r="5635" s="109" customFormat="1" ht="14.4"/>
    <row r="5636" s="109" customFormat="1" ht="14.4"/>
    <row r="5637" s="109" customFormat="1" ht="14.4"/>
    <row r="5638" s="109" customFormat="1" ht="14.4"/>
    <row r="5639" s="109" customFormat="1" ht="14.4"/>
    <row r="5640" s="109" customFormat="1" ht="14.4"/>
    <row r="5641" s="109" customFormat="1" ht="14.4"/>
    <row r="5642" s="109" customFormat="1" ht="14.4"/>
    <row r="5643" s="109" customFormat="1" ht="14.4"/>
    <row r="5644" s="109" customFormat="1" ht="14.4"/>
    <row r="5645" s="109" customFormat="1" ht="14.4"/>
    <row r="5646" s="109" customFormat="1" ht="14.4"/>
    <row r="5647" s="109" customFormat="1" ht="14.4"/>
    <row r="5648" s="109" customFormat="1" ht="14.4"/>
    <row r="5649" s="109" customFormat="1" ht="14.4"/>
    <row r="5650" s="109" customFormat="1" ht="14.4"/>
    <row r="5651" s="109" customFormat="1" ht="14.4"/>
    <row r="5652" s="109" customFormat="1" ht="14.4"/>
    <row r="5653" s="109" customFormat="1" ht="14.4"/>
    <row r="5654" s="109" customFormat="1" ht="14.4"/>
    <row r="5655" s="109" customFormat="1" ht="14.4"/>
    <row r="5656" s="109" customFormat="1" ht="14.4"/>
    <row r="5657" s="109" customFormat="1" ht="14.4"/>
    <row r="5658" s="109" customFormat="1" ht="14.4"/>
    <row r="5659" s="109" customFormat="1" ht="14.4"/>
    <row r="5660" s="109" customFormat="1" ht="14.4"/>
    <row r="5661" s="109" customFormat="1" ht="14.4"/>
    <row r="5662" s="109" customFormat="1" ht="14.4"/>
    <row r="5663" s="109" customFormat="1" ht="14.4"/>
    <row r="5664" s="109" customFormat="1" ht="14.4"/>
    <row r="5665" s="109" customFormat="1" ht="14.4"/>
    <row r="5666" s="109" customFormat="1" ht="14.4"/>
    <row r="5667" s="109" customFormat="1" ht="14.4"/>
    <row r="5668" s="109" customFormat="1" ht="14.4"/>
    <row r="5669" s="109" customFormat="1" ht="14.4"/>
    <row r="5670" s="109" customFormat="1" ht="14.4"/>
    <row r="5671" s="109" customFormat="1" ht="14.4"/>
    <row r="5672" s="109" customFormat="1" ht="14.4"/>
    <row r="5673" s="109" customFormat="1" ht="14.4"/>
    <row r="5674" s="109" customFormat="1" ht="14.4"/>
    <row r="5675" s="109" customFormat="1" ht="14.4"/>
    <row r="5676" s="109" customFormat="1" ht="14.4"/>
    <row r="5677" s="109" customFormat="1" ht="14.4"/>
    <row r="5678" s="109" customFormat="1" ht="14.4"/>
    <row r="5679" s="109" customFormat="1" ht="14.4"/>
    <row r="5680" s="109" customFormat="1" ht="14.4"/>
    <row r="5681" s="109" customFormat="1" ht="14.4"/>
    <row r="5682" s="109" customFormat="1" ht="14.4"/>
    <row r="5683" s="109" customFormat="1" ht="14.4"/>
    <row r="5684" s="109" customFormat="1" ht="14.4"/>
    <row r="5685" s="109" customFormat="1" ht="14.4"/>
    <row r="5686" s="109" customFormat="1" ht="14.4"/>
    <row r="5687" s="109" customFormat="1" ht="14.4"/>
    <row r="5688" s="109" customFormat="1" ht="14.4"/>
    <row r="5689" s="109" customFormat="1" ht="14.4"/>
    <row r="5690" s="109" customFormat="1" ht="14.4"/>
    <row r="5691" s="109" customFormat="1" ht="14.4"/>
    <row r="5692" s="109" customFormat="1" ht="14.4"/>
    <row r="5693" s="109" customFormat="1" ht="14.4"/>
    <row r="5694" s="109" customFormat="1" ht="14.4"/>
    <row r="5695" s="109" customFormat="1" ht="14.4"/>
    <row r="5696" s="109" customFormat="1" ht="14.4"/>
    <row r="5697" s="109" customFormat="1" ht="14.4"/>
    <row r="5698" s="109" customFormat="1" ht="14.4"/>
    <row r="5699" s="109" customFormat="1" ht="14.4"/>
    <row r="5700" s="109" customFormat="1" ht="14.4"/>
    <row r="5701" s="109" customFormat="1" ht="14.4"/>
    <row r="5702" s="109" customFormat="1" ht="14.4"/>
    <row r="5703" s="109" customFormat="1" ht="14.4"/>
    <row r="5704" s="109" customFormat="1" ht="14.4"/>
    <row r="5705" s="109" customFormat="1" ht="14.4"/>
    <row r="5706" s="109" customFormat="1" ht="14.4"/>
    <row r="5707" s="109" customFormat="1" ht="14.4"/>
    <row r="5708" s="109" customFormat="1" ht="14.4"/>
    <row r="5709" s="109" customFormat="1" ht="14.4"/>
    <row r="5710" s="109" customFormat="1" ht="14.4"/>
    <row r="5711" s="109" customFormat="1" ht="14.4"/>
    <row r="5712" s="109" customFormat="1" ht="14.4"/>
    <row r="5713" s="109" customFormat="1" ht="14.4"/>
    <row r="5714" s="109" customFormat="1" ht="14.4"/>
    <row r="5715" s="109" customFormat="1" ht="14.4"/>
    <row r="5716" s="109" customFormat="1" ht="14.4"/>
    <row r="5717" s="109" customFormat="1" ht="14.4"/>
    <row r="5718" s="109" customFormat="1" ht="14.4"/>
    <row r="5719" s="109" customFormat="1" ht="14.4"/>
    <row r="5720" s="109" customFormat="1" ht="14.4"/>
    <row r="5721" s="109" customFormat="1" ht="14.4"/>
    <row r="5722" s="109" customFormat="1" ht="14.4"/>
    <row r="5723" s="109" customFormat="1" ht="14.4"/>
    <row r="5724" s="109" customFormat="1" ht="14.4"/>
    <row r="5725" s="109" customFormat="1" ht="14.4"/>
    <row r="5726" s="109" customFormat="1" ht="14.4"/>
    <row r="5727" s="109" customFormat="1" ht="14.4"/>
    <row r="5728" s="109" customFormat="1" ht="14.4"/>
    <row r="5729" s="109" customFormat="1" ht="14.4"/>
    <row r="5730" s="109" customFormat="1" ht="14.4"/>
    <row r="5731" s="109" customFormat="1" ht="14.4"/>
    <row r="5732" s="109" customFormat="1" ht="14.4"/>
    <row r="5733" s="109" customFormat="1" ht="14.4"/>
    <row r="5734" s="109" customFormat="1" ht="14.4"/>
    <row r="5735" s="109" customFormat="1" ht="14.4"/>
    <row r="5736" s="109" customFormat="1" ht="14.4"/>
    <row r="5737" s="109" customFormat="1" ht="14.4"/>
    <row r="5738" s="109" customFormat="1" ht="14.4"/>
    <row r="5739" s="109" customFormat="1" ht="14.4"/>
    <row r="5740" s="109" customFormat="1" ht="14.4"/>
    <row r="5741" s="109" customFormat="1" ht="14.4"/>
    <row r="5742" s="109" customFormat="1" ht="14.4"/>
    <row r="5743" s="109" customFormat="1" ht="14.4"/>
    <row r="5744" s="109" customFormat="1" ht="14.4"/>
    <row r="5745" s="109" customFormat="1" ht="14.4"/>
    <row r="5746" s="109" customFormat="1" ht="14.4"/>
    <row r="5747" s="109" customFormat="1" ht="14.4"/>
    <row r="5748" s="109" customFormat="1" ht="14.4"/>
    <row r="5749" s="109" customFormat="1" ht="14.4"/>
    <row r="5750" s="109" customFormat="1" ht="14.4"/>
    <row r="5751" s="109" customFormat="1" ht="14.4"/>
    <row r="5752" s="109" customFormat="1" ht="14.4"/>
    <row r="5753" s="109" customFormat="1" ht="14.4"/>
    <row r="5754" s="109" customFormat="1" ht="14.4"/>
    <row r="5755" s="109" customFormat="1" ht="14.4"/>
    <row r="5756" s="109" customFormat="1" ht="14.4"/>
    <row r="5757" s="109" customFormat="1" ht="14.4"/>
    <row r="5758" s="109" customFormat="1" ht="14.4"/>
    <row r="5759" s="109" customFormat="1" ht="14.4"/>
    <row r="5760" s="109" customFormat="1" ht="14.4"/>
    <row r="5761" s="109" customFormat="1" ht="14.4"/>
    <row r="5762" s="109" customFormat="1" ht="14.4"/>
    <row r="5763" s="109" customFormat="1" ht="14.4"/>
    <row r="5764" s="109" customFormat="1" ht="14.4"/>
    <row r="5765" s="109" customFormat="1" ht="14.4"/>
    <row r="5766" s="109" customFormat="1" ht="14.4"/>
    <row r="5767" s="109" customFormat="1" ht="14.4"/>
    <row r="5768" s="109" customFormat="1" ht="14.4"/>
    <row r="5769" s="109" customFormat="1" ht="14.4"/>
    <row r="5770" s="109" customFormat="1" ht="14.4"/>
    <row r="5771" s="109" customFormat="1" ht="14.4"/>
    <row r="5772" s="109" customFormat="1" ht="14.4"/>
    <row r="5773" s="109" customFormat="1" ht="14.4"/>
    <row r="5774" s="109" customFormat="1" ht="14.4"/>
    <row r="5775" s="109" customFormat="1" ht="14.4"/>
    <row r="5776" s="109" customFormat="1" ht="14.4"/>
    <row r="5777" s="109" customFormat="1" ht="14.4"/>
    <row r="5778" s="109" customFormat="1" ht="14.4"/>
    <row r="5779" s="109" customFormat="1" ht="14.4"/>
    <row r="5780" s="109" customFormat="1" ht="14.4"/>
    <row r="5781" s="109" customFormat="1" ht="14.4"/>
    <row r="5782" s="109" customFormat="1" ht="14.4"/>
    <row r="5783" s="109" customFormat="1" ht="14.4"/>
    <row r="5784" s="109" customFormat="1" ht="14.4"/>
    <row r="5785" s="109" customFormat="1" ht="14.4"/>
    <row r="5786" s="109" customFormat="1" ht="14.4"/>
    <row r="5787" s="109" customFormat="1" ht="14.4"/>
    <row r="5788" s="109" customFormat="1" ht="14.4"/>
    <row r="5789" s="109" customFormat="1" ht="14.4"/>
    <row r="5790" s="109" customFormat="1" ht="14.4"/>
    <row r="5791" s="109" customFormat="1" ht="14.4"/>
    <row r="5792" s="109" customFormat="1" ht="14.4"/>
    <row r="5793" s="109" customFormat="1" ht="14.4"/>
    <row r="5794" s="109" customFormat="1" ht="14.4"/>
    <row r="5795" s="109" customFormat="1" ht="14.4"/>
    <row r="5796" s="109" customFormat="1" ht="14.4"/>
    <row r="5797" s="109" customFormat="1" ht="14.4"/>
    <row r="5798" s="109" customFormat="1" ht="14.4"/>
    <row r="5799" s="109" customFormat="1" ht="14.4"/>
    <row r="5800" s="109" customFormat="1" ht="14.4"/>
    <row r="5801" s="109" customFormat="1" ht="14.4"/>
    <row r="5802" s="109" customFormat="1" ht="14.4"/>
    <row r="5803" s="109" customFormat="1" ht="14.4"/>
    <row r="5804" s="109" customFormat="1" ht="14.4"/>
    <row r="5805" s="109" customFormat="1" ht="14.4"/>
    <row r="5806" s="109" customFormat="1" ht="14.4"/>
    <row r="5807" s="109" customFormat="1" ht="14.4"/>
    <row r="5808" s="109" customFormat="1" ht="14.4"/>
    <row r="5809" s="109" customFormat="1" ht="14.4"/>
    <row r="5810" s="109" customFormat="1" ht="14.4"/>
    <row r="5811" s="109" customFormat="1" ht="14.4"/>
    <row r="5812" s="109" customFormat="1" ht="14.4"/>
    <row r="5813" s="109" customFormat="1" ht="14.4"/>
    <row r="5814" s="109" customFormat="1" ht="14.4"/>
    <row r="5815" s="109" customFormat="1" ht="14.4"/>
    <row r="5816" s="109" customFormat="1" ht="14.4"/>
    <row r="5817" s="109" customFormat="1" ht="14.4"/>
    <row r="5818" s="109" customFormat="1" ht="14.4"/>
    <row r="5819" s="109" customFormat="1" ht="14.4"/>
    <row r="5820" s="109" customFormat="1" ht="14.4"/>
    <row r="5821" s="109" customFormat="1" ht="14.4"/>
    <row r="5822" s="109" customFormat="1" ht="14.4"/>
    <row r="5823" s="109" customFormat="1" ht="14.4"/>
    <row r="5824" s="109" customFormat="1" ht="14.4"/>
    <row r="5825" s="109" customFormat="1" ht="14.4"/>
    <row r="5826" s="109" customFormat="1" ht="14.4"/>
    <row r="5827" s="109" customFormat="1" ht="14.4"/>
    <row r="5828" s="109" customFormat="1" ht="14.4"/>
    <row r="5829" s="109" customFormat="1" ht="14.4"/>
    <row r="5830" s="109" customFormat="1" ht="14.4"/>
    <row r="5831" s="109" customFormat="1" ht="14.4"/>
    <row r="5832" s="109" customFormat="1" ht="14.4"/>
    <row r="5833" s="109" customFormat="1" ht="14.4"/>
    <row r="5834" s="109" customFormat="1" ht="14.4"/>
    <row r="5835" s="109" customFormat="1" ht="14.4"/>
    <row r="5836" s="109" customFormat="1" ht="14.4"/>
    <row r="5837" s="109" customFormat="1" ht="14.4"/>
    <row r="5838" s="109" customFormat="1" ht="14.4"/>
    <row r="5839" s="109" customFormat="1" ht="14.4"/>
    <row r="5840" s="109" customFormat="1" ht="14.4"/>
    <row r="5841" s="109" customFormat="1" ht="14.4"/>
    <row r="5842" s="109" customFormat="1" ht="14.4"/>
    <row r="5843" s="109" customFormat="1" ht="14.4"/>
    <row r="5844" s="109" customFormat="1" ht="14.4"/>
    <row r="5845" s="109" customFormat="1" ht="14.4"/>
    <row r="5846" s="109" customFormat="1" ht="14.4"/>
    <row r="5847" s="109" customFormat="1" ht="14.4"/>
    <row r="5848" s="109" customFormat="1" ht="14.4"/>
    <row r="5849" s="109" customFormat="1" ht="14.4"/>
    <row r="5850" s="109" customFormat="1" ht="14.4"/>
    <row r="5851" s="109" customFormat="1" ht="14.4"/>
    <row r="5852" s="109" customFormat="1" ht="14.4"/>
    <row r="5853" s="109" customFormat="1" ht="14.4"/>
    <row r="5854" s="109" customFormat="1" ht="14.4"/>
    <row r="5855" s="109" customFormat="1" ht="14.4"/>
    <row r="5856" s="109" customFormat="1" ht="14.4"/>
    <row r="5857" s="109" customFormat="1" ht="14.4"/>
    <row r="5858" s="109" customFormat="1" ht="14.4"/>
    <row r="5859" s="109" customFormat="1" ht="14.4"/>
    <row r="5860" s="109" customFormat="1" ht="14.4"/>
    <row r="5861" s="109" customFormat="1" ht="14.4"/>
    <row r="5862" s="109" customFormat="1" ht="14.4"/>
    <row r="5863" s="109" customFormat="1" ht="14.4"/>
    <row r="5864" s="109" customFormat="1" ht="14.4"/>
    <row r="5865" s="109" customFormat="1" ht="14.4"/>
    <row r="5866" s="109" customFormat="1" ht="14.4"/>
    <row r="5867" s="109" customFormat="1" ht="14.4"/>
    <row r="5868" s="109" customFormat="1" ht="14.4"/>
    <row r="5869" s="109" customFormat="1" ht="14.4"/>
    <row r="5870" s="109" customFormat="1" ht="14.4"/>
    <row r="5871" s="109" customFormat="1" ht="14.4"/>
    <row r="5872" s="109" customFormat="1" ht="14.4"/>
    <row r="5873" s="109" customFormat="1" ht="14.4"/>
    <row r="5874" s="109" customFormat="1" ht="14.4"/>
    <row r="5875" s="109" customFormat="1" ht="14.4"/>
    <row r="5876" s="109" customFormat="1" ht="14.4"/>
    <row r="5877" s="109" customFormat="1" ht="14.4"/>
    <row r="5878" s="109" customFormat="1" ht="14.4"/>
    <row r="5879" s="109" customFormat="1" ht="14.4"/>
    <row r="5880" s="109" customFormat="1" ht="14.4"/>
    <row r="5881" s="109" customFormat="1" ht="14.4"/>
    <row r="5882" s="109" customFormat="1" ht="14.4"/>
    <row r="5883" s="109" customFormat="1" ht="14.4"/>
    <row r="5884" s="109" customFormat="1" ht="14.4"/>
    <row r="5885" s="109" customFormat="1" ht="14.4"/>
    <row r="5886" s="109" customFormat="1" ht="14.4"/>
    <row r="5887" s="109" customFormat="1" ht="14.4"/>
    <row r="5888" s="109" customFormat="1" ht="14.4"/>
    <row r="5889" s="109" customFormat="1" ht="14.4"/>
    <row r="5890" s="109" customFormat="1" ht="14.4"/>
    <row r="5891" s="109" customFormat="1" ht="14.4"/>
    <row r="5892" s="109" customFormat="1" ht="14.4"/>
    <row r="5893" s="109" customFormat="1" ht="14.4"/>
    <row r="5894" s="109" customFormat="1" ht="14.4"/>
    <row r="5895" s="109" customFormat="1" ht="14.4"/>
    <row r="5896" s="109" customFormat="1" ht="14.4"/>
    <row r="5897" s="109" customFormat="1" ht="14.4"/>
    <row r="5898" s="109" customFormat="1" ht="14.4"/>
    <row r="5899" s="109" customFormat="1" ht="14.4"/>
    <row r="5900" s="109" customFormat="1" ht="14.4"/>
    <row r="5901" s="109" customFormat="1" ht="14.4"/>
    <row r="5902" s="109" customFormat="1" ht="14.4"/>
    <row r="5903" s="109" customFormat="1" ht="14.4"/>
    <row r="5904" s="109" customFormat="1" ht="14.4"/>
    <row r="5905" s="109" customFormat="1" ht="14.4"/>
    <row r="5906" s="109" customFormat="1" ht="14.4"/>
    <row r="5907" s="109" customFormat="1" ht="14.4"/>
    <row r="5908" s="109" customFormat="1" ht="14.4"/>
    <row r="5909" s="109" customFormat="1" ht="14.4"/>
    <row r="5910" s="109" customFormat="1" ht="14.4"/>
    <row r="5911" s="109" customFormat="1" ht="14.4"/>
    <row r="5912" s="109" customFormat="1" ht="14.4"/>
    <row r="5913" s="109" customFormat="1" ht="14.4"/>
    <row r="5914" s="109" customFormat="1" ht="14.4"/>
    <row r="5915" s="109" customFormat="1" ht="14.4"/>
    <row r="5916" s="109" customFormat="1" ht="14.4"/>
    <row r="5917" s="109" customFormat="1" ht="14.4"/>
    <row r="5918" s="109" customFormat="1" ht="14.4"/>
    <row r="5919" s="109" customFormat="1" ht="14.4"/>
    <row r="5920" s="109" customFormat="1" ht="14.4"/>
    <row r="5921" s="109" customFormat="1" ht="14.4"/>
    <row r="5922" s="109" customFormat="1" ht="14.4"/>
    <row r="5923" s="109" customFormat="1" ht="14.4"/>
    <row r="5924" s="109" customFormat="1" ht="14.4"/>
    <row r="5925" s="109" customFormat="1" ht="14.4"/>
    <row r="5926" s="109" customFormat="1" ht="14.4"/>
    <row r="5927" s="109" customFormat="1" ht="14.4"/>
    <row r="5928" s="109" customFormat="1" ht="14.4"/>
    <row r="5929" s="109" customFormat="1" ht="14.4"/>
    <row r="5930" s="109" customFormat="1" ht="14.4"/>
    <row r="5931" s="109" customFormat="1" ht="14.4"/>
    <row r="5932" s="109" customFormat="1" ht="14.4"/>
    <row r="5933" s="109" customFormat="1" ht="14.4"/>
    <row r="5934" s="109" customFormat="1" ht="14.4"/>
    <row r="5935" s="109" customFormat="1" ht="14.4"/>
    <row r="5936" s="109" customFormat="1" ht="14.4"/>
    <row r="5937" s="109" customFormat="1" ht="14.4"/>
    <row r="5938" s="109" customFormat="1" ht="14.4"/>
    <row r="5939" s="109" customFormat="1" ht="14.4"/>
    <row r="5940" s="109" customFormat="1" ht="14.4"/>
    <row r="5941" s="109" customFormat="1" ht="14.4"/>
    <row r="5942" s="109" customFormat="1" ht="14.4"/>
    <row r="5943" s="109" customFormat="1" ht="14.4"/>
    <row r="5944" s="109" customFormat="1" ht="14.4"/>
    <row r="5945" s="109" customFormat="1" ht="14.4"/>
    <row r="5946" s="109" customFormat="1" ht="14.4"/>
    <row r="5947" s="109" customFormat="1" ht="14.4"/>
    <row r="5948" s="109" customFormat="1" ht="14.4"/>
    <row r="5949" s="109" customFormat="1" ht="14.4"/>
    <row r="5950" s="109" customFormat="1" ht="14.4"/>
    <row r="5951" s="109" customFormat="1" ht="14.4"/>
    <row r="5952" s="109" customFormat="1" ht="14.4"/>
    <row r="5953" s="109" customFormat="1" ht="14.4"/>
    <row r="5954" s="109" customFormat="1" ht="14.4"/>
    <row r="5955" s="109" customFormat="1" ht="14.4"/>
    <row r="5956" s="109" customFormat="1" ht="14.4"/>
    <row r="5957" s="109" customFormat="1" ht="14.4"/>
    <row r="5958" s="109" customFormat="1" ht="14.4"/>
    <row r="5959" s="109" customFormat="1" ht="14.4"/>
    <row r="5960" s="109" customFormat="1" ht="14.4"/>
    <row r="5961" s="109" customFormat="1" ht="14.4"/>
    <row r="5962" s="109" customFormat="1" ht="14.4"/>
    <row r="5963" s="109" customFormat="1" ht="14.4"/>
    <row r="5964" s="109" customFormat="1" ht="14.4"/>
    <row r="5965" s="109" customFormat="1" ht="14.4"/>
    <row r="5966" s="109" customFormat="1" ht="14.4"/>
    <row r="5967" s="109" customFormat="1" ht="14.4"/>
    <row r="5968" s="109" customFormat="1" ht="14.4"/>
    <row r="5969" s="109" customFormat="1" ht="14.4"/>
    <row r="5970" s="109" customFormat="1" ht="14.4"/>
    <row r="5971" s="109" customFormat="1" ht="14.4"/>
    <row r="5972" s="109" customFormat="1" ht="14.4"/>
    <row r="5973" s="109" customFormat="1" ht="14.4"/>
    <row r="5974" s="109" customFormat="1" ht="14.4"/>
    <row r="5975" s="109" customFormat="1" ht="14.4"/>
    <row r="5976" s="109" customFormat="1" ht="14.4"/>
    <row r="5977" s="109" customFormat="1" ht="14.4"/>
    <row r="5978" s="109" customFormat="1" ht="14.4"/>
    <row r="5979" s="109" customFormat="1" ht="14.4"/>
    <row r="5980" s="109" customFormat="1" ht="14.4"/>
    <row r="5981" s="109" customFormat="1" ht="14.4"/>
    <row r="5982" s="109" customFormat="1" ht="14.4"/>
    <row r="5983" s="109" customFormat="1" ht="14.4"/>
    <row r="5984" s="109" customFormat="1" ht="14.4"/>
    <row r="5985" s="109" customFormat="1" ht="14.4"/>
    <row r="5986" s="109" customFormat="1" ht="14.4"/>
    <row r="5987" s="109" customFormat="1" ht="14.4"/>
    <row r="5988" s="109" customFormat="1" ht="14.4"/>
    <row r="5989" s="109" customFormat="1" ht="14.4"/>
    <row r="5990" s="109" customFormat="1" ht="14.4"/>
    <row r="5991" s="109" customFormat="1" ht="14.4"/>
    <row r="5992" s="109" customFormat="1" ht="14.4"/>
    <row r="5993" s="109" customFormat="1" ht="14.4"/>
    <row r="5994" s="109" customFormat="1" ht="14.4"/>
    <row r="5995" s="109" customFormat="1" ht="14.4"/>
    <row r="5996" s="109" customFormat="1" ht="14.4"/>
    <row r="5997" s="109" customFormat="1" ht="14.4"/>
    <row r="5998" s="109" customFormat="1" ht="14.4"/>
    <row r="5999" s="109" customFormat="1" ht="14.4"/>
    <row r="6000" s="109" customFormat="1" ht="14.4"/>
    <row r="6001" s="109" customFormat="1" ht="14.4"/>
    <row r="6002" s="109" customFormat="1" ht="14.4"/>
    <row r="6003" s="109" customFormat="1" ht="14.4"/>
    <row r="6004" s="109" customFormat="1" ht="14.4"/>
    <row r="6005" s="109" customFormat="1" ht="14.4"/>
    <row r="6006" s="109" customFormat="1" ht="14.4"/>
    <row r="6007" s="109" customFormat="1" ht="14.4"/>
    <row r="6008" s="109" customFormat="1" ht="14.4"/>
    <row r="6009" s="109" customFormat="1" ht="14.4"/>
    <row r="6010" s="109" customFormat="1" ht="14.4"/>
    <row r="6011" s="109" customFormat="1" ht="14.4"/>
    <row r="6012" s="109" customFormat="1" ht="14.4"/>
    <row r="6013" s="109" customFormat="1" ht="14.4"/>
    <row r="6014" s="109" customFormat="1" ht="14.4"/>
    <row r="6015" s="109" customFormat="1" ht="14.4"/>
    <row r="6016" s="109" customFormat="1" ht="14.4"/>
    <row r="6017" s="109" customFormat="1" ht="14.4"/>
    <row r="6018" s="109" customFormat="1" ht="14.4"/>
    <row r="6019" s="109" customFormat="1" ht="14.4"/>
    <row r="6020" s="109" customFormat="1" ht="14.4"/>
    <row r="6021" s="109" customFormat="1" ht="14.4"/>
    <row r="6022" s="109" customFormat="1" ht="14.4"/>
    <row r="6023" s="109" customFormat="1" ht="14.4"/>
    <row r="6024" s="109" customFormat="1" ht="14.4"/>
    <row r="6025" s="109" customFormat="1" ht="14.4"/>
    <row r="6026" s="109" customFormat="1" ht="14.4"/>
    <row r="6027" s="109" customFormat="1" ht="14.4"/>
    <row r="6028" s="109" customFormat="1" ht="14.4"/>
    <row r="6029" s="109" customFormat="1" ht="14.4"/>
    <row r="6030" s="109" customFormat="1" ht="14.4"/>
    <row r="6031" s="109" customFormat="1" ht="14.4"/>
    <row r="6032" s="109" customFormat="1" ht="14.4"/>
    <row r="6033" s="109" customFormat="1" ht="14.4"/>
    <row r="6034" s="109" customFormat="1" ht="14.4"/>
    <row r="6035" s="109" customFormat="1" ht="14.4"/>
    <row r="6036" s="109" customFormat="1" ht="14.4"/>
    <row r="6037" s="109" customFormat="1" ht="14.4"/>
    <row r="6038" s="109" customFormat="1" ht="14.4"/>
    <row r="6039" s="109" customFormat="1" ht="14.4"/>
    <row r="6040" s="109" customFormat="1" ht="14.4"/>
    <row r="6041" s="109" customFormat="1" ht="14.4"/>
    <row r="6042" s="109" customFormat="1" ht="14.4"/>
    <row r="6043" s="109" customFormat="1" ht="14.4"/>
    <row r="6044" s="109" customFormat="1" ht="14.4"/>
    <row r="6045" s="109" customFormat="1" ht="14.4"/>
    <row r="6046" s="109" customFormat="1" ht="14.4"/>
    <row r="6047" s="109" customFormat="1" ht="14.4"/>
    <row r="6048" s="109" customFormat="1" ht="14.4"/>
    <row r="6049" s="109" customFormat="1" ht="14.4"/>
    <row r="6050" s="109" customFormat="1" ht="14.4"/>
    <row r="6051" s="109" customFormat="1" ht="14.4"/>
    <row r="6052" s="109" customFormat="1" ht="14.4"/>
    <row r="6053" s="109" customFormat="1" ht="14.4"/>
    <row r="6054" s="109" customFormat="1" ht="14.4"/>
    <row r="6055" s="109" customFormat="1" ht="14.4"/>
    <row r="6056" s="109" customFormat="1" ht="14.4"/>
    <row r="6057" s="109" customFormat="1" ht="14.4"/>
    <row r="6058" s="109" customFormat="1" ht="14.4"/>
    <row r="6059" s="109" customFormat="1" ht="14.4"/>
    <row r="6060" s="109" customFormat="1" ht="14.4"/>
    <row r="6061" s="109" customFormat="1" ht="14.4"/>
    <row r="6062" s="109" customFormat="1" ht="14.4"/>
    <row r="6063" s="109" customFormat="1" ht="14.4"/>
    <row r="6064" s="109" customFormat="1" ht="14.4"/>
    <row r="6065" s="109" customFormat="1" ht="14.4"/>
    <row r="6066" s="109" customFormat="1" ht="14.4"/>
    <row r="6067" s="109" customFormat="1" ht="14.4"/>
    <row r="6068" s="109" customFormat="1" ht="14.4"/>
    <row r="6069" s="109" customFormat="1" ht="14.4"/>
    <row r="6070" s="109" customFormat="1" ht="14.4"/>
    <row r="6071" s="109" customFormat="1" ht="14.4"/>
    <row r="6072" s="109" customFormat="1" ht="14.4"/>
    <row r="6073" s="109" customFormat="1" ht="14.4"/>
    <row r="6074" s="109" customFormat="1" ht="14.4"/>
    <row r="6075" s="109" customFormat="1" ht="14.4"/>
    <row r="6076" s="109" customFormat="1" ht="14.4"/>
    <row r="6077" s="109" customFormat="1" ht="14.4"/>
    <row r="6078" s="109" customFormat="1" ht="14.4"/>
    <row r="6079" s="109" customFormat="1" ht="14.4"/>
    <row r="6080" s="109" customFormat="1" ht="14.4"/>
    <row r="6081" s="109" customFormat="1" ht="14.4"/>
    <row r="6082" s="109" customFormat="1" ht="14.4"/>
    <row r="6083" s="109" customFormat="1" ht="14.4"/>
    <row r="6084" s="109" customFormat="1" ht="14.4"/>
    <row r="6085" s="109" customFormat="1" ht="14.4"/>
    <row r="6086" s="109" customFormat="1" ht="14.4"/>
    <row r="6087" s="109" customFormat="1" ht="14.4"/>
    <row r="6088" s="109" customFormat="1" ht="14.4"/>
    <row r="6089" s="109" customFormat="1" ht="14.4"/>
    <row r="6090" s="109" customFormat="1" ht="14.4"/>
    <row r="6091" s="109" customFormat="1" ht="14.4"/>
    <row r="6092" s="109" customFormat="1" ht="14.4"/>
    <row r="6093" s="109" customFormat="1" ht="14.4"/>
    <row r="6094" s="109" customFormat="1" ht="14.4"/>
    <row r="6095" s="109" customFormat="1" ht="14.4"/>
    <row r="6096" s="109" customFormat="1" ht="14.4"/>
    <row r="6097" s="109" customFormat="1" ht="14.4"/>
    <row r="6098" s="109" customFormat="1" ht="14.4"/>
    <row r="6099" s="109" customFormat="1" ht="14.4"/>
    <row r="6100" s="109" customFormat="1" ht="14.4"/>
    <row r="6101" s="109" customFormat="1" ht="14.4"/>
    <row r="6102" s="109" customFormat="1" ht="14.4"/>
    <row r="6103" s="109" customFormat="1" ht="14.4"/>
    <row r="6104" s="109" customFormat="1" ht="14.4"/>
    <row r="6105" s="109" customFormat="1" ht="14.4"/>
    <row r="6106" s="109" customFormat="1" ht="14.4"/>
    <row r="6107" s="109" customFormat="1" ht="14.4"/>
    <row r="6108" s="109" customFormat="1" ht="14.4"/>
    <row r="6109" s="109" customFormat="1" ht="14.4"/>
    <row r="6110" s="109" customFormat="1" ht="14.4"/>
    <row r="6111" s="109" customFormat="1" ht="14.4"/>
    <row r="6112" s="109" customFormat="1" ht="14.4"/>
    <row r="6113" s="109" customFormat="1" ht="14.4"/>
    <row r="6114" s="109" customFormat="1" ht="14.4"/>
    <row r="6115" s="109" customFormat="1" ht="14.4"/>
    <row r="6116" s="109" customFormat="1" ht="14.4"/>
    <row r="6117" s="109" customFormat="1" ht="14.4"/>
    <row r="6118" s="109" customFormat="1" ht="14.4"/>
    <row r="6119" s="109" customFormat="1" ht="14.4"/>
    <row r="6120" s="109" customFormat="1" ht="14.4"/>
    <row r="6121" s="109" customFormat="1" ht="14.4"/>
    <row r="6122" s="109" customFormat="1" ht="14.4"/>
    <row r="6123" s="109" customFormat="1" ht="14.4"/>
    <row r="6124" s="109" customFormat="1" ht="14.4"/>
    <row r="6125" s="109" customFormat="1" ht="14.4"/>
    <row r="6126" s="109" customFormat="1" ht="14.4"/>
    <row r="6127" s="109" customFormat="1" ht="14.4"/>
    <row r="6128" s="109" customFormat="1" ht="14.4"/>
    <row r="6129" s="109" customFormat="1" ht="14.4"/>
    <row r="6130" s="109" customFormat="1" ht="14.4"/>
    <row r="6131" s="109" customFormat="1" ht="14.4"/>
    <row r="6132" s="109" customFormat="1" ht="14.4"/>
    <row r="6133" s="109" customFormat="1" ht="14.4"/>
    <row r="6134" s="109" customFormat="1" ht="14.4"/>
    <row r="6135" s="109" customFormat="1" ht="14.4"/>
    <row r="6136" s="109" customFormat="1" ht="14.4"/>
    <row r="6137" s="109" customFormat="1" ht="14.4"/>
    <row r="6138" s="109" customFormat="1" ht="14.4"/>
    <row r="6139" s="109" customFormat="1" ht="14.4"/>
    <row r="6140" s="109" customFormat="1" ht="14.4"/>
    <row r="6141" s="109" customFormat="1" ht="14.4"/>
    <row r="6142" s="109" customFormat="1" ht="14.4"/>
    <row r="6143" s="109" customFormat="1" ht="14.4"/>
    <row r="6144" s="109" customFormat="1" ht="14.4"/>
    <row r="6145" s="109" customFormat="1" ht="14.4"/>
    <row r="6146" s="109" customFormat="1" ht="14.4"/>
    <row r="6147" s="109" customFormat="1" ht="14.4"/>
    <row r="6148" s="109" customFormat="1" ht="14.4"/>
    <row r="6149" s="109" customFormat="1" ht="14.4"/>
    <row r="6150" s="109" customFormat="1" ht="14.4"/>
    <row r="6151" s="109" customFormat="1" ht="14.4"/>
    <row r="6152" s="109" customFormat="1" ht="14.4"/>
    <row r="6153" s="109" customFormat="1" ht="14.4"/>
    <row r="6154" s="109" customFormat="1" ht="14.4"/>
    <row r="6155" s="109" customFormat="1" ht="14.4"/>
    <row r="6156" s="109" customFormat="1" ht="14.4"/>
    <row r="6157" s="109" customFormat="1" ht="14.4"/>
    <row r="6158" s="109" customFormat="1" ht="14.4"/>
    <row r="6159" s="109" customFormat="1" ht="14.4"/>
    <row r="6160" s="109" customFormat="1" ht="14.4"/>
    <row r="6161" s="109" customFormat="1" ht="14.4"/>
    <row r="6162" s="109" customFormat="1" ht="14.4"/>
    <row r="6163" s="109" customFormat="1" ht="14.4"/>
    <row r="6164" s="109" customFormat="1" ht="14.4"/>
    <row r="6165" s="109" customFormat="1" ht="14.4"/>
    <row r="6166" s="109" customFormat="1" ht="14.4"/>
    <row r="6167" s="109" customFormat="1" ht="14.4"/>
    <row r="6168" s="109" customFormat="1" ht="14.4"/>
    <row r="6169" s="109" customFormat="1" ht="14.4"/>
    <row r="6170" s="109" customFormat="1" ht="14.4"/>
    <row r="6171" s="109" customFormat="1" ht="14.4"/>
    <row r="6172" s="109" customFormat="1" ht="14.4"/>
    <row r="6173" s="109" customFormat="1" ht="14.4"/>
    <row r="6174" s="109" customFormat="1" ht="14.4"/>
    <row r="6175" s="109" customFormat="1" ht="14.4"/>
    <row r="6176" s="109" customFormat="1" ht="14.4"/>
    <row r="6177" s="109" customFormat="1" ht="14.4"/>
    <row r="6178" s="109" customFormat="1" ht="14.4"/>
    <row r="6179" s="109" customFormat="1" ht="14.4"/>
    <row r="6180" s="109" customFormat="1" ht="14.4"/>
    <row r="6181" s="109" customFormat="1" ht="14.4"/>
    <row r="6182" s="109" customFormat="1" ht="14.4"/>
    <row r="6183" s="109" customFormat="1" ht="14.4"/>
    <row r="6184" s="109" customFormat="1" ht="14.4"/>
    <row r="6185" s="109" customFormat="1" ht="14.4"/>
    <row r="6186" s="109" customFormat="1" ht="14.4"/>
    <row r="6187" s="109" customFormat="1" ht="14.4"/>
    <row r="6188" s="109" customFormat="1" ht="14.4"/>
    <row r="6189" s="109" customFormat="1" ht="14.4"/>
    <row r="6190" s="109" customFormat="1" ht="14.4"/>
    <row r="6191" s="109" customFormat="1" ht="14.4"/>
    <row r="6192" s="109" customFormat="1" ht="14.4"/>
    <row r="6193" s="109" customFormat="1" ht="14.4"/>
    <row r="6194" s="109" customFormat="1" ht="14.4"/>
    <row r="6195" s="109" customFormat="1" ht="14.4"/>
    <row r="6196" s="109" customFormat="1" ht="14.4"/>
    <row r="6197" s="109" customFormat="1" ht="14.4"/>
    <row r="6198" s="109" customFormat="1" ht="14.4"/>
    <row r="6199" s="109" customFormat="1" ht="14.4"/>
    <row r="6200" s="109" customFormat="1" ht="14.4"/>
    <row r="6201" s="109" customFormat="1" ht="14.4"/>
    <row r="6202" s="109" customFormat="1" ht="14.4"/>
    <row r="6203" s="109" customFormat="1" ht="14.4"/>
    <row r="6204" s="109" customFormat="1" ht="14.4"/>
    <row r="6205" s="109" customFormat="1" ht="14.4"/>
    <row r="6206" s="109" customFormat="1" ht="14.4"/>
    <row r="6207" s="109" customFormat="1" ht="14.4"/>
    <row r="6208" s="109" customFormat="1" ht="14.4"/>
    <row r="6209" s="109" customFormat="1" ht="14.4"/>
    <row r="6210" s="109" customFormat="1" ht="14.4"/>
    <row r="6211" s="109" customFormat="1" ht="14.4"/>
    <row r="6212" s="109" customFormat="1" ht="14.4"/>
    <row r="6213" s="109" customFormat="1" ht="14.4"/>
    <row r="6214" s="109" customFormat="1" ht="14.4"/>
    <row r="6215" s="109" customFormat="1" ht="14.4"/>
    <row r="6216" s="109" customFormat="1" ht="14.4"/>
    <row r="6217" s="109" customFormat="1" ht="14.4"/>
    <row r="6218" s="109" customFormat="1" ht="14.4"/>
    <row r="6219" s="109" customFormat="1" ht="14.4"/>
    <row r="6220" s="109" customFormat="1" ht="14.4"/>
    <row r="6221" s="109" customFormat="1" ht="14.4"/>
    <row r="6222" s="109" customFormat="1" ht="14.4"/>
    <row r="6223" s="109" customFormat="1" ht="14.4"/>
    <row r="6224" s="109" customFormat="1" ht="14.4"/>
    <row r="6225" s="109" customFormat="1" ht="14.4"/>
    <row r="6226" s="109" customFormat="1" ht="14.4"/>
    <row r="6227" s="109" customFormat="1" ht="14.4"/>
    <row r="6228" s="109" customFormat="1" ht="14.4"/>
    <row r="6229" s="109" customFormat="1" ht="14.4"/>
    <row r="6230" s="109" customFormat="1" ht="14.4"/>
    <row r="6231" s="109" customFormat="1" ht="14.4"/>
    <row r="6232" s="109" customFormat="1" ht="14.4"/>
    <row r="6233" s="109" customFormat="1" ht="14.4"/>
    <row r="6234" s="109" customFormat="1" ht="14.4"/>
    <row r="6235" s="109" customFormat="1" ht="14.4"/>
    <row r="6236" s="109" customFormat="1" ht="14.4"/>
    <row r="6237" s="109" customFormat="1" ht="14.4"/>
    <row r="6238" s="109" customFormat="1" ht="14.4"/>
    <row r="6239" s="109" customFormat="1" ht="14.4"/>
    <row r="6240" s="109" customFormat="1" ht="14.4"/>
    <row r="6241" s="109" customFormat="1" ht="14.4"/>
    <row r="6242" s="109" customFormat="1" ht="14.4"/>
    <row r="6243" s="109" customFormat="1" ht="14.4"/>
    <row r="6244" s="109" customFormat="1" ht="14.4"/>
    <row r="6245" s="109" customFormat="1" ht="14.4"/>
    <row r="6246" s="109" customFormat="1" ht="14.4"/>
    <row r="6247" s="109" customFormat="1" ht="14.4"/>
    <row r="6248" s="109" customFormat="1" ht="14.4"/>
    <row r="6249" s="109" customFormat="1" ht="14.4"/>
    <row r="6250" s="109" customFormat="1" ht="14.4"/>
    <row r="6251" s="109" customFormat="1" ht="14.4"/>
    <row r="6252" s="109" customFormat="1" ht="14.4"/>
    <row r="6253" s="109" customFormat="1" ht="14.4"/>
    <row r="6254" s="109" customFormat="1" ht="14.4"/>
    <row r="6255" s="109" customFormat="1" ht="14.4"/>
    <row r="6256" s="109" customFormat="1" ht="14.4"/>
    <row r="6257" s="109" customFormat="1" ht="14.4"/>
    <row r="6258" s="109" customFormat="1" ht="14.4"/>
    <row r="6259" s="109" customFormat="1" ht="14.4"/>
    <row r="6260" s="109" customFormat="1" ht="14.4"/>
    <row r="6261" s="109" customFormat="1" ht="14.4"/>
    <row r="6262" s="109" customFormat="1" ht="14.4"/>
    <row r="6263" s="109" customFormat="1" ht="14.4"/>
    <row r="6264" s="109" customFormat="1" ht="14.4"/>
    <row r="6265" s="109" customFormat="1" ht="14.4"/>
    <row r="6266" s="109" customFormat="1" ht="14.4"/>
    <row r="6267" s="109" customFormat="1" ht="14.4"/>
    <row r="6268" s="109" customFormat="1" ht="14.4"/>
    <row r="6269" s="109" customFormat="1" ht="14.4"/>
    <row r="6270" s="109" customFormat="1" ht="14.4"/>
    <row r="6271" s="109" customFormat="1" ht="14.4"/>
    <row r="6272" s="109" customFormat="1" ht="14.4"/>
    <row r="6273" s="109" customFormat="1" ht="14.4"/>
    <row r="6274" s="109" customFormat="1" ht="14.4"/>
    <row r="6275" s="109" customFormat="1" ht="14.4"/>
    <row r="6276" s="109" customFormat="1" ht="14.4"/>
    <row r="6277" s="109" customFormat="1" ht="14.4"/>
    <row r="6278" s="109" customFormat="1" ht="14.4"/>
    <row r="6279" s="109" customFormat="1" ht="14.4"/>
    <row r="6280" s="109" customFormat="1" ht="14.4"/>
    <row r="6281" s="109" customFormat="1" ht="14.4"/>
    <row r="6282" s="109" customFormat="1" ht="14.4"/>
    <row r="6283" s="109" customFormat="1" ht="14.4"/>
    <row r="6284" s="109" customFormat="1" ht="14.4"/>
    <row r="6285" s="109" customFormat="1" ht="14.4"/>
    <row r="6286" s="109" customFormat="1" ht="14.4"/>
    <row r="6287" s="109" customFormat="1" ht="14.4"/>
    <row r="6288" s="109" customFormat="1" ht="14.4"/>
    <row r="6289" s="109" customFormat="1" ht="14.4"/>
    <row r="6290" s="109" customFormat="1" ht="14.4"/>
    <row r="6291" s="109" customFormat="1" ht="14.4"/>
    <row r="6292" s="109" customFormat="1" ht="14.4"/>
    <row r="6293" s="109" customFormat="1" ht="14.4"/>
    <row r="6294" s="109" customFormat="1" ht="14.4"/>
    <row r="6295" s="109" customFormat="1" ht="14.4"/>
    <row r="6296" s="109" customFormat="1" ht="14.4"/>
    <row r="6297" s="109" customFormat="1" ht="14.4"/>
    <row r="6298" s="109" customFormat="1" ht="14.4"/>
    <row r="6299" s="109" customFormat="1" ht="14.4"/>
    <row r="6300" s="109" customFormat="1" ht="14.4"/>
    <row r="6301" s="109" customFormat="1" ht="14.4"/>
    <row r="6302" s="109" customFormat="1" ht="14.4"/>
    <row r="6303" s="109" customFormat="1" ht="14.4"/>
    <row r="6304" s="109" customFormat="1" ht="14.4"/>
    <row r="6305" s="109" customFormat="1" ht="14.4"/>
    <row r="6306" s="109" customFormat="1" ht="14.4"/>
    <row r="6307" s="109" customFormat="1" ht="14.4"/>
    <row r="6308" s="109" customFormat="1" ht="14.4"/>
    <row r="6309" s="109" customFormat="1" ht="14.4"/>
    <row r="6310" s="109" customFormat="1" ht="14.4"/>
    <row r="6311" s="109" customFormat="1" ht="14.4"/>
    <row r="6312" s="109" customFormat="1" ht="14.4"/>
    <row r="6313" s="109" customFormat="1" ht="14.4"/>
    <row r="6314" s="109" customFormat="1" ht="14.4"/>
    <row r="6315" s="109" customFormat="1" ht="14.4"/>
    <row r="6316" s="109" customFormat="1" ht="14.4"/>
    <row r="6317" s="109" customFormat="1" ht="14.4"/>
    <row r="6318" s="109" customFormat="1" ht="14.4"/>
    <row r="6319" s="109" customFormat="1" ht="14.4"/>
    <row r="6320" s="109" customFormat="1" ht="14.4"/>
    <row r="6321" s="109" customFormat="1" ht="14.4"/>
    <row r="6322" s="109" customFormat="1" ht="14.4"/>
    <row r="6323" s="109" customFormat="1" ht="14.4"/>
    <row r="6324" s="109" customFormat="1" ht="14.4"/>
    <row r="6325" s="109" customFormat="1" ht="14.4"/>
    <row r="6326" s="109" customFormat="1" ht="14.4"/>
    <row r="6327" s="109" customFormat="1" ht="14.4"/>
    <row r="6328" s="109" customFormat="1" ht="14.4"/>
    <row r="6329" s="109" customFormat="1" ht="14.4"/>
    <row r="6330" s="109" customFormat="1" ht="14.4"/>
    <row r="6331" s="109" customFormat="1" ht="14.4"/>
    <row r="6332" s="109" customFormat="1" ht="14.4"/>
    <row r="6333" s="109" customFormat="1" ht="14.4"/>
    <row r="6334" s="109" customFormat="1" ht="14.4"/>
    <row r="6335" s="109" customFormat="1" ht="14.4"/>
    <row r="6336" s="109" customFormat="1" ht="14.4"/>
    <row r="6337" s="109" customFormat="1" ht="14.4"/>
    <row r="6338" s="109" customFormat="1" ht="14.4"/>
    <row r="6339" s="109" customFormat="1" ht="14.4"/>
    <row r="6340" s="109" customFormat="1" ht="14.4"/>
    <row r="6341" s="109" customFormat="1" ht="14.4"/>
    <row r="6342" s="109" customFormat="1" ht="14.4"/>
    <row r="6343" s="109" customFormat="1" ht="14.4"/>
    <row r="6344" s="109" customFormat="1" ht="14.4"/>
    <row r="6345" s="109" customFormat="1" ht="14.4"/>
    <row r="6346" s="109" customFormat="1" ht="14.4"/>
    <row r="6347" s="109" customFormat="1" ht="14.4"/>
    <row r="6348" s="109" customFormat="1" ht="14.4"/>
    <row r="6349" s="109" customFormat="1" ht="14.4"/>
    <row r="6350" s="109" customFormat="1" ht="14.4"/>
    <row r="6351" s="109" customFormat="1" ht="14.4"/>
    <row r="6352" s="109" customFormat="1" ht="14.4"/>
    <row r="6353" s="109" customFormat="1" ht="14.4"/>
    <row r="6354" s="109" customFormat="1" ht="14.4"/>
    <row r="6355" s="109" customFormat="1" ht="14.4"/>
    <row r="6356" s="109" customFormat="1" ht="14.4"/>
    <row r="6357" s="109" customFormat="1" ht="14.4"/>
    <row r="6358" s="109" customFormat="1" ht="14.4"/>
    <row r="6359" s="109" customFormat="1" ht="14.4"/>
    <row r="6360" s="109" customFormat="1" ht="14.4"/>
    <row r="6361" s="109" customFormat="1" ht="14.4"/>
    <row r="6362" s="109" customFormat="1" ht="14.4"/>
    <row r="6363" s="109" customFormat="1" ht="14.4"/>
    <row r="6364" s="109" customFormat="1" ht="14.4"/>
    <row r="6365" s="109" customFormat="1" ht="14.4"/>
    <row r="6366" s="109" customFormat="1" ht="14.4"/>
    <row r="6367" s="109" customFormat="1" ht="14.4"/>
    <row r="6368" s="109" customFormat="1" ht="14.4"/>
    <row r="6369" s="109" customFormat="1" ht="14.4"/>
    <row r="6370" s="109" customFormat="1" ht="14.4"/>
    <row r="6371" s="109" customFormat="1" ht="14.4"/>
    <row r="6372" s="109" customFormat="1" ht="14.4"/>
    <row r="6373" s="109" customFormat="1" ht="14.4"/>
    <row r="6374" s="109" customFormat="1" ht="14.4"/>
    <row r="6375" s="109" customFormat="1" ht="14.4"/>
    <row r="6376" s="109" customFormat="1" ht="14.4"/>
    <row r="6377" s="109" customFormat="1" ht="14.4"/>
    <row r="6378" s="109" customFormat="1" ht="14.4"/>
    <row r="6379" s="109" customFormat="1" ht="14.4"/>
    <row r="6380" s="109" customFormat="1" ht="14.4"/>
    <row r="6381" s="109" customFormat="1" ht="14.4"/>
    <row r="6382" s="109" customFormat="1" ht="14.4"/>
    <row r="6383" s="109" customFormat="1" ht="14.4"/>
    <row r="6384" s="109" customFormat="1" ht="14.4"/>
    <row r="6385" s="109" customFormat="1" ht="14.4"/>
    <row r="6386" s="109" customFormat="1" ht="14.4"/>
    <row r="6387" s="109" customFormat="1" ht="14.4"/>
    <row r="6388" s="109" customFormat="1" ht="14.4"/>
    <row r="6389" s="109" customFormat="1" ht="14.4"/>
    <row r="6390" s="109" customFormat="1" ht="14.4"/>
    <row r="6391" s="109" customFormat="1" ht="14.4"/>
    <row r="6392" s="109" customFormat="1" ht="14.4"/>
    <row r="6393" s="109" customFormat="1" ht="14.4"/>
    <row r="6394" s="109" customFormat="1" ht="14.4"/>
    <row r="6395" s="109" customFormat="1" ht="14.4"/>
    <row r="6396" s="109" customFormat="1" ht="14.4"/>
    <row r="6397" s="109" customFormat="1" ht="14.4"/>
    <row r="6398" s="109" customFormat="1" ht="14.4"/>
    <row r="6399" s="109" customFormat="1" ht="14.4"/>
    <row r="6400" s="109" customFormat="1" ht="14.4"/>
    <row r="6401" s="109" customFormat="1" ht="14.4"/>
    <row r="6402" s="109" customFormat="1" ht="14.4"/>
    <row r="6403" s="109" customFormat="1" ht="14.4"/>
    <row r="6404" s="109" customFormat="1" ht="14.4"/>
    <row r="6405" s="109" customFormat="1" ht="14.4"/>
    <row r="6406" s="109" customFormat="1" ht="14.4"/>
    <row r="6407" s="109" customFormat="1" ht="14.4"/>
    <row r="6408" s="109" customFormat="1" ht="14.4"/>
    <row r="6409" s="109" customFormat="1" ht="14.4"/>
    <row r="6410" s="109" customFormat="1" ht="14.4"/>
    <row r="6411" s="109" customFormat="1" ht="14.4"/>
    <row r="6412" s="109" customFormat="1" ht="14.4"/>
    <row r="6413" s="109" customFormat="1" ht="14.4"/>
    <row r="6414" s="109" customFormat="1" ht="14.4"/>
    <row r="6415" s="109" customFormat="1" ht="14.4"/>
    <row r="6416" s="109" customFormat="1" ht="14.4"/>
    <row r="6417" s="109" customFormat="1" ht="14.4"/>
    <row r="6418" s="109" customFormat="1" ht="14.4"/>
    <row r="6419" s="109" customFormat="1" ht="14.4"/>
    <row r="6420" s="109" customFormat="1" ht="14.4"/>
    <row r="6421" s="109" customFormat="1" ht="14.4"/>
    <row r="6422" s="109" customFormat="1" ht="14.4"/>
    <row r="6423" s="109" customFormat="1" ht="14.4"/>
    <row r="6424" s="109" customFormat="1" ht="14.4"/>
    <row r="6425" s="109" customFormat="1" ht="14.4"/>
    <row r="6426" s="109" customFormat="1" ht="14.4"/>
    <row r="6427" s="109" customFormat="1" ht="14.4"/>
    <row r="6428" s="109" customFormat="1" ht="14.4"/>
    <row r="6429" s="109" customFormat="1" ht="14.4"/>
    <row r="6430" s="109" customFormat="1" ht="14.4"/>
    <row r="6431" s="109" customFormat="1" ht="14.4"/>
    <row r="6432" s="109" customFormat="1" ht="14.4"/>
    <row r="6433" s="109" customFormat="1" ht="14.4"/>
    <row r="6434" s="109" customFormat="1" ht="14.4"/>
    <row r="6435" s="109" customFormat="1" ht="14.4"/>
    <row r="6436" s="109" customFormat="1" ht="14.4"/>
    <row r="6437" s="109" customFormat="1" ht="14.4"/>
    <row r="6438" s="109" customFormat="1" ht="14.4"/>
    <row r="6439" s="109" customFormat="1" ht="14.4"/>
    <row r="6440" s="109" customFormat="1" ht="14.4"/>
    <row r="6441" s="109" customFormat="1" ht="14.4"/>
    <row r="6442" s="109" customFormat="1" ht="14.4"/>
    <row r="6443" s="109" customFormat="1" ht="14.4"/>
    <row r="6444" s="109" customFormat="1" ht="14.4"/>
    <row r="6445" s="109" customFormat="1" ht="14.4"/>
    <row r="6446" s="109" customFormat="1" ht="14.4"/>
    <row r="6447" s="109" customFormat="1" ht="14.4"/>
    <row r="6448" s="109" customFormat="1" ht="14.4"/>
    <row r="6449" s="109" customFormat="1" ht="14.4"/>
    <row r="6450" s="109" customFormat="1" ht="14.4"/>
    <row r="6451" s="109" customFormat="1" ht="14.4"/>
    <row r="6452" s="109" customFormat="1" ht="14.4"/>
    <row r="6453" s="109" customFormat="1" ht="14.4"/>
    <row r="6454" s="109" customFormat="1" ht="14.4"/>
    <row r="6455" s="109" customFormat="1" ht="14.4"/>
    <row r="6456" s="109" customFormat="1" ht="14.4"/>
    <row r="6457" s="109" customFormat="1" ht="14.4"/>
    <row r="6458" s="109" customFormat="1" ht="14.4"/>
    <row r="6459" s="109" customFormat="1" ht="14.4"/>
    <row r="6460" s="109" customFormat="1" ht="14.4"/>
    <row r="6461" s="109" customFormat="1" ht="14.4"/>
    <row r="6462" s="109" customFormat="1" ht="14.4"/>
    <row r="6463" s="109" customFormat="1" ht="14.4"/>
    <row r="6464" s="109" customFormat="1" ht="14.4"/>
    <row r="6465" s="109" customFormat="1" ht="14.4"/>
    <row r="6466" s="109" customFormat="1" ht="14.4"/>
    <row r="6467" s="109" customFormat="1" ht="14.4"/>
    <row r="6468" s="109" customFormat="1" ht="14.4"/>
    <row r="6469" s="109" customFormat="1" ht="14.4"/>
    <row r="6470" s="109" customFormat="1" ht="14.4"/>
    <row r="6471" s="109" customFormat="1" ht="14.4"/>
    <row r="6472" s="109" customFormat="1" ht="14.4"/>
    <row r="6473" s="109" customFormat="1" ht="14.4"/>
    <row r="6474" s="109" customFormat="1" ht="14.4"/>
    <row r="6475" s="109" customFormat="1" ht="14.4"/>
    <row r="6476" s="109" customFormat="1" ht="14.4"/>
    <row r="6477" s="109" customFormat="1" ht="14.4"/>
    <row r="6478" s="109" customFormat="1" ht="14.4"/>
    <row r="6479" s="109" customFormat="1" ht="14.4"/>
    <row r="6480" s="109" customFormat="1" ht="14.4"/>
    <row r="6481" s="109" customFormat="1" ht="14.4"/>
    <row r="6482" s="109" customFormat="1" ht="14.4"/>
    <row r="6483" s="109" customFormat="1" ht="14.4"/>
    <row r="6484" s="109" customFormat="1" ht="14.4"/>
    <row r="6485" s="109" customFormat="1" ht="14.4"/>
    <row r="6486" s="109" customFormat="1" ht="14.4"/>
    <row r="6487" s="109" customFormat="1" ht="14.4"/>
    <row r="6488" s="109" customFormat="1" ht="14.4"/>
    <row r="6489" s="109" customFormat="1" ht="14.4"/>
    <row r="6490" s="109" customFormat="1" ht="14.4"/>
    <row r="6491" s="109" customFormat="1" ht="14.4"/>
    <row r="6492" s="109" customFormat="1" ht="14.4"/>
    <row r="6493" s="109" customFormat="1" ht="14.4"/>
    <row r="6494" s="109" customFormat="1" ht="14.4"/>
    <row r="6495" s="109" customFormat="1" ht="14.4"/>
    <row r="6496" s="109" customFormat="1" ht="14.4"/>
    <row r="6497" s="109" customFormat="1" ht="14.4"/>
    <row r="6498" s="109" customFormat="1" ht="14.4"/>
    <row r="6499" s="109" customFormat="1" ht="14.4"/>
    <row r="6500" s="109" customFormat="1" ht="14.4"/>
    <row r="6501" s="109" customFormat="1" ht="14.4"/>
    <row r="6502" s="109" customFormat="1" ht="14.4"/>
    <row r="6503" s="109" customFormat="1" ht="14.4"/>
    <row r="6504" s="109" customFormat="1" ht="14.4"/>
    <row r="6505" s="109" customFormat="1" ht="14.4"/>
    <row r="6506" s="109" customFormat="1" ht="14.4"/>
    <row r="6507" s="109" customFormat="1" ht="14.4"/>
    <row r="6508" s="109" customFormat="1" ht="14.4"/>
    <row r="6509" s="109" customFormat="1" ht="14.4"/>
    <row r="6510" s="109" customFormat="1" ht="14.4"/>
    <row r="6511" s="109" customFormat="1" ht="14.4"/>
    <row r="6512" s="109" customFormat="1" ht="14.4"/>
    <row r="6513" s="109" customFormat="1" ht="14.4"/>
    <row r="6514" s="109" customFormat="1" ht="14.4"/>
    <row r="6515" s="109" customFormat="1" ht="14.4"/>
    <row r="6516" s="109" customFormat="1" ht="14.4"/>
    <row r="6517" s="109" customFormat="1" ht="14.4"/>
    <row r="6518" s="109" customFormat="1" ht="14.4"/>
    <row r="6519" s="109" customFormat="1" ht="14.4"/>
    <row r="6520" s="109" customFormat="1" ht="14.4"/>
    <row r="6521" s="109" customFormat="1" ht="14.4"/>
    <row r="6522" s="109" customFormat="1" ht="14.4"/>
    <row r="6523" s="109" customFormat="1" ht="14.4"/>
    <row r="6524" s="109" customFormat="1" ht="14.4"/>
    <row r="6525" s="109" customFormat="1" ht="14.4"/>
    <row r="6526" s="109" customFormat="1" ht="14.4"/>
    <row r="6527" s="109" customFormat="1" ht="14.4"/>
    <row r="6528" s="109" customFormat="1" ht="14.4"/>
    <row r="6529" s="109" customFormat="1" ht="14.4"/>
    <row r="6530" s="109" customFormat="1" ht="14.4"/>
    <row r="6531" s="109" customFormat="1" ht="14.4"/>
    <row r="6532" s="109" customFormat="1" ht="14.4"/>
    <row r="6533" s="109" customFormat="1" ht="14.4"/>
    <row r="6534" s="109" customFormat="1" ht="14.4"/>
    <row r="6535" s="109" customFormat="1" ht="14.4"/>
    <row r="6536" s="109" customFormat="1" ht="14.4"/>
    <row r="6537" s="109" customFormat="1" ht="14.4"/>
    <row r="6538" s="109" customFormat="1" ht="14.4"/>
    <row r="6539" s="109" customFormat="1" ht="14.4"/>
    <row r="6540" s="109" customFormat="1" ht="14.4"/>
    <row r="6541" s="109" customFormat="1" ht="14.4"/>
    <row r="6542" s="109" customFormat="1" ht="14.4"/>
    <row r="6543" s="109" customFormat="1" ht="14.4"/>
    <row r="6544" s="109" customFormat="1" ht="14.4"/>
    <row r="6545" s="109" customFormat="1" ht="14.4"/>
    <row r="6546" s="109" customFormat="1" ht="14.4"/>
    <row r="6547" s="109" customFormat="1" ht="14.4"/>
    <row r="6548" s="109" customFormat="1" ht="14.4"/>
    <row r="6549" s="109" customFormat="1" ht="14.4"/>
    <row r="6550" s="109" customFormat="1" ht="14.4"/>
    <row r="6551" s="109" customFormat="1" ht="14.4"/>
    <row r="6552" s="109" customFormat="1" ht="14.4"/>
    <row r="6553" s="109" customFormat="1" ht="14.4"/>
    <row r="6554" s="109" customFormat="1" ht="14.4"/>
    <row r="6555" s="109" customFormat="1" ht="14.4"/>
    <row r="6556" s="109" customFormat="1" ht="14.4"/>
    <row r="6557" s="109" customFormat="1" ht="14.4"/>
    <row r="6558" s="109" customFormat="1" ht="14.4"/>
    <row r="6559" s="109" customFormat="1" ht="14.4"/>
    <row r="6560" s="109" customFormat="1" ht="14.4"/>
    <row r="6561" s="109" customFormat="1" ht="14.4"/>
    <row r="6562" s="109" customFormat="1" ht="14.4"/>
    <row r="6563" s="109" customFormat="1" ht="14.4"/>
    <row r="6564" s="109" customFormat="1" ht="14.4"/>
    <row r="6565" s="109" customFormat="1" ht="14.4"/>
    <row r="6566" s="109" customFormat="1" ht="14.4"/>
    <row r="6567" s="109" customFormat="1" ht="14.4"/>
    <row r="6568" s="109" customFormat="1" ht="14.4"/>
    <row r="6569" s="109" customFormat="1" ht="14.4"/>
    <row r="6570" s="109" customFormat="1" ht="14.4"/>
    <row r="6571" s="109" customFormat="1" ht="14.4"/>
    <row r="6572" s="109" customFormat="1" ht="14.4"/>
    <row r="6573" s="109" customFormat="1" ht="14.4"/>
    <row r="6574" s="109" customFormat="1" ht="14.4"/>
    <row r="6575" s="109" customFormat="1" ht="14.4"/>
    <row r="6576" s="109" customFormat="1" ht="14.4"/>
    <row r="6577" s="109" customFormat="1" ht="14.4"/>
    <row r="6578" s="109" customFormat="1" ht="14.4"/>
    <row r="6579" s="109" customFormat="1" ht="14.4"/>
    <row r="6580" s="109" customFormat="1" ht="14.4"/>
    <row r="6581" s="109" customFormat="1" ht="14.4"/>
    <row r="6582" s="109" customFormat="1" ht="14.4"/>
    <row r="6583" s="109" customFormat="1" ht="14.4"/>
    <row r="6584" s="109" customFormat="1" ht="14.4"/>
    <row r="6585" s="109" customFormat="1" ht="14.4"/>
    <row r="6586" s="109" customFormat="1" ht="14.4"/>
    <row r="6587" s="109" customFormat="1" ht="14.4"/>
    <row r="6588" s="109" customFormat="1" ht="14.4"/>
    <row r="6589" s="109" customFormat="1" ht="14.4"/>
    <row r="6590" s="109" customFormat="1" ht="14.4"/>
    <row r="6591" s="109" customFormat="1" ht="14.4"/>
    <row r="6592" s="109" customFormat="1" ht="14.4"/>
    <row r="6593" s="109" customFormat="1" ht="14.4"/>
    <row r="6594" s="109" customFormat="1" ht="14.4"/>
    <row r="6595" s="109" customFormat="1" ht="14.4"/>
    <row r="6596" s="109" customFormat="1" ht="14.4"/>
    <row r="6597" s="109" customFormat="1" ht="14.4"/>
    <row r="6598" s="109" customFormat="1" ht="14.4"/>
    <row r="6599" s="109" customFormat="1" ht="14.4"/>
    <row r="6600" s="109" customFormat="1" ht="14.4"/>
    <row r="6601" s="109" customFormat="1" ht="14.4"/>
    <row r="6602" s="109" customFormat="1" ht="14.4"/>
    <row r="6603" s="109" customFormat="1" ht="14.4"/>
    <row r="6604" s="109" customFormat="1" ht="14.4"/>
    <row r="6605" s="109" customFormat="1" ht="14.4"/>
    <row r="6606" s="109" customFormat="1" ht="14.4"/>
    <row r="6607" s="109" customFormat="1" ht="14.4"/>
    <row r="6608" s="109" customFormat="1" ht="14.4"/>
    <row r="6609" s="109" customFormat="1" ht="14.4"/>
    <row r="6610" s="109" customFormat="1" ht="14.4"/>
    <row r="6611" s="109" customFormat="1" ht="14.4"/>
    <row r="6612" s="109" customFormat="1" ht="14.4"/>
    <row r="6613" s="109" customFormat="1" ht="14.4"/>
    <row r="6614" s="109" customFormat="1" ht="14.4"/>
    <row r="6615" s="109" customFormat="1" ht="14.4"/>
    <row r="6616" s="109" customFormat="1" ht="14.4"/>
    <row r="6617" s="109" customFormat="1" ht="14.4"/>
    <row r="6618" s="109" customFormat="1" ht="14.4"/>
    <row r="6619" s="109" customFormat="1" ht="14.4"/>
    <row r="6620" s="109" customFormat="1" ht="14.4"/>
    <row r="6621" s="109" customFormat="1" ht="14.4"/>
    <row r="6622" s="109" customFormat="1" ht="14.4"/>
    <row r="6623" s="109" customFormat="1" ht="14.4"/>
    <row r="6624" s="109" customFormat="1" ht="14.4"/>
    <row r="6625" s="109" customFormat="1" ht="14.4"/>
    <row r="6626" s="109" customFormat="1" ht="14.4"/>
    <row r="6627" s="109" customFormat="1" ht="14.4"/>
    <row r="6628" s="109" customFormat="1" ht="14.4"/>
    <row r="6629" s="109" customFormat="1" ht="14.4"/>
    <row r="6630" s="109" customFormat="1" ht="14.4"/>
    <row r="6631" s="109" customFormat="1" ht="14.4"/>
    <row r="6632" s="109" customFormat="1" ht="14.4"/>
    <row r="6633" s="109" customFormat="1" ht="14.4"/>
    <row r="6634" s="109" customFormat="1" ht="14.4"/>
    <row r="6635" s="109" customFormat="1" ht="14.4"/>
    <row r="6636" s="109" customFormat="1" ht="14.4"/>
    <row r="6637" s="109" customFormat="1" ht="14.4"/>
    <row r="6638" s="109" customFormat="1" ht="14.4"/>
    <row r="6639" s="109" customFormat="1" ht="14.4"/>
    <row r="6640" s="109" customFormat="1" ht="14.4"/>
    <row r="6641" s="109" customFormat="1" ht="14.4"/>
    <row r="6642" s="109" customFormat="1" ht="14.4"/>
    <row r="6643" s="109" customFormat="1" ht="14.4"/>
    <row r="6644" s="109" customFormat="1" ht="14.4"/>
    <row r="6645" s="109" customFormat="1" ht="14.4"/>
    <row r="6646" s="109" customFormat="1" ht="14.4"/>
    <row r="6647" s="109" customFormat="1" ht="14.4"/>
    <row r="6648" s="109" customFormat="1" ht="14.4"/>
    <row r="6649" s="109" customFormat="1" ht="14.4"/>
    <row r="6650" s="109" customFormat="1" ht="14.4"/>
    <row r="6651" s="109" customFormat="1" ht="14.4"/>
    <row r="6652" s="109" customFormat="1" ht="14.4"/>
    <row r="6653" s="109" customFormat="1" ht="14.4"/>
    <row r="6654" s="109" customFormat="1" ht="14.4"/>
    <row r="6655" s="109" customFormat="1" ht="14.4"/>
    <row r="6656" s="109" customFormat="1" ht="14.4"/>
    <row r="6657" s="109" customFormat="1" ht="14.4"/>
    <row r="6658" s="109" customFormat="1" ht="14.4"/>
    <row r="6659" s="109" customFormat="1" ht="14.4"/>
    <row r="6660" s="109" customFormat="1" ht="14.4"/>
    <row r="6661" s="109" customFormat="1" ht="14.4"/>
    <row r="6662" s="109" customFormat="1" ht="14.4"/>
    <row r="6663" s="109" customFormat="1" ht="14.4"/>
    <row r="6664" s="109" customFormat="1" ht="14.4"/>
    <row r="6665" s="109" customFormat="1" ht="14.4"/>
    <row r="6666" s="109" customFormat="1" ht="14.4"/>
    <row r="6667" s="109" customFormat="1" ht="14.4"/>
    <row r="6668" s="109" customFormat="1" ht="14.4"/>
    <row r="6669" s="109" customFormat="1" ht="14.4"/>
    <row r="6670" s="109" customFormat="1" ht="14.4"/>
    <row r="6671" s="109" customFormat="1" ht="14.4"/>
    <row r="6672" s="109" customFormat="1" ht="14.4"/>
    <row r="6673" s="109" customFormat="1" ht="14.4"/>
    <row r="6674" s="109" customFormat="1" ht="14.4"/>
    <row r="6675" s="109" customFormat="1" ht="14.4"/>
    <row r="6676" s="109" customFormat="1" ht="14.4"/>
    <row r="6677" s="109" customFormat="1" ht="14.4"/>
    <row r="6678" s="109" customFormat="1" ht="14.4"/>
    <row r="6679" s="109" customFormat="1" ht="14.4"/>
    <row r="6680" s="109" customFormat="1" ht="14.4"/>
    <row r="6681" s="109" customFormat="1" ht="14.4"/>
    <row r="6682" s="109" customFormat="1" ht="14.4"/>
    <row r="6683" s="109" customFormat="1" ht="14.4"/>
    <row r="6684" s="109" customFormat="1" ht="14.4"/>
    <row r="6685" s="109" customFormat="1" ht="14.4"/>
    <row r="6686" s="109" customFormat="1" ht="14.4"/>
    <row r="6687" s="109" customFormat="1" ht="14.4"/>
    <row r="6688" s="109" customFormat="1" ht="14.4"/>
    <row r="6689" s="109" customFormat="1" ht="14.4"/>
    <row r="6690" s="109" customFormat="1" ht="14.4"/>
    <row r="6691" s="109" customFormat="1" ht="14.4"/>
    <row r="6692" s="109" customFormat="1" ht="14.4"/>
    <row r="6693" s="109" customFormat="1" ht="14.4"/>
    <row r="6694" s="109" customFormat="1" ht="14.4"/>
    <row r="6695" s="109" customFormat="1" ht="14.4"/>
    <row r="6696" s="109" customFormat="1" ht="14.4"/>
    <row r="6697" s="109" customFormat="1" ht="14.4"/>
    <row r="6698" s="109" customFormat="1" ht="14.4"/>
    <row r="6699" s="109" customFormat="1" ht="14.4"/>
    <row r="6700" s="109" customFormat="1" ht="14.4"/>
    <row r="6701" s="109" customFormat="1" ht="14.4"/>
    <row r="6702" s="109" customFormat="1" ht="14.4"/>
    <row r="6703" s="109" customFormat="1" ht="14.4"/>
    <row r="6704" s="109" customFormat="1" ht="14.4"/>
    <row r="6705" s="109" customFormat="1" ht="14.4"/>
    <row r="6706" s="109" customFormat="1" ht="14.4"/>
    <row r="6707" s="109" customFormat="1" ht="14.4"/>
    <row r="6708" s="109" customFormat="1" ht="14.4"/>
    <row r="6709" s="109" customFormat="1" ht="14.4"/>
    <row r="6710" s="109" customFormat="1" ht="14.4"/>
    <row r="6711" s="109" customFormat="1" ht="14.4"/>
    <row r="6712" s="109" customFormat="1" ht="14.4"/>
    <row r="6713" s="109" customFormat="1" ht="14.4"/>
    <row r="6714" s="109" customFormat="1" ht="14.4"/>
    <row r="6715" s="109" customFormat="1" ht="14.4"/>
    <row r="6716" s="109" customFormat="1" ht="14.4"/>
    <row r="6717" s="109" customFormat="1" ht="14.4"/>
    <row r="6718" s="109" customFormat="1" ht="14.4"/>
    <row r="6719" s="109" customFormat="1" ht="14.4"/>
    <row r="6720" s="109" customFormat="1" ht="14.4"/>
    <row r="6721" s="109" customFormat="1" ht="14.4"/>
    <row r="6722" s="109" customFormat="1" ht="14.4"/>
    <row r="6723" s="109" customFormat="1" ht="14.4"/>
    <row r="6724" s="109" customFormat="1" ht="14.4"/>
    <row r="6725" s="109" customFormat="1" ht="14.4"/>
    <row r="6726" s="109" customFormat="1" ht="14.4"/>
    <row r="6727" s="109" customFormat="1" ht="14.4"/>
    <row r="6728" s="109" customFormat="1" ht="14.4"/>
    <row r="6729" s="109" customFormat="1" ht="14.4"/>
    <row r="6730" s="109" customFormat="1" ht="14.4"/>
    <row r="6731" s="109" customFormat="1" ht="14.4"/>
    <row r="6732" s="109" customFormat="1" ht="14.4"/>
    <row r="6733" s="109" customFormat="1" ht="14.4"/>
    <row r="6734" s="109" customFormat="1" ht="14.4"/>
    <row r="6735" s="109" customFormat="1" ht="14.4"/>
    <row r="6736" s="109" customFormat="1" ht="14.4"/>
    <row r="6737" s="109" customFormat="1" ht="14.4"/>
    <row r="6738" s="109" customFormat="1" ht="14.4"/>
    <row r="6739" s="109" customFormat="1" ht="14.4"/>
    <row r="6740" s="109" customFormat="1" ht="14.4"/>
    <row r="6741" s="109" customFormat="1" ht="14.4"/>
    <row r="6742" s="109" customFormat="1" ht="14.4"/>
    <row r="6743" s="109" customFormat="1" ht="14.4"/>
    <row r="6744" s="109" customFormat="1" ht="14.4"/>
    <row r="6745" s="109" customFormat="1" ht="14.4"/>
    <row r="6746" s="109" customFormat="1" ht="14.4"/>
    <row r="6747" s="109" customFormat="1" ht="14.4"/>
    <row r="6748" s="109" customFormat="1" ht="14.4"/>
    <row r="6749" s="109" customFormat="1" ht="14.4"/>
    <row r="6750" s="109" customFormat="1" ht="14.4"/>
    <row r="6751" s="109" customFormat="1" ht="14.4"/>
    <row r="6752" s="109" customFormat="1" ht="14.4"/>
    <row r="6753" s="109" customFormat="1" ht="14.4"/>
    <row r="6754" s="109" customFormat="1" ht="14.4"/>
    <row r="6755" s="109" customFormat="1" ht="14.4"/>
    <row r="6756" s="109" customFormat="1" ht="14.4"/>
    <row r="6757" s="109" customFormat="1" ht="14.4"/>
    <row r="6758" s="109" customFormat="1" ht="14.4"/>
    <row r="6759" s="109" customFormat="1" ht="14.4"/>
    <row r="6760" s="109" customFormat="1" ht="14.4"/>
    <row r="6761" s="109" customFormat="1" ht="14.4"/>
    <row r="6762" s="109" customFormat="1" ht="14.4"/>
    <row r="6763" s="109" customFormat="1" ht="14.4"/>
    <row r="6764" s="109" customFormat="1" ht="14.4"/>
    <row r="6765" s="109" customFormat="1" ht="14.4"/>
    <row r="6766" s="109" customFormat="1" ht="14.4"/>
    <row r="6767" s="109" customFormat="1" ht="14.4"/>
    <row r="6768" s="109" customFormat="1" ht="14.4"/>
    <row r="6769" s="109" customFormat="1" ht="14.4"/>
    <row r="6770" s="109" customFormat="1" ht="14.4"/>
    <row r="6771" s="109" customFormat="1" ht="14.4"/>
    <row r="6772" s="109" customFormat="1" ht="14.4"/>
    <row r="6773" s="109" customFormat="1" ht="14.4"/>
    <row r="6774" s="109" customFormat="1" ht="14.4"/>
    <row r="6775" s="109" customFormat="1" ht="14.4"/>
    <row r="6776" s="109" customFormat="1" ht="14.4"/>
    <row r="6777" s="109" customFormat="1" ht="14.4"/>
    <row r="6778" s="109" customFormat="1" ht="14.4"/>
    <row r="6779" s="109" customFormat="1" ht="14.4"/>
    <row r="6780" s="109" customFormat="1" ht="14.4"/>
    <row r="6781" s="109" customFormat="1" ht="14.4"/>
    <row r="6782" s="109" customFormat="1" ht="14.4"/>
    <row r="6783" s="109" customFormat="1" ht="14.4"/>
    <row r="6784" s="109" customFormat="1" ht="14.4"/>
    <row r="6785" s="109" customFormat="1" ht="14.4"/>
    <row r="6786" s="109" customFormat="1" ht="14.4"/>
    <row r="6787" s="109" customFormat="1" ht="14.4"/>
    <row r="6788" s="109" customFormat="1" ht="14.4"/>
    <row r="6789" s="109" customFormat="1" ht="14.4"/>
    <row r="6790" s="109" customFormat="1" ht="14.4"/>
    <row r="6791" s="109" customFormat="1" ht="14.4"/>
    <row r="6792" s="109" customFormat="1" ht="14.4"/>
    <row r="6793" s="109" customFormat="1" ht="14.4"/>
    <row r="6794" s="109" customFormat="1" ht="14.4"/>
    <row r="6795" s="109" customFormat="1" ht="14.4"/>
    <row r="6796" s="109" customFormat="1" ht="14.4"/>
    <row r="6797" s="109" customFormat="1" ht="14.4"/>
    <row r="6798" s="109" customFormat="1" ht="14.4"/>
    <row r="6799" s="109" customFormat="1" ht="14.4"/>
    <row r="6800" s="109" customFormat="1" ht="14.4"/>
    <row r="6801" s="109" customFormat="1" ht="14.4"/>
    <row r="6802" s="109" customFormat="1" ht="14.4"/>
    <row r="6803" s="109" customFormat="1" ht="14.4"/>
    <row r="6804" s="109" customFormat="1" ht="14.4"/>
    <row r="6805" s="109" customFormat="1" ht="14.4"/>
    <row r="6806" s="109" customFormat="1" ht="14.4"/>
    <row r="6807" s="109" customFormat="1" ht="14.4"/>
    <row r="6808" s="109" customFormat="1" ht="14.4"/>
    <row r="6809" s="109" customFormat="1" ht="14.4"/>
    <row r="6810" s="109" customFormat="1" ht="14.4"/>
    <row r="6811" s="109" customFormat="1" ht="14.4"/>
    <row r="6812" s="109" customFormat="1" ht="14.4"/>
    <row r="6813" s="109" customFormat="1" ht="14.4"/>
    <row r="6814" s="109" customFormat="1" ht="14.4"/>
    <row r="6815" s="109" customFormat="1" ht="14.4"/>
    <row r="6816" s="109" customFormat="1" ht="14.4"/>
    <row r="6817" s="109" customFormat="1" ht="14.4"/>
    <row r="6818" s="109" customFormat="1" ht="14.4"/>
    <row r="6819" s="109" customFormat="1" ht="14.4"/>
    <row r="6820" s="109" customFormat="1" ht="14.4"/>
    <row r="6821" s="109" customFormat="1" ht="14.4"/>
    <row r="6822" s="109" customFormat="1" ht="14.4"/>
    <row r="6823" s="109" customFormat="1" ht="14.4"/>
    <row r="6824" s="109" customFormat="1" ht="14.4"/>
    <row r="6825" s="109" customFormat="1" ht="14.4"/>
    <row r="6826" s="109" customFormat="1" ht="14.4"/>
    <row r="6827" s="109" customFormat="1" ht="14.4"/>
    <row r="6828" s="109" customFormat="1" ht="14.4"/>
    <row r="6829" s="109" customFormat="1" ht="14.4"/>
    <row r="6830" s="109" customFormat="1" ht="14.4"/>
    <row r="6831" s="109" customFormat="1" ht="14.4"/>
    <row r="6832" s="109" customFormat="1" ht="14.4"/>
    <row r="6833" s="109" customFormat="1" ht="14.4"/>
    <row r="6834" s="109" customFormat="1" ht="14.4"/>
    <row r="6835" s="109" customFormat="1" ht="14.4"/>
    <row r="6836" s="109" customFormat="1" ht="14.4"/>
    <row r="6837" s="109" customFormat="1" ht="14.4"/>
    <row r="6838" s="109" customFormat="1" ht="14.4"/>
    <row r="6839" s="109" customFormat="1" ht="14.4"/>
    <row r="6840" s="109" customFormat="1" ht="14.4"/>
    <row r="6841" s="109" customFormat="1" ht="14.4"/>
    <row r="6842" s="109" customFormat="1" ht="14.4"/>
    <row r="6843" s="109" customFormat="1" ht="14.4"/>
    <row r="6844" s="109" customFormat="1" ht="14.4"/>
    <row r="6845" s="109" customFormat="1" ht="14.4"/>
    <row r="6846" s="109" customFormat="1" ht="14.4"/>
    <row r="6847" s="109" customFormat="1" ht="14.4"/>
    <row r="6848" s="109" customFormat="1" ht="14.4"/>
    <row r="6849" s="109" customFormat="1" ht="14.4"/>
    <row r="6850" s="109" customFormat="1" ht="14.4"/>
    <row r="6851" s="109" customFormat="1" ht="14.4"/>
    <row r="6852" s="109" customFormat="1" ht="14.4"/>
    <row r="6853" s="109" customFormat="1" ht="14.4"/>
    <row r="6854" s="109" customFormat="1" ht="14.4"/>
    <row r="6855" s="109" customFormat="1" ht="14.4"/>
    <row r="6856" s="109" customFormat="1" ht="14.4"/>
    <row r="6857" s="109" customFormat="1" ht="14.4"/>
    <row r="6858" s="109" customFormat="1" ht="14.4"/>
    <row r="6859" s="109" customFormat="1" ht="14.4"/>
    <row r="6860" s="109" customFormat="1" ht="14.4"/>
    <row r="6861" s="109" customFormat="1" ht="14.4"/>
    <row r="6862" s="109" customFormat="1" ht="14.4"/>
    <row r="6863" s="109" customFormat="1" ht="14.4"/>
    <row r="6864" s="109" customFormat="1" ht="14.4"/>
    <row r="6865" s="109" customFormat="1" ht="14.4"/>
    <row r="6866" s="109" customFormat="1" ht="14.4"/>
    <row r="6867" s="109" customFormat="1" ht="14.4"/>
    <row r="6868" s="109" customFormat="1" ht="14.4"/>
    <row r="6869" s="109" customFormat="1" ht="14.4"/>
    <row r="6870" s="109" customFormat="1" ht="14.4"/>
    <row r="6871" s="109" customFormat="1" ht="14.4"/>
    <row r="6872" s="109" customFormat="1" ht="14.4"/>
    <row r="6873" s="109" customFormat="1" ht="14.4"/>
    <row r="6874" s="109" customFormat="1" ht="14.4"/>
    <row r="6875" s="109" customFormat="1" ht="14.4"/>
    <row r="6876" s="109" customFormat="1" ht="14.4"/>
    <row r="6877" s="109" customFormat="1" ht="14.4"/>
    <row r="6878" s="109" customFormat="1" ht="14.4"/>
    <row r="6879" s="109" customFormat="1" ht="14.4"/>
    <row r="6880" s="109" customFormat="1" ht="14.4"/>
    <row r="6881" s="109" customFormat="1" ht="14.4"/>
    <row r="6882" s="109" customFormat="1" ht="14.4"/>
    <row r="6883" s="109" customFormat="1" ht="14.4"/>
    <row r="6884" s="109" customFormat="1" ht="14.4"/>
    <row r="6885" s="109" customFormat="1" ht="14.4"/>
    <row r="6886" s="109" customFormat="1" ht="14.4"/>
    <row r="6887" s="109" customFormat="1" ht="14.4"/>
    <row r="6888" s="109" customFormat="1" ht="14.4"/>
    <row r="6889" s="109" customFormat="1" ht="14.4"/>
    <row r="6890" s="109" customFormat="1" ht="14.4"/>
    <row r="6891" s="109" customFormat="1" ht="14.4"/>
    <row r="6892" s="109" customFormat="1" ht="14.4"/>
    <row r="6893" s="109" customFormat="1" ht="14.4"/>
    <row r="6894" s="109" customFormat="1" ht="14.4"/>
    <row r="6895" s="109" customFormat="1" ht="14.4"/>
    <row r="6896" s="109" customFormat="1" ht="14.4"/>
    <row r="6897" s="109" customFormat="1" ht="14.4"/>
    <row r="6898" s="109" customFormat="1" ht="14.4"/>
    <row r="6899" s="109" customFormat="1" ht="14.4"/>
    <row r="6900" s="109" customFormat="1" ht="14.4"/>
    <row r="6901" s="109" customFormat="1" ht="14.4"/>
    <row r="6902" s="109" customFormat="1" ht="14.4"/>
    <row r="6903" s="109" customFormat="1" ht="14.4"/>
    <row r="6904" s="109" customFormat="1" ht="14.4"/>
    <row r="6905" s="109" customFormat="1" ht="14.4"/>
    <row r="6906" s="109" customFormat="1" ht="14.4"/>
    <row r="6907" s="109" customFormat="1" ht="14.4"/>
    <row r="6908" s="109" customFormat="1" ht="14.4"/>
    <row r="6909" s="109" customFormat="1" ht="14.4"/>
    <row r="6910" s="109" customFormat="1" ht="14.4"/>
    <row r="6911" s="109" customFormat="1" ht="14.4"/>
    <row r="6912" s="109" customFormat="1" ht="14.4"/>
    <row r="6913" s="109" customFormat="1" ht="14.4"/>
    <row r="6914" s="109" customFormat="1" ht="14.4"/>
    <row r="6915" s="109" customFormat="1" ht="14.4"/>
    <row r="6916" s="109" customFormat="1" ht="14.4"/>
    <row r="6917" s="109" customFormat="1" ht="14.4"/>
    <row r="6918" s="109" customFormat="1" ht="14.4"/>
    <row r="6919" s="109" customFormat="1" ht="14.4"/>
    <row r="6920" s="109" customFormat="1" ht="14.4"/>
    <row r="6921" s="109" customFormat="1" ht="14.4"/>
    <row r="6922" s="109" customFormat="1" ht="14.4"/>
    <row r="6923" s="109" customFormat="1" ht="14.4"/>
    <row r="6924" s="109" customFormat="1" ht="14.4"/>
    <row r="6925" s="109" customFormat="1" ht="14.4"/>
    <row r="6926" s="109" customFormat="1" ht="14.4"/>
    <row r="6927" s="109" customFormat="1" ht="14.4"/>
    <row r="6928" s="109" customFormat="1" ht="14.4"/>
    <row r="6929" s="109" customFormat="1" ht="14.4"/>
    <row r="6930" s="109" customFormat="1" ht="14.4"/>
    <row r="6931" s="109" customFormat="1" ht="14.4"/>
    <row r="6932" s="109" customFormat="1" ht="14.4"/>
    <row r="6933" s="109" customFormat="1" ht="14.4"/>
    <row r="6934" s="109" customFormat="1" ht="14.4"/>
    <row r="6935" s="109" customFormat="1" ht="14.4"/>
    <row r="6936" s="109" customFormat="1" ht="14.4"/>
    <row r="6937" s="109" customFormat="1" ht="14.4"/>
    <row r="6938" s="109" customFormat="1" ht="14.4"/>
    <row r="6939" s="109" customFormat="1" ht="14.4"/>
    <row r="6940" s="109" customFormat="1" ht="14.4"/>
    <row r="6941" s="109" customFormat="1" ht="14.4"/>
    <row r="6942" s="109" customFormat="1" ht="14.4"/>
    <row r="6943" s="109" customFormat="1" ht="14.4"/>
    <row r="6944" s="109" customFormat="1" ht="14.4"/>
    <row r="6945" s="109" customFormat="1" ht="14.4"/>
    <row r="6946" s="109" customFormat="1" ht="14.4"/>
    <row r="6947" s="109" customFormat="1" ht="14.4"/>
    <row r="6948" s="109" customFormat="1" ht="14.4"/>
    <row r="6949" s="109" customFormat="1" ht="14.4"/>
    <row r="6950" s="109" customFormat="1" ht="14.4"/>
    <row r="6951" s="109" customFormat="1" ht="14.4"/>
    <row r="6952" s="109" customFormat="1" ht="14.4"/>
    <row r="6953" s="109" customFormat="1" ht="14.4"/>
    <row r="6954" s="109" customFormat="1" ht="14.4"/>
    <row r="6955" s="109" customFormat="1" ht="14.4"/>
    <row r="6956" s="109" customFormat="1" ht="14.4"/>
    <row r="6957" s="109" customFormat="1" ht="14.4"/>
    <row r="6958" s="109" customFormat="1" ht="14.4"/>
    <row r="6959" s="109" customFormat="1" ht="14.4"/>
    <row r="6960" s="109" customFormat="1" ht="14.4"/>
    <row r="6961" s="109" customFormat="1" ht="14.4"/>
    <row r="6962" s="109" customFormat="1" ht="14.4"/>
    <row r="6963" s="109" customFormat="1" ht="14.4"/>
    <row r="6964" s="109" customFormat="1" ht="14.4"/>
    <row r="6965" s="109" customFormat="1" ht="14.4"/>
    <row r="6966" s="109" customFormat="1" ht="14.4"/>
    <row r="6967" s="109" customFormat="1" ht="14.4"/>
    <row r="6968" s="109" customFormat="1" ht="14.4"/>
    <row r="6969" s="109" customFormat="1" ht="14.4"/>
    <row r="6970" s="109" customFormat="1" ht="14.4"/>
    <row r="6971" s="109" customFormat="1" ht="14.4"/>
    <row r="6972" s="109" customFormat="1" ht="14.4"/>
    <row r="6973" s="109" customFormat="1" ht="14.4"/>
    <row r="6974" s="109" customFormat="1" ht="14.4"/>
    <row r="6975" s="109" customFormat="1" ht="14.4"/>
    <row r="6976" s="109" customFormat="1" ht="14.4"/>
    <row r="6977" s="109" customFormat="1" ht="14.4"/>
    <row r="6978" s="109" customFormat="1" ht="14.4"/>
    <row r="6979" s="109" customFormat="1" ht="14.4"/>
    <row r="6980" s="109" customFormat="1" ht="14.4"/>
    <row r="6981" s="109" customFormat="1" ht="14.4"/>
    <row r="6982" s="109" customFormat="1" ht="14.4"/>
    <row r="6983" s="109" customFormat="1" ht="14.4"/>
    <row r="6984" s="109" customFormat="1" ht="14.4"/>
    <row r="6985" s="109" customFormat="1" ht="14.4"/>
    <row r="6986" s="109" customFormat="1" ht="14.4"/>
    <row r="6987" s="109" customFormat="1" ht="14.4"/>
    <row r="6988" s="109" customFormat="1" ht="14.4"/>
    <row r="6989" s="109" customFormat="1" ht="14.4"/>
    <row r="6990" s="109" customFormat="1" ht="14.4"/>
    <row r="6991" s="109" customFormat="1" ht="14.4"/>
    <row r="6992" s="109" customFormat="1" ht="14.4"/>
    <row r="6993" s="109" customFormat="1" ht="14.4"/>
    <row r="6994" s="109" customFormat="1" ht="14.4"/>
    <row r="6995" s="109" customFormat="1" ht="14.4"/>
    <row r="6996" s="109" customFormat="1" ht="14.4"/>
    <row r="6997" s="109" customFormat="1" ht="14.4"/>
    <row r="6998" s="109" customFormat="1" ht="14.4"/>
    <row r="6999" s="109" customFormat="1" ht="14.4"/>
    <row r="7000" s="109" customFormat="1" ht="14.4"/>
    <row r="7001" s="109" customFormat="1" ht="14.4"/>
    <row r="7002" s="109" customFormat="1" ht="14.4"/>
    <row r="7003" s="109" customFormat="1" ht="14.4"/>
    <row r="7004" s="109" customFormat="1" ht="14.4"/>
    <row r="7005" s="109" customFormat="1" ht="14.4"/>
    <row r="7006" s="109" customFormat="1" ht="14.4"/>
    <row r="7007" s="109" customFormat="1" ht="14.4"/>
    <row r="7008" s="109" customFormat="1" ht="14.4"/>
    <row r="7009" s="109" customFormat="1" ht="14.4"/>
    <row r="7010" s="109" customFormat="1" ht="14.4"/>
    <row r="7011" s="109" customFormat="1" ht="14.4"/>
    <row r="7012" s="109" customFormat="1" ht="14.4"/>
    <row r="7013" s="109" customFormat="1" ht="14.4"/>
    <row r="7014" s="109" customFormat="1" ht="14.4"/>
    <row r="7015" s="109" customFormat="1" ht="14.4"/>
    <row r="7016" s="109" customFormat="1" ht="14.4"/>
    <row r="7017" s="109" customFormat="1" ht="14.4"/>
    <row r="7018" s="109" customFormat="1" ht="14.4"/>
    <row r="7019" s="109" customFormat="1" ht="14.4"/>
    <row r="7020" s="109" customFormat="1" ht="14.4"/>
    <row r="7021" s="109" customFormat="1" ht="14.4"/>
    <row r="7022" s="109" customFormat="1" ht="14.4"/>
    <row r="7023" s="109" customFormat="1" ht="14.4"/>
    <row r="7024" s="109" customFormat="1" ht="14.4"/>
    <row r="7025" s="109" customFormat="1" ht="14.4"/>
    <row r="7026" s="109" customFormat="1" ht="14.4"/>
    <row r="7027" s="109" customFormat="1" ht="14.4"/>
    <row r="7028" s="109" customFormat="1" ht="14.4"/>
    <row r="7029" s="109" customFormat="1" ht="14.4"/>
    <row r="7030" s="109" customFormat="1" ht="14.4"/>
    <row r="7031" s="109" customFormat="1" ht="14.4"/>
    <row r="7032" s="109" customFormat="1" ht="14.4"/>
    <row r="7033" s="109" customFormat="1" ht="14.4"/>
    <row r="7034" s="109" customFormat="1" ht="14.4"/>
    <row r="7035" s="109" customFormat="1" ht="14.4"/>
    <row r="7036" s="109" customFormat="1" ht="14.4"/>
    <row r="7037" s="109" customFormat="1" ht="14.4"/>
    <row r="7038" s="109" customFormat="1" ht="14.4"/>
    <row r="7039" s="109" customFormat="1" ht="14.4"/>
    <row r="7040" s="109" customFormat="1" ht="14.4"/>
    <row r="7041" s="109" customFormat="1" ht="14.4"/>
    <row r="7042" s="109" customFormat="1" ht="14.4"/>
    <row r="7043" s="109" customFormat="1" ht="14.4"/>
    <row r="7044" s="109" customFormat="1" ht="14.4"/>
    <row r="7045" s="109" customFormat="1" ht="14.4"/>
    <row r="7046" s="109" customFormat="1" ht="14.4"/>
    <row r="7047" s="109" customFormat="1" ht="14.4"/>
    <row r="7048" s="109" customFormat="1" ht="14.4"/>
    <row r="7049" s="109" customFormat="1" ht="14.4"/>
    <row r="7050" s="109" customFormat="1" ht="14.4"/>
    <row r="7051" s="109" customFormat="1" ht="14.4"/>
    <row r="7052" s="109" customFormat="1" ht="14.4"/>
    <row r="7053" s="109" customFormat="1" ht="14.4"/>
    <row r="7054" s="109" customFormat="1" ht="14.4"/>
    <row r="7055" s="109" customFormat="1" ht="14.4"/>
    <row r="7056" s="109" customFormat="1" ht="14.4"/>
    <row r="7057" s="109" customFormat="1" ht="14.4"/>
    <row r="7058" s="109" customFormat="1" ht="14.4"/>
    <row r="7059" s="109" customFormat="1" ht="14.4"/>
    <row r="7060" s="109" customFormat="1" ht="14.4"/>
    <row r="7061" s="109" customFormat="1" ht="14.4"/>
    <row r="7062" s="109" customFormat="1" ht="14.4"/>
    <row r="7063" s="109" customFormat="1" ht="14.4"/>
    <row r="7064" s="109" customFormat="1" ht="14.4"/>
    <row r="7065" s="109" customFormat="1" ht="14.4"/>
    <row r="7066" s="109" customFormat="1" ht="14.4"/>
    <row r="7067" s="109" customFormat="1" ht="14.4"/>
    <row r="7068" s="109" customFormat="1" ht="14.4"/>
    <row r="7069" s="109" customFormat="1" ht="14.4"/>
    <row r="7070" s="109" customFormat="1" ht="14.4"/>
    <row r="7071" s="109" customFormat="1" ht="14.4"/>
    <row r="7072" s="109" customFormat="1" ht="14.4"/>
    <row r="7073" s="109" customFormat="1" ht="14.4"/>
    <row r="7074" s="109" customFormat="1" ht="14.4"/>
    <row r="7075" s="109" customFormat="1" ht="14.4"/>
    <row r="7076" s="109" customFormat="1" ht="14.4"/>
    <row r="7077" s="109" customFormat="1" ht="14.4"/>
    <row r="7078" s="109" customFormat="1" ht="14.4"/>
    <row r="7079" s="109" customFormat="1" ht="14.4"/>
    <row r="7080" s="109" customFormat="1" ht="14.4"/>
    <row r="7081" s="109" customFormat="1" ht="14.4"/>
    <row r="7082" s="109" customFormat="1" ht="14.4"/>
    <row r="7083" s="109" customFormat="1" ht="14.4"/>
    <row r="7084" s="109" customFormat="1" ht="14.4"/>
    <row r="7085" s="109" customFormat="1" ht="14.4"/>
    <row r="7086" s="109" customFormat="1" ht="14.4"/>
    <row r="7087" s="109" customFormat="1" ht="14.4"/>
    <row r="7088" s="109" customFormat="1" ht="14.4"/>
    <row r="7089" s="109" customFormat="1" ht="14.4"/>
    <row r="7090" s="109" customFormat="1" ht="14.4"/>
    <row r="7091" s="109" customFormat="1" ht="14.4"/>
    <row r="7092" s="109" customFormat="1" ht="14.4"/>
    <row r="7093" s="109" customFormat="1" ht="14.4"/>
    <row r="7094" s="109" customFormat="1" ht="14.4"/>
    <row r="7095" s="109" customFormat="1" ht="14.4"/>
    <row r="7096" s="109" customFormat="1" ht="14.4"/>
    <row r="7097" s="109" customFormat="1" ht="14.4"/>
    <row r="7098" s="109" customFormat="1" ht="14.4"/>
    <row r="7099" s="109" customFormat="1" ht="14.4"/>
    <row r="7100" s="109" customFormat="1" ht="14.4"/>
    <row r="7101" s="109" customFormat="1" ht="14.4"/>
    <row r="7102" s="109" customFormat="1" ht="14.4"/>
    <row r="7103" s="109" customFormat="1" ht="14.4"/>
    <row r="7104" s="109" customFormat="1" ht="14.4"/>
    <row r="7105" s="109" customFormat="1" ht="14.4"/>
    <row r="7106" s="109" customFormat="1" ht="14.4"/>
    <row r="7107" s="109" customFormat="1" ht="14.4"/>
    <row r="7108" s="109" customFormat="1" ht="14.4"/>
    <row r="7109" s="109" customFormat="1" ht="14.4"/>
    <row r="7110" s="109" customFormat="1" ht="14.4"/>
    <row r="7111" s="109" customFormat="1" ht="14.4"/>
    <row r="7112" s="109" customFormat="1" ht="14.4"/>
    <row r="7113" s="109" customFormat="1" ht="14.4"/>
    <row r="7114" s="109" customFormat="1" ht="14.4"/>
    <row r="7115" s="109" customFormat="1" ht="14.4"/>
    <row r="7116" s="109" customFormat="1" ht="14.4"/>
    <row r="7117" s="109" customFormat="1" ht="14.4"/>
    <row r="7118" s="109" customFormat="1" ht="14.4"/>
    <row r="7119" s="109" customFormat="1" ht="14.4"/>
    <row r="7120" s="109" customFormat="1" ht="14.4"/>
    <row r="7121" s="109" customFormat="1" ht="14.4"/>
    <row r="7122" s="109" customFormat="1" ht="14.4"/>
    <row r="7123" s="109" customFormat="1" ht="14.4"/>
    <row r="7124" s="109" customFormat="1" ht="14.4"/>
    <row r="7125" s="109" customFormat="1" ht="14.4"/>
    <row r="7126" s="109" customFormat="1" ht="14.4"/>
    <row r="7127" s="109" customFormat="1" ht="14.4"/>
    <row r="7128" s="109" customFormat="1" ht="14.4"/>
    <row r="7129" s="109" customFormat="1" ht="14.4"/>
    <row r="7130" s="109" customFormat="1" ht="14.4"/>
    <row r="7131" s="109" customFormat="1" ht="14.4"/>
    <row r="7132" s="109" customFormat="1" ht="14.4"/>
    <row r="7133" s="109" customFormat="1" ht="14.4"/>
    <row r="7134" s="109" customFormat="1" ht="14.4"/>
    <row r="7135" s="109" customFormat="1" ht="14.4"/>
    <row r="7136" s="109" customFormat="1" ht="14.4"/>
    <row r="7137" s="109" customFormat="1" ht="14.4"/>
    <row r="7138" s="109" customFormat="1" ht="14.4"/>
    <row r="7139" s="109" customFormat="1" ht="14.4"/>
    <row r="7140" s="109" customFormat="1" ht="14.4"/>
    <row r="7141" s="109" customFormat="1" ht="14.4"/>
    <row r="7142" s="109" customFormat="1" ht="14.4"/>
    <row r="7143" s="109" customFormat="1" ht="14.4"/>
    <row r="7144" s="109" customFormat="1" ht="14.4"/>
    <row r="7145" s="109" customFormat="1" ht="14.4"/>
    <row r="7146" s="109" customFormat="1" ht="14.4"/>
    <row r="7147" s="109" customFormat="1" ht="14.4"/>
    <row r="7148" s="109" customFormat="1" ht="14.4"/>
    <row r="7149" s="109" customFormat="1" ht="14.4"/>
    <row r="7150" s="109" customFormat="1" ht="14.4"/>
    <row r="7151" s="109" customFormat="1" ht="14.4"/>
    <row r="7152" s="109" customFormat="1" ht="14.4"/>
    <row r="7153" s="109" customFormat="1" ht="14.4"/>
    <row r="7154" s="109" customFormat="1" ht="14.4"/>
    <row r="7155" s="109" customFormat="1" ht="14.4"/>
    <row r="7156" s="109" customFormat="1" ht="14.4"/>
    <row r="7157" s="109" customFormat="1" ht="14.4"/>
    <row r="7158" s="109" customFormat="1" ht="14.4"/>
    <row r="7159" s="109" customFormat="1" ht="14.4"/>
    <row r="7160" s="109" customFormat="1" ht="14.4"/>
    <row r="7161" s="109" customFormat="1" ht="14.4"/>
    <row r="7162" s="109" customFormat="1" ht="14.4"/>
    <row r="7163" s="109" customFormat="1" ht="14.4"/>
    <row r="7164" s="109" customFormat="1" ht="14.4"/>
    <row r="7165" s="109" customFormat="1" ht="14.4"/>
    <row r="7166" s="109" customFormat="1" ht="14.4"/>
    <row r="7167" s="109" customFormat="1" ht="14.4"/>
    <row r="7168" s="109" customFormat="1" ht="14.4"/>
    <row r="7169" s="109" customFormat="1" ht="14.4"/>
    <row r="7170" s="109" customFormat="1" ht="14.4"/>
    <row r="7171" s="109" customFormat="1" ht="14.4"/>
    <row r="7172" s="109" customFormat="1" ht="14.4"/>
    <row r="7173" s="109" customFormat="1" ht="14.4"/>
    <row r="7174" s="109" customFormat="1" ht="14.4"/>
    <row r="7175" s="109" customFormat="1" ht="14.4"/>
    <row r="7176" s="109" customFormat="1" ht="14.4"/>
    <row r="7177" s="109" customFormat="1" ht="14.4"/>
    <row r="7178" s="109" customFormat="1" ht="14.4"/>
    <row r="7179" s="109" customFormat="1" ht="14.4"/>
    <row r="7180" s="109" customFormat="1" ht="14.4"/>
    <row r="7181" s="109" customFormat="1" ht="14.4"/>
    <row r="7182" s="109" customFormat="1" ht="14.4"/>
    <row r="7183" s="109" customFormat="1" ht="14.4"/>
    <row r="7184" s="109" customFormat="1" ht="14.4"/>
    <row r="7185" s="109" customFormat="1" ht="14.4"/>
    <row r="7186" s="109" customFormat="1" ht="14.4"/>
    <row r="7187" s="109" customFormat="1" ht="14.4"/>
    <row r="7188" s="109" customFormat="1" ht="14.4"/>
    <row r="7189" s="109" customFormat="1" ht="14.4"/>
    <row r="7190" s="109" customFormat="1" ht="14.4"/>
    <row r="7191" s="109" customFormat="1" ht="14.4"/>
    <row r="7192" s="109" customFormat="1" ht="14.4"/>
    <row r="7193" s="109" customFormat="1" ht="14.4"/>
    <row r="7194" s="109" customFormat="1" ht="14.4"/>
    <row r="7195" s="109" customFormat="1" ht="14.4"/>
    <row r="7196" s="109" customFormat="1" ht="14.4"/>
    <row r="7197" s="109" customFormat="1" ht="14.4"/>
    <row r="7198" s="109" customFormat="1" ht="14.4"/>
    <row r="7199" s="109" customFormat="1" ht="14.4"/>
    <row r="7200" s="109" customFormat="1" ht="14.4"/>
    <row r="7201" s="109" customFormat="1" ht="14.4"/>
    <row r="7202" s="109" customFormat="1" ht="14.4"/>
    <row r="7203" s="109" customFormat="1" ht="14.4"/>
    <row r="7204" s="109" customFormat="1" ht="14.4"/>
    <row r="7205" s="109" customFormat="1" ht="14.4"/>
    <row r="7206" s="109" customFormat="1" ht="14.4"/>
    <row r="7207" s="109" customFormat="1" ht="14.4"/>
    <row r="7208" s="109" customFormat="1" ht="14.4"/>
    <row r="7209" s="109" customFormat="1" ht="14.4"/>
    <row r="7210" s="109" customFormat="1" ht="14.4"/>
    <row r="7211" s="109" customFormat="1" ht="14.4"/>
    <row r="7212" s="109" customFormat="1" ht="14.4"/>
    <row r="7213" s="109" customFormat="1" ht="14.4"/>
    <row r="7214" s="109" customFormat="1" ht="14.4"/>
    <row r="7215" s="109" customFormat="1" ht="14.4"/>
    <row r="7216" s="109" customFormat="1" ht="14.4"/>
    <row r="7217" s="109" customFormat="1" ht="14.4"/>
    <row r="7218" s="109" customFormat="1" ht="14.4"/>
    <row r="7219" s="109" customFormat="1" ht="14.4"/>
    <row r="7220" s="109" customFormat="1" ht="14.4"/>
    <row r="7221" s="109" customFormat="1" ht="14.4"/>
    <row r="7222" s="109" customFormat="1" ht="14.4"/>
    <row r="7223" s="109" customFormat="1" ht="14.4"/>
    <row r="7224" s="109" customFormat="1" ht="14.4"/>
    <row r="7225" s="109" customFormat="1" ht="14.4"/>
    <row r="7226" s="109" customFormat="1" ht="14.4"/>
    <row r="7227" s="109" customFormat="1" ht="14.4"/>
    <row r="7228" s="109" customFormat="1" ht="14.4"/>
    <row r="7229" s="109" customFormat="1" ht="14.4"/>
    <row r="7230" s="109" customFormat="1" ht="14.4"/>
    <row r="7231" s="109" customFormat="1" ht="14.4"/>
    <row r="7232" s="109" customFormat="1" ht="14.4"/>
    <row r="7233" s="109" customFormat="1" ht="14.4"/>
    <row r="7234" s="109" customFormat="1" ht="14.4"/>
    <row r="7235" s="109" customFormat="1" ht="14.4"/>
    <row r="7236" s="109" customFormat="1" ht="14.4"/>
    <row r="7237" s="109" customFormat="1" ht="14.4"/>
    <row r="7238" s="109" customFormat="1" ht="14.4"/>
    <row r="7239" s="109" customFormat="1" ht="14.4"/>
    <row r="7240" s="109" customFormat="1" ht="14.4"/>
    <row r="7241" s="109" customFormat="1" ht="14.4"/>
    <row r="7242" s="109" customFormat="1" ht="14.4"/>
    <row r="7243" s="109" customFormat="1" ht="14.4"/>
    <row r="7244" s="109" customFormat="1" ht="14.4"/>
    <row r="7245" s="109" customFormat="1" ht="14.4"/>
    <row r="7246" s="109" customFormat="1" ht="14.4"/>
    <row r="7247" s="109" customFormat="1" ht="14.4"/>
    <row r="7248" s="109" customFormat="1" ht="14.4"/>
    <row r="7249" s="109" customFormat="1" ht="14.4"/>
    <row r="7250" s="109" customFormat="1" ht="14.4"/>
    <row r="7251" s="109" customFormat="1" ht="14.4"/>
    <row r="7252" s="109" customFormat="1" ht="14.4"/>
    <row r="7253" s="109" customFormat="1" ht="14.4"/>
    <row r="7254" s="109" customFormat="1" ht="14.4"/>
    <row r="7255" s="109" customFormat="1" ht="14.4"/>
    <row r="7256" s="109" customFormat="1" ht="14.4"/>
    <row r="7257" s="109" customFormat="1" ht="14.4"/>
    <row r="7258" s="109" customFormat="1" ht="14.4"/>
    <row r="7259" s="109" customFormat="1" ht="14.4"/>
    <row r="7260" s="109" customFormat="1" ht="14.4"/>
    <row r="7261" s="109" customFormat="1" ht="14.4"/>
    <row r="7262" s="109" customFormat="1" ht="14.4"/>
    <row r="7263" s="109" customFormat="1" ht="14.4"/>
    <row r="7264" s="109" customFormat="1" ht="14.4"/>
    <row r="7265" s="109" customFormat="1" ht="14.4"/>
    <row r="7266" s="109" customFormat="1" ht="14.4"/>
    <row r="7267" s="109" customFormat="1" ht="14.4"/>
    <row r="7268" s="109" customFormat="1" ht="14.4"/>
    <row r="7269" s="109" customFormat="1" ht="14.4"/>
    <row r="7270" s="109" customFormat="1" ht="14.4"/>
    <row r="7271" s="109" customFormat="1" ht="14.4"/>
    <row r="7272" s="109" customFormat="1" ht="14.4"/>
    <row r="7273" s="109" customFormat="1" ht="14.4"/>
    <row r="7274" s="109" customFormat="1" ht="14.4"/>
    <row r="7275" s="109" customFormat="1" ht="14.4"/>
    <row r="7276" s="109" customFormat="1" ht="14.4"/>
    <row r="7277" s="109" customFormat="1" ht="14.4"/>
    <row r="7278" s="109" customFormat="1" ht="14.4"/>
    <row r="7279" s="109" customFormat="1" ht="14.4"/>
    <row r="7280" s="109" customFormat="1" ht="14.4"/>
    <row r="7281" s="109" customFormat="1" ht="14.4"/>
    <row r="7282" s="109" customFormat="1" ht="14.4"/>
    <row r="7283" s="109" customFormat="1" ht="14.4"/>
    <row r="7284" s="109" customFormat="1" ht="14.4"/>
    <row r="7285" s="109" customFormat="1" ht="14.4"/>
    <row r="7286" s="109" customFormat="1" ht="14.4"/>
    <row r="7287" s="109" customFormat="1" ht="14.4"/>
    <row r="7288" s="109" customFormat="1" ht="14.4"/>
    <row r="7289" s="109" customFormat="1" ht="14.4"/>
    <row r="7290" s="109" customFormat="1" ht="14.4"/>
    <row r="7291" s="109" customFormat="1" ht="14.4"/>
    <row r="7292" s="109" customFormat="1" ht="14.4"/>
    <row r="7293" s="109" customFormat="1" ht="14.4"/>
    <row r="7294" s="109" customFormat="1" ht="14.4"/>
    <row r="7295" s="109" customFormat="1" ht="14.4"/>
    <row r="7296" s="109" customFormat="1" ht="14.4"/>
    <row r="7297" s="109" customFormat="1" ht="14.4"/>
    <row r="7298" s="109" customFormat="1" ht="14.4"/>
    <row r="7299" s="109" customFormat="1" ht="14.4"/>
    <row r="7300" s="109" customFormat="1" ht="14.4"/>
    <row r="7301" s="109" customFormat="1" ht="14.4"/>
    <row r="7302" s="109" customFormat="1" ht="14.4"/>
    <row r="7303" s="109" customFormat="1" ht="14.4"/>
    <row r="7304" s="109" customFormat="1" ht="14.4"/>
    <row r="7305" s="109" customFormat="1" ht="14.4"/>
    <row r="7306" s="109" customFormat="1" ht="14.4"/>
    <row r="7307" s="109" customFormat="1" ht="14.4"/>
    <row r="7308" s="109" customFormat="1" ht="14.4"/>
    <row r="7309" s="109" customFormat="1" ht="14.4"/>
    <row r="7310" s="109" customFormat="1" ht="14.4"/>
    <row r="7311" s="109" customFormat="1" ht="14.4"/>
    <row r="7312" s="109" customFormat="1" ht="14.4"/>
    <row r="7313" s="109" customFormat="1" ht="14.4"/>
    <row r="7314" s="109" customFormat="1" ht="14.4"/>
    <row r="7315" s="109" customFormat="1" ht="14.4"/>
    <row r="7316" s="109" customFormat="1" ht="14.4"/>
    <row r="7317" s="109" customFormat="1" ht="14.4"/>
    <row r="7318" s="109" customFormat="1" ht="14.4"/>
    <row r="7319" s="109" customFormat="1" ht="14.4"/>
    <row r="7320" s="109" customFormat="1" ht="14.4"/>
    <row r="7321" s="109" customFormat="1" ht="14.4"/>
    <row r="7322" s="109" customFormat="1" ht="14.4"/>
    <row r="7323" s="109" customFormat="1" ht="14.4"/>
    <row r="7324" s="109" customFormat="1" ht="14.4"/>
    <row r="7325" s="109" customFormat="1" ht="14.4"/>
    <row r="7326" s="109" customFormat="1" ht="14.4"/>
    <row r="7327" s="109" customFormat="1" ht="14.4"/>
    <row r="7328" s="109" customFormat="1" ht="14.4"/>
    <row r="7329" s="109" customFormat="1" ht="14.4"/>
    <row r="7330" s="109" customFormat="1" ht="14.4"/>
    <row r="7331" s="109" customFormat="1" ht="14.4"/>
    <row r="7332" s="109" customFormat="1" ht="14.4"/>
    <row r="7333" s="109" customFormat="1" ht="14.4"/>
    <row r="7334" s="109" customFormat="1" ht="14.4"/>
    <row r="7335" s="109" customFormat="1" ht="14.4"/>
    <row r="7336" s="109" customFormat="1" ht="14.4"/>
    <row r="7337" s="109" customFormat="1" ht="14.4"/>
    <row r="7338" s="109" customFormat="1" ht="14.4"/>
    <row r="7339" s="109" customFormat="1" ht="14.4"/>
    <row r="7340" s="109" customFormat="1" ht="14.4"/>
    <row r="7341" s="109" customFormat="1" ht="14.4"/>
    <row r="7342" s="109" customFormat="1" ht="14.4"/>
    <row r="7343" s="109" customFormat="1" ht="14.4"/>
    <row r="7344" s="109" customFormat="1" ht="14.4"/>
    <row r="7345" s="109" customFormat="1" ht="14.4"/>
    <row r="7346" s="109" customFormat="1" ht="14.4"/>
    <row r="7347" s="109" customFormat="1" ht="14.4"/>
    <row r="7348" s="109" customFormat="1" ht="14.4"/>
    <row r="7349" s="109" customFormat="1" ht="14.4"/>
    <row r="7350" s="109" customFormat="1" ht="14.4"/>
    <row r="7351" s="109" customFormat="1" ht="14.4"/>
    <row r="7352" s="109" customFormat="1" ht="14.4"/>
    <row r="7353" s="109" customFormat="1" ht="14.4"/>
    <row r="7354" s="109" customFormat="1" ht="14.4"/>
    <row r="7355" s="109" customFormat="1" ht="14.4"/>
    <row r="7356" s="109" customFormat="1" ht="14.4"/>
    <row r="7357" s="109" customFormat="1" ht="14.4"/>
    <row r="7358" s="109" customFormat="1" ht="14.4"/>
    <row r="7359" s="109" customFormat="1" ht="14.4"/>
    <row r="7360" s="109" customFormat="1" ht="14.4"/>
    <row r="7361" s="109" customFormat="1" ht="14.4"/>
    <row r="7362" s="109" customFormat="1" ht="14.4"/>
    <row r="7363" s="109" customFormat="1" ht="14.4"/>
    <row r="7364" s="109" customFormat="1" ht="14.4"/>
    <row r="7365" s="109" customFormat="1" ht="14.4"/>
    <row r="7366" s="109" customFormat="1" ht="14.4"/>
    <row r="7367" s="109" customFormat="1" ht="14.4"/>
    <row r="7368" s="109" customFormat="1" ht="14.4"/>
    <row r="7369" s="109" customFormat="1" ht="14.4"/>
    <row r="7370" s="109" customFormat="1" ht="14.4"/>
    <row r="7371" s="109" customFormat="1" ht="14.4"/>
    <row r="7372" s="109" customFormat="1" ht="14.4"/>
    <row r="7373" s="109" customFormat="1" ht="14.4"/>
    <row r="7374" s="109" customFormat="1" ht="14.4"/>
    <row r="7375" s="109" customFormat="1" ht="14.4"/>
    <row r="7376" s="109" customFormat="1" ht="14.4"/>
    <row r="7377" s="109" customFormat="1" ht="14.4"/>
    <row r="7378" s="109" customFormat="1" ht="14.4"/>
    <row r="7379" s="109" customFormat="1" ht="14.4"/>
    <row r="7380" s="109" customFormat="1" ht="14.4"/>
    <row r="7381" s="109" customFormat="1" ht="14.4"/>
    <row r="7382" s="109" customFormat="1" ht="14.4"/>
    <row r="7383" s="109" customFormat="1" ht="14.4"/>
    <row r="7384" s="109" customFormat="1" ht="14.4"/>
    <row r="7385" s="109" customFormat="1" ht="14.4"/>
    <row r="7386" s="109" customFormat="1" ht="14.4"/>
    <row r="7387" s="109" customFormat="1" ht="14.4"/>
    <row r="7388" s="109" customFormat="1" ht="14.4"/>
    <row r="7389" s="109" customFormat="1" ht="14.4"/>
    <row r="7390" s="109" customFormat="1" ht="14.4"/>
    <row r="7391" s="109" customFormat="1" ht="14.4"/>
    <row r="7392" s="109" customFormat="1" ht="14.4"/>
    <row r="7393" s="109" customFormat="1" ht="14.4"/>
    <row r="7394" s="109" customFormat="1" ht="14.4"/>
    <row r="7395" s="109" customFormat="1" ht="14.4"/>
    <row r="7396" s="109" customFormat="1" ht="14.4"/>
    <row r="7397" s="109" customFormat="1" ht="14.4"/>
    <row r="7398" s="109" customFormat="1" ht="14.4"/>
    <row r="7399" s="109" customFormat="1" ht="14.4"/>
    <row r="7400" s="109" customFormat="1" ht="14.4"/>
    <row r="7401" s="109" customFormat="1" ht="14.4"/>
    <row r="7402" s="109" customFormat="1" ht="14.4"/>
    <row r="7403" s="109" customFormat="1" ht="14.4"/>
    <row r="7404" s="109" customFormat="1" ht="14.4"/>
    <row r="7405" s="109" customFormat="1" ht="14.4"/>
    <row r="7406" s="109" customFormat="1" ht="14.4"/>
    <row r="7407" s="109" customFormat="1" ht="14.4"/>
    <row r="7408" s="109" customFormat="1" ht="14.4"/>
    <row r="7409" s="109" customFormat="1" ht="14.4"/>
    <row r="7410" s="109" customFormat="1" ht="14.4"/>
    <row r="7411" s="109" customFormat="1" ht="14.4"/>
    <row r="7412" s="109" customFormat="1" ht="14.4"/>
    <row r="7413" s="109" customFormat="1" ht="14.4"/>
    <row r="7414" s="109" customFormat="1" ht="14.4"/>
    <row r="7415" s="109" customFormat="1" ht="14.4"/>
    <row r="7416" s="109" customFormat="1" ht="14.4"/>
    <row r="7417" s="109" customFormat="1" ht="14.4"/>
    <row r="7418" s="109" customFormat="1" ht="14.4"/>
    <row r="7419" s="109" customFormat="1" ht="14.4"/>
    <row r="7420" s="109" customFormat="1" ht="14.4"/>
    <row r="7421" s="109" customFormat="1" ht="14.4"/>
    <row r="7422" s="109" customFormat="1" ht="14.4"/>
    <row r="7423" s="109" customFormat="1" ht="14.4"/>
    <row r="7424" s="109" customFormat="1" ht="14.4"/>
    <row r="7425" s="109" customFormat="1" ht="14.4"/>
    <row r="7426" s="109" customFormat="1" ht="14.4"/>
    <row r="7427" s="109" customFormat="1" ht="14.4"/>
    <row r="7428" s="109" customFormat="1" ht="14.4"/>
    <row r="7429" s="109" customFormat="1" ht="14.4"/>
    <row r="7430" s="109" customFormat="1" ht="14.4"/>
    <row r="7431" s="109" customFormat="1" ht="14.4"/>
    <row r="7432" s="109" customFormat="1" ht="14.4"/>
    <row r="7433" s="109" customFormat="1" ht="14.4"/>
    <row r="7434" s="109" customFormat="1" ht="14.4"/>
    <row r="7435" s="109" customFormat="1" ht="14.4"/>
    <row r="7436" s="109" customFormat="1" ht="14.4"/>
    <row r="7437" s="109" customFormat="1" ht="14.4"/>
    <row r="7438" s="109" customFormat="1" ht="14.4"/>
    <row r="7439" s="109" customFormat="1" ht="14.4"/>
    <row r="7440" s="109" customFormat="1" ht="14.4"/>
    <row r="7441" s="109" customFormat="1" ht="14.4"/>
    <row r="7442" s="109" customFormat="1" ht="14.4"/>
    <row r="7443" s="109" customFormat="1" ht="14.4"/>
    <row r="7444" s="109" customFormat="1" ht="14.4"/>
    <row r="7445" s="109" customFormat="1" ht="14.4"/>
    <row r="7446" s="109" customFormat="1" ht="14.4"/>
    <row r="7447" s="109" customFormat="1" ht="14.4"/>
    <row r="7448" s="109" customFormat="1" ht="14.4"/>
    <row r="7449" s="109" customFormat="1" ht="14.4"/>
    <row r="7450" s="109" customFormat="1" ht="14.4"/>
    <row r="7451" s="109" customFormat="1" ht="14.4"/>
    <row r="7452" s="109" customFormat="1" ht="14.4"/>
    <row r="7453" s="109" customFormat="1" ht="14.4"/>
    <row r="7454" s="109" customFormat="1" ht="14.4"/>
    <row r="7455" s="109" customFormat="1" ht="14.4"/>
    <row r="7456" s="109" customFormat="1" ht="14.4"/>
    <row r="7457" s="109" customFormat="1" ht="14.4"/>
    <row r="7458" s="109" customFormat="1" ht="14.4"/>
    <row r="7459" s="109" customFormat="1" ht="14.4"/>
    <row r="7460" s="109" customFormat="1" ht="14.4"/>
    <row r="7461" s="109" customFormat="1" ht="14.4"/>
    <row r="7462" s="109" customFormat="1" ht="14.4"/>
    <row r="7463" s="109" customFormat="1" ht="14.4"/>
    <row r="7464" s="109" customFormat="1" ht="14.4"/>
    <row r="7465" s="109" customFormat="1" ht="14.4"/>
    <row r="7466" s="109" customFormat="1" ht="14.4"/>
    <row r="7467" s="109" customFormat="1" ht="14.4"/>
    <row r="7468" s="109" customFormat="1" ht="14.4"/>
    <row r="7469" s="109" customFormat="1" ht="14.4"/>
    <row r="7470" s="109" customFormat="1" ht="14.4"/>
    <row r="7471" s="109" customFormat="1" ht="14.4"/>
    <row r="7472" s="109" customFormat="1" ht="14.4"/>
    <row r="7473" s="109" customFormat="1" ht="14.4"/>
    <row r="7474" s="109" customFormat="1" ht="14.4"/>
    <row r="7475" s="109" customFormat="1" ht="14.4"/>
    <row r="7476" s="109" customFormat="1" ht="14.4"/>
    <row r="7477" s="109" customFormat="1" ht="14.4"/>
    <row r="7478" s="109" customFormat="1" ht="14.4"/>
    <row r="7479" s="109" customFormat="1" ht="14.4"/>
    <row r="7480" s="109" customFormat="1" ht="14.4"/>
    <row r="7481" s="109" customFormat="1" ht="14.4"/>
    <row r="7482" s="109" customFormat="1" ht="14.4"/>
    <row r="7483" s="109" customFormat="1" ht="14.4"/>
    <row r="7484" s="109" customFormat="1" ht="14.4"/>
    <row r="7485" s="109" customFormat="1" ht="14.4"/>
    <row r="7486" s="109" customFormat="1" ht="14.4"/>
    <row r="7487" s="109" customFormat="1" ht="14.4"/>
    <row r="7488" s="109" customFormat="1" ht="14.4"/>
    <row r="7489" s="109" customFormat="1" ht="14.4"/>
    <row r="7490" s="109" customFormat="1" ht="14.4"/>
    <row r="7491" s="109" customFormat="1" ht="14.4"/>
    <row r="7492" s="109" customFormat="1" ht="14.4"/>
    <row r="7493" s="109" customFormat="1" ht="14.4"/>
    <row r="7494" s="109" customFormat="1" ht="14.4"/>
    <row r="7495" s="109" customFormat="1" ht="14.4"/>
    <row r="7496" s="109" customFormat="1" ht="14.4"/>
    <row r="7497" s="109" customFormat="1" ht="14.4"/>
    <row r="7498" s="109" customFormat="1" ht="14.4"/>
    <row r="7499" s="109" customFormat="1" ht="14.4"/>
    <row r="7500" s="109" customFormat="1" ht="14.4"/>
    <row r="7501" s="109" customFormat="1" ht="14.4"/>
    <row r="7502" s="109" customFormat="1" ht="14.4"/>
    <row r="7503" s="109" customFormat="1" ht="14.4"/>
    <row r="7504" s="109" customFormat="1" ht="14.4"/>
    <row r="7505" s="109" customFormat="1" ht="14.4"/>
    <row r="7506" s="109" customFormat="1" ht="14.4"/>
    <row r="7507" s="109" customFormat="1" ht="14.4"/>
    <row r="7508" s="109" customFormat="1" ht="14.4"/>
    <row r="7509" s="109" customFormat="1" ht="14.4"/>
    <row r="7510" s="109" customFormat="1" ht="14.4"/>
    <row r="7511" s="109" customFormat="1" ht="14.4"/>
    <row r="7512" s="109" customFormat="1" ht="14.4"/>
    <row r="7513" s="109" customFormat="1" ht="14.4"/>
    <row r="7514" s="109" customFormat="1" ht="14.4"/>
    <row r="7515" s="109" customFormat="1" ht="14.4"/>
    <row r="7516" s="109" customFormat="1" ht="14.4"/>
    <row r="7517" s="109" customFormat="1" ht="14.4"/>
    <row r="7518" s="109" customFormat="1" ht="14.4"/>
    <row r="7519" s="109" customFormat="1" ht="14.4"/>
    <row r="7520" s="109" customFormat="1" ht="14.4"/>
    <row r="7521" s="109" customFormat="1" ht="14.4"/>
    <row r="7522" s="109" customFormat="1" ht="14.4"/>
    <row r="7523" s="109" customFormat="1" ht="14.4"/>
    <row r="7524" s="109" customFormat="1" ht="14.4"/>
    <row r="7525" s="109" customFormat="1" ht="14.4"/>
    <row r="7526" s="109" customFormat="1" ht="14.4"/>
    <row r="7527" s="109" customFormat="1" ht="14.4"/>
    <row r="7528" s="109" customFormat="1" ht="14.4"/>
    <row r="7529" s="109" customFormat="1" ht="14.4"/>
    <row r="7530" s="109" customFormat="1" ht="14.4"/>
    <row r="7531" s="109" customFormat="1" ht="14.4"/>
    <row r="7532" s="109" customFormat="1" ht="14.4"/>
    <row r="7533" s="109" customFormat="1" ht="14.4"/>
    <row r="7534" s="109" customFormat="1" ht="14.4"/>
    <row r="7535" s="109" customFormat="1" ht="14.4"/>
    <row r="7536" s="109" customFormat="1" ht="14.4"/>
    <row r="7537" s="109" customFormat="1" ht="14.4"/>
    <row r="7538" s="109" customFormat="1" ht="14.4"/>
    <row r="7539" s="109" customFormat="1" ht="14.4"/>
    <row r="7540" s="109" customFormat="1" ht="14.4"/>
    <row r="7541" s="109" customFormat="1" ht="14.4"/>
    <row r="7542" s="109" customFormat="1" ht="14.4"/>
    <row r="7543" s="109" customFormat="1" ht="14.4"/>
    <row r="7544" s="109" customFormat="1" ht="14.4"/>
    <row r="7545" s="109" customFormat="1" ht="14.4"/>
    <row r="7546" s="109" customFormat="1" ht="14.4"/>
    <row r="7547" s="109" customFormat="1" ht="14.4"/>
    <row r="7548" s="109" customFormat="1" ht="14.4"/>
    <row r="7549" s="109" customFormat="1" ht="14.4"/>
    <row r="7550" s="109" customFormat="1" ht="14.4"/>
    <row r="7551" s="109" customFormat="1" ht="14.4"/>
    <row r="7552" s="109" customFormat="1" ht="14.4"/>
    <row r="7553" s="109" customFormat="1" ht="14.4"/>
    <row r="7554" s="109" customFormat="1" ht="14.4"/>
    <row r="7555" s="109" customFormat="1" ht="14.4"/>
    <row r="7556" s="109" customFormat="1" ht="14.4"/>
    <row r="7557" s="109" customFormat="1" ht="14.4"/>
    <row r="7558" s="109" customFormat="1" ht="14.4"/>
    <row r="7559" s="109" customFormat="1" ht="14.4"/>
    <row r="7560" s="109" customFormat="1" ht="14.4"/>
    <row r="7561" s="109" customFormat="1" ht="14.4"/>
    <row r="7562" s="109" customFormat="1" ht="14.4"/>
    <row r="7563" s="109" customFormat="1" ht="14.4"/>
    <row r="7564" s="109" customFormat="1" ht="14.4"/>
    <row r="7565" s="109" customFormat="1" ht="14.4"/>
    <row r="7566" s="109" customFormat="1" ht="14.4"/>
    <row r="7567" s="109" customFormat="1" ht="14.4"/>
    <row r="7568" s="109" customFormat="1" ht="14.4"/>
    <row r="7569" s="109" customFormat="1" ht="14.4"/>
    <row r="7570" s="109" customFormat="1" ht="14.4"/>
    <row r="7571" s="109" customFormat="1" ht="14.4"/>
    <row r="7572" s="109" customFormat="1" ht="14.4"/>
    <row r="7573" s="109" customFormat="1" ht="14.4"/>
    <row r="7574" s="109" customFormat="1" ht="14.4"/>
    <row r="7575" s="109" customFormat="1" ht="14.4"/>
    <row r="7576" s="109" customFormat="1" ht="14.4"/>
    <row r="7577" s="109" customFormat="1" ht="14.4"/>
    <row r="7578" s="109" customFormat="1" ht="14.4"/>
    <row r="7579" s="109" customFormat="1" ht="14.4"/>
    <row r="7580" s="109" customFormat="1" ht="14.4"/>
    <row r="7581" s="109" customFormat="1" ht="14.4"/>
    <row r="7582" s="109" customFormat="1" ht="14.4"/>
    <row r="7583" s="109" customFormat="1" ht="14.4"/>
    <row r="7584" s="109" customFormat="1" ht="14.4"/>
    <row r="7585" s="109" customFormat="1" ht="14.4"/>
    <row r="7586" s="109" customFormat="1" ht="14.4"/>
    <row r="7587" s="109" customFormat="1" ht="14.4"/>
    <row r="7588" s="109" customFormat="1" ht="14.4"/>
    <row r="7589" s="109" customFormat="1" ht="14.4"/>
    <row r="7590" s="109" customFormat="1" ht="14.4"/>
    <row r="7591" s="109" customFormat="1" ht="14.4"/>
    <row r="7592" s="109" customFormat="1" ht="14.4"/>
    <row r="7593" s="109" customFormat="1" ht="14.4"/>
    <row r="7594" s="109" customFormat="1" ht="14.4"/>
    <row r="7595" s="109" customFormat="1" ht="14.4"/>
    <row r="7596" s="109" customFormat="1" ht="14.4"/>
    <row r="7597" s="109" customFormat="1" ht="14.4"/>
    <row r="7598" s="109" customFormat="1" ht="14.4"/>
    <row r="7599" s="109" customFormat="1" ht="14.4"/>
    <row r="7600" s="109" customFormat="1" ht="14.4"/>
    <row r="7601" s="109" customFormat="1" ht="14.4"/>
    <row r="7602" s="109" customFormat="1" ht="14.4"/>
    <row r="7603" s="109" customFormat="1" ht="14.4"/>
    <row r="7604" s="109" customFormat="1" ht="14.4"/>
    <row r="7605" s="109" customFormat="1" ht="14.4"/>
    <row r="7606" s="109" customFormat="1" ht="14.4"/>
    <row r="7607" s="109" customFormat="1" ht="14.4"/>
    <row r="7608" s="109" customFormat="1" ht="14.4"/>
    <row r="7609" s="109" customFormat="1" ht="14.4"/>
    <row r="7610" s="109" customFormat="1" ht="14.4"/>
    <row r="7611" s="109" customFormat="1" ht="14.4"/>
    <row r="7612" s="109" customFormat="1" ht="14.4"/>
    <row r="7613" s="109" customFormat="1" ht="14.4"/>
    <row r="7614" s="109" customFormat="1" ht="14.4"/>
    <row r="7615" s="109" customFormat="1" ht="14.4"/>
    <row r="7616" s="109" customFormat="1" ht="14.4"/>
    <row r="7617" s="109" customFormat="1" ht="14.4"/>
    <row r="7618" s="109" customFormat="1" ht="14.4"/>
    <row r="7619" s="109" customFormat="1" ht="14.4"/>
    <row r="7620" s="109" customFormat="1" ht="14.4"/>
    <row r="7621" s="109" customFormat="1" ht="14.4"/>
    <row r="7622" s="109" customFormat="1" ht="14.4"/>
    <row r="7623" s="109" customFormat="1" ht="14.4"/>
    <row r="7624" s="109" customFormat="1" ht="14.4"/>
    <row r="7625" s="109" customFormat="1" ht="14.4"/>
    <row r="7626" s="109" customFormat="1" ht="14.4"/>
    <row r="7627" s="109" customFormat="1" ht="14.4"/>
    <row r="7628" s="109" customFormat="1" ht="14.4"/>
    <row r="7629" s="109" customFormat="1" ht="14.4"/>
    <row r="7630" s="109" customFormat="1" ht="14.4"/>
    <row r="7631" s="109" customFormat="1" ht="14.4"/>
    <row r="7632" s="109" customFormat="1" ht="14.4"/>
    <row r="7633" s="109" customFormat="1" ht="14.4"/>
    <row r="7634" s="109" customFormat="1" ht="14.4"/>
    <row r="7635" s="109" customFormat="1" ht="14.4"/>
    <row r="7636" s="109" customFormat="1" ht="14.4"/>
    <row r="7637" s="109" customFormat="1" ht="14.4"/>
    <row r="7638" s="109" customFormat="1" ht="14.4"/>
    <row r="7639" s="109" customFormat="1" ht="14.4"/>
    <row r="7640" s="109" customFormat="1" ht="14.4"/>
    <row r="7641" s="109" customFormat="1" ht="14.4"/>
    <row r="7642" s="109" customFormat="1" ht="14.4"/>
    <row r="7643" s="109" customFormat="1" ht="14.4"/>
    <row r="7644" s="109" customFormat="1" ht="14.4"/>
    <row r="7645" s="109" customFormat="1" ht="14.4"/>
    <row r="7646" s="109" customFormat="1" ht="14.4"/>
    <row r="7647" s="109" customFormat="1" ht="14.4"/>
    <row r="7648" s="109" customFormat="1" ht="14.4"/>
    <row r="7649" s="109" customFormat="1" ht="14.4"/>
    <row r="7650" s="109" customFormat="1" ht="14.4"/>
    <row r="7651" s="109" customFormat="1" ht="14.4"/>
    <row r="7652" s="109" customFormat="1" ht="14.4"/>
    <row r="7653" s="109" customFormat="1" ht="14.4"/>
    <row r="7654" s="109" customFormat="1" ht="14.4"/>
    <row r="7655" s="109" customFormat="1" ht="14.4"/>
    <row r="7656" s="109" customFormat="1" ht="14.4"/>
    <row r="7657" s="109" customFormat="1" ht="14.4"/>
    <row r="7658" s="109" customFormat="1" ht="14.4"/>
    <row r="7659" s="109" customFormat="1" ht="14.4"/>
    <row r="7660" s="109" customFormat="1" ht="14.4"/>
    <row r="7661" s="109" customFormat="1" ht="14.4"/>
    <row r="7662" s="109" customFormat="1" ht="14.4"/>
    <row r="7663" s="109" customFormat="1" ht="14.4"/>
    <row r="7664" s="109" customFormat="1" ht="14.4"/>
    <row r="7665" s="109" customFormat="1" ht="14.4"/>
    <row r="7666" s="109" customFormat="1" ht="14.4"/>
    <row r="7667" s="109" customFormat="1" ht="14.4"/>
    <row r="7668" s="109" customFormat="1" ht="14.4"/>
    <row r="7669" s="109" customFormat="1" ht="14.4"/>
    <row r="7670" s="109" customFormat="1" ht="14.4"/>
    <row r="7671" s="109" customFormat="1" ht="14.4"/>
    <row r="7672" s="109" customFormat="1" ht="14.4"/>
    <row r="7673" s="109" customFormat="1" ht="14.4"/>
    <row r="7674" s="109" customFormat="1" ht="14.4"/>
    <row r="7675" s="109" customFormat="1" ht="14.4"/>
    <row r="7676" s="109" customFormat="1" ht="14.4"/>
    <row r="7677" s="109" customFormat="1" ht="14.4"/>
    <row r="7678" s="109" customFormat="1" ht="14.4"/>
    <row r="7679" s="109" customFormat="1" ht="14.4"/>
    <row r="7680" s="109" customFormat="1" ht="14.4"/>
    <row r="7681" s="109" customFormat="1" ht="14.4"/>
    <row r="7682" s="109" customFormat="1" ht="14.4"/>
    <row r="7683" s="109" customFormat="1" ht="14.4"/>
    <row r="7684" s="109" customFormat="1" ht="14.4"/>
    <row r="7685" s="109" customFormat="1" ht="14.4"/>
    <row r="7686" s="109" customFormat="1" ht="14.4"/>
    <row r="7687" s="109" customFormat="1" ht="14.4"/>
    <row r="7688" s="109" customFormat="1" ht="14.4"/>
    <row r="7689" s="109" customFormat="1" ht="14.4"/>
    <row r="7690" s="109" customFormat="1" ht="14.4"/>
    <row r="7691" s="109" customFormat="1" ht="14.4"/>
    <row r="7692" s="109" customFormat="1" ht="14.4"/>
    <row r="7693" s="109" customFormat="1" ht="14.4"/>
    <row r="7694" s="109" customFormat="1" ht="14.4"/>
    <row r="7695" s="109" customFormat="1" ht="14.4"/>
    <row r="7696" s="109" customFormat="1" ht="14.4"/>
    <row r="7697" s="109" customFormat="1" ht="14.4"/>
    <row r="7698" s="109" customFormat="1" ht="14.4"/>
    <row r="7699" s="109" customFormat="1" ht="14.4"/>
    <row r="7700" s="109" customFormat="1" ht="14.4"/>
    <row r="7701" s="109" customFormat="1" ht="14.4"/>
    <row r="7702" s="109" customFormat="1" ht="14.4"/>
    <row r="7703" s="109" customFormat="1" ht="14.4"/>
    <row r="7704" s="109" customFormat="1" ht="14.4"/>
    <row r="7705" s="109" customFormat="1" ht="14.4"/>
    <row r="7706" s="109" customFormat="1" ht="14.4"/>
    <row r="7707" s="109" customFormat="1" ht="14.4"/>
    <row r="7708" s="109" customFormat="1" ht="14.4"/>
    <row r="7709" s="109" customFormat="1" ht="14.4"/>
    <row r="7710" s="109" customFormat="1" ht="14.4"/>
    <row r="7711" s="109" customFormat="1" ht="14.4"/>
    <row r="7712" s="109" customFormat="1" ht="14.4"/>
    <row r="7713" s="109" customFormat="1" ht="14.4"/>
    <row r="7714" s="109" customFormat="1" ht="14.4"/>
    <row r="7715" s="109" customFormat="1" ht="14.4"/>
    <row r="7716" s="109" customFormat="1" ht="14.4"/>
    <row r="7717" s="109" customFormat="1" ht="14.4"/>
    <row r="7718" s="109" customFormat="1" ht="14.4"/>
    <row r="7719" s="109" customFormat="1" ht="14.4"/>
    <row r="7720" s="109" customFormat="1" ht="14.4"/>
    <row r="7721" s="109" customFormat="1" ht="14.4"/>
    <row r="7722" s="109" customFormat="1" ht="14.4"/>
    <row r="7723" s="109" customFormat="1" ht="14.4"/>
    <row r="7724" s="109" customFormat="1" ht="14.4"/>
    <row r="7725" s="109" customFormat="1" ht="14.4"/>
    <row r="7726" s="109" customFormat="1" ht="14.4"/>
    <row r="7727" s="109" customFormat="1" ht="14.4"/>
    <row r="7728" s="109" customFormat="1" ht="14.4"/>
    <row r="7729" s="109" customFormat="1" ht="14.4"/>
    <row r="7730" s="109" customFormat="1" ht="14.4"/>
    <row r="7731" s="109" customFormat="1" ht="14.4"/>
    <row r="7732" s="109" customFormat="1" ht="14.4"/>
    <row r="7733" s="109" customFormat="1" ht="14.4"/>
    <row r="7734" s="109" customFormat="1" ht="14.4"/>
    <row r="7735" s="109" customFormat="1" ht="14.4"/>
    <row r="7736" s="109" customFormat="1" ht="14.4"/>
    <row r="7737" s="109" customFormat="1" ht="14.4"/>
    <row r="7738" s="109" customFormat="1" ht="14.4"/>
    <row r="7739" s="109" customFormat="1" ht="14.4"/>
    <row r="7740" s="109" customFormat="1" ht="14.4"/>
    <row r="7741" s="109" customFormat="1" ht="14.4"/>
    <row r="7742" s="109" customFormat="1" ht="14.4"/>
    <row r="7743" s="109" customFormat="1" ht="14.4"/>
    <row r="7744" s="109" customFormat="1" ht="14.4"/>
    <row r="7745" s="109" customFormat="1" ht="14.4"/>
    <row r="7746" s="109" customFormat="1" ht="14.4"/>
    <row r="7747" s="109" customFormat="1" ht="14.4"/>
    <row r="7748" s="109" customFormat="1" ht="14.4"/>
    <row r="7749" s="109" customFormat="1" ht="14.4"/>
    <row r="7750" s="109" customFormat="1" ht="14.4"/>
    <row r="7751" s="109" customFormat="1" ht="14.4"/>
    <row r="7752" s="109" customFormat="1" ht="14.4"/>
    <row r="7753" s="109" customFormat="1" ht="14.4"/>
    <row r="7754" s="109" customFormat="1" ht="14.4"/>
    <row r="7755" s="109" customFormat="1" ht="14.4"/>
    <row r="7756" s="109" customFormat="1" ht="14.4"/>
    <row r="7757" s="109" customFormat="1" ht="14.4"/>
    <row r="7758" s="109" customFormat="1" ht="14.4"/>
    <row r="7759" s="109" customFormat="1" ht="14.4"/>
    <row r="7760" s="109" customFormat="1" ht="14.4"/>
    <row r="7761" s="109" customFormat="1" ht="14.4"/>
    <row r="7762" s="109" customFormat="1" ht="14.4"/>
    <row r="7763" s="109" customFormat="1" ht="14.4"/>
    <row r="7764" s="109" customFormat="1" ht="14.4"/>
    <row r="7765" s="109" customFormat="1" ht="14.4"/>
    <row r="7766" s="109" customFormat="1" ht="14.4"/>
    <row r="7767" s="109" customFormat="1" ht="14.4"/>
    <row r="7768" s="109" customFormat="1" ht="14.4"/>
    <row r="7769" s="109" customFormat="1" ht="14.4"/>
    <row r="7770" s="109" customFormat="1" ht="14.4"/>
    <row r="7771" s="109" customFormat="1" ht="14.4"/>
    <row r="7772" s="109" customFormat="1" ht="14.4"/>
    <row r="7773" s="109" customFormat="1" ht="14.4"/>
    <row r="7774" s="109" customFormat="1" ht="14.4"/>
    <row r="7775" s="109" customFormat="1" ht="14.4"/>
    <row r="7776" s="109" customFormat="1" ht="14.4"/>
    <row r="7777" s="109" customFormat="1" ht="14.4"/>
    <row r="7778" s="109" customFormat="1" ht="14.4"/>
    <row r="7779" s="109" customFormat="1" ht="14.4"/>
    <row r="7780" s="109" customFormat="1" ht="14.4"/>
    <row r="7781" s="109" customFormat="1" ht="14.4"/>
    <row r="7782" s="109" customFormat="1" ht="14.4"/>
    <row r="7783" s="109" customFormat="1" ht="14.4"/>
    <row r="7784" s="109" customFormat="1" ht="14.4"/>
    <row r="7785" s="109" customFormat="1" ht="14.4"/>
    <row r="7786" s="109" customFormat="1" ht="14.4"/>
    <row r="7787" s="109" customFormat="1" ht="14.4"/>
    <row r="7788" s="109" customFormat="1" ht="14.4"/>
    <row r="7789" s="109" customFormat="1" ht="14.4"/>
    <row r="7790" s="109" customFormat="1" ht="14.4"/>
    <row r="7791" s="109" customFormat="1" ht="14.4"/>
    <row r="7792" s="109" customFormat="1" ht="14.4"/>
    <row r="7793" s="109" customFormat="1" ht="14.4"/>
    <row r="7794" s="109" customFormat="1" ht="14.4"/>
    <row r="7795" s="109" customFormat="1" ht="14.4"/>
    <row r="7796" s="109" customFormat="1" ht="14.4"/>
    <row r="7797" s="109" customFormat="1" ht="14.4"/>
    <row r="7798" s="109" customFormat="1" ht="14.4"/>
    <row r="7799" s="109" customFormat="1" ht="14.4"/>
    <row r="7800" s="109" customFormat="1" ht="14.4"/>
    <row r="7801" s="109" customFormat="1" ht="14.4"/>
    <row r="7802" s="109" customFormat="1" ht="14.4"/>
    <row r="7803" s="109" customFormat="1" ht="14.4"/>
    <row r="7804" s="109" customFormat="1" ht="14.4"/>
    <row r="7805" s="109" customFormat="1" ht="14.4"/>
    <row r="7806" s="109" customFormat="1" ht="14.4"/>
    <row r="7807" s="109" customFormat="1" ht="14.4"/>
    <row r="7808" s="109" customFormat="1" ht="14.4"/>
    <row r="7809" s="109" customFormat="1" ht="14.4"/>
    <row r="7810" s="109" customFormat="1" ht="14.4"/>
    <row r="7811" s="109" customFormat="1" ht="14.4"/>
    <row r="7812" s="109" customFormat="1" ht="14.4"/>
    <row r="7813" s="109" customFormat="1" ht="14.4"/>
    <row r="7814" s="109" customFormat="1" ht="14.4"/>
    <row r="7815" s="109" customFormat="1" ht="14.4"/>
    <row r="7816" s="109" customFormat="1" ht="14.4"/>
    <row r="7817" s="109" customFormat="1" ht="14.4"/>
    <row r="7818" s="109" customFormat="1" ht="14.4"/>
    <row r="7819" s="109" customFormat="1" ht="14.4"/>
    <row r="7820" s="109" customFormat="1" ht="14.4"/>
    <row r="7821" s="109" customFormat="1" ht="14.4"/>
    <row r="7822" s="109" customFormat="1" ht="14.4"/>
    <row r="7823" s="109" customFormat="1" ht="14.4"/>
    <row r="7824" s="109" customFormat="1" ht="14.4"/>
    <row r="7825" s="109" customFormat="1" ht="14.4"/>
    <row r="7826" s="109" customFormat="1" ht="14.4"/>
    <row r="7827" s="109" customFormat="1" ht="14.4"/>
    <row r="7828" s="109" customFormat="1" ht="14.4"/>
    <row r="7829" s="109" customFormat="1" ht="14.4"/>
    <row r="7830" s="109" customFormat="1" ht="14.4"/>
    <row r="7831" s="109" customFormat="1" ht="14.4"/>
    <row r="7832" s="109" customFormat="1" ht="14.4"/>
    <row r="7833" s="109" customFormat="1" ht="14.4"/>
    <row r="7834" s="109" customFormat="1" ht="14.4"/>
    <row r="7835" s="109" customFormat="1" ht="14.4"/>
    <row r="7836" s="109" customFormat="1" ht="14.4"/>
    <row r="7837" s="109" customFormat="1" ht="14.4"/>
    <row r="7838" s="109" customFormat="1" ht="14.4"/>
    <row r="7839" s="109" customFormat="1" ht="14.4"/>
    <row r="7840" s="109" customFormat="1" ht="14.4"/>
    <row r="7841" s="109" customFormat="1" ht="14.4"/>
    <row r="7842" s="109" customFormat="1" ht="14.4"/>
    <row r="7843" s="109" customFormat="1" ht="14.4"/>
    <row r="7844" s="109" customFormat="1" ht="14.4"/>
    <row r="7845" s="109" customFormat="1" ht="14.4"/>
    <row r="7846" s="109" customFormat="1" ht="14.4"/>
    <row r="7847" s="109" customFormat="1" ht="14.4"/>
    <row r="7848" s="109" customFormat="1" ht="14.4"/>
    <row r="7849" s="109" customFormat="1" ht="14.4"/>
    <row r="7850" s="109" customFormat="1" ht="14.4"/>
    <row r="7851" s="109" customFormat="1" ht="14.4"/>
    <row r="7852" s="109" customFormat="1" ht="14.4"/>
    <row r="7853" s="109" customFormat="1" ht="14.4"/>
    <row r="7854" s="109" customFormat="1" ht="14.4"/>
    <row r="7855" s="109" customFormat="1" ht="14.4"/>
    <row r="7856" s="109" customFormat="1" ht="14.4"/>
    <row r="7857" s="109" customFormat="1" ht="14.4"/>
    <row r="7858" s="109" customFormat="1" ht="14.4"/>
    <row r="7859" s="109" customFormat="1" ht="14.4"/>
    <row r="7860" s="109" customFormat="1" ht="14.4"/>
    <row r="7861" s="109" customFormat="1" ht="14.4"/>
    <row r="7862" s="109" customFormat="1" ht="14.4"/>
    <row r="7863" s="109" customFormat="1" ht="14.4"/>
    <row r="7864" s="109" customFormat="1" ht="14.4"/>
    <row r="7865" s="109" customFormat="1" ht="14.4"/>
    <row r="7866" s="109" customFormat="1" ht="14.4"/>
    <row r="7867" s="109" customFormat="1" ht="14.4"/>
    <row r="7868" s="109" customFormat="1" ht="14.4"/>
    <row r="7869" s="109" customFormat="1" ht="14.4"/>
    <row r="7870" s="109" customFormat="1" ht="14.4"/>
    <row r="7871" s="109" customFormat="1" ht="14.4"/>
    <row r="7872" s="109" customFormat="1" ht="14.4"/>
    <row r="7873" s="109" customFormat="1" ht="14.4"/>
    <row r="7874" s="109" customFormat="1" ht="14.4"/>
    <row r="7875" s="109" customFormat="1" ht="14.4"/>
    <row r="7876" s="109" customFormat="1" ht="14.4"/>
    <row r="7877" s="109" customFormat="1" ht="14.4"/>
    <row r="7878" s="109" customFormat="1" ht="14.4"/>
    <row r="7879" s="109" customFormat="1" ht="14.4"/>
    <row r="7880" s="109" customFormat="1" ht="14.4"/>
    <row r="7881" s="109" customFormat="1" ht="14.4"/>
    <row r="7882" s="109" customFormat="1" ht="14.4"/>
    <row r="7883" s="109" customFormat="1" ht="14.4"/>
    <row r="7884" s="109" customFormat="1" ht="14.4"/>
    <row r="7885" s="109" customFormat="1" ht="14.4"/>
    <row r="7886" s="109" customFormat="1" ht="14.4"/>
    <row r="7887" s="109" customFormat="1" ht="14.4"/>
    <row r="7888" s="109" customFormat="1" ht="14.4"/>
    <row r="7889" s="109" customFormat="1" ht="14.4"/>
    <row r="7890" s="109" customFormat="1" ht="14.4"/>
    <row r="7891" s="109" customFormat="1" ht="14.4"/>
    <row r="7892" s="109" customFormat="1" ht="14.4"/>
    <row r="7893" s="109" customFormat="1" ht="14.4"/>
    <row r="7894" s="109" customFormat="1" ht="14.4"/>
    <row r="7895" s="109" customFormat="1" ht="14.4"/>
    <row r="7896" s="109" customFormat="1" ht="14.4"/>
    <row r="7897" s="109" customFormat="1" ht="14.4"/>
    <row r="7898" s="109" customFormat="1" ht="14.4"/>
    <row r="7899" s="109" customFormat="1" ht="14.4"/>
    <row r="7900" s="109" customFormat="1" ht="14.4"/>
    <row r="7901" s="109" customFormat="1" ht="14.4"/>
    <row r="7902" s="109" customFormat="1" ht="14.4"/>
    <row r="7903" s="109" customFormat="1" ht="14.4"/>
    <row r="7904" s="109" customFormat="1" ht="14.4"/>
    <row r="7905" s="109" customFormat="1" ht="14.4"/>
    <row r="7906" s="109" customFormat="1" ht="14.4"/>
    <row r="7907" s="109" customFormat="1" ht="14.4"/>
    <row r="7908" s="109" customFormat="1" ht="14.4"/>
    <row r="7909" s="109" customFormat="1" ht="14.4"/>
    <row r="7910" s="109" customFormat="1" ht="14.4"/>
    <row r="7911" s="109" customFormat="1" ht="14.4"/>
    <row r="7912" s="109" customFormat="1" ht="14.4"/>
    <row r="7913" s="109" customFormat="1" ht="14.4"/>
    <row r="7914" s="109" customFormat="1" ht="14.4"/>
    <row r="7915" s="109" customFormat="1" ht="14.4"/>
    <row r="7916" s="109" customFormat="1" ht="14.4"/>
    <row r="7917" s="109" customFormat="1" ht="14.4"/>
    <row r="7918" s="109" customFormat="1" ht="14.4"/>
    <row r="7919" s="109" customFormat="1" ht="14.4"/>
    <row r="7920" s="109" customFormat="1" ht="14.4"/>
    <row r="7921" s="109" customFormat="1" ht="14.4"/>
    <row r="7922" s="109" customFormat="1" ht="14.4"/>
    <row r="7923" s="109" customFormat="1" ht="14.4"/>
    <row r="7924" s="109" customFormat="1" ht="14.4"/>
    <row r="7925" s="109" customFormat="1" ht="14.4"/>
    <row r="7926" s="109" customFormat="1" ht="14.4"/>
    <row r="7927" s="109" customFormat="1" ht="14.4"/>
    <row r="7928" s="109" customFormat="1" ht="14.4"/>
    <row r="7929" s="109" customFormat="1" ht="14.4"/>
    <row r="7930" s="109" customFormat="1" ht="14.4"/>
    <row r="7931" s="109" customFormat="1" ht="14.4"/>
    <row r="7932" s="109" customFormat="1" ht="14.4"/>
    <row r="7933" s="109" customFormat="1" ht="14.4"/>
    <row r="7934" s="109" customFormat="1" ht="14.4"/>
    <row r="7935" s="109" customFormat="1" ht="14.4"/>
    <row r="7936" s="109" customFormat="1" ht="14.4"/>
    <row r="7937" s="109" customFormat="1" ht="14.4"/>
    <row r="7938" s="109" customFormat="1" ht="14.4"/>
    <row r="7939" s="109" customFormat="1" ht="14.4"/>
    <row r="7940" s="109" customFormat="1" ht="14.4"/>
    <row r="7941" s="109" customFormat="1" ht="14.4"/>
    <row r="7942" s="109" customFormat="1" ht="14.4"/>
    <row r="7943" s="109" customFormat="1" ht="14.4"/>
    <row r="7944" s="109" customFormat="1" ht="14.4"/>
    <row r="7945" s="109" customFormat="1" ht="14.4"/>
    <row r="7946" s="109" customFormat="1" ht="14.4"/>
    <row r="7947" s="109" customFormat="1" ht="14.4"/>
    <row r="7948" s="109" customFormat="1" ht="14.4"/>
    <row r="7949" s="109" customFormat="1" ht="14.4"/>
    <row r="7950" s="109" customFormat="1" ht="14.4"/>
    <row r="7951" s="109" customFormat="1" ht="14.4"/>
    <row r="7952" s="109" customFormat="1" ht="14.4"/>
    <row r="7953" s="109" customFormat="1" ht="14.4"/>
    <row r="7954" s="109" customFormat="1" ht="14.4"/>
    <row r="7955" s="109" customFormat="1" ht="14.4"/>
    <row r="7956" s="109" customFormat="1" ht="14.4"/>
    <row r="7957" s="109" customFormat="1" ht="14.4"/>
    <row r="7958" s="109" customFormat="1" ht="14.4"/>
    <row r="7959" s="109" customFormat="1" ht="14.4"/>
    <row r="7960" s="109" customFormat="1" ht="14.4"/>
    <row r="7961" s="109" customFormat="1" ht="14.4"/>
    <row r="7962" s="109" customFormat="1" ht="14.4"/>
    <row r="7963" s="109" customFormat="1" ht="14.4"/>
    <row r="7964" s="109" customFormat="1" ht="14.4"/>
    <row r="7965" s="109" customFormat="1" ht="14.4"/>
    <row r="7966" s="109" customFormat="1" ht="14.4"/>
    <row r="7967" s="109" customFormat="1" ht="14.4"/>
    <row r="7968" s="109" customFormat="1" ht="14.4"/>
    <row r="7969" s="109" customFormat="1" ht="14.4"/>
    <row r="7970" s="109" customFormat="1" ht="14.4"/>
    <row r="7971" s="109" customFormat="1" ht="14.4"/>
    <row r="7972" s="109" customFormat="1" ht="14.4"/>
    <row r="7973" s="109" customFormat="1" ht="14.4"/>
    <row r="7974" s="109" customFormat="1" ht="14.4"/>
    <row r="7975" s="109" customFormat="1" ht="14.4"/>
    <row r="7976" s="109" customFormat="1" ht="14.4"/>
    <row r="7977" s="109" customFormat="1" ht="14.4"/>
    <row r="7978" s="109" customFormat="1" ht="14.4"/>
    <row r="7979" s="109" customFormat="1" ht="14.4"/>
    <row r="7980" s="109" customFormat="1" ht="14.4"/>
    <row r="7981" s="109" customFormat="1" ht="14.4"/>
    <row r="7982" s="109" customFormat="1" ht="14.4"/>
    <row r="7983" s="109" customFormat="1" ht="14.4"/>
    <row r="7984" s="109" customFormat="1" ht="14.4"/>
    <row r="7985" s="109" customFormat="1" ht="14.4"/>
    <row r="7986" s="109" customFormat="1" ht="14.4"/>
    <row r="7987" s="109" customFormat="1" ht="14.4"/>
    <row r="7988" s="109" customFormat="1" ht="14.4"/>
    <row r="7989" s="109" customFormat="1" ht="14.4"/>
    <row r="7990" s="109" customFormat="1" ht="14.4"/>
    <row r="7991" s="109" customFormat="1" ht="14.4"/>
    <row r="7992" s="109" customFormat="1" ht="14.4"/>
    <row r="7993" s="109" customFormat="1" ht="14.4"/>
    <row r="7994" s="109" customFormat="1" ht="14.4"/>
    <row r="7995" s="109" customFormat="1" ht="14.4"/>
    <row r="7996" s="109" customFormat="1" ht="14.4"/>
    <row r="7997" s="109" customFormat="1" ht="14.4"/>
    <row r="7998" s="109" customFormat="1" ht="14.4"/>
    <row r="7999" s="109" customFormat="1" ht="14.4"/>
    <row r="8000" s="109" customFormat="1" ht="14.4"/>
    <row r="8001" s="109" customFormat="1" ht="14.4"/>
    <row r="8002" s="109" customFormat="1" ht="14.4"/>
    <row r="8003" s="109" customFormat="1" ht="14.4"/>
    <row r="8004" s="109" customFormat="1" ht="14.4"/>
    <row r="8005" s="109" customFormat="1" ht="14.4"/>
    <row r="8006" s="109" customFormat="1" ht="14.4"/>
    <row r="8007" s="109" customFormat="1" ht="14.4"/>
    <row r="8008" s="109" customFormat="1" ht="14.4"/>
    <row r="8009" s="109" customFormat="1" ht="14.4"/>
    <row r="8010" s="109" customFormat="1" ht="14.4"/>
    <row r="8011" s="109" customFormat="1" ht="14.4"/>
    <row r="8012" s="109" customFormat="1" ht="14.4"/>
    <row r="8013" s="109" customFormat="1" ht="14.4"/>
    <row r="8014" s="109" customFormat="1" ht="14.4"/>
    <row r="8015" s="109" customFormat="1" ht="14.4"/>
    <row r="8016" s="109" customFormat="1" ht="14.4"/>
    <row r="8017" s="109" customFormat="1" ht="14.4"/>
    <row r="8018" s="109" customFormat="1" ht="14.4"/>
    <row r="8019" s="109" customFormat="1" ht="14.4"/>
    <row r="8020" s="109" customFormat="1" ht="14.4"/>
    <row r="8021" s="109" customFormat="1" ht="14.4"/>
    <row r="8022" s="109" customFormat="1" ht="14.4"/>
    <row r="8023" s="109" customFormat="1" ht="14.4"/>
    <row r="8024" s="109" customFormat="1" ht="14.4"/>
    <row r="8025" s="109" customFormat="1" ht="14.4"/>
    <row r="8026" s="109" customFormat="1" ht="14.4"/>
    <row r="8027" s="109" customFormat="1" ht="14.4"/>
    <row r="8028" s="109" customFormat="1" ht="14.4"/>
    <row r="8029" s="109" customFormat="1" ht="14.4"/>
    <row r="8030" s="109" customFormat="1" ht="14.4"/>
    <row r="8031" s="109" customFormat="1" ht="14.4"/>
    <row r="8032" s="109" customFormat="1" ht="14.4"/>
    <row r="8033" s="109" customFormat="1" ht="14.4"/>
    <row r="8034" s="109" customFormat="1" ht="14.4"/>
    <row r="8035" s="109" customFormat="1" ht="14.4"/>
    <row r="8036" s="109" customFormat="1" ht="14.4"/>
    <row r="8037" s="109" customFormat="1" ht="14.4"/>
    <row r="8038" s="109" customFormat="1" ht="14.4"/>
    <row r="8039" s="109" customFormat="1" ht="14.4"/>
    <row r="8040" s="109" customFormat="1" ht="14.4"/>
    <row r="8041" s="109" customFormat="1" ht="14.4"/>
    <row r="8042" s="109" customFormat="1" ht="14.4"/>
    <row r="8043" s="109" customFormat="1" ht="14.4"/>
    <row r="8044" s="109" customFormat="1" ht="14.4"/>
    <row r="8045" s="109" customFormat="1" ht="14.4"/>
    <row r="8046" s="109" customFormat="1" ht="14.4"/>
    <row r="8047" s="109" customFormat="1" ht="14.4"/>
    <row r="8048" s="109" customFormat="1" ht="14.4"/>
    <row r="8049" s="109" customFormat="1" ht="14.4"/>
    <row r="8050" s="109" customFormat="1" ht="14.4"/>
    <row r="8051" s="109" customFormat="1" ht="14.4"/>
    <row r="8052" s="109" customFormat="1" ht="14.4"/>
    <row r="8053" s="109" customFormat="1" ht="14.4"/>
    <row r="8054" s="109" customFormat="1" ht="14.4"/>
    <row r="8055" s="109" customFormat="1" ht="14.4"/>
    <row r="8056" s="109" customFormat="1" ht="14.4"/>
    <row r="8057" s="109" customFormat="1" ht="14.4"/>
    <row r="8058" s="109" customFormat="1" ht="14.4"/>
    <row r="8059" s="109" customFormat="1" ht="14.4"/>
    <row r="8060" s="109" customFormat="1" ht="14.4"/>
    <row r="8061" s="109" customFormat="1" ht="14.4"/>
    <row r="8062" s="109" customFormat="1" ht="14.4"/>
    <row r="8063" s="109" customFormat="1" ht="14.4"/>
    <row r="8064" s="109" customFormat="1" ht="14.4"/>
    <row r="8065" s="109" customFormat="1" ht="14.4"/>
    <row r="8066" s="109" customFormat="1" ht="14.4"/>
    <row r="8067" s="109" customFormat="1" ht="14.4"/>
    <row r="8068" s="109" customFormat="1" ht="14.4"/>
    <row r="8069" s="109" customFormat="1" ht="14.4"/>
    <row r="8070" s="109" customFormat="1" ht="14.4"/>
    <row r="8071" s="109" customFormat="1" ht="14.4"/>
    <row r="8072" s="109" customFormat="1" ht="14.4"/>
    <row r="8073" s="109" customFormat="1" ht="14.4"/>
    <row r="8074" s="109" customFormat="1" ht="14.4"/>
    <row r="8075" s="109" customFormat="1" ht="14.4"/>
    <row r="8076" s="109" customFormat="1" ht="14.4"/>
    <row r="8077" s="109" customFormat="1" ht="14.4"/>
    <row r="8078" s="109" customFormat="1" ht="14.4"/>
    <row r="8079" s="109" customFormat="1" ht="14.4"/>
    <row r="8080" s="109" customFormat="1" ht="14.4"/>
    <row r="8081" s="109" customFormat="1" ht="14.4"/>
    <row r="8082" s="109" customFormat="1" ht="14.4"/>
    <row r="8083" s="109" customFormat="1" ht="14.4"/>
    <row r="8084" s="109" customFormat="1" ht="14.4"/>
    <row r="8085" s="109" customFormat="1" ht="14.4"/>
    <row r="8086" s="109" customFormat="1" ht="14.4"/>
    <row r="8087" s="109" customFormat="1" ht="14.4"/>
    <row r="8088" s="109" customFormat="1" ht="14.4"/>
    <row r="8089" s="109" customFormat="1" ht="14.4"/>
    <row r="8090" s="109" customFormat="1" ht="14.4"/>
    <row r="8091" s="109" customFormat="1" ht="14.4"/>
    <row r="8092" s="109" customFormat="1" ht="14.4"/>
    <row r="8093" s="109" customFormat="1" ht="14.4"/>
    <row r="8094" s="109" customFormat="1" ht="14.4"/>
    <row r="8095" s="109" customFormat="1" ht="14.4"/>
    <row r="8096" s="109" customFormat="1" ht="14.4"/>
    <row r="8097" s="109" customFormat="1" ht="14.4"/>
    <row r="8098" s="109" customFormat="1" ht="14.4"/>
    <row r="8099" s="109" customFormat="1" ht="14.4"/>
    <row r="8100" s="109" customFormat="1" ht="14.4"/>
    <row r="8101" s="109" customFormat="1" ht="14.4"/>
    <row r="8102" s="109" customFormat="1" ht="14.4"/>
    <row r="8103" s="109" customFormat="1" ht="14.4"/>
    <row r="8104" s="109" customFormat="1" ht="14.4"/>
    <row r="8105" s="109" customFormat="1" ht="14.4"/>
    <row r="8106" s="109" customFormat="1" ht="14.4"/>
    <row r="8107" s="109" customFormat="1" ht="14.4"/>
    <row r="8108" s="109" customFormat="1" ht="14.4"/>
    <row r="8109" s="109" customFormat="1" ht="14.4"/>
    <row r="8110" s="109" customFormat="1" ht="14.4"/>
    <row r="8111" s="109" customFormat="1" ht="14.4"/>
    <row r="8112" s="109" customFormat="1" ht="14.4"/>
    <row r="8113" s="109" customFormat="1" ht="14.4"/>
    <row r="8114" s="109" customFormat="1" ht="14.4"/>
    <row r="8115" s="109" customFormat="1" ht="14.4"/>
    <row r="8116" s="109" customFormat="1" ht="14.4"/>
    <row r="8117" s="109" customFormat="1" ht="14.4"/>
    <row r="8118" s="109" customFormat="1" ht="14.4"/>
    <row r="8119" s="109" customFormat="1" ht="14.4"/>
    <row r="8120" s="109" customFormat="1" ht="14.4"/>
    <row r="8121" s="109" customFormat="1" ht="14.4"/>
    <row r="8122" s="109" customFormat="1" ht="14.4"/>
    <row r="8123" s="109" customFormat="1" ht="14.4"/>
    <row r="8124" s="109" customFormat="1" ht="14.4"/>
    <row r="8125" s="109" customFormat="1" ht="14.4"/>
    <row r="8126" s="109" customFormat="1" ht="14.4"/>
    <row r="8127" s="109" customFormat="1" ht="14.4"/>
    <row r="8128" s="109" customFormat="1" ht="14.4"/>
    <row r="8129" s="109" customFormat="1" ht="14.4"/>
    <row r="8130" s="109" customFormat="1" ht="14.4"/>
    <row r="8131" s="109" customFormat="1" ht="14.4"/>
    <row r="8132" s="109" customFormat="1" ht="14.4"/>
    <row r="8133" s="109" customFormat="1" ht="14.4"/>
    <row r="8134" s="109" customFormat="1" ht="14.4"/>
    <row r="8135" s="109" customFormat="1" ht="14.4"/>
    <row r="8136" s="109" customFormat="1" ht="14.4"/>
    <row r="8137" s="109" customFormat="1" ht="14.4"/>
    <row r="8138" s="109" customFormat="1" ht="14.4"/>
    <row r="8139" s="109" customFormat="1" ht="14.4"/>
    <row r="8140" s="109" customFormat="1" ht="14.4"/>
    <row r="8141" s="109" customFormat="1" ht="14.4"/>
    <row r="8142" s="109" customFormat="1" ht="14.4"/>
    <row r="8143" s="109" customFormat="1" ht="14.4"/>
    <row r="8144" s="109" customFormat="1" ht="14.4"/>
    <row r="8145" s="109" customFormat="1" ht="14.4"/>
    <row r="8146" s="109" customFormat="1" ht="14.4"/>
    <row r="8147" s="109" customFormat="1" ht="14.4"/>
    <row r="8148" s="109" customFormat="1" ht="14.4"/>
    <row r="8149" s="109" customFormat="1" ht="14.4"/>
    <row r="8150" s="109" customFormat="1" ht="14.4"/>
    <row r="8151" s="109" customFormat="1" ht="14.4"/>
    <row r="8152" s="109" customFormat="1" ht="14.4"/>
    <row r="8153" s="109" customFormat="1" ht="14.4"/>
    <row r="8154" s="109" customFormat="1" ht="14.4"/>
    <row r="8155" s="109" customFormat="1" ht="14.4"/>
    <row r="8156" s="109" customFormat="1" ht="14.4"/>
    <row r="8157" s="109" customFormat="1" ht="14.4"/>
    <row r="8158" s="109" customFormat="1" ht="14.4"/>
    <row r="8159" s="109" customFormat="1" ht="14.4"/>
    <row r="8160" s="109" customFormat="1" ht="14.4"/>
    <row r="8161" s="109" customFormat="1" ht="14.4"/>
    <row r="8162" s="109" customFormat="1" ht="14.4"/>
    <row r="8163" s="109" customFormat="1" ht="14.4"/>
    <row r="8164" s="109" customFormat="1" ht="14.4"/>
    <row r="8165" s="109" customFormat="1" ht="14.4"/>
    <row r="8166" s="109" customFormat="1" ht="14.4"/>
    <row r="8167" s="109" customFormat="1" ht="14.4"/>
    <row r="8168" s="109" customFormat="1" ht="14.4"/>
    <row r="8169" s="109" customFormat="1" ht="14.4"/>
    <row r="8170" s="109" customFormat="1" ht="14.4"/>
    <row r="8171" s="109" customFormat="1" ht="14.4"/>
    <row r="8172" s="109" customFormat="1" ht="14.4"/>
    <row r="8173" s="109" customFormat="1" ht="14.4"/>
    <row r="8174" s="109" customFormat="1" ht="14.4"/>
    <row r="8175" s="109" customFormat="1" ht="14.4"/>
    <row r="8176" s="109" customFormat="1" ht="14.4"/>
    <row r="8177" s="109" customFormat="1" ht="14.4"/>
    <row r="8178" s="109" customFormat="1" ht="14.4"/>
    <row r="8179" s="109" customFormat="1" ht="14.4"/>
    <row r="8180" s="109" customFormat="1" ht="14.4"/>
    <row r="8181" s="109" customFormat="1" ht="14.4"/>
    <row r="8182" s="109" customFormat="1" ht="14.4"/>
    <row r="8183" s="109" customFormat="1" ht="14.4"/>
    <row r="8184" s="109" customFormat="1" ht="14.4"/>
    <row r="8185" s="109" customFormat="1" ht="14.4"/>
    <row r="8186" s="109" customFormat="1" ht="14.4"/>
    <row r="8187" s="109" customFormat="1" ht="14.4"/>
    <row r="8188" s="109" customFormat="1" ht="14.4"/>
    <row r="8189" s="109" customFormat="1" ht="14.4"/>
    <row r="8190" s="109" customFormat="1" ht="14.4"/>
    <row r="8191" s="109" customFormat="1" ht="14.4"/>
    <row r="8192" s="109" customFormat="1" ht="14.4"/>
    <row r="8193" s="109" customFormat="1" ht="14.4"/>
    <row r="8194" s="109" customFormat="1" ht="14.4"/>
    <row r="8195" s="109" customFormat="1" ht="14.4"/>
    <row r="8196" s="109" customFormat="1" ht="14.4"/>
    <row r="8197" s="109" customFormat="1" ht="14.4"/>
    <row r="8198" s="109" customFormat="1" ht="14.4"/>
    <row r="8199" s="109" customFormat="1" ht="14.4"/>
    <row r="8200" s="109" customFormat="1" ht="14.4"/>
    <row r="8201" s="109" customFormat="1" ht="14.4"/>
    <row r="8202" s="109" customFormat="1" ht="14.4"/>
    <row r="8203" s="109" customFormat="1" ht="14.4"/>
    <row r="8204" s="109" customFormat="1" ht="14.4"/>
    <row r="8205" s="109" customFormat="1" ht="14.4"/>
    <row r="8206" s="109" customFormat="1" ht="14.4"/>
    <row r="8207" s="109" customFormat="1" ht="14.4"/>
    <row r="8208" s="109" customFormat="1" ht="14.4"/>
    <row r="8209" s="109" customFormat="1" ht="14.4"/>
    <row r="8210" s="109" customFormat="1" ht="14.4"/>
    <row r="8211" s="109" customFormat="1" ht="14.4"/>
    <row r="8212" s="109" customFormat="1" ht="14.4"/>
    <row r="8213" s="109" customFormat="1" ht="14.4"/>
    <row r="8214" s="109" customFormat="1" ht="14.4"/>
    <row r="8215" s="109" customFormat="1" ht="14.4"/>
    <row r="8216" s="109" customFormat="1" ht="14.4"/>
    <row r="8217" s="109" customFormat="1" ht="14.4"/>
    <row r="8218" s="109" customFormat="1" ht="14.4"/>
    <row r="8219" s="109" customFormat="1" ht="14.4"/>
    <row r="8220" s="109" customFormat="1" ht="14.4"/>
    <row r="8221" s="109" customFormat="1" ht="14.4"/>
    <row r="8222" s="109" customFormat="1" ht="14.4"/>
    <row r="8223" s="109" customFormat="1" ht="14.4"/>
    <row r="8224" s="109" customFormat="1" ht="14.4"/>
    <row r="8225" s="109" customFormat="1" ht="14.4"/>
    <row r="8226" s="109" customFormat="1" ht="14.4"/>
    <row r="8227" s="109" customFormat="1" ht="14.4"/>
    <row r="8228" s="109" customFormat="1" ht="14.4"/>
    <row r="8229" s="109" customFormat="1" ht="14.4"/>
    <row r="8230" s="109" customFormat="1" ht="14.4"/>
    <row r="8231" s="109" customFormat="1" ht="14.4"/>
    <row r="8232" s="109" customFormat="1" ht="14.4"/>
    <row r="8233" s="109" customFormat="1" ht="14.4"/>
    <row r="8234" s="109" customFormat="1" ht="14.4"/>
    <row r="8235" s="109" customFormat="1" ht="14.4"/>
    <row r="8236" s="109" customFormat="1" ht="14.4"/>
    <row r="8237" s="109" customFormat="1" ht="14.4"/>
    <row r="8238" s="109" customFormat="1" ht="14.4"/>
    <row r="8239" s="109" customFormat="1" ht="14.4"/>
    <row r="8240" s="109" customFormat="1" ht="14.4"/>
    <row r="8241" s="109" customFormat="1" ht="14.4"/>
    <row r="8242" s="109" customFormat="1" ht="14.4"/>
    <row r="8243" s="109" customFormat="1" ht="14.4"/>
    <row r="8244" s="109" customFormat="1" ht="14.4"/>
    <row r="8245" s="109" customFormat="1" ht="14.4"/>
    <row r="8246" s="109" customFormat="1" ht="14.4"/>
    <row r="8247" s="109" customFormat="1" ht="14.4"/>
    <row r="8248" s="109" customFormat="1" ht="14.4"/>
    <row r="8249" s="109" customFormat="1" ht="14.4"/>
    <row r="8250" s="109" customFormat="1" ht="14.4"/>
    <row r="8251" s="109" customFormat="1" ht="14.4"/>
    <row r="8252" s="109" customFormat="1" ht="14.4"/>
    <row r="8253" s="109" customFormat="1" ht="14.4"/>
    <row r="8254" s="109" customFormat="1" ht="14.4"/>
    <row r="8255" s="109" customFormat="1" ht="14.4"/>
    <row r="8256" s="109" customFormat="1" ht="14.4"/>
    <row r="8257" s="109" customFormat="1" ht="14.4"/>
    <row r="8258" s="109" customFormat="1" ht="14.4"/>
    <row r="8259" s="109" customFormat="1" ht="14.4"/>
    <row r="8260" s="109" customFormat="1" ht="14.4"/>
    <row r="8261" s="109" customFormat="1" ht="14.4"/>
    <row r="8262" s="109" customFormat="1" ht="14.4"/>
    <row r="8263" s="109" customFormat="1" ht="14.4"/>
    <row r="8264" s="109" customFormat="1" ht="14.4"/>
    <row r="8265" s="109" customFormat="1" ht="14.4"/>
    <row r="8266" s="109" customFormat="1" ht="14.4"/>
    <row r="8267" s="109" customFormat="1" ht="14.4"/>
    <row r="8268" s="109" customFormat="1" ht="14.4"/>
    <row r="8269" s="109" customFormat="1" ht="14.4"/>
    <row r="8270" s="109" customFormat="1" ht="14.4"/>
    <row r="8271" s="109" customFormat="1" ht="14.4"/>
    <row r="8272" s="109" customFormat="1" ht="14.4"/>
    <row r="8273" s="109" customFormat="1" ht="14.4"/>
    <row r="8274" s="109" customFormat="1" ht="14.4"/>
    <row r="8275" s="109" customFormat="1" ht="14.4"/>
    <row r="8276" s="109" customFormat="1" ht="14.4"/>
    <row r="8277" s="109" customFormat="1" ht="14.4"/>
    <row r="8278" s="109" customFormat="1" ht="14.4"/>
    <row r="8279" s="109" customFormat="1" ht="14.4"/>
    <row r="8280" s="109" customFormat="1" ht="14.4"/>
    <row r="8281" s="109" customFormat="1" ht="14.4"/>
    <row r="8282" s="109" customFormat="1" ht="14.4"/>
    <row r="8283" s="109" customFormat="1" ht="14.4"/>
    <row r="8284" s="109" customFormat="1" ht="14.4"/>
    <row r="8285" s="109" customFormat="1" ht="14.4"/>
    <row r="8286" s="109" customFormat="1" ht="14.4"/>
    <row r="8287" s="109" customFormat="1" ht="14.4"/>
    <row r="8288" s="109" customFormat="1" ht="14.4"/>
    <row r="8289" s="109" customFormat="1" ht="14.4"/>
    <row r="8290" s="109" customFormat="1" ht="14.4"/>
    <row r="8291" s="109" customFormat="1" ht="14.4"/>
    <row r="8292" s="109" customFormat="1" ht="14.4"/>
    <row r="8293" s="109" customFormat="1" ht="14.4"/>
    <row r="8294" s="109" customFormat="1" ht="14.4"/>
    <row r="8295" s="109" customFormat="1" ht="14.4"/>
    <row r="8296" s="109" customFormat="1" ht="14.4"/>
    <row r="8297" s="109" customFormat="1" ht="14.4"/>
    <row r="8298" s="109" customFormat="1" ht="14.4"/>
    <row r="8299" s="109" customFormat="1" ht="14.4"/>
    <row r="8300" s="109" customFormat="1" ht="14.4"/>
    <row r="8301" s="109" customFormat="1" ht="14.4"/>
    <row r="8302" s="109" customFormat="1" ht="14.4"/>
    <row r="8303" s="109" customFormat="1" ht="14.4"/>
    <row r="8304" s="109" customFormat="1" ht="14.4"/>
    <row r="8305" s="109" customFormat="1" ht="14.4"/>
    <row r="8306" s="109" customFormat="1" ht="14.4"/>
    <row r="8307" s="109" customFormat="1" ht="14.4"/>
    <row r="8308" s="109" customFormat="1" ht="14.4"/>
    <row r="8309" s="109" customFormat="1" ht="14.4"/>
    <row r="8310" s="109" customFormat="1" ht="14.4"/>
    <row r="8311" s="109" customFormat="1" ht="14.4"/>
    <row r="8312" s="109" customFormat="1" ht="14.4"/>
    <row r="8313" s="109" customFormat="1" ht="14.4"/>
    <row r="8314" s="109" customFormat="1" ht="14.4"/>
    <row r="8315" s="109" customFormat="1" ht="14.4"/>
    <row r="8316" s="109" customFormat="1" ht="14.4"/>
    <row r="8317" s="109" customFormat="1" ht="14.4"/>
    <row r="8318" s="109" customFormat="1" ht="14.4"/>
    <row r="8319" s="109" customFormat="1" ht="14.4"/>
    <row r="8320" s="109" customFormat="1" ht="14.4"/>
    <row r="8321" s="109" customFormat="1" ht="14.4"/>
    <row r="8322" s="109" customFormat="1" ht="14.4"/>
    <row r="8323" s="109" customFormat="1" ht="14.4"/>
    <row r="8324" s="109" customFormat="1" ht="14.4"/>
    <row r="8325" s="109" customFormat="1" ht="14.4"/>
    <row r="8326" s="109" customFormat="1" ht="14.4"/>
    <row r="8327" s="109" customFormat="1" ht="14.4"/>
    <row r="8328" s="109" customFormat="1" ht="14.4"/>
    <row r="8329" s="109" customFormat="1" ht="14.4"/>
    <row r="8330" s="109" customFormat="1" ht="14.4"/>
    <row r="8331" s="109" customFormat="1" ht="14.4"/>
    <row r="8332" s="109" customFormat="1" ht="14.4"/>
    <row r="8333" s="109" customFormat="1" ht="14.4"/>
    <row r="8334" s="109" customFormat="1" ht="14.4"/>
    <row r="8335" s="109" customFormat="1" ht="14.4"/>
    <row r="8336" s="109" customFormat="1" ht="14.4"/>
    <row r="8337" s="109" customFormat="1" ht="14.4"/>
    <row r="8338" s="109" customFormat="1" ht="14.4"/>
    <row r="8339" s="109" customFormat="1" ht="14.4"/>
    <row r="8340" s="109" customFormat="1" ht="14.4"/>
    <row r="8341" s="109" customFormat="1" ht="14.4"/>
    <row r="8342" s="109" customFormat="1" ht="14.4"/>
    <row r="8343" s="109" customFormat="1" ht="14.4"/>
    <row r="8344" s="109" customFormat="1" ht="14.4"/>
    <row r="8345" s="109" customFormat="1" ht="14.4"/>
    <row r="8346" s="109" customFormat="1" ht="14.4"/>
    <row r="8347" s="109" customFormat="1" ht="14.4"/>
    <row r="8348" s="109" customFormat="1" ht="14.4"/>
    <row r="8349" s="109" customFormat="1" ht="14.4"/>
    <row r="8350" s="109" customFormat="1" ht="14.4"/>
    <row r="8351" s="109" customFormat="1" ht="14.4"/>
    <row r="8352" s="109" customFormat="1" ht="14.4"/>
    <row r="8353" s="109" customFormat="1" ht="14.4"/>
    <row r="8354" s="109" customFormat="1" ht="14.4"/>
    <row r="8355" s="109" customFormat="1" ht="14.4"/>
    <row r="8356" s="109" customFormat="1" ht="14.4"/>
    <row r="8357" s="109" customFormat="1" ht="14.4"/>
    <row r="8358" s="109" customFormat="1" ht="14.4"/>
    <row r="8359" s="109" customFormat="1" ht="14.4"/>
    <row r="8360" s="109" customFormat="1" ht="14.4"/>
    <row r="8361" s="109" customFormat="1" ht="14.4"/>
    <row r="8362" s="109" customFormat="1" ht="14.4"/>
    <row r="8363" s="109" customFormat="1" ht="14.4"/>
    <row r="8364" s="109" customFormat="1" ht="14.4"/>
    <row r="8365" s="109" customFormat="1" ht="14.4"/>
    <row r="8366" s="109" customFormat="1" ht="14.4"/>
    <row r="8367" s="109" customFormat="1" ht="14.4"/>
    <row r="8368" s="109" customFormat="1" ht="14.4"/>
    <row r="8369" s="109" customFormat="1" ht="14.4"/>
    <row r="8370" s="109" customFormat="1" ht="14.4"/>
    <row r="8371" s="109" customFormat="1" ht="14.4"/>
    <row r="8372" s="109" customFormat="1" ht="14.4"/>
    <row r="8373" s="109" customFormat="1" ht="14.4"/>
    <row r="8374" s="109" customFormat="1" ht="14.4"/>
    <row r="8375" s="109" customFormat="1" ht="14.4"/>
    <row r="8376" s="109" customFormat="1" ht="14.4"/>
    <row r="8377" s="109" customFormat="1" ht="14.4"/>
    <row r="8378" s="109" customFormat="1" ht="14.4"/>
    <row r="8379" s="109" customFormat="1" ht="14.4"/>
    <row r="8380" s="109" customFormat="1" ht="14.4"/>
    <row r="8381" s="109" customFormat="1" ht="14.4"/>
    <row r="8382" s="109" customFormat="1" ht="14.4"/>
    <row r="8383" s="109" customFormat="1" ht="14.4"/>
    <row r="8384" s="109" customFormat="1" ht="14.4"/>
    <row r="8385" s="109" customFormat="1" ht="14.4"/>
    <row r="8386" s="109" customFormat="1" ht="14.4"/>
    <row r="8387" s="109" customFormat="1" ht="14.4"/>
    <row r="8388" s="109" customFormat="1" ht="14.4"/>
    <row r="8389" s="109" customFormat="1" ht="14.4"/>
    <row r="8390" s="109" customFormat="1" ht="14.4"/>
    <row r="8391" s="109" customFormat="1" ht="14.4"/>
    <row r="8392" s="109" customFormat="1" ht="14.4"/>
    <row r="8393" s="109" customFormat="1" ht="14.4"/>
    <row r="8394" s="109" customFormat="1" ht="14.4"/>
    <row r="8395" s="109" customFormat="1" ht="14.4"/>
    <row r="8396" s="109" customFormat="1" ht="14.4"/>
    <row r="8397" s="109" customFormat="1" ht="14.4"/>
    <row r="8398" s="109" customFormat="1" ht="14.4"/>
    <row r="8399" s="109" customFormat="1" ht="14.4"/>
    <row r="8400" s="109" customFormat="1" ht="14.4"/>
    <row r="8401" s="109" customFormat="1" ht="14.4"/>
    <row r="8402" s="109" customFormat="1" ht="14.4"/>
    <row r="8403" s="109" customFormat="1" ht="14.4"/>
    <row r="8404" s="109" customFormat="1" ht="14.4"/>
    <row r="8405" s="109" customFormat="1" ht="14.4"/>
    <row r="8406" s="109" customFormat="1" ht="14.4"/>
    <row r="8407" s="109" customFormat="1" ht="14.4"/>
    <row r="8408" s="109" customFormat="1" ht="14.4"/>
    <row r="8409" s="109" customFormat="1" ht="14.4"/>
    <row r="8410" s="109" customFormat="1" ht="14.4"/>
    <row r="8411" s="109" customFormat="1" ht="14.4"/>
    <row r="8412" s="109" customFormat="1" ht="14.4"/>
    <row r="8413" s="109" customFormat="1" ht="14.4"/>
    <row r="8414" s="109" customFormat="1" ht="14.4"/>
    <row r="8415" s="109" customFormat="1" ht="14.4"/>
    <row r="8416" s="109" customFormat="1" ht="14.4"/>
    <row r="8417" s="109" customFormat="1" ht="14.4"/>
    <row r="8418" s="109" customFormat="1" ht="14.4"/>
    <row r="8419" s="109" customFormat="1" ht="14.4"/>
    <row r="8420" s="109" customFormat="1" ht="14.4"/>
    <row r="8421" s="109" customFormat="1" ht="14.4"/>
    <row r="8422" s="109" customFormat="1" ht="14.4"/>
    <row r="8423" s="109" customFormat="1" ht="14.4"/>
    <row r="8424" s="109" customFormat="1" ht="14.4"/>
    <row r="8425" s="109" customFormat="1" ht="14.4"/>
    <row r="8426" s="109" customFormat="1" ht="14.4"/>
    <row r="8427" s="109" customFormat="1" ht="14.4"/>
    <row r="8428" s="109" customFormat="1" ht="14.4"/>
    <row r="8429" s="109" customFormat="1" ht="14.4"/>
    <row r="8430" s="109" customFormat="1" ht="14.4"/>
    <row r="8431" s="109" customFormat="1" ht="14.4"/>
    <row r="8432" s="109" customFormat="1" ht="14.4"/>
    <row r="8433" s="109" customFormat="1" ht="14.4"/>
    <row r="8434" s="109" customFormat="1" ht="14.4"/>
    <row r="8435" s="109" customFormat="1" ht="14.4"/>
    <row r="8436" s="109" customFormat="1" ht="14.4"/>
    <row r="8437" s="109" customFormat="1" ht="14.4"/>
    <row r="8438" s="109" customFormat="1" ht="14.4"/>
    <row r="8439" s="109" customFormat="1" ht="14.4"/>
    <row r="8440" s="109" customFormat="1" ht="14.4"/>
    <row r="8441" s="109" customFormat="1" ht="14.4"/>
    <row r="8442" s="109" customFormat="1" ht="14.4"/>
    <row r="8443" s="109" customFormat="1" ht="14.4"/>
    <row r="8444" s="109" customFormat="1" ht="14.4"/>
    <row r="8445" s="109" customFormat="1" ht="14.4"/>
    <row r="8446" s="109" customFormat="1" ht="14.4"/>
    <row r="8447" s="109" customFormat="1" ht="14.4"/>
    <row r="8448" s="109" customFormat="1" ht="14.4"/>
    <row r="8449" s="109" customFormat="1" ht="14.4"/>
    <row r="8450" s="109" customFormat="1" ht="14.4"/>
    <row r="8451" s="109" customFormat="1" ht="14.4"/>
    <row r="8452" s="109" customFormat="1" ht="14.4"/>
    <row r="8453" s="109" customFormat="1" ht="14.4"/>
    <row r="8454" s="109" customFormat="1" ht="14.4"/>
    <row r="8455" s="109" customFormat="1" ht="14.4"/>
    <row r="8456" s="109" customFormat="1" ht="14.4"/>
    <row r="8457" s="109" customFormat="1" ht="14.4"/>
    <row r="8458" s="109" customFormat="1" ht="14.4"/>
    <row r="8459" s="109" customFormat="1" ht="14.4"/>
    <row r="8460" s="109" customFormat="1" ht="14.4"/>
    <row r="8461" s="109" customFormat="1" ht="14.4"/>
    <row r="8462" s="109" customFormat="1" ht="14.4"/>
    <row r="8463" s="109" customFormat="1" ht="14.4"/>
    <row r="8464" s="109" customFormat="1" ht="14.4"/>
    <row r="8465" s="109" customFormat="1" ht="14.4"/>
    <row r="8466" s="109" customFormat="1" ht="14.4"/>
    <row r="8467" s="109" customFormat="1" ht="14.4"/>
    <row r="8468" s="109" customFormat="1" ht="14.4"/>
    <row r="8469" s="109" customFormat="1" ht="14.4"/>
    <row r="8470" s="109" customFormat="1" ht="14.4"/>
    <row r="8471" s="109" customFormat="1" ht="14.4"/>
    <row r="8472" s="109" customFormat="1" ht="14.4"/>
    <row r="8473" s="109" customFormat="1" ht="14.4"/>
    <row r="8474" s="109" customFormat="1" ht="14.4"/>
    <row r="8475" s="109" customFormat="1" ht="14.4"/>
    <row r="8476" s="109" customFormat="1" ht="14.4"/>
    <row r="8477" s="109" customFormat="1" ht="14.4"/>
    <row r="8478" s="109" customFormat="1" ht="14.4"/>
    <row r="8479" s="109" customFormat="1" ht="14.4"/>
    <row r="8480" s="109" customFormat="1" ht="14.4"/>
    <row r="8481" s="109" customFormat="1" ht="14.4"/>
    <row r="8482" s="109" customFormat="1" ht="14.4"/>
    <row r="8483" s="109" customFormat="1" ht="14.4"/>
    <row r="8484" s="109" customFormat="1" ht="14.4"/>
    <row r="8485" s="109" customFormat="1" ht="14.4"/>
    <row r="8486" s="109" customFormat="1" ht="14.4"/>
    <row r="8487" s="109" customFormat="1" ht="14.4"/>
    <row r="8488" s="109" customFormat="1" ht="14.4"/>
    <row r="8489" s="109" customFormat="1" ht="14.4"/>
    <row r="8490" s="109" customFormat="1" ht="14.4"/>
    <row r="8491" s="109" customFormat="1" ht="14.4"/>
    <row r="8492" s="109" customFormat="1" ht="14.4"/>
    <row r="8493" s="109" customFormat="1" ht="14.4"/>
    <row r="8494" s="109" customFormat="1" ht="14.4"/>
    <row r="8495" s="109" customFormat="1" ht="14.4"/>
    <row r="8496" s="109" customFormat="1" ht="14.4"/>
    <row r="8497" s="109" customFormat="1" ht="14.4"/>
    <row r="8498" s="109" customFormat="1" ht="14.4"/>
    <row r="8499" s="109" customFormat="1" ht="14.4"/>
    <row r="8500" s="109" customFormat="1" ht="14.4"/>
    <row r="8501" s="109" customFormat="1" ht="14.4"/>
    <row r="8502" s="109" customFormat="1" ht="14.4"/>
    <row r="8503" s="109" customFormat="1" ht="14.4"/>
    <row r="8504" s="109" customFormat="1" ht="14.4"/>
    <row r="8505" s="109" customFormat="1" ht="14.4"/>
    <row r="8506" s="109" customFormat="1" ht="14.4"/>
    <row r="8507" s="109" customFormat="1" ht="14.4"/>
    <row r="8508" s="109" customFormat="1" ht="14.4"/>
    <row r="8509" s="109" customFormat="1" ht="14.4"/>
    <row r="8510" s="109" customFormat="1" ht="14.4"/>
    <row r="8511" s="109" customFormat="1" ht="14.4"/>
    <row r="8512" s="109" customFormat="1" ht="14.4"/>
    <row r="8513" s="109" customFormat="1" ht="14.4"/>
    <row r="8514" s="109" customFormat="1" ht="14.4"/>
    <row r="8515" s="109" customFormat="1" ht="14.4"/>
    <row r="8516" s="109" customFormat="1" ht="14.4"/>
    <row r="8517" s="109" customFormat="1" ht="14.4"/>
    <row r="8518" s="109" customFormat="1" ht="14.4"/>
    <row r="8519" s="109" customFormat="1" ht="14.4"/>
    <row r="8520" s="109" customFormat="1" ht="14.4"/>
    <row r="8521" s="109" customFormat="1" ht="14.4"/>
    <row r="8522" s="109" customFormat="1" ht="14.4"/>
    <row r="8523" s="109" customFormat="1" ht="14.4"/>
    <row r="8524" s="109" customFormat="1" ht="14.4"/>
    <row r="8525" s="109" customFormat="1" ht="14.4"/>
    <row r="8526" s="109" customFormat="1" ht="14.4"/>
    <row r="8527" s="109" customFormat="1" ht="14.4"/>
    <row r="8528" s="109" customFormat="1" ht="14.4"/>
    <row r="8529" s="109" customFormat="1" ht="14.4"/>
    <row r="8530" s="109" customFormat="1" ht="14.4"/>
    <row r="8531" s="109" customFormat="1" ht="14.4"/>
    <row r="8532" s="109" customFormat="1" ht="14.4"/>
    <row r="8533" s="109" customFormat="1" ht="14.4"/>
    <row r="8534" s="109" customFormat="1" ht="14.4"/>
    <row r="8535" s="109" customFormat="1" ht="14.4"/>
    <row r="8536" s="109" customFormat="1" ht="14.4"/>
    <row r="8537" s="109" customFormat="1" ht="14.4"/>
    <row r="8538" s="109" customFormat="1" ht="14.4"/>
    <row r="8539" s="109" customFormat="1" ht="14.4"/>
    <row r="8540" s="109" customFormat="1" ht="14.4"/>
    <row r="8541" s="109" customFormat="1" ht="14.4"/>
    <row r="8542" s="109" customFormat="1" ht="14.4"/>
    <row r="8543" s="109" customFormat="1" ht="14.4"/>
    <row r="8544" s="109" customFormat="1" ht="14.4"/>
    <row r="8545" s="109" customFormat="1" ht="14.4"/>
    <row r="8546" s="109" customFormat="1" ht="14.4"/>
    <row r="8547" s="109" customFormat="1" ht="14.4"/>
    <row r="8548" s="109" customFormat="1" ht="14.4"/>
    <row r="8549" s="109" customFormat="1" ht="14.4"/>
    <row r="8550" s="109" customFormat="1" ht="14.4"/>
    <row r="8551" s="109" customFormat="1" ht="14.4"/>
    <row r="8552" s="109" customFormat="1" ht="14.4"/>
    <row r="8553" s="109" customFormat="1" ht="14.4"/>
    <row r="8554" s="109" customFormat="1" ht="14.4"/>
    <row r="8555" s="109" customFormat="1" ht="14.4"/>
    <row r="8556" s="109" customFormat="1" ht="14.4"/>
    <row r="8557" s="109" customFormat="1" ht="14.4"/>
    <row r="8558" s="109" customFormat="1" ht="14.4"/>
    <row r="8559" s="109" customFormat="1" ht="14.4"/>
    <row r="8560" s="109" customFormat="1" ht="14.4"/>
    <row r="8561" s="109" customFormat="1" ht="14.4"/>
    <row r="8562" s="109" customFormat="1" ht="14.4"/>
    <row r="8563" s="109" customFormat="1" ht="14.4"/>
    <row r="8564" s="109" customFormat="1" ht="14.4"/>
    <row r="8565" s="109" customFormat="1" ht="14.4"/>
    <row r="8566" s="109" customFormat="1" ht="14.4"/>
    <row r="8567" s="109" customFormat="1" ht="14.4"/>
    <row r="8568" s="109" customFormat="1" ht="14.4"/>
    <row r="8569" s="109" customFormat="1" ht="14.4"/>
    <row r="8570" s="109" customFormat="1" ht="14.4"/>
    <row r="8571" s="109" customFormat="1" ht="14.4"/>
    <row r="8572" s="109" customFormat="1" ht="14.4"/>
    <row r="8573" s="109" customFormat="1" ht="14.4"/>
    <row r="8574" s="109" customFormat="1" ht="14.4"/>
    <row r="8575" s="109" customFormat="1" ht="14.4"/>
    <row r="8576" s="109" customFormat="1" ht="14.4"/>
    <row r="8577" s="109" customFormat="1" ht="14.4"/>
    <row r="8578" s="109" customFormat="1" ht="14.4"/>
    <row r="8579" s="109" customFormat="1" ht="14.4"/>
    <row r="8580" s="109" customFormat="1" ht="14.4"/>
    <row r="8581" s="109" customFormat="1" ht="14.4"/>
    <row r="8582" s="109" customFormat="1" ht="14.4"/>
    <row r="8583" s="109" customFormat="1" ht="14.4"/>
    <row r="8584" s="109" customFormat="1" ht="14.4"/>
    <row r="8585" s="109" customFormat="1" ht="14.4"/>
    <row r="8586" s="109" customFormat="1" ht="14.4"/>
    <row r="8587" s="109" customFormat="1" ht="14.4"/>
    <row r="8588" s="109" customFormat="1" ht="14.4"/>
    <row r="8589" s="109" customFormat="1" ht="14.4"/>
    <row r="8590" s="109" customFormat="1" ht="14.4"/>
    <row r="8591" s="109" customFormat="1" ht="14.4"/>
    <row r="8592" s="109" customFormat="1" ht="14.4"/>
    <row r="8593" s="109" customFormat="1" ht="14.4"/>
    <row r="8594" s="109" customFormat="1" ht="14.4"/>
    <row r="8595" s="109" customFormat="1" ht="14.4"/>
    <row r="8596" s="109" customFormat="1" ht="14.4"/>
    <row r="8597" s="109" customFormat="1" ht="14.4"/>
    <row r="8598" s="109" customFormat="1" ht="14.4"/>
    <row r="8599" s="109" customFormat="1" ht="14.4"/>
    <row r="8600" s="109" customFormat="1" ht="14.4"/>
    <row r="8601" s="109" customFormat="1" ht="14.4"/>
    <row r="8602" s="109" customFormat="1" ht="14.4"/>
    <row r="8603" s="109" customFormat="1" ht="14.4"/>
    <row r="8604" s="109" customFormat="1" ht="14.4"/>
    <row r="8605" s="109" customFormat="1" ht="14.4"/>
    <row r="8606" s="109" customFormat="1" ht="14.4"/>
    <row r="8607" s="109" customFormat="1" ht="14.4"/>
    <row r="8608" s="109" customFormat="1" ht="14.4"/>
    <row r="8609" s="109" customFormat="1" ht="14.4"/>
    <row r="8610" s="109" customFormat="1" ht="14.4"/>
    <row r="8611" s="109" customFormat="1" ht="14.4"/>
    <row r="8612" s="109" customFormat="1" ht="14.4"/>
    <row r="8613" s="109" customFormat="1" ht="14.4"/>
    <row r="8614" s="109" customFormat="1" ht="14.4"/>
    <row r="8615" s="109" customFormat="1" ht="14.4"/>
    <row r="8616" s="109" customFormat="1" ht="14.4"/>
    <row r="8617" s="109" customFormat="1" ht="14.4"/>
    <row r="8618" s="109" customFormat="1" ht="14.4"/>
    <row r="8619" s="109" customFormat="1" ht="14.4"/>
    <row r="8620" s="109" customFormat="1" ht="14.4"/>
    <row r="8621" s="109" customFormat="1" ht="14.4"/>
    <row r="8622" s="109" customFormat="1" ht="14.4"/>
    <row r="8623" s="109" customFormat="1" ht="14.4"/>
    <row r="8624" s="109" customFormat="1" ht="14.4"/>
    <row r="8625" s="109" customFormat="1" ht="14.4"/>
    <row r="8626" s="109" customFormat="1" ht="14.4"/>
    <row r="8627" s="109" customFormat="1" ht="14.4"/>
    <row r="8628" s="109" customFormat="1" ht="14.4"/>
    <row r="8629" s="109" customFormat="1" ht="14.4"/>
    <row r="8630" s="109" customFormat="1" ht="14.4"/>
    <row r="8631" s="109" customFormat="1" ht="14.4"/>
    <row r="8632" s="109" customFormat="1" ht="14.4"/>
    <row r="8633" s="109" customFormat="1" ht="14.4"/>
    <row r="8634" s="109" customFormat="1" ht="14.4"/>
    <row r="8635" s="109" customFormat="1" ht="14.4"/>
    <row r="8636" s="109" customFormat="1" ht="14.4"/>
    <row r="8637" s="109" customFormat="1" ht="14.4"/>
    <row r="8638" s="109" customFormat="1" ht="14.4"/>
    <row r="8639" s="109" customFormat="1" ht="14.4"/>
    <row r="8640" s="109" customFormat="1" ht="14.4"/>
    <row r="8641" s="109" customFormat="1" ht="14.4"/>
    <row r="8642" s="109" customFormat="1" ht="14.4"/>
    <row r="8643" s="109" customFormat="1" ht="14.4"/>
    <row r="8644" s="109" customFormat="1" ht="14.4"/>
    <row r="8645" s="109" customFormat="1" ht="14.4"/>
    <row r="8646" s="109" customFormat="1" ht="14.4"/>
    <row r="8647" s="109" customFormat="1" ht="14.4"/>
    <row r="8648" s="109" customFormat="1" ht="14.4"/>
    <row r="8649" s="109" customFormat="1" ht="14.4"/>
    <row r="8650" s="109" customFormat="1" ht="14.4"/>
    <row r="8651" s="109" customFormat="1" ht="14.4"/>
    <row r="8652" s="109" customFormat="1" ht="14.4"/>
    <row r="8653" s="109" customFormat="1" ht="14.4"/>
    <row r="8654" s="109" customFormat="1" ht="14.4"/>
    <row r="8655" s="109" customFormat="1" ht="14.4"/>
    <row r="8656" s="109" customFormat="1" ht="14.4"/>
    <row r="8657" s="109" customFormat="1" ht="14.4"/>
    <row r="8658" s="109" customFormat="1" ht="14.4"/>
    <row r="8659" s="109" customFormat="1" ht="14.4"/>
    <row r="8660" s="109" customFormat="1" ht="14.4"/>
    <row r="8661" s="109" customFormat="1" ht="14.4"/>
    <row r="8662" s="109" customFormat="1" ht="14.4"/>
    <row r="8663" s="109" customFormat="1" ht="14.4"/>
    <row r="8664" s="109" customFormat="1" ht="14.4"/>
    <row r="8665" s="109" customFormat="1" ht="14.4"/>
    <row r="8666" s="109" customFormat="1" ht="14.4"/>
    <row r="8667" s="109" customFormat="1" ht="14.4"/>
    <row r="8668" s="109" customFormat="1" ht="14.4"/>
    <row r="8669" s="109" customFormat="1" ht="14.4"/>
    <row r="8670" s="109" customFormat="1" ht="14.4"/>
    <row r="8671" s="109" customFormat="1" ht="14.4"/>
    <row r="8672" s="109" customFormat="1" ht="14.4"/>
    <row r="8673" s="109" customFormat="1" ht="14.4"/>
    <row r="8674" s="109" customFormat="1" ht="14.4"/>
    <row r="8675" s="109" customFormat="1" ht="14.4"/>
    <row r="8676" s="109" customFormat="1" ht="14.4"/>
    <row r="8677" s="109" customFormat="1" ht="14.4"/>
    <row r="8678" s="109" customFormat="1" ht="14.4"/>
    <row r="8679" s="109" customFormat="1" ht="14.4"/>
    <row r="8680" s="109" customFormat="1" ht="14.4"/>
    <row r="8681" s="109" customFormat="1" ht="14.4"/>
    <row r="8682" s="109" customFormat="1" ht="14.4"/>
    <row r="8683" s="109" customFormat="1" ht="14.4"/>
    <row r="8684" s="109" customFormat="1" ht="14.4"/>
    <row r="8685" s="109" customFormat="1" ht="14.4"/>
    <row r="8686" s="109" customFormat="1" ht="14.4"/>
    <row r="8687" s="109" customFormat="1" ht="14.4"/>
    <row r="8688" s="109" customFormat="1" ht="14.4"/>
    <row r="8689" s="109" customFormat="1" ht="14.4"/>
    <row r="8690" s="109" customFormat="1" ht="14.4"/>
    <row r="8691" s="109" customFormat="1" ht="14.4"/>
    <row r="8692" s="109" customFormat="1" ht="14.4"/>
    <row r="8693" s="109" customFormat="1" ht="14.4"/>
    <row r="8694" s="109" customFormat="1" ht="14.4"/>
    <row r="8695" s="109" customFormat="1" ht="14.4"/>
    <row r="8696" s="109" customFormat="1" ht="14.4"/>
    <row r="8697" s="109" customFormat="1" ht="14.4"/>
    <row r="8698" s="109" customFormat="1" ht="14.4"/>
    <row r="8699" s="109" customFormat="1" ht="14.4"/>
    <row r="8700" s="109" customFormat="1" ht="14.4"/>
    <row r="8701" s="109" customFormat="1" ht="14.4"/>
    <row r="8702" s="109" customFormat="1" ht="14.4"/>
    <row r="8703" s="109" customFormat="1" ht="14.4"/>
    <row r="8704" s="109" customFormat="1" ht="14.4"/>
    <row r="8705" s="109" customFormat="1" ht="14.4"/>
    <row r="8706" s="109" customFormat="1" ht="14.4"/>
    <row r="8707" s="109" customFormat="1" ht="14.4"/>
    <row r="8708" s="109" customFormat="1" ht="14.4"/>
    <row r="8709" s="109" customFormat="1" ht="14.4"/>
    <row r="8710" s="109" customFormat="1" ht="14.4"/>
    <row r="8711" s="109" customFormat="1" ht="14.4"/>
    <row r="8712" s="109" customFormat="1" ht="14.4"/>
    <row r="8713" s="109" customFormat="1" ht="14.4"/>
    <row r="8714" s="109" customFormat="1" ht="14.4"/>
    <row r="8715" s="109" customFormat="1" ht="14.4"/>
    <row r="8716" s="109" customFormat="1" ht="14.4"/>
    <row r="8717" s="109" customFormat="1" ht="14.4"/>
    <row r="8718" s="109" customFormat="1" ht="14.4"/>
    <row r="8719" s="109" customFormat="1" ht="14.4"/>
    <row r="8720" s="109" customFormat="1" ht="14.4"/>
    <row r="8721" s="109" customFormat="1" ht="14.4"/>
    <row r="8722" s="109" customFormat="1" ht="14.4"/>
    <row r="8723" s="109" customFormat="1" ht="14.4"/>
    <row r="8724" s="109" customFormat="1" ht="14.4"/>
    <row r="8725" s="109" customFormat="1" ht="14.4"/>
    <row r="8726" s="109" customFormat="1" ht="14.4"/>
    <row r="8727" s="109" customFormat="1" ht="14.4"/>
    <row r="8728" s="109" customFormat="1" ht="14.4"/>
    <row r="8729" s="109" customFormat="1" ht="14.4"/>
    <row r="8730" s="109" customFormat="1" ht="14.4"/>
    <row r="8731" s="109" customFormat="1" ht="14.4"/>
    <row r="8732" s="109" customFormat="1" ht="14.4"/>
    <row r="8733" s="109" customFormat="1" ht="14.4"/>
    <row r="8734" s="109" customFormat="1" ht="14.4"/>
    <row r="8735" s="109" customFormat="1" ht="14.4"/>
    <row r="8736" s="109" customFormat="1" ht="14.4"/>
    <row r="8737" s="109" customFormat="1" ht="14.4"/>
    <row r="8738" s="109" customFormat="1" ht="14.4"/>
    <row r="8739" s="109" customFormat="1" ht="14.4"/>
    <row r="8740" s="109" customFormat="1" ht="14.4"/>
    <row r="8741" s="109" customFormat="1" ht="14.4"/>
    <row r="8742" s="109" customFormat="1" ht="14.4"/>
    <row r="8743" s="109" customFormat="1" ht="14.4"/>
    <row r="8744" s="109" customFormat="1" ht="14.4"/>
    <row r="8745" s="109" customFormat="1" ht="14.4"/>
    <row r="8746" s="109" customFormat="1" ht="14.4"/>
    <row r="8747" s="109" customFormat="1" ht="14.4"/>
    <row r="8748" s="109" customFormat="1" ht="14.4"/>
    <row r="8749" s="109" customFormat="1" ht="14.4"/>
    <row r="8750" s="109" customFormat="1" ht="14.4"/>
    <row r="8751" s="109" customFormat="1" ht="14.4"/>
    <row r="8752" s="109" customFormat="1" ht="14.4"/>
    <row r="8753" s="109" customFormat="1" ht="14.4"/>
    <row r="8754" s="109" customFormat="1" ht="14.4"/>
    <row r="8755" s="109" customFormat="1" ht="14.4"/>
    <row r="8756" s="109" customFormat="1" ht="14.4"/>
    <row r="8757" s="109" customFormat="1" ht="14.4"/>
    <row r="8758" s="109" customFormat="1" ht="14.4"/>
    <row r="8759" s="109" customFormat="1" ht="14.4"/>
    <row r="8760" s="109" customFormat="1" ht="14.4"/>
    <row r="8761" s="109" customFormat="1" ht="14.4"/>
    <row r="8762" s="109" customFormat="1" ht="14.4"/>
    <row r="8763" s="109" customFormat="1" ht="14.4"/>
    <row r="8764" s="109" customFormat="1" ht="14.4"/>
    <row r="8765" s="109" customFormat="1" ht="14.4"/>
    <row r="8766" s="109" customFormat="1" ht="14.4"/>
    <row r="8767" s="109" customFormat="1" ht="14.4"/>
    <row r="8768" s="109" customFormat="1" ht="14.4"/>
    <row r="8769" s="109" customFormat="1" ht="14.4"/>
    <row r="8770" s="109" customFormat="1" ht="14.4"/>
    <row r="8771" s="109" customFormat="1" ht="14.4"/>
    <row r="8772" s="109" customFormat="1" ht="14.4"/>
    <row r="8773" s="109" customFormat="1" ht="14.4"/>
    <row r="8774" s="109" customFormat="1" ht="14.4"/>
    <row r="8775" s="109" customFormat="1" ht="14.4"/>
    <row r="8776" s="109" customFormat="1" ht="14.4"/>
    <row r="8777" s="109" customFormat="1" ht="14.4"/>
    <row r="8778" s="109" customFormat="1" ht="14.4"/>
    <row r="8779" s="109" customFormat="1" ht="14.4"/>
    <row r="8780" s="109" customFormat="1" ht="14.4"/>
    <row r="8781" s="109" customFormat="1" ht="14.4"/>
    <row r="8782" s="109" customFormat="1" ht="14.4"/>
    <row r="8783" s="109" customFormat="1" ht="14.4"/>
    <row r="8784" s="109" customFormat="1" ht="14.4"/>
    <row r="8785" s="109" customFormat="1" ht="14.4"/>
    <row r="8786" s="109" customFormat="1" ht="14.4"/>
    <row r="8787" s="109" customFormat="1" ht="14.4"/>
    <row r="8788" s="109" customFormat="1" ht="14.4"/>
    <row r="8789" s="109" customFormat="1" ht="14.4"/>
    <row r="8790" s="109" customFormat="1" ht="14.4"/>
    <row r="8791" s="109" customFormat="1" ht="14.4"/>
    <row r="8792" s="109" customFormat="1" ht="14.4"/>
    <row r="8793" s="109" customFormat="1" ht="14.4"/>
    <row r="8794" s="109" customFormat="1" ht="14.4"/>
    <row r="8795" s="109" customFormat="1" ht="14.4"/>
    <row r="8796" s="109" customFormat="1" ht="14.4"/>
    <row r="8797" s="109" customFormat="1" ht="14.4"/>
    <row r="8798" s="109" customFormat="1" ht="14.4"/>
    <row r="8799" s="109" customFormat="1" ht="14.4"/>
    <row r="8800" s="109" customFormat="1" ht="14.4"/>
    <row r="8801" s="109" customFormat="1" ht="14.4"/>
    <row r="8802" s="109" customFormat="1" ht="14.4"/>
    <row r="8803" s="109" customFormat="1" ht="14.4"/>
    <row r="8804" s="109" customFormat="1" ht="14.4"/>
    <row r="8805" s="109" customFormat="1" ht="14.4"/>
    <row r="8806" s="109" customFormat="1" ht="14.4"/>
    <row r="8807" s="109" customFormat="1" ht="14.4"/>
    <row r="8808" s="109" customFormat="1" ht="14.4"/>
    <row r="8809" s="109" customFormat="1" ht="14.4"/>
    <row r="8810" s="109" customFormat="1" ht="14.4"/>
    <row r="8811" s="109" customFormat="1" ht="14.4"/>
    <row r="8812" s="109" customFormat="1" ht="14.4"/>
    <row r="8813" s="109" customFormat="1" ht="14.4"/>
    <row r="8814" s="109" customFormat="1" ht="14.4"/>
    <row r="8815" s="109" customFormat="1" ht="14.4"/>
    <row r="8816" s="109" customFormat="1" ht="14.4"/>
    <row r="8817" s="109" customFormat="1" ht="14.4"/>
    <row r="8818" s="109" customFormat="1" ht="14.4"/>
    <row r="8819" s="109" customFormat="1" ht="14.4"/>
    <row r="8820" s="109" customFormat="1" ht="14.4"/>
    <row r="8821" s="109" customFormat="1" ht="14.4"/>
    <row r="8822" s="109" customFormat="1" ht="14.4"/>
    <row r="8823" s="109" customFormat="1" ht="14.4"/>
    <row r="8824" s="109" customFormat="1" ht="14.4"/>
    <row r="8825" s="109" customFormat="1" ht="14.4"/>
    <row r="8826" s="109" customFormat="1" ht="14.4"/>
    <row r="8827" s="109" customFormat="1" ht="14.4"/>
    <row r="8828" s="109" customFormat="1" ht="14.4"/>
    <row r="8829" s="109" customFormat="1" ht="14.4"/>
    <row r="8830" s="109" customFormat="1" ht="14.4"/>
    <row r="8831" s="109" customFormat="1" ht="14.4"/>
    <row r="8832" s="109" customFormat="1" ht="14.4"/>
    <row r="8833" s="109" customFormat="1" ht="14.4"/>
    <row r="8834" s="109" customFormat="1" ht="14.4"/>
    <row r="8835" s="109" customFormat="1" ht="14.4"/>
    <row r="8836" s="109" customFormat="1" ht="14.4"/>
    <row r="8837" s="109" customFormat="1" ht="14.4"/>
    <row r="8838" s="109" customFormat="1" ht="14.4"/>
    <row r="8839" s="109" customFormat="1" ht="14.4"/>
    <row r="8840" s="109" customFormat="1" ht="14.4"/>
    <row r="8841" s="109" customFormat="1" ht="14.4"/>
    <row r="8842" s="109" customFormat="1" ht="14.4"/>
    <row r="8843" s="109" customFormat="1" ht="14.4"/>
    <row r="8844" s="109" customFormat="1" ht="14.4"/>
    <row r="8845" s="109" customFormat="1" ht="14.4"/>
    <row r="8846" s="109" customFormat="1" ht="14.4"/>
    <row r="8847" s="109" customFormat="1" ht="14.4"/>
    <row r="8848" s="109" customFormat="1" ht="14.4"/>
    <row r="8849" s="109" customFormat="1" ht="14.4"/>
    <row r="8850" s="109" customFormat="1" ht="14.4"/>
    <row r="8851" s="109" customFormat="1" ht="14.4"/>
    <row r="8852" s="109" customFormat="1" ht="14.4"/>
    <row r="8853" s="109" customFormat="1" ht="14.4"/>
    <row r="8854" s="109" customFormat="1" ht="14.4"/>
    <row r="8855" s="109" customFormat="1" ht="14.4"/>
    <row r="8856" s="109" customFormat="1" ht="14.4"/>
    <row r="8857" s="109" customFormat="1" ht="14.4"/>
    <row r="8858" s="109" customFormat="1" ht="14.4"/>
    <row r="8859" s="109" customFormat="1" ht="14.4"/>
    <row r="8860" s="109" customFormat="1" ht="14.4"/>
    <row r="8861" s="109" customFormat="1" ht="14.4"/>
    <row r="8862" s="109" customFormat="1" ht="14.4"/>
    <row r="8863" s="109" customFormat="1" ht="14.4"/>
    <row r="8864" s="109" customFormat="1" ht="14.4"/>
    <row r="8865" s="109" customFormat="1" ht="14.4"/>
    <row r="8866" s="109" customFormat="1" ht="14.4"/>
    <row r="8867" s="109" customFormat="1" ht="14.4"/>
    <row r="8868" s="109" customFormat="1" ht="14.4"/>
    <row r="8869" s="109" customFormat="1" ht="14.4"/>
    <row r="8870" s="109" customFormat="1" ht="14.4"/>
    <row r="8871" s="109" customFormat="1" ht="14.4"/>
    <row r="8872" s="109" customFormat="1" ht="14.4"/>
    <row r="8873" s="109" customFormat="1" ht="14.4"/>
    <row r="8874" s="109" customFormat="1" ht="14.4"/>
    <row r="8875" s="109" customFormat="1" ht="14.4"/>
    <row r="8876" s="109" customFormat="1" ht="14.4"/>
    <row r="8877" s="109" customFormat="1" ht="14.4"/>
    <row r="8878" s="109" customFormat="1" ht="14.4"/>
    <row r="8879" s="109" customFormat="1" ht="14.4"/>
    <row r="8880" s="109" customFormat="1" ht="14.4"/>
    <row r="8881" s="109" customFormat="1" ht="14.4"/>
    <row r="8882" s="109" customFormat="1" ht="14.4"/>
    <row r="8883" s="109" customFormat="1" ht="14.4"/>
    <row r="8884" s="109" customFormat="1" ht="14.4"/>
    <row r="8885" s="109" customFormat="1" ht="14.4"/>
    <row r="8886" s="109" customFormat="1" ht="14.4"/>
    <row r="8887" s="109" customFormat="1" ht="14.4"/>
    <row r="8888" s="109" customFormat="1" ht="14.4"/>
    <row r="8889" s="109" customFormat="1" ht="14.4"/>
    <row r="8890" s="109" customFormat="1" ht="14.4"/>
    <row r="8891" s="109" customFormat="1" ht="14.4"/>
    <row r="8892" s="109" customFormat="1" ht="14.4"/>
    <row r="8893" s="109" customFormat="1" ht="14.4"/>
    <row r="8894" s="109" customFormat="1" ht="14.4"/>
    <row r="8895" s="109" customFormat="1" ht="14.4"/>
    <row r="8896" s="109" customFormat="1" ht="14.4"/>
    <row r="8897" s="109" customFormat="1" ht="14.4"/>
    <row r="8898" s="109" customFormat="1" ht="14.4"/>
    <row r="8899" s="109" customFormat="1" ht="14.4"/>
    <row r="8900" s="109" customFormat="1" ht="14.4"/>
    <row r="8901" s="109" customFormat="1" ht="14.4"/>
    <row r="8902" s="109" customFormat="1" ht="14.4"/>
    <row r="8903" s="109" customFormat="1" ht="14.4"/>
    <row r="8904" s="109" customFormat="1" ht="14.4"/>
    <row r="8905" s="109" customFormat="1" ht="14.4"/>
    <row r="8906" s="109" customFormat="1" ht="14.4"/>
    <row r="8907" s="109" customFormat="1" ht="14.4"/>
    <row r="8908" s="109" customFormat="1" ht="14.4"/>
    <row r="8909" s="109" customFormat="1" ht="14.4"/>
    <row r="8910" s="109" customFormat="1" ht="14.4"/>
    <row r="8911" s="109" customFormat="1" ht="14.4"/>
    <row r="8912" s="109" customFormat="1" ht="14.4"/>
    <row r="8913" s="109" customFormat="1" ht="14.4"/>
    <row r="8914" s="109" customFormat="1" ht="14.4"/>
    <row r="8915" s="109" customFormat="1" ht="14.4"/>
    <row r="8916" s="109" customFormat="1" ht="14.4"/>
    <row r="8917" s="109" customFormat="1" ht="14.4"/>
    <row r="8918" s="109" customFormat="1" ht="14.4"/>
    <row r="8919" s="109" customFormat="1" ht="14.4"/>
    <row r="8920" s="109" customFormat="1" ht="14.4"/>
    <row r="8921" s="109" customFormat="1" ht="14.4"/>
    <row r="8922" s="109" customFormat="1" ht="14.4"/>
    <row r="8923" s="109" customFormat="1" ht="14.4"/>
    <row r="8924" s="109" customFormat="1" ht="14.4"/>
    <row r="8925" s="109" customFormat="1" ht="14.4"/>
    <row r="8926" s="109" customFormat="1" ht="14.4"/>
    <row r="8927" s="109" customFormat="1" ht="14.4"/>
    <row r="8928" s="109" customFormat="1" ht="14.4"/>
    <row r="8929" s="109" customFormat="1" ht="14.4"/>
    <row r="8930" s="109" customFormat="1" ht="14.4"/>
    <row r="8931" s="109" customFormat="1" ht="14.4"/>
    <row r="8932" s="109" customFormat="1" ht="14.4"/>
    <row r="8933" s="109" customFormat="1" ht="14.4"/>
    <row r="8934" s="109" customFormat="1" ht="14.4"/>
    <row r="8935" s="109" customFormat="1" ht="14.4"/>
    <row r="8936" s="109" customFormat="1" ht="14.4"/>
    <row r="8937" s="109" customFormat="1" ht="14.4"/>
    <row r="8938" s="109" customFormat="1" ht="14.4"/>
    <row r="8939" s="109" customFormat="1" ht="14.4"/>
    <row r="8940" s="109" customFormat="1" ht="14.4"/>
    <row r="8941" s="109" customFormat="1" ht="14.4"/>
    <row r="8942" s="109" customFormat="1" ht="14.4"/>
    <row r="8943" s="109" customFormat="1" ht="14.4"/>
    <row r="8944" s="109" customFormat="1" ht="14.4"/>
    <row r="8945" s="109" customFormat="1" ht="14.4"/>
    <row r="8946" s="109" customFormat="1" ht="14.4"/>
    <row r="8947" s="109" customFormat="1" ht="14.4"/>
    <row r="8948" s="109" customFormat="1" ht="14.4"/>
    <row r="8949" s="109" customFormat="1" ht="14.4"/>
    <row r="8950" s="109" customFormat="1" ht="14.4"/>
    <row r="8951" s="109" customFormat="1" ht="14.4"/>
    <row r="8952" s="109" customFormat="1" ht="14.4"/>
    <row r="8953" s="109" customFormat="1" ht="14.4"/>
    <row r="8954" s="109" customFormat="1" ht="14.4"/>
    <row r="8955" s="109" customFormat="1" ht="14.4"/>
    <row r="8956" s="109" customFormat="1" ht="14.4"/>
    <row r="8957" s="109" customFormat="1" ht="14.4"/>
    <row r="8958" s="109" customFormat="1" ht="14.4"/>
    <row r="8959" s="109" customFormat="1" ht="14.4"/>
    <row r="8960" s="109" customFormat="1" ht="14.4"/>
    <row r="8961" s="109" customFormat="1" ht="14.4"/>
    <row r="8962" s="109" customFormat="1" ht="14.4"/>
    <row r="8963" s="109" customFormat="1" ht="14.4"/>
    <row r="8964" s="109" customFormat="1" ht="14.4"/>
    <row r="8965" s="109" customFormat="1" ht="14.4"/>
    <row r="8966" s="109" customFormat="1" ht="14.4"/>
    <row r="8967" s="109" customFormat="1" ht="14.4"/>
    <row r="8968" s="109" customFormat="1" ht="14.4"/>
    <row r="8969" s="109" customFormat="1" ht="14.4"/>
    <row r="8970" s="109" customFormat="1" ht="14.4"/>
    <row r="8971" s="109" customFormat="1" ht="14.4"/>
    <row r="8972" s="109" customFormat="1" ht="14.4"/>
    <row r="8973" s="109" customFormat="1" ht="14.4"/>
    <row r="8974" s="109" customFormat="1" ht="14.4"/>
    <row r="8975" s="109" customFormat="1" ht="14.4"/>
    <row r="8976" s="109" customFormat="1" ht="14.4"/>
    <row r="8977" s="109" customFormat="1" ht="14.4"/>
    <row r="8978" s="109" customFormat="1" ht="14.4"/>
    <row r="8979" s="109" customFormat="1" ht="14.4"/>
    <row r="8980" s="109" customFormat="1" ht="14.4"/>
    <row r="8981" s="109" customFormat="1" ht="14.4"/>
    <row r="8982" s="109" customFormat="1" ht="14.4"/>
    <row r="8983" s="109" customFormat="1" ht="14.4"/>
    <row r="8984" s="109" customFormat="1" ht="14.4"/>
    <row r="8985" s="109" customFormat="1" ht="14.4"/>
    <row r="8986" s="109" customFormat="1" ht="14.4"/>
    <row r="8987" s="109" customFormat="1" ht="14.4"/>
    <row r="8988" s="109" customFormat="1" ht="14.4"/>
    <row r="8989" s="109" customFormat="1" ht="14.4"/>
    <row r="8990" s="109" customFormat="1" ht="14.4"/>
    <row r="8991" s="109" customFormat="1" ht="14.4"/>
    <row r="8992" s="109" customFormat="1" ht="14.4"/>
    <row r="8993" s="109" customFormat="1" ht="14.4"/>
    <row r="8994" s="109" customFormat="1" ht="14.4"/>
    <row r="8995" s="109" customFormat="1" ht="14.4"/>
    <row r="8996" s="109" customFormat="1" ht="14.4"/>
    <row r="8997" s="109" customFormat="1" ht="14.4"/>
    <row r="8998" s="109" customFormat="1" ht="14.4"/>
    <row r="8999" s="109" customFormat="1" ht="14.4"/>
    <row r="9000" s="109" customFormat="1" ht="14.4"/>
    <row r="9001" s="109" customFormat="1" ht="14.4"/>
    <row r="9002" s="109" customFormat="1" ht="14.4"/>
    <row r="9003" s="109" customFormat="1" ht="14.4"/>
    <row r="9004" s="109" customFormat="1" ht="14.4"/>
    <row r="9005" s="109" customFormat="1" ht="14.4"/>
    <row r="9006" s="109" customFormat="1" ht="14.4"/>
    <row r="9007" s="109" customFormat="1" ht="14.4"/>
    <row r="9008" s="109" customFormat="1" ht="14.4"/>
    <row r="9009" s="109" customFormat="1" ht="14.4"/>
    <row r="9010" s="109" customFormat="1" ht="14.4"/>
    <row r="9011" s="109" customFormat="1" ht="14.4"/>
    <row r="9012" s="109" customFormat="1" ht="14.4"/>
    <row r="9013" s="109" customFormat="1" ht="14.4"/>
    <row r="9014" s="109" customFormat="1" ht="14.4"/>
    <row r="9015" s="109" customFormat="1" ht="14.4"/>
    <row r="9016" s="109" customFormat="1" ht="14.4"/>
    <row r="9017" s="109" customFormat="1" ht="14.4"/>
    <row r="9018" s="109" customFormat="1" ht="14.4"/>
    <row r="9019" s="109" customFormat="1" ht="14.4"/>
    <row r="9020" s="109" customFormat="1" ht="14.4"/>
    <row r="9021" s="109" customFormat="1" ht="14.4"/>
    <row r="9022" s="109" customFormat="1" ht="14.4"/>
    <row r="9023" s="109" customFormat="1" ht="14.4"/>
    <row r="9024" s="109" customFormat="1" ht="14.4"/>
    <row r="9025" s="109" customFormat="1" ht="14.4"/>
    <row r="9026" s="109" customFormat="1" ht="14.4"/>
    <row r="9027" s="109" customFormat="1" ht="14.4"/>
    <row r="9028" s="109" customFormat="1" ht="14.4"/>
    <row r="9029" s="109" customFormat="1" ht="14.4"/>
    <row r="9030" s="109" customFormat="1" ht="14.4"/>
    <row r="9031" s="109" customFormat="1" ht="14.4"/>
    <row r="9032" s="109" customFormat="1" ht="14.4"/>
    <row r="9033" s="109" customFormat="1" ht="14.4"/>
    <row r="9034" s="109" customFormat="1" ht="14.4"/>
    <row r="9035" s="109" customFormat="1" ht="14.4"/>
    <row r="9036" s="109" customFormat="1" ht="14.4"/>
    <row r="9037" s="109" customFormat="1" ht="14.4"/>
    <row r="9038" s="109" customFormat="1" ht="14.4"/>
    <row r="9039" s="109" customFormat="1" ht="14.4"/>
    <row r="9040" s="109" customFormat="1" ht="14.4"/>
    <row r="9041" s="109" customFormat="1" ht="14.4"/>
    <row r="9042" s="109" customFormat="1" ht="14.4"/>
    <row r="9043" s="109" customFormat="1" ht="14.4"/>
    <row r="9044" s="109" customFormat="1" ht="14.4"/>
    <row r="9045" s="109" customFormat="1" ht="14.4"/>
    <row r="9046" s="109" customFormat="1" ht="14.4"/>
    <row r="9047" s="109" customFormat="1" ht="14.4"/>
    <row r="9048" s="109" customFormat="1" ht="14.4"/>
    <row r="9049" s="109" customFormat="1" ht="14.4"/>
    <row r="9050" s="109" customFormat="1" ht="14.4"/>
    <row r="9051" s="109" customFormat="1" ht="14.4"/>
    <row r="9052" s="109" customFormat="1" ht="14.4"/>
    <row r="9053" s="109" customFormat="1" ht="14.4"/>
    <row r="9054" s="109" customFormat="1" ht="14.4"/>
    <row r="9055" s="109" customFormat="1" ht="14.4"/>
    <row r="9056" s="109" customFormat="1" ht="14.4"/>
    <row r="9057" s="109" customFormat="1" ht="14.4"/>
    <row r="9058" s="109" customFormat="1" ht="14.4"/>
    <row r="9059" s="109" customFormat="1" ht="14.4"/>
    <row r="9060" s="109" customFormat="1" ht="14.4"/>
    <row r="9061" s="109" customFormat="1" ht="14.4"/>
    <row r="9062" s="109" customFormat="1" ht="14.4"/>
    <row r="9063" s="109" customFormat="1" ht="14.4"/>
    <row r="9064" s="109" customFormat="1" ht="14.4"/>
    <row r="9065" s="109" customFormat="1" ht="14.4"/>
    <row r="9066" s="109" customFormat="1" ht="14.4"/>
    <row r="9067" s="109" customFormat="1" ht="14.4"/>
    <row r="9068" s="109" customFormat="1" ht="14.4"/>
    <row r="9069" s="109" customFormat="1" ht="14.4"/>
    <row r="9070" s="109" customFormat="1" ht="14.4"/>
    <row r="9071" s="109" customFormat="1" ht="14.4"/>
    <row r="9072" s="109" customFormat="1" ht="14.4"/>
    <row r="9073" s="109" customFormat="1" ht="14.4"/>
    <row r="9074" s="109" customFormat="1" ht="14.4"/>
    <row r="9075" s="109" customFormat="1" ht="14.4"/>
    <row r="9076" s="109" customFormat="1" ht="14.4"/>
    <row r="9077" s="109" customFormat="1" ht="14.4"/>
    <row r="9078" s="109" customFormat="1" ht="14.4"/>
    <row r="9079" s="109" customFormat="1" ht="14.4"/>
    <row r="9080" s="109" customFormat="1" ht="14.4"/>
    <row r="9081" s="109" customFormat="1" ht="14.4"/>
    <row r="9082" s="109" customFormat="1" ht="14.4"/>
    <row r="9083" s="109" customFormat="1" ht="14.4"/>
    <row r="9084" s="109" customFormat="1" ht="14.4"/>
    <row r="9085" s="109" customFormat="1" ht="14.4"/>
    <row r="9086" s="109" customFormat="1" ht="14.4"/>
    <row r="9087" s="109" customFormat="1" ht="14.4"/>
    <row r="9088" s="109" customFormat="1" ht="14.4"/>
    <row r="9089" s="109" customFormat="1" ht="14.4"/>
    <row r="9090" s="109" customFormat="1" ht="14.4"/>
    <row r="9091" s="109" customFormat="1" ht="14.4"/>
    <row r="9092" s="109" customFormat="1" ht="14.4"/>
    <row r="9093" s="109" customFormat="1" ht="14.4"/>
    <row r="9094" s="109" customFormat="1" ht="14.4"/>
    <row r="9095" s="109" customFormat="1" ht="14.4"/>
    <row r="9096" s="109" customFormat="1" ht="14.4"/>
    <row r="9097" s="109" customFormat="1" ht="14.4"/>
    <row r="9098" s="109" customFormat="1" ht="14.4"/>
    <row r="9099" s="109" customFormat="1" ht="14.4"/>
    <row r="9100" s="109" customFormat="1" ht="14.4"/>
    <row r="9101" s="109" customFormat="1" ht="14.4"/>
    <row r="9102" s="109" customFormat="1" ht="14.4"/>
    <row r="9103" s="109" customFormat="1" ht="14.4"/>
    <row r="9104" s="109" customFormat="1" ht="14.4"/>
    <row r="9105" s="109" customFormat="1" ht="14.4"/>
    <row r="9106" s="109" customFormat="1" ht="14.4"/>
    <row r="9107" s="109" customFormat="1" ht="14.4"/>
    <row r="9108" s="109" customFormat="1" ht="14.4"/>
    <row r="9109" s="109" customFormat="1" ht="14.4"/>
    <row r="9110" s="109" customFormat="1" ht="14.4"/>
    <row r="9111" s="109" customFormat="1" ht="14.4"/>
    <row r="9112" s="109" customFormat="1" ht="14.4"/>
    <row r="9113" s="109" customFormat="1" ht="14.4"/>
    <row r="9114" s="109" customFormat="1" ht="14.4"/>
    <row r="9115" s="109" customFormat="1" ht="14.4"/>
    <row r="9116" s="109" customFormat="1" ht="14.4"/>
    <row r="9117" s="109" customFormat="1" ht="14.4"/>
    <row r="9118" s="109" customFormat="1" ht="14.4"/>
    <row r="9119" s="109" customFormat="1" ht="14.4"/>
    <row r="9120" s="109" customFormat="1" ht="14.4"/>
    <row r="9121" s="109" customFormat="1" ht="14.4"/>
    <row r="9122" s="109" customFormat="1" ht="14.4"/>
    <row r="9123" s="109" customFormat="1" ht="14.4"/>
    <row r="9124" s="109" customFormat="1" ht="14.4"/>
    <row r="9125" s="109" customFormat="1" ht="14.4"/>
    <row r="9126" s="109" customFormat="1" ht="14.4"/>
    <row r="9127" s="109" customFormat="1" ht="14.4"/>
    <row r="9128" s="109" customFormat="1" ht="14.4"/>
    <row r="9129" s="109" customFormat="1" ht="14.4"/>
    <row r="9130" s="109" customFormat="1" ht="14.4"/>
    <row r="9131" s="109" customFormat="1" ht="14.4"/>
    <row r="9132" s="109" customFormat="1" ht="14.4"/>
    <row r="9133" s="109" customFormat="1" ht="14.4"/>
    <row r="9134" s="109" customFormat="1" ht="14.4"/>
    <row r="9135" s="109" customFormat="1" ht="14.4"/>
    <row r="9136" s="109" customFormat="1" ht="14.4"/>
    <row r="9137" s="109" customFormat="1" ht="14.4"/>
    <row r="9138" s="109" customFormat="1" ht="14.4"/>
    <row r="9139" s="109" customFormat="1" ht="14.4"/>
    <row r="9140" s="109" customFormat="1" ht="14.4"/>
    <row r="9141" s="109" customFormat="1" ht="14.4"/>
    <row r="9142" s="109" customFormat="1" ht="14.4"/>
    <row r="9143" s="109" customFormat="1" ht="14.4"/>
    <row r="9144" s="109" customFormat="1" ht="14.4"/>
    <row r="9145" s="109" customFormat="1" ht="14.4"/>
    <row r="9146" s="109" customFormat="1" ht="14.4"/>
    <row r="9147" s="109" customFormat="1" ht="14.4"/>
    <row r="9148" s="109" customFormat="1" ht="14.4"/>
    <row r="9149" s="109" customFormat="1" ht="14.4"/>
    <row r="9150" s="109" customFormat="1" ht="14.4"/>
    <row r="9151" s="109" customFormat="1" ht="14.4"/>
    <row r="9152" s="109" customFormat="1" ht="14.4"/>
    <row r="9153" s="109" customFormat="1" ht="14.4"/>
    <row r="9154" s="109" customFormat="1" ht="14.4"/>
    <row r="9155" s="109" customFormat="1" ht="14.4"/>
    <row r="9156" s="109" customFormat="1" ht="14.4"/>
    <row r="9157" s="109" customFormat="1" ht="14.4"/>
    <row r="9158" s="109" customFormat="1" ht="14.4"/>
    <row r="9159" s="109" customFormat="1" ht="14.4"/>
    <row r="9160" s="109" customFormat="1" ht="14.4"/>
    <row r="9161" s="109" customFormat="1" ht="14.4"/>
    <row r="9162" s="109" customFormat="1" ht="14.4"/>
    <row r="9163" s="109" customFormat="1" ht="14.4"/>
    <row r="9164" s="109" customFormat="1" ht="14.4"/>
    <row r="9165" s="109" customFormat="1" ht="14.4"/>
    <row r="9166" s="109" customFormat="1" ht="14.4"/>
    <row r="9167" s="109" customFormat="1" ht="14.4"/>
    <row r="9168" s="109" customFormat="1" ht="14.4"/>
    <row r="9169" s="109" customFormat="1" ht="14.4"/>
    <row r="9170" s="109" customFormat="1" ht="14.4"/>
    <row r="9171" s="109" customFormat="1" ht="14.4"/>
    <row r="9172" s="109" customFormat="1" ht="14.4"/>
    <row r="9173" s="109" customFormat="1" ht="14.4"/>
    <row r="9174" s="109" customFormat="1" ht="14.4"/>
    <row r="9175" s="109" customFormat="1" ht="14.4"/>
    <row r="9176" s="109" customFormat="1" ht="14.4"/>
    <row r="9177" s="109" customFormat="1" ht="14.4"/>
    <row r="9178" s="109" customFormat="1" ht="14.4"/>
    <row r="9179" s="109" customFormat="1" ht="14.4"/>
    <row r="9180" s="109" customFormat="1" ht="14.4"/>
    <row r="9181" s="109" customFormat="1" ht="14.4"/>
    <row r="9182" s="109" customFormat="1" ht="14.4"/>
    <row r="9183" s="109" customFormat="1" ht="14.4"/>
    <row r="9184" s="109" customFormat="1" ht="14.4"/>
    <row r="9185" s="109" customFormat="1" ht="14.4"/>
    <row r="9186" s="109" customFormat="1" ht="14.4"/>
    <row r="9187" s="109" customFormat="1" ht="14.4"/>
    <row r="9188" s="109" customFormat="1" ht="14.4"/>
    <row r="9189" s="109" customFormat="1" ht="14.4"/>
    <row r="9190" s="109" customFormat="1" ht="14.4"/>
    <row r="9191" s="109" customFormat="1" ht="14.4"/>
    <row r="9192" s="109" customFormat="1" ht="14.4"/>
    <row r="9193" s="109" customFormat="1" ht="14.4"/>
    <row r="9194" s="109" customFormat="1" ht="14.4"/>
    <row r="9195" s="109" customFormat="1" ht="14.4"/>
    <row r="9196" s="109" customFormat="1" ht="14.4"/>
    <row r="9197" s="109" customFormat="1" ht="14.4"/>
    <row r="9198" s="109" customFormat="1" ht="14.4"/>
    <row r="9199" s="109" customFormat="1" ht="14.4"/>
    <row r="9200" s="109" customFormat="1" ht="14.4"/>
    <row r="9201" s="109" customFormat="1" ht="14.4"/>
    <row r="9202" s="109" customFormat="1" ht="14.4"/>
    <row r="9203" s="109" customFormat="1" ht="14.4"/>
    <row r="9204" s="109" customFormat="1" ht="14.4"/>
    <row r="9205" s="109" customFormat="1" ht="14.4"/>
    <row r="9206" s="109" customFormat="1" ht="14.4"/>
    <row r="9207" s="109" customFormat="1" ht="14.4"/>
    <row r="9208" s="109" customFormat="1" ht="14.4"/>
    <row r="9209" s="109" customFormat="1" ht="14.4"/>
    <row r="9210" s="109" customFormat="1" ht="14.4"/>
    <row r="9211" s="109" customFormat="1" ht="14.4"/>
    <row r="9212" s="109" customFormat="1" ht="14.4"/>
    <row r="9213" s="109" customFormat="1" ht="14.4"/>
    <row r="9214" s="109" customFormat="1" ht="14.4"/>
    <row r="9215" s="109" customFormat="1" ht="14.4"/>
    <row r="9216" s="109" customFormat="1" ht="14.4"/>
    <row r="9217" s="109" customFormat="1" ht="14.4"/>
    <row r="9218" s="109" customFormat="1" ht="14.4"/>
    <row r="9219" s="109" customFormat="1" ht="14.4"/>
    <row r="9220" s="109" customFormat="1" ht="14.4"/>
    <row r="9221" s="109" customFormat="1" ht="14.4"/>
    <row r="9222" s="109" customFormat="1" ht="14.4"/>
    <row r="9223" s="109" customFormat="1" ht="14.4"/>
    <row r="9224" s="109" customFormat="1" ht="14.4"/>
    <row r="9225" s="109" customFormat="1" ht="14.4"/>
    <row r="9226" s="109" customFormat="1" ht="14.4"/>
    <row r="9227" s="109" customFormat="1" ht="14.4"/>
    <row r="9228" s="109" customFormat="1" ht="14.4"/>
    <row r="9229" s="109" customFormat="1" ht="14.4"/>
    <row r="9230" s="109" customFormat="1" ht="14.4"/>
    <row r="9231" s="109" customFormat="1" ht="14.4"/>
    <row r="9232" s="109" customFormat="1" ht="14.4"/>
    <row r="9233" s="109" customFormat="1" ht="14.4"/>
    <row r="9234" s="109" customFormat="1" ht="14.4"/>
    <row r="9235" s="109" customFormat="1" ht="14.4"/>
    <row r="9236" s="109" customFormat="1" ht="14.4"/>
    <row r="9237" s="109" customFormat="1" ht="14.4"/>
    <row r="9238" s="109" customFormat="1" ht="14.4"/>
    <row r="9239" s="109" customFormat="1" ht="14.4"/>
    <row r="9240" s="109" customFormat="1" ht="14.4"/>
    <row r="9241" s="109" customFormat="1" ht="14.4"/>
    <row r="9242" s="109" customFormat="1" ht="14.4"/>
    <row r="9243" s="109" customFormat="1" ht="14.4"/>
    <row r="9244" s="109" customFormat="1" ht="14.4"/>
    <row r="9245" s="109" customFormat="1" ht="14.4"/>
    <row r="9246" s="109" customFormat="1" ht="14.4"/>
    <row r="9247" s="109" customFormat="1" ht="14.4"/>
    <row r="9248" s="109" customFormat="1" ht="14.4"/>
    <row r="9249" s="109" customFormat="1" ht="14.4"/>
    <row r="9250" s="109" customFormat="1" ht="14.4"/>
    <row r="9251" s="109" customFormat="1" ht="14.4"/>
    <row r="9252" s="109" customFormat="1" ht="14.4"/>
    <row r="9253" s="109" customFormat="1" ht="14.4"/>
    <row r="9254" s="109" customFormat="1" ht="14.4"/>
    <row r="9255" s="109" customFormat="1" ht="14.4"/>
    <row r="9256" s="109" customFormat="1" ht="14.4"/>
    <row r="9257" s="109" customFormat="1" ht="14.4"/>
    <row r="9258" s="109" customFormat="1" ht="14.4"/>
    <row r="9259" s="109" customFormat="1" ht="14.4"/>
    <row r="9260" s="109" customFormat="1" ht="14.4"/>
    <row r="9261" s="109" customFormat="1" ht="14.4"/>
    <row r="9262" s="109" customFormat="1" ht="14.4"/>
    <row r="9263" s="109" customFormat="1" ht="14.4"/>
    <row r="9264" s="109" customFormat="1" ht="14.4"/>
    <row r="9265" s="109" customFormat="1" ht="14.4"/>
    <row r="9266" s="109" customFormat="1" ht="14.4"/>
    <row r="9267" s="109" customFormat="1" ht="14.4"/>
    <row r="9268" s="109" customFormat="1" ht="14.4"/>
    <row r="9269" s="109" customFormat="1" ht="14.4"/>
    <row r="9270" s="109" customFormat="1" ht="14.4"/>
    <row r="9271" s="109" customFormat="1" ht="14.4"/>
    <row r="9272" s="109" customFormat="1" ht="14.4"/>
    <row r="9273" s="109" customFormat="1" ht="14.4"/>
    <row r="9274" s="109" customFormat="1" ht="14.4"/>
    <row r="9275" s="109" customFormat="1" ht="14.4"/>
    <row r="9276" s="109" customFormat="1" ht="14.4"/>
    <row r="9277" s="109" customFormat="1" ht="14.4"/>
    <row r="9278" s="109" customFormat="1" ht="14.4"/>
    <row r="9279" s="109" customFormat="1" ht="14.4"/>
    <row r="9280" s="109" customFormat="1" ht="14.4"/>
    <row r="9281" s="109" customFormat="1" ht="14.4"/>
    <row r="9282" s="109" customFormat="1" ht="14.4"/>
    <row r="9283" s="109" customFormat="1" ht="14.4"/>
    <row r="9284" s="109" customFormat="1" ht="14.4"/>
    <row r="9285" s="109" customFormat="1" ht="14.4"/>
    <row r="9286" s="109" customFormat="1" ht="14.4"/>
    <row r="9287" s="109" customFormat="1" ht="14.4"/>
    <row r="9288" s="109" customFormat="1" ht="14.4"/>
    <row r="9289" s="109" customFormat="1" ht="14.4"/>
    <row r="9290" s="109" customFormat="1" ht="14.4"/>
    <row r="9291" s="109" customFormat="1" ht="14.4"/>
    <row r="9292" s="109" customFormat="1" ht="14.4"/>
    <row r="9293" s="109" customFormat="1" ht="14.4"/>
    <row r="9294" s="109" customFormat="1" ht="14.4"/>
    <row r="9295" s="109" customFormat="1" ht="14.4"/>
    <row r="9296" s="109" customFormat="1" ht="14.4"/>
    <row r="9297" s="109" customFormat="1" ht="14.4"/>
    <row r="9298" s="109" customFormat="1" ht="14.4"/>
    <row r="9299" s="109" customFormat="1" ht="14.4"/>
    <row r="9300" s="109" customFormat="1" ht="14.4"/>
    <row r="9301" s="109" customFormat="1" ht="14.4"/>
    <row r="9302" s="109" customFormat="1" ht="14.4"/>
    <row r="9303" s="109" customFormat="1" ht="14.4"/>
    <row r="9304" s="109" customFormat="1" ht="14.4"/>
    <row r="9305" s="109" customFormat="1" ht="14.4"/>
    <row r="9306" s="109" customFormat="1" ht="14.4"/>
    <row r="9307" s="109" customFormat="1" ht="14.4"/>
    <row r="9308" s="109" customFormat="1" ht="14.4"/>
    <row r="9309" s="109" customFormat="1" ht="14.4"/>
    <row r="9310" s="109" customFormat="1" ht="14.4"/>
    <row r="9311" s="109" customFormat="1" ht="14.4"/>
    <row r="9312" s="109" customFormat="1" ht="14.4"/>
    <row r="9313" s="109" customFormat="1" ht="14.4"/>
    <row r="9314" s="109" customFormat="1" ht="14.4"/>
    <row r="9315" s="109" customFormat="1" ht="14.4"/>
    <row r="9316" s="109" customFormat="1" ht="14.4"/>
    <row r="9317" s="109" customFormat="1" ht="14.4"/>
    <row r="9318" s="109" customFormat="1" ht="14.4"/>
    <row r="9319" s="109" customFormat="1" ht="14.4"/>
    <row r="9320" s="109" customFormat="1" ht="14.4"/>
    <row r="9321" s="109" customFormat="1" ht="14.4"/>
    <row r="9322" s="109" customFormat="1" ht="14.4"/>
    <row r="9323" s="109" customFormat="1" ht="14.4"/>
    <row r="9324" s="109" customFormat="1" ht="14.4"/>
    <row r="9325" s="109" customFormat="1" ht="14.4"/>
    <row r="9326" s="109" customFormat="1" ht="14.4"/>
    <row r="9327" s="109" customFormat="1" ht="14.4"/>
    <row r="9328" s="109" customFormat="1" ht="14.4"/>
    <row r="9329" s="109" customFormat="1" ht="14.4"/>
    <row r="9330" s="109" customFormat="1" ht="14.4"/>
    <row r="9331" s="109" customFormat="1" ht="14.4"/>
    <row r="9332" s="109" customFormat="1" ht="14.4"/>
    <row r="9333" s="109" customFormat="1" ht="14.4"/>
    <row r="9334" s="109" customFormat="1" ht="14.4"/>
    <row r="9335" s="109" customFormat="1" ht="14.4"/>
    <row r="9336" s="109" customFormat="1" ht="14.4"/>
    <row r="9337" s="109" customFormat="1" ht="14.4"/>
    <row r="9338" s="109" customFormat="1" ht="14.4"/>
    <row r="9339" s="109" customFormat="1" ht="14.4"/>
    <row r="9340" s="109" customFormat="1" ht="14.4"/>
    <row r="9341" s="109" customFormat="1" ht="14.4"/>
    <row r="9342" s="109" customFormat="1" ht="14.4"/>
    <row r="9343" s="109" customFormat="1" ht="14.4"/>
    <row r="9344" s="109" customFormat="1" ht="14.4"/>
    <row r="9345" s="109" customFormat="1" ht="14.4"/>
    <row r="9346" s="109" customFormat="1" ht="14.4"/>
    <row r="9347" s="109" customFormat="1" ht="14.4"/>
    <row r="9348" s="109" customFormat="1" ht="14.4"/>
    <row r="9349" s="109" customFormat="1" ht="14.4"/>
    <row r="9350" s="109" customFormat="1" ht="14.4"/>
    <row r="9351" s="109" customFormat="1" ht="14.4"/>
    <row r="9352" s="109" customFormat="1" ht="14.4"/>
    <row r="9353" s="109" customFormat="1" ht="14.4"/>
    <row r="9354" s="109" customFormat="1" ht="14.4"/>
    <row r="9355" s="109" customFormat="1" ht="14.4"/>
    <row r="9356" s="109" customFormat="1" ht="14.4"/>
    <row r="9357" s="109" customFormat="1" ht="14.4"/>
    <row r="9358" s="109" customFormat="1" ht="14.4"/>
    <row r="9359" s="109" customFormat="1" ht="14.4"/>
    <row r="9360" s="109" customFormat="1" ht="14.4"/>
    <row r="9361" s="109" customFormat="1" ht="14.4"/>
    <row r="9362" s="109" customFormat="1" ht="14.4"/>
    <row r="9363" s="109" customFormat="1" ht="14.4"/>
    <row r="9364" s="109" customFormat="1" ht="14.4"/>
    <row r="9365" s="109" customFormat="1" ht="14.4"/>
    <row r="9366" s="109" customFormat="1" ht="14.4"/>
    <row r="9367" s="109" customFormat="1" ht="14.4"/>
    <row r="9368" s="109" customFormat="1" ht="14.4"/>
    <row r="9369" s="109" customFormat="1" ht="14.4"/>
    <row r="9370" s="109" customFormat="1" ht="14.4"/>
    <row r="9371" s="109" customFormat="1" ht="14.4"/>
    <row r="9372" s="109" customFormat="1" ht="14.4"/>
    <row r="9373" s="109" customFormat="1" ht="14.4"/>
    <row r="9374" s="109" customFormat="1" ht="14.4"/>
    <row r="9375" s="109" customFormat="1" ht="14.4"/>
    <row r="9376" s="109" customFormat="1" ht="14.4"/>
    <row r="9377" s="109" customFormat="1" ht="14.4"/>
    <row r="9378" s="109" customFormat="1" ht="14.4"/>
    <row r="9379" s="109" customFormat="1" ht="14.4"/>
    <row r="9380" s="109" customFormat="1" ht="14.4"/>
    <row r="9381" s="109" customFormat="1" ht="14.4"/>
    <row r="9382" s="109" customFormat="1" ht="14.4"/>
    <row r="9383" s="109" customFormat="1" ht="14.4"/>
    <row r="9384" s="109" customFormat="1" ht="14.4"/>
    <row r="9385" s="109" customFormat="1" ht="14.4"/>
    <row r="9386" s="109" customFormat="1" ht="14.4"/>
    <row r="9387" s="109" customFormat="1" ht="14.4"/>
    <row r="9388" s="109" customFormat="1" ht="14.4"/>
    <row r="9389" s="109" customFormat="1" ht="14.4"/>
    <row r="9390" s="109" customFormat="1" ht="14.4"/>
    <row r="9391" s="109" customFormat="1" ht="14.4"/>
    <row r="9392" s="109" customFormat="1" ht="14.4"/>
    <row r="9393" s="109" customFormat="1" ht="14.4"/>
    <row r="9394" s="109" customFormat="1" ht="14.4"/>
    <row r="9395" s="109" customFormat="1" ht="14.4"/>
    <row r="9396" s="109" customFormat="1" ht="14.4"/>
    <row r="9397" s="109" customFormat="1" ht="14.4"/>
    <row r="9398" s="109" customFormat="1" ht="14.4"/>
    <row r="9399" s="109" customFormat="1" ht="14.4"/>
    <row r="9400" s="109" customFormat="1" ht="14.4"/>
    <row r="9401" s="109" customFormat="1" ht="14.4"/>
    <row r="9402" s="109" customFormat="1" ht="14.4"/>
    <row r="9403" s="109" customFormat="1" ht="14.4"/>
    <row r="9404" s="109" customFormat="1" ht="14.4"/>
    <row r="9405" s="109" customFormat="1" ht="14.4"/>
    <row r="9406" s="109" customFormat="1" ht="14.4"/>
    <row r="9407" s="109" customFormat="1" ht="14.4"/>
    <row r="9408" s="109" customFormat="1" ht="14.4"/>
    <row r="9409" s="109" customFormat="1" ht="14.4"/>
    <row r="9410" s="109" customFormat="1" ht="14.4"/>
    <row r="9411" s="109" customFormat="1" ht="14.4"/>
    <row r="9412" s="109" customFormat="1" ht="14.4"/>
    <row r="9413" s="109" customFormat="1" ht="14.4"/>
    <row r="9414" s="109" customFormat="1" ht="14.4"/>
    <row r="9415" s="109" customFormat="1" ht="14.4"/>
    <row r="9416" s="109" customFormat="1" ht="14.4"/>
    <row r="9417" s="109" customFormat="1" ht="14.4"/>
    <row r="9418" s="109" customFormat="1" ht="14.4"/>
    <row r="9419" s="109" customFormat="1" ht="14.4"/>
    <row r="9420" s="109" customFormat="1" ht="14.4"/>
    <row r="9421" s="109" customFormat="1" ht="14.4"/>
    <row r="9422" s="109" customFormat="1" ht="14.4"/>
    <row r="9423" s="109" customFormat="1" ht="14.4"/>
    <row r="9424" s="109" customFormat="1" ht="14.4"/>
    <row r="9425" s="109" customFormat="1" ht="14.4"/>
    <row r="9426" s="109" customFormat="1" ht="14.4"/>
    <row r="9427" s="109" customFormat="1" ht="14.4"/>
    <row r="9428" s="109" customFormat="1" ht="14.4"/>
    <row r="9429" s="109" customFormat="1" ht="14.4"/>
    <row r="9430" s="109" customFormat="1" ht="14.4"/>
    <row r="9431" s="109" customFormat="1" ht="14.4"/>
    <row r="9432" s="109" customFormat="1" ht="14.4"/>
    <row r="9433" s="109" customFormat="1" ht="14.4"/>
    <row r="9434" s="109" customFormat="1" ht="14.4"/>
    <row r="9435" s="109" customFormat="1" ht="14.4"/>
    <row r="9436" s="109" customFormat="1" ht="14.4"/>
    <row r="9437" s="109" customFormat="1" ht="14.4"/>
    <row r="9438" s="109" customFormat="1" ht="14.4"/>
    <row r="9439" s="109" customFormat="1" ht="14.4"/>
    <row r="9440" s="109" customFormat="1" ht="14.4"/>
    <row r="9441" s="109" customFormat="1" ht="14.4"/>
    <row r="9442" s="109" customFormat="1" ht="14.4"/>
    <row r="9443" s="109" customFormat="1" ht="14.4"/>
    <row r="9444" s="109" customFormat="1" ht="14.4"/>
    <row r="9445" s="109" customFormat="1" ht="14.4"/>
    <row r="9446" s="109" customFormat="1" ht="14.4"/>
    <row r="9447" s="109" customFormat="1" ht="14.4"/>
    <row r="9448" s="109" customFormat="1" ht="14.4"/>
    <row r="9449" s="109" customFormat="1" ht="14.4"/>
    <row r="9450" s="109" customFormat="1" ht="14.4"/>
    <row r="9451" s="109" customFormat="1" ht="14.4"/>
    <row r="9452" s="109" customFormat="1" ht="14.4"/>
    <row r="9453" s="109" customFormat="1" ht="14.4"/>
    <row r="9454" s="109" customFormat="1" ht="14.4"/>
    <row r="9455" s="109" customFormat="1" ht="14.4"/>
    <row r="9456" s="109" customFormat="1" ht="14.4"/>
    <row r="9457" s="109" customFormat="1" ht="14.4"/>
    <row r="9458" s="109" customFormat="1" ht="14.4"/>
    <row r="9459" s="109" customFormat="1" ht="14.4"/>
    <row r="9460" s="109" customFormat="1" ht="14.4"/>
    <row r="9461" s="109" customFormat="1" ht="14.4"/>
    <row r="9462" s="109" customFormat="1" ht="14.4"/>
    <row r="9463" s="109" customFormat="1" ht="14.4"/>
    <row r="9464" s="109" customFormat="1" ht="14.4"/>
    <row r="9465" s="109" customFormat="1" ht="14.4"/>
    <row r="9466" s="109" customFormat="1" ht="14.4"/>
    <row r="9467" s="109" customFormat="1" ht="14.4"/>
    <row r="9468" s="109" customFormat="1" ht="14.4"/>
    <row r="9469" s="109" customFormat="1" ht="14.4"/>
    <row r="9470" s="109" customFormat="1" ht="14.4"/>
    <row r="9471" s="109" customFormat="1" ht="14.4"/>
    <row r="9472" s="109" customFormat="1" ht="14.4"/>
    <row r="9473" s="109" customFormat="1" ht="14.4"/>
    <row r="9474" s="109" customFormat="1" ht="14.4"/>
    <row r="9475" s="109" customFormat="1" ht="14.4"/>
    <row r="9476" s="109" customFormat="1" ht="14.4"/>
    <row r="9477" s="109" customFormat="1" ht="14.4"/>
    <row r="9478" s="109" customFormat="1" ht="14.4"/>
    <row r="9479" s="109" customFormat="1" ht="14.4"/>
    <row r="9480" s="109" customFormat="1" ht="14.4"/>
    <row r="9481" s="109" customFormat="1" ht="14.4"/>
    <row r="9482" s="109" customFormat="1" ht="14.4"/>
    <row r="9483" s="109" customFormat="1" ht="14.4"/>
    <row r="9484" s="109" customFormat="1" ht="14.4"/>
    <row r="9485" s="109" customFormat="1" ht="14.4"/>
    <row r="9486" s="109" customFormat="1" ht="14.4"/>
    <row r="9487" s="109" customFormat="1" ht="14.4"/>
    <row r="9488" s="109" customFormat="1" ht="14.4"/>
    <row r="9489" s="109" customFormat="1" ht="14.4"/>
    <row r="9490" s="109" customFormat="1" ht="14.4"/>
    <row r="9491" s="109" customFormat="1" ht="14.4"/>
    <row r="9492" s="109" customFormat="1" ht="14.4"/>
    <row r="9493" s="109" customFormat="1" ht="14.4"/>
    <row r="9494" s="109" customFormat="1" ht="14.4"/>
    <row r="9495" s="109" customFormat="1" ht="14.4"/>
    <row r="9496" s="109" customFormat="1" ht="14.4"/>
    <row r="9497" s="109" customFormat="1" ht="14.4"/>
    <row r="9498" s="109" customFormat="1" ht="14.4"/>
    <row r="9499" s="109" customFormat="1" ht="14.4"/>
    <row r="9500" s="109" customFormat="1" ht="14.4"/>
    <row r="9501" s="109" customFormat="1" ht="14.4"/>
    <row r="9502" s="109" customFormat="1" ht="14.4"/>
    <row r="9503" s="109" customFormat="1" ht="14.4"/>
    <row r="9504" s="109" customFormat="1" ht="14.4"/>
    <row r="9505" s="109" customFormat="1" ht="14.4"/>
    <row r="9506" s="109" customFormat="1" ht="14.4"/>
    <row r="9507" s="109" customFormat="1" ht="14.4"/>
    <row r="9508" s="109" customFormat="1" ht="14.4"/>
    <row r="9509" s="109" customFormat="1" ht="14.4"/>
    <row r="9510" s="109" customFormat="1" ht="14.4"/>
    <row r="9511" s="109" customFormat="1" ht="14.4"/>
    <row r="9512" s="109" customFormat="1" ht="14.4"/>
    <row r="9513" s="109" customFormat="1" ht="14.4"/>
    <row r="9514" s="109" customFormat="1" ht="14.4"/>
    <row r="9515" s="109" customFormat="1" ht="14.4"/>
    <row r="9516" s="109" customFormat="1" ht="14.4"/>
    <row r="9517" s="109" customFormat="1" ht="14.4"/>
    <row r="9518" s="109" customFormat="1" ht="14.4"/>
    <row r="9519" s="109" customFormat="1" ht="14.4"/>
    <row r="9520" s="109" customFormat="1" ht="14.4"/>
    <row r="9521" s="109" customFormat="1" ht="14.4"/>
    <row r="9522" s="109" customFormat="1" ht="14.4"/>
    <row r="9523" s="109" customFormat="1" ht="14.4"/>
    <row r="9524" s="109" customFormat="1" ht="14.4"/>
    <row r="9525" s="109" customFormat="1" ht="14.4"/>
    <row r="9526" s="109" customFormat="1" ht="14.4"/>
    <row r="9527" s="109" customFormat="1" ht="14.4"/>
    <row r="9528" s="109" customFormat="1" ht="14.4"/>
    <row r="9529" s="109" customFormat="1" ht="14.4"/>
    <row r="9530" s="109" customFormat="1" ht="14.4"/>
    <row r="9531" s="109" customFormat="1" ht="14.4"/>
    <row r="9532" s="109" customFormat="1" ht="14.4"/>
    <row r="9533" s="109" customFormat="1" ht="14.4"/>
    <row r="9534" s="109" customFormat="1" ht="14.4"/>
    <row r="9535" s="109" customFormat="1" ht="14.4"/>
    <row r="9536" s="109" customFormat="1" ht="14.4"/>
    <row r="9537" s="109" customFormat="1" ht="14.4"/>
    <row r="9538" s="109" customFormat="1" ht="14.4"/>
    <row r="9539" s="109" customFormat="1" ht="14.4"/>
    <row r="9540" s="109" customFormat="1" ht="14.4"/>
    <row r="9541" s="109" customFormat="1" ht="14.4"/>
    <row r="9542" s="109" customFormat="1" ht="14.4"/>
    <row r="9543" s="109" customFormat="1" ht="14.4"/>
    <row r="9544" s="109" customFormat="1" ht="14.4"/>
    <row r="9545" s="109" customFormat="1" ht="14.4"/>
    <row r="9546" s="109" customFormat="1" ht="14.4"/>
    <row r="9547" s="109" customFormat="1" ht="14.4"/>
    <row r="9548" s="109" customFormat="1" ht="14.4"/>
    <row r="9549" s="109" customFormat="1" ht="14.4"/>
    <row r="9550" s="109" customFormat="1" ht="14.4"/>
    <row r="9551" s="109" customFormat="1" ht="14.4"/>
    <row r="9552" s="109" customFormat="1" ht="14.4"/>
    <row r="9553" s="109" customFormat="1" ht="14.4"/>
    <row r="9554" s="109" customFormat="1" ht="14.4"/>
    <row r="9555" s="109" customFormat="1" ht="14.4"/>
    <row r="9556" s="109" customFormat="1" ht="14.4"/>
    <row r="9557" s="109" customFormat="1" ht="14.4"/>
    <row r="9558" s="109" customFormat="1" ht="14.4"/>
    <row r="9559" s="109" customFormat="1" ht="14.4"/>
    <row r="9560" s="109" customFormat="1" ht="14.4"/>
    <row r="9561" s="109" customFormat="1" ht="14.4"/>
    <row r="9562" s="109" customFormat="1" ht="14.4"/>
    <row r="9563" s="109" customFormat="1" ht="14.4"/>
    <row r="9564" s="109" customFormat="1" ht="14.4"/>
    <row r="9565" s="109" customFormat="1" ht="14.4"/>
    <row r="9566" s="109" customFormat="1" ht="14.4"/>
    <row r="9567" s="109" customFormat="1" ht="14.4"/>
    <row r="9568" s="109" customFormat="1" ht="14.4"/>
    <row r="9569" s="109" customFormat="1" ht="14.4"/>
    <row r="9570" s="109" customFormat="1" ht="14.4"/>
    <row r="9571" s="109" customFormat="1" ht="14.4"/>
    <row r="9572" s="109" customFormat="1" ht="14.4"/>
    <row r="9573" s="109" customFormat="1" ht="14.4"/>
    <row r="9574" s="109" customFormat="1" ht="14.4"/>
    <row r="9575" s="109" customFormat="1" ht="14.4"/>
    <row r="9576" s="109" customFormat="1" ht="14.4"/>
    <row r="9577" s="109" customFormat="1" ht="14.4"/>
    <row r="9578" s="109" customFormat="1" ht="14.4"/>
    <row r="9579" s="109" customFormat="1" ht="14.4"/>
    <row r="9580" s="109" customFormat="1" ht="14.4"/>
    <row r="9581" s="109" customFormat="1" ht="14.4"/>
    <row r="9582" s="109" customFormat="1" ht="14.4"/>
    <row r="9583" s="109" customFormat="1" ht="14.4"/>
    <row r="9584" s="109" customFormat="1" ht="14.4"/>
    <row r="9585" s="109" customFormat="1" ht="14.4"/>
    <row r="9586" s="109" customFormat="1" ht="14.4"/>
    <row r="9587" s="109" customFormat="1" ht="14.4"/>
    <row r="9588" s="109" customFormat="1" ht="14.4"/>
    <row r="9589" s="109" customFormat="1" ht="14.4"/>
    <row r="9590" s="109" customFormat="1" ht="14.4"/>
    <row r="9591" s="109" customFormat="1" ht="14.4"/>
    <row r="9592" s="109" customFormat="1" ht="14.4"/>
    <row r="9593" s="109" customFormat="1" ht="14.4"/>
    <row r="9594" s="109" customFormat="1" ht="14.4"/>
    <row r="9595" s="109" customFormat="1" ht="14.4"/>
    <row r="9596" s="109" customFormat="1" ht="14.4"/>
    <row r="9597" s="109" customFormat="1" ht="14.4"/>
    <row r="9598" s="109" customFormat="1" ht="14.4"/>
    <row r="9599" s="109" customFormat="1" ht="14.4"/>
    <row r="9600" s="109" customFormat="1" ht="14.4"/>
    <row r="9601" s="109" customFormat="1" ht="14.4"/>
    <row r="9602" s="109" customFormat="1" ht="14.4"/>
    <row r="9603" s="109" customFormat="1" ht="14.4"/>
    <row r="9604" s="109" customFormat="1" ht="14.4"/>
    <row r="9605" s="109" customFormat="1" ht="14.4"/>
    <row r="9606" s="109" customFormat="1" ht="14.4"/>
    <row r="9607" s="109" customFormat="1" ht="14.4"/>
    <row r="9608" s="109" customFormat="1" ht="14.4"/>
    <row r="9609" s="109" customFormat="1" ht="14.4"/>
    <row r="9610" s="109" customFormat="1" ht="14.4"/>
    <row r="9611" s="109" customFormat="1" ht="14.4"/>
    <row r="9612" s="109" customFormat="1" ht="14.4"/>
    <row r="9613" s="109" customFormat="1" ht="14.4"/>
    <row r="9614" s="109" customFormat="1" ht="14.4"/>
    <row r="9615" s="109" customFormat="1" ht="14.4"/>
    <row r="9616" s="109" customFormat="1" ht="14.4"/>
    <row r="9617" s="109" customFormat="1" ht="14.4"/>
    <row r="9618" s="109" customFormat="1" ht="14.4"/>
    <row r="9619" s="109" customFormat="1" ht="14.4"/>
    <row r="9620" s="109" customFormat="1" ht="14.4"/>
    <row r="9621" s="109" customFormat="1" ht="14.4"/>
    <row r="9622" s="109" customFormat="1" ht="14.4"/>
    <row r="9623" s="109" customFormat="1" ht="14.4"/>
    <row r="9624" s="109" customFormat="1" ht="14.4"/>
    <row r="9625" s="109" customFormat="1" ht="14.4"/>
    <row r="9626" s="109" customFormat="1" ht="14.4"/>
    <row r="9627" s="109" customFormat="1" ht="14.4"/>
    <row r="9628" s="109" customFormat="1" ht="14.4"/>
    <row r="9629" s="109" customFormat="1" ht="14.4"/>
    <row r="9630" s="109" customFormat="1" ht="14.4"/>
    <row r="9631" s="109" customFormat="1" ht="14.4"/>
    <row r="9632" s="109" customFormat="1" ht="14.4"/>
    <row r="9633" s="109" customFormat="1" ht="14.4"/>
    <row r="9634" s="109" customFormat="1" ht="14.4"/>
    <row r="9635" s="109" customFormat="1" ht="14.4"/>
    <row r="9636" s="109" customFormat="1" ht="14.4"/>
    <row r="9637" s="109" customFormat="1" ht="14.4"/>
    <row r="9638" s="109" customFormat="1" ht="14.4"/>
    <row r="9639" s="109" customFormat="1" ht="14.4"/>
    <row r="9640" s="109" customFormat="1" ht="14.4"/>
    <row r="9641" s="109" customFormat="1" ht="14.4"/>
    <row r="9642" s="109" customFormat="1" ht="14.4"/>
    <row r="9643" s="109" customFormat="1" ht="14.4"/>
    <row r="9644" s="109" customFormat="1" ht="14.4"/>
    <row r="9645" s="109" customFormat="1" ht="14.4"/>
    <row r="9646" s="109" customFormat="1" ht="14.4"/>
    <row r="9647" s="109" customFormat="1" ht="14.4"/>
    <row r="9648" s="109" customFormat="1" ht="14.4"/>
    <row r="9649" s="109" customFormat="1" ht="14.4"/>
    <row r="9650" s="109" customFormat="1" ht="14.4"/>
    <row r="9651" s="109" customFormat="1" ht="14.4"/>
    <row r="9652" s="109" customFormat="1" ht="14.4"/>
    <row r="9653" s="109" customFormat="1" ht="14.4"/>
    <row r="9654" s="109" customFormat="1" ht="14.4"/>
    <row r="9655" s="109" customFormat="1" ht="14.4"/>
    <row r="9656" s="109" customFormat="1" ht="14.4"/>
    <row r="9657" s="109" customFormat="1" ht="14.4"/>
    <row r="9658" s="109" customFormat="1" ht="14.4"/>
    <row r="9659" s="109" customFormat="1" ht="14.4"/>
    <row r="9660" s="109" customFormat="1" ht="14.4"/>
    <row r="9661" s="109" customFormat="1" ht="14.4"/>
    <row r="9662" s="109" customFormat="1" ht="14.4"/>
    <row r="9663" s="109" customFormat="1" ht="14.4"/>
    <row r="9664" s="109" customFormat="1" ht="14.4"/>
    <row r="9665" s="109" customFormat="1" ht="14.4"/>
    <row r="9666" s="109" customFormat="1" ht="14.4"/>
    <row r="9667" s="109" customFormat="1" ht="14.4"/>
    <row r="9668" s="109" customFormat="1" ht="14.4"/>
    <row r="9669" s="109" customFormat="1" ht="14.4"/>
    <row r="9670" s="109" customFormat="1" ht="14.4"/>
    <row r="9671" s="109" customFormat="1" ht="14.4"/>
    <row r="9672" s="109" customFormat="1" ht="14.4"/>
    <row r="9673" s="109" customFormat="1" ht="14.4"/>
    <row r="9674" s="109" customFormat="1" ht="14.4"/>
    <row r="9675" s="109" customFormat="1" ht="14.4"/>
    <row r="9676" s="109" customFormat="1" ht="14.4"/>
    <row r="9677" s="109" customFormat="1" ht="14.4"/>
    <row r="9678" s="109" customFormat="1" ht="14.4"/>
    <row r="9679" s="109" customFormat="1" ht="14.4"/>
    <row r="9680" s="109" customFormat="1" ht="14.4"/>
    <row r="9681" s="109" customFormat="1" ht="14.4"/>
    <row r="9682" s="109" customFormat="1" ht="14.4"/>
    <row r="9683" s="109" customFormat="1" ht="14.4"/>
    <row r="9684" s="109" customFormat="1" ht="14.4"/>
    <row r="9685" s="109" customFormat="1" ht="14.4"/>
    <row r="9686" s="109" customFormat="1" ht="14.4"/>
    <row r="9687" s="109" customFormat="1" ht="14.4"/>
    <row r="9688" s="109" customFormat="1" ht="14.4"/>
    <row r="9689" s="109" customFormat="1" ht="14.4"/>
    <row r="9690" s="109" customFormat="1" ht="14.4"/>
    <row r="9691" s="109" customFormat="1" ht="14.4"/>
    <row r="9692" s="109" customFormat="1" ht="14.4"/>
    <row r="9693" s="109" customFormat="1" ht="14.4"/>
    <row r="9694" s="109" customFormat="1" ht="14.4"/>
    <row r="9695" s="109" customFormat="1" ht="14.4"/>
    <row r="9696" s="109" customFormat="1" ht="14.4"/>
    <row r="9697" s="109" customFormat="1" ht="14.4"/>
    <row r="9698" s="109" customFormat="1" ht="14.4"/>
    <row r="9699" s="109" customFormat="1" ht="14.4"/>
    <row r="9700" s="109" customFormat="1" ht="14.4"/>
    <row r="9701" s="109" customFormat="1" ht="14.4"/>
    <row r="9702" s="109" customFormat="1" ht="14.4"/>
    <row r="9703" s="109" customFormat="1" ht="14.4"/>
    <row r="9704" s="109" customFormat="1" ht="14.4"/>
    <row r="9705" s="109" customFormat="1" ht="14.4"/>
    <row r="9706" s="109" customFormat="1" ht="14.4"/>
    <row r="9707" s="109" customFormat="1" ht="14.4"/>
    <row r="9708" s="109" customFormat="1" ht="14.4"/>
    <row r="9709" s="109" customFormat="1" ht="14.4"/>
    <row r="9710" s="109" customFormat="1" ht="14.4"/>
    <row r="9711" s="109" customFormat="1" ht="14.4"/>
    <row r="9712" s="109" customFormat="1" ht="14.4"/>
    <row r="9713" s="109" customFormat="1" ht="14.4"/>
    <row r="9714" s="109" customFormat="1" ht="14.4"/>
    <row r="9715" s="109" customFormat="1" ht="14.4"/>
    <row r="9716" s="109" customFormat="1" ht="14.4"/>
    <row r="9717" s="109" customFormat="1" ht="14.4"/>
    <row r="9718" s="109" customFormat="1" ht="14.4"/>
    <row r="9719" s="109" customFormat="1" ht="14.4"/>
    <row r="9720" s="109" customFormat="1" ht="14.4"/>
    <row r="9721" s="109" customFormat="1" ht="14.4"/>
    <row r="9722" s="109" customFormat="1" ht="14.4"/>
    <row r="9723" s="109" customFormat="1" ht="14.4"/>
    <row r="9724" s="109" customFormat="1" ht="14.4"/>
    <row r="9725" s="109" customFormat="1" ht="14.4"/>
    <row r="9726" s="109" customFormat="1" ht="14.4"/>
    <row r="9727" s="109" customFormat="1" ht="14.4"/>
    <row r="9728" s="109" customFormat="1" ht="14.4"/>
    <row r="9729" s="109" customFormat="1" ht="14.4"/>
    <row r="9730" s="109" customFormat="1" ht="14.4"/>
    <row r="9731" s="109" customFormat="1" ht="14.4"/>
    <row r="9732" s="109" customFormat="1" ht="14.4"/>
    <row r="9733" s="109" customFormat="1" ht="14.4"/>
    <row r="9734" s="109" customFormat="1" ht="14.4"/>
    <row r="9735" s="109" customFormat="1" ht="14.4"/>
    <row r="9736" s="109" customFormat="1" ht="14.4"/>
    <row r="9737" s="109" customFormat="1" ht="14.4"/>
    <row r="9738" s="109" customFormat="1" ht="14.4"/>
    <row r="9739" s="109" customFormat="1" ht="14.4"/>
    <row r="9740" s="109" customFormat="1" ht="14.4"/>
    <row r="9741" s="109" customFormat="1" ht="14.4"/>
    <row r="9742" s="109" customFormat="1" ht="14.4"/>
    <row r="9743" s="109" customFormat="1" ht="14.4"/>
    <row r="9744" s="109" customFormat="1" ht="14.4"/>
    <row r="9745" s="109" customFormat="1" ht="14.4"/>
    <row r="9746" s="109" customFormat="1" ht="14.4"/>
    <row r="9747" s="109" customFormat="1" ht="14.4"/>
    <row r="9748" s="109" customFormat="1" ht="14.4"/>
    <row r="9749" s="109" customFormat="1" ht="14.4"/>
    <row r="9750" s="109" customFormat="1" ht="14.4"/>
    <row r="9751" s="109" customFormat="1" ht="14.4"/>
    <row r="9752" s="109" customFormat="1" ht="14.4"/>
    <row r="9753" s="109" customFormat="1" ht="14.4"/>
    <row r="9754" s="109" customFormat="1" ht="14.4"/>
    <row r="9755" s="109" customFormat="1" ht="14.4"/>
    <row r="9756" s="109" customFormat="1" ht="14.4"/>
    <row r="9757" s="109" customFormat="1" ht="14.4"/>
    <row r="9758" s="109" customFormat="1" ht="14.4"/>
    <row r="9759" s="109" customFormat="1" ht="14.4"/>
    <row r="9760" s="109" customFormat="1" ht="14.4"/>
    <row r="9761" s="109" customFormat="1" ht="14.4"/>
    <row r="9762" s="109" customFormat="1" ht="14.4"/>
    <row r="9763" s="109" customFormat="1" ht="14.4"/>
    <row r="9764" s="109" customFormat="1" ht="14.4"/>
    <row r="9765" s="109" customFormat="1" ht="14.4"/>
    <row r="9766" s="109" customFormat="1" ht="14.4"/>
    <row r="9767" s="109" customFormat="1" ht="14.4"/>
    <row r="9768" s="109" customFormat="1" ht="14.4"/>
    <row r="9769" s="109" customFormat="1" ht="14.4"/>
    <row r="9770" s="109" customFormat="1" ht="14.4"/>
    <row r="9771" s="109" customFormat="1" ht="14.4"/>
    <row r="9772" s="109" customFormat="1" ht="14.4"/>
    <row r="9773" s="109" customFormat="1" ht="14.4"/>
    <row r="9774" s="109" customFormat="1" ht="14.4"/>
    <row r="9775" s="109" customFormat="1" ht="14.4"/>
    <row r="9776" s="109" customFormat="1" ht="14.4"/>
    <row r="9777" s="109" customFormat="1" ht="14.4"/>
    <row r="9778" s="109" customFormat="1" ht="14.4"/>
    <row r="9779" s="109" customFormat="1" ht="14.4"/>
    <row r="9780" s="109" customFormat="1" ht="14.4"/>
    <row r="9781" s="109" customFormat="1" ht="14.4"/>
    <row r="9782" s="109" customFormat="1" ht="14.4"/>
    <row r="9783" s="109" customFormat="1" ht="14.4"/>
    <row r="9784" s="109" customFormat="1" ht="14.4"/>
    <row r="9785" s="109" customFormat="1" ht="14.4"/>
    <row r="9786" s="109" customFormat="1" ht="14.4"/>
    <row r="9787" s="109" customFormat="1" ht="14.4"/>
    <row r="9788" s="109" customFormat="1" ht="14.4"/>
    <row r="9789" s="109" customFormat="1" ht="14.4"/>
    <row r="9790" s="109" customFormat="1" ht="14.4"/>
    <row r="9791" s="109" customFormat="1" ht="14.4"/>
    <row r="9792" s="109" customFormat="1" ht="14.4"/>
    <row r="9793" s="109" customFormat="1" ht="14.4"/>
    <row r="9794" s="109" customFormat="1" ht="14.4"/>
    <row r="9795" s="109" customFormat="1" ht="14.4"/>
    <row r="9796" s="109" customFormat="1" ht="14.4"/>
    <row r="9797" s="109" customFormat="1" ht="14.4"/>
    <row r="9798" s="109" customFormat="1" ht="14.4"/>
    <row r="9799" s="109" customFormat="1" ht="14.4"/>
    <row r="9800" s="109" customFormat="1" ht="14.4"/>
    <row r="9801" s="109" customFormat="1" ht="14.4"/>
    <row r="9802" s="109" customFormat="1" ht="14.4"/>
    <row r="9803" s="109" customFormat="1" ht="14.4"/>
    <row r="9804" s="109" customFormat="1" ht="14.4"/>
    <row r="9805" s="109" customFormat="1" ht="14.4"/>
    <row r="9806" s="109" customFormat="1" ht="14.4"/>
    <row r="9807" s="109" customFormat="1" ht="14.4"/>
    <row r="9808" s="109" customFormat="1" ht="14.4"/>
    <row r="9809" s="109" customFormat="1" ht="14.4"/>
    <row r="9810" s="109" customFormat="1" ht="14.4"/>
    <row r="9811" s="109" customFormat="1" ht="14.4"/>
    <row r="9812" s="109" customFormat="1" ht="14.4"/>
    <row r="9813" s="109" customFormat="1" ht="14.4"/>
    <row r="9814" s="109" customFormat="1" ht="14.4"/>
    <row r="9815" s="109" customFormat="1" ht="14.4"/>
    <row r="9816" s="109" customFormat="1" ht="14.4"/>
    <row r="9817" s="109" customFormat="1" ht="14.4"/>
    <row r="9818" s="109" customFormat="1" ht="14.4"/>
    <row r="9819" s="109" customFormat="1" ht="14.4"/>
    <row r="9820" s="109" customFormat="1" ht="14.4"/>
    <row r="9821" s="109" customFormat="1" ht="14.4"/>
    <row r="9822" s="109" customFormat="1" ht="14.4"/>
    <row r="9823" s="109" customFormat="1" ht="14.4"/>
    <row r="9824" s="109" customFormat="1" ht="14.4"/>
    <row r="9825" s="109" customFormat="1" ht="14.4"/>
    <row r="9826" s="109" customFormat="1" ht="14.4"/>
    <row r="9827" s="109" customFormat="1" ht="14.4"/>
    <row r="9828" s="109" customFormat="1" ht="14.4"/>
    <row r="9829" s="109" customFormat="1" ht="14.4"/>
    <row r="9830" s="109" customFormat="1" ht="14.4"/>
    <row r="9831" s="109" customFormat="1" ht="14.4"/>
    <row r="9832" s="109" customFormat="1" ht="14.4"/>
    <row r="9833" s="109" customFormat="1" ht="14.4"/>
    <row r="9834" s="109" customFormat="1" ht="14.4"/>
    <row r="9835" s="109" customFormat="1" ht="14.4"/>
    <row r="9836" s="109" customFormat="1" ht="14.4"/>
    <row r="9837" s="109" customFormat="1" ht="14.4"/>
    <row r="9838" s="109" customFormat="1" ht="14.4"/>
    <row r="9839" s="109" customFormat="1" ht="14.4"/>
    <row r="9840" s="109" customFormat="1" ht="14.4"/>
    <row r="9841" s="109" customFormat="1" ht="14.4"/>
    <row r="9842" s="109" customFormat="1" ht="14.4"/>
    <row r="9843" s="109" customFormat="1" ht="14.4"/>
    <row r="9844" s="109" customFormat="1" ht="14.4"/>
    <row r="9845" s="109" customFormat="1" ht="14.4"/>
    <row r="9846" s="109" customFormat="1" ht="14.4"/>
    <row r="9847" s="109" customFormat="1" ht="14.4"/>
    <row r="9848" s="109" customFormat="1" ht="14.4"/>
    <row r="9849" s="109" customFormat="1" ht="14.4"/>
    <row r="9850" s="109" customFormat="1" ht="14.4"/>
    <row r="9851" s="109" customFormat="1" ht="14.4"/>
    <row r="9852" s="109" customFormat="1" ht="14.4"/>
    <row r="9853" s="109" customFormat="1" ht="14.4"/>
    <row r="9854" s="109" customFormat="1" ht="14.4"/>
    <row r="9855" s="109" customFormat="1" ht="14.4"/>
    <row r="9856" s="109" customFormat="1" ht="14.4"/>
    <row r="9857" s="109" customFormat="1" ht="14.4"/>
    <row r="9858" s="109" customFormat="1" ht="14.4"/>
    <row r="9859" s="109" customFormat="1" ht="14.4"/>
    <row r="9860" s="109" customFormat="1" ht="14.4"/>
    <row r="9861" s="109" customFormat="1" ht="14.4"/>
    <row r="9862" s="109" customFormat="1" ht="14.4"/>
    <row r="9863" s="109" customFormat="1" ht="14.4"/>
    <row r="9864" s="109" customFormat="1" ht="14.4"/>
    <row r="9865" s="109" customFormat="1" ht="14.4"/>
    <row r="9866" s="109" customFormat="1" ht="14.4"/>
    <row r="9867" s="109" customFormat="1" ht="14.4"/>
    <row r="9868" s="109" customFormat="1" ht="14.4"/>
    <row r="9869" s="109" customFormat="1" ht="14.4"/>
    <row r="9870" s="109" customFormat="1" ht="14.4"/>
    <row r="9871" s="109" customFormat="1" ht="14.4"/>
    <row r="9872" s="109" customFormat="1" ht="14.4"/>
    <row r="9873" s="109" customFormat="1" ht="14.4"/>
    <row r="9874" s="109" customFormat="1" ht="14.4"/>
    <row r="9875" s="109" customFormat="1" ht="14.4"/>
    <row r="9876" s="109" customFormat="1" ht="14.4"/>
    <row r="9877" s="109" customFormat="1" ht="14.4"/>
    <row r="9878" s="109" customFormat="1" ht="14.4"/>
    <row r="9879" s="109" customFormat="1" ht="14.4"/>
    <row r="9880" s="109" customFormat="1" ht="14.4"/>
    <row r="9881" s="109" customFormat="1" ht="14.4"/>
    <row r="9882" s="109" customFormat="1" ht="14.4"/>
    <row r="9883" s="109" customFormat="1" ht="14.4"/>
    <row r="9884" s="109" customFormat="1" ht="14.4"/>
    <row r="9885" s="109" customFormat="1" ht="14.4"/>
    <row r="9886" s="109" customFormat="1" ht="14.4"/>
    <row r="9887" s="109" customFormat="1" ht="14.4"/>
    <row r="9888" s="109" customFormat="1" ht="14.4"/>
    <row r="9889" s="109" customFormat="1" ht="14.4"/>
    <row r="9890" s="109" customFormat="1" ht="14.4"/>
    <row r="9891" s="109" customFormat="1" ht="14.4"/>
    <row r="9892" s="109" customFormat="1" ht="14.4"/>
    <row r="9893" s="109" customFormat="1" ht="14.4"/>
    <row r="9894" s="109" customFormat="1" ht="14.4"/>
    <row r="9895" s="109" customFormat="1" ht="14.4"/>
    <row r="9896" s="109" customFormat="1" ht="14.4"/>
    <row r="9897" s="109" customFormat="1" ht="14.4"/>
    <row r="9898" s="109" customFormat="1" ht="14.4"/>
    <row r="9899" s="109" customFormat="1" ht="14.4"/>
    <row r="9900" s="109" customFormat="1" ht="14.4"/>
    <row r="9901" s="109" customFormat="1" ht="14.4"/>
    <row r="9902" s="109" customFormat="1" ht="14.4"/>
    <row r="9903" s="109" customFormat="1" ht="14.4"/>
    <row r="9904" s="109" customFormat="1" ht="14.4"/>
    <row r="9905" s="109" customFormat="1" ht="14.4"/>
    <row r="9906" s="109" customFormat="1" ht="14.4"/>
    <row r="9907" s="109" customFormat="1" ht="14.4"/>
    <row r="9908" s="109" customFormat="1" ht="14.4"/>
    <row r="9909" s="109" customFormat="1" ht="14.4"/>
    <row r="9910" s="109" customFormat="1" ht="14.4"/>
    <row r="9911" s="109" customFormat="1" ht="14.4"/>
    <row r="9912" s="109" customFormat="1" ht="14.4"/>
    <row r="9913" s="109" customFormat="1" ht="14.4"/>
    <row r="9914" s="109" customFormat="1" ht="14.4"/>
    <row r="9915" s="109" customFormat="1" ht="14.4"/>
    <row r="9916" s="109" customFormat="1" ht="14.4"/>
    <row r="9917" s="109" customFormat="1" ht="14.4"/>
    <row r="9918" s="109" customFormat="1" ht="14.4"/>
    <row r="9919" s="109" customFormat="1" ht="14.4"/>
    <row r="9920" s="109" customFormat="1" ht="14.4"/>
    <row r="9921" s="109" customFormat="1" ht="14.4"/>
    <row r="9922" s="109" customFormat="1" ht="14.4"/>
    <row r="9923" s="109" customFormat="1" ht="14.4"/>
    <row r="9924" s="109" customFormat="1" ht="14.4"/>
    <row r="9925" s="109" customFormat="1" ht="14.4"/>
    <row r="9926" s="109" customFormat="1" ht="14.4"/>
    <row r="9927" s="109" customFormat="1" ht="14.4"/>
    <row r="9928" s="109" customFormat="1" ht="14.4"/>
    <row r="9929" s="109" customFormat="1" ht="14.4"/>
    <row r="9930" s="109" customFormat="1" ht="14.4"/>
    <row r="9931" s="109" customFormat="1" ht="14.4"/>
    <row r="9932" s="109" customFormat="1" ht="14.4"/>
    <row r="9933" s="109" customFormat="1" ht="14.4"/>
    <row r="9934" s="109" customFormat="1" ht="14.4"/>
    <row r="9935" s="109" customFormat="1" ht="14.4"/>
    <row r="9936" s="109" customFormat="1" ht="14.4"/>
    <row r="9937" s="109" customFormat="1" ht="14.4"/>
    <row r="9938" s="109" customFormat="1" ht="14.4"/>
    <row r="9939" s="109" customFormat="1" ht="14.4"/>
    <row r="9940" s="109" customFormat="1" ht="14.4"/>
    <row r="9941" s="109" customFormat="1" ht="14.4"/>
    <row r="9942" s="109" customFormat="1" ht="14.4"/>
    <row r="9943" s="109" customFormat="1" ht="14.4"/>
    <row r="9944" s="109" customFormat="1" ht="14.4"/>
    <row r="9945" s="109" customFormat="1" ht="14.4"/>
    <row r="9946" s="109" customFormat="1" ht="14.4"/>
    <row r="9947" s="109" customFormat="1" ht="14.4"/>
    <row r="9948" s="109" customFormat="1" ht="14.4"/>
    <row r="9949" s="109" customFormat="1" ht="14.4"/>
    <row r="9950" s="109" customFormat="1" ht="14.4"/>
    <row r="9951" s="109" customFormat="1" ht="14.4"/>
    <row r="9952" s="109" customFormat="1" ht="14.4"/>
    <row r="9953" s="109" customFormat="1" ht="14.4"/>
    <row r="9954" s="109" customFormat="1" ht="14.4"/>
    <row r="9955" s="109" customFormat="1" ht="14.4"/>
    <row r="9956" s="109" customFormat="1" ht="14.4"/>
    <row r="9957" s="109" customFormat="1" ht="14.4"/>
    <row r="9958" s="109" customFormat="1" ht="14.4"/>
    <row r="9959" s="109" customFormat="1" ht="14.4"/>
    <row r="9960" s="109" customFormat="1" ht="14.4"/>
    <row r="9961" s="109" customFormat="1" ht="14.4"/>
    <row r="9962" s="109" customFormat="1" ht="14.4"/>
    <row r="9963" s="109" customFormat="1" ht="14.4"/>
    <row r="9964" s="109" customFormat="1" ht="14.4"/>
    <row r="9965" s="109" customFormat="1" ht="14.4"/>
    <row r="9966" s="109" customFormat="1" ht="14.4"/>
    <row r="9967" s="109" customFormat="1" ht="14.4"/>
    <row r="9968" s="109" customFormat="1" ht="14.4"/>
    <row r="9969" s="109" customFormat="1" ht="14.4"/>
    <row r="9970" s="109" customFormat="1" ht="14.4"/>
    <row r="9971" s="109" customFormat="1" ht="14.4"/>
    <row r="9972" s="109" customFormat="1" ht="14.4"/>
    <row r="9973" s="109" customFormat="1" ht="14.4"/>
    <row r="9974" s="109" customFormat="1" ht="14.4"/>
    <row r="9975" s="109" customFormat="1" ht="14.4"/>
    <row r="9976" s="109" customFormat="1" ht="14.4"/>
    <row r="9977" s="109" customFormat="1" ht="14.4"/>
    <row r="9978" s="109" customFormat="1" ht="14.4"/>
    <row r="9979" s="109" customFormat="1" ht="14.4"/>
    <row r="9980" s="109" customFormat="1" ht="14.4"/>
    <row r="9981" s="109" customFormat="1" ht="14.4"/>
    <row r="9982" s="109" customFormat="1" ht="14.4"/>
    <row r="9983" s="109" customFormat="1" ht="14.4"/>
    <row r="9984" s="109" customFormat="1" ht="14.4"/>
    <row r="9985" s="109" customFormat="1" ht="14.4"/>
    <row r="9986" s="109" customFormat="1" ht="14.4"/>
    <row r="9987" s="109" customFormat="1" ht="14.4"/>
    <row r="9988" s="109" customFormat="1" ht="14.4"/>
    <row r="9989" s="109" customFormat="1" ht="14.4"/>
    <row r="9990" s="109" customFormat="1" ht="14.4"/>
    <row r="9991" s="109" customFormat="1" ht="14.4"/>
    <row r="9992" s="109" customFormat="1" ht="14.4"/>
    <row r="9993" s="109" customFormat="1" ht="14.4"/>
    <row r="9994" s="109" customFormat="1" ht="14.4"/>
    <row r="9995" s="109" customFormat="1" ht="14.4"/>
    <row r="9996" s="109" customFormat="1" ht="14.4"/>
    <row r="9997" s="109" customFormat="1" ht="14.4"/>
    <row r="9998" s="109" customFormat="1" ht="14.4"/>
    <row r="9999" s="109" customFormat="1" ht="14.4"/>
    <row r="10000" s="109" customFormat="1" ht="14.4"/>
    <row r="10001" s="109" customFormat="1" ht="14.4"/>
    <row r="10002" s="109" customFormat="1" ht="14.4"/>
    <row r="10003" s="109" customFormat="1" ht="14.4"/>
    <row r="10004" s="109" customFormat="1" ht="14.4"/>
    <row r="10005" s="109" customFormat="1" ht="14.4"/>
    <row r="10006" s="109" customFormat="1" ht="14.4"/>
    <row r="10007" s="109" customFormat="1" ht="14.4"/>
    <row r="10008" s="109" customFormat="1" ht="14.4"/>
    <row r="10009" s="109" customFormat="1" ht="14.4"/>
    <row r="10010" s="109" customFormat="1" ht="14.4"/>
    <row r="10011" s="109" customFormat="1" ht="14.4"/>
    <row r="10012" s="109" customFormat="1" ht="14.4"/>
    <row r="10013" s="109" customFormat="1" ht="14.4"/>
    <row r="10014" s="109" customFormat="1" ht="14.4"/>
    <row r="10015" s="109" customFormat="1" ht="14.4"/>
    <row r="10016" s="109" customFormat="1" ht="14.4"/>
    <row r="10017" s="109" customFormat="1" ht="14.4"/>
    <row r="10018" s="109" customFormat="1" ht="14.4"/>
    <row r="10019" s="109" customFormat="1" ht="14.4"/>
    <row r="10020" s="109" customFormat="1" ht="14.4"/>
    <row r="10021" s="109" customFormat="1" ht="14.4"/>
    <row r="10022" s="109" customFormat="1" ht="14.4"/>
    <row r="10023" s="109" customFormat="1" ht="14.4"/>
    <row r="10024" s="109" customFormat="1" ht="14.4"/>
    <row r="10025" s="109" customFormat="1" ht="14.4"/>
    <row r="10026" s="109" customFormat="1" ht="14.4"/>
    <row r="10027" s="109" customFormat="1" ht="14.4"/>
    <row r="10028" s="109" customFormat="1" ht="14.4"/>
    <row r="10029" s="109" customFormat="1" ht="14.4"/>
    <row r="10030" s="109" customFormat="1" ht="14.4"/>
    <row r="10031" s="109" customFormat="1" ht="14.4"/>
    <row r="10032" s="109" customFormat="1" ht="14.4"/>
    <row r="10033" s="109" customFormat="1" ht="14.4"/>
    <row r="10034" s="109" customFormat="1" ht="14.4"/>
    <row r="10035" s="109" customFormat="1" ht="14.4"/>
    <row r="10036" s="109" customFormat="1" ht="14.4"/>
    <row r="10037" s="109" customFormat="1" ht="14.4"/>
    <row r="10038" s="109" customFormat="1" ht="14.4"/>
    <row r="10039" s="109" customFormat="1" ht="14.4"/>
    <row r="10040" s="109" customFormat="1" ht="14.4"/>
    <row r="10041" s="109" customFormat="1" ht="14.4"/>
    <row r="10042" s="109" customFormat="1" ht="14.4"/>
    <row r="10043" s="109" customFormat="1" ht="14.4"/>
    <row r="10044" s="109" customFormat="1" ht="14.4"/>
    <row r="10045" s="109" customFormat="1" ht="14.4"/>
    <row r="10046" s="109" customFormat="1" ht="14.4"/>
    <row r="10047" s="109" customFormat="1" ht="14.4"/>
    <row r="10048" s="109" customFormat="1" ht="14.4"/>
    <row r="10049" s="109" customFormat="1" ht="14.4"/>
    <row r="10050" s="109" customFormat="1" ht="14.4"/>
    <row r="10051" s="109" customFormat="1" ht="14.4"/>
    <row r="10052" s="109" customFormat="1" ht="14.4"/>
    <row r="10053" s="109" customFormat="1" ht="14.4"/>
    <row r="10054" s="109" customFormat="1" ht="14.4"/>
    <row r="10055" s="109" customFormat="1" ht="14.4"/>
    <row r="10056" s="109" customFormat="1" ht="14.4"/>
    <row r="10057" s="109" customFormat="1" ht="14.4"/>
    <row r="10058" s="109" customFormat="1" ht="14.4"/>
    <row r="10059" s="109" customFormat="1" ht="14.4"/>
    <row r="10060" s="109" customFormat="1" ht="14.4"/>
    <row r="10061" s="109" customFormat="1" ht="14.4"/>
    <row r="10062" s="109" customFormat="1" ht="14.4"/>
    <row r="10063" s="109" customFormat="1" ht="14.4"/>
    <row r="10064" s="109" customFormat="1" ht="14.4"/>
    <row r="10065" s="109" customFormat="1" ht="14.4"/>
    <row r="10066" s="109" customFormat="1" ht="14.4"/>
    <row r="10067" s="109" customFormat="1" ht="14.4"/>
    <row r="10068" s="109" customFormat="1" ht="14.4"/>
    <row r="10069" s="109" customFormat="1" ht="14.4"/>
    <row r="10070" s="109" customFormat="1" ht="14.4"/>
    <row r="10071" s="109" customFormat="1" ht="14.4"/>
    <row r="10072" s="109" customFormat="1" ht="14.4"/>
    <row r="10073" s="109" customFormat="1" ht="14.4"/>
    <row r="10074" s="109" customFormat="1" ht="14.4"/>
    <row r="10075" s="109" customFormat="1" ht="14.4"/>
    <row r="10076" s="109" customFormat="1" ht="14.4"/>
    <row r="10077" s="109" customFormat="1" ht="14.4"/>
    <row r="10078" s="109" customFormat="1" ht="14.4"/>
    <row r="10079" s="109" customFormat="1" ht="14.4"/>
    <row r="10080" s="109" customFormat="1" ht="14.4"/>
    <row r="10081" s="109" customFormat="1" ht="14.4"/>
    <row r="10082" s="109" customFormat="1" ht="14.4"/>
    <row r="10083" s="109" customFormat="1" ht="14.4"/>
    <row r="10084" s="109" customFormat="1" ht="14.4"/>
    <row r="10085" s="109" customFormat="1" ht="14.4"/>
    <row r="10086" s="109" customFormat="1" ht="14.4"/>
    <row r="10087" s="109" customFormat="1" ht="14.4"/>
    <row r="10088" s="109" customFormat="1" ht="14.4"/>
    <row r="10089" s="109" customFormat="1" ht="14.4"/>
    <row r="10090" s="109" customFormat="1" ht="14.4"/>
    <row r="10091" s="109" customFormat="1" ht="14.4"/>
    <row r="10092" s="109" customFormat="1" ht="14.4"/>
    <row r="10093" s="109" customFormat="1" ht="14.4"/>
    <row r="10094" s="109" customFormat="1" ht="14.4"/>
    <row r="10095" s="109" customFormat="1" ht="14.4"/>
    <row r="10096" s="109" customFormat="1" ht="14.4"/>
    <row r="10097" s="109" customFormat="1" ht="14.4"/>
    <row r="10098" s="109" customFormat="1" ht="14.4"/>
    <row r="10099" s="109" customFormat="1" ht="14.4"/>
    <row r="10100" s="109" customFormat="1" ht="14.4"/>
    <row r="10101" s="109" customFormat="1" ht="14.4"/>
    <row r="10102" s="109" customFormat="1" ht="14.4"/>
    <row r="10103" s="109" customFormat="1" ht="14.4"/>
    <row r="10104" s="109" customFormat="1" ht="14.4"/>
    <row r="10105" s="109" customFormat="1" ht="14.4"/>
    <row r="10106" s="109" customFormat="1" ht="14.4"/>
    <row r="10107" s="109" customFormat="1" ht="14.4"/>
    <row r="10108" s="109" customFormat="1" ht="14.4"/>
    <row r="10109" s="109" customFormat="1" ht="14.4"/>
    <row r="10110" s="109" customFormat="1" ht="14.4"/>
    <row r="10111" s="109" customFormat="1" ht="14.4"/>
    <row r="10112" s="109" customFormat="1" ht="14.4"/>
    <row r="10113" s="109" customFormat="1" ht="14.4"/>
    <row r="10114" s="109" customFormat="1" ht="14.4"/>
    <row r="10115" s="109" customFormat="1" ht="14.4"/>
    <row r="10116" s="109" customFormat="1" ht="14.4"/>
    <row r="10117" s="109" customFormat="1" ht="14.4"/>
    <row r="10118" s="109" customFormat="1" ht="14.4"/>
    <row r="10119" s="109" customFormat="1" ht="14.4"/>
    <row r="10120" s="109" customFormat="1" ht="14.4"/>
    <row r="10121" s="109" customFormat="1" ht="14.4"/>
    <row r="10122" s="109" customFormat="1" ht="14.4"/>
    <row r="10123" s="109" customFormat="1" ht="14.4"/>
    <row r="10124" s="109" customFormat="1" ht="14.4"/>
    <row r="10125" s="109" customFormat="1" ht="14.4"/>
    <row r="10126" s="109" customFormat="1" ht="14.4"/>
    <row r="10127" s="109" customFormat="1" ht="14.4"/>
    <row r="10128" s="109" customFormat="1" ht="14.4"/>
    <row r="10129" s="109" customFormat="1" ht="14.4"/>
    <row r="10130" s="109" customFormat="1" ht="14.4"/>
    <row r="10131" s="109" customFormat="1" ht="14.4"/>
    <row r="10132" s="109" customFormat="1" ht="14.4"/>
    <row r="10133" s="109" customFormat="1" ht="14.4"/>
    <row r="10134" s="109" customFormat="1" ht="14.4"/>
    <row r="10135" s="109" customFormat="1" ht="14.4"/>
    <row r="10136" s="109" customFormat="1" ht="14.4"/>
    <row r="10137" s="109" customFormat="1" ht="14.4"/>
    <row r="10138" s="109" customFormat="1" ht="14.4"/>
    <row r="10139" s="109" customFormat="1" ht="14.4"/>
    <row r="10140" s="109" customFormat="1" ht="14.4"/>
    <row r="10141" s="109" customFormat="1" ht="14.4"/>
    <row r="10142" s="109" customFormat="1" ht="14.4"/>
    <row r="10143" s="109" customFormat="1" ht="14.4"/>
    <row r="10144" s="109" customFormat="1" ht="14.4"/>
    <row r="10145" s="109" customFormat="1" ht="14.4"/>
    <row r="10146" s="109" customFormat="1" ht="14.4"/>
    <row r="10147" s="109" customFormat="1" ht="14.4"/>
    <row r="10148" s="109" customFormat="1" ht="14.4"/>
    <row r="10149" s="109" customFormat="1" ht="14.4"/>
    <row r="10150" s="109" customFormat="1" ht="14.4"/>
    <row r="10151" s="109" customFormat="1" ht="14.4"/>
    <row r="10152" s="109" customFormat="1" ht="14.4"/>
    <row r="10153" s="109" customFormat="1" ht="14.4"/>
    <row r="10154" s="109" customFormat="1" ht="14.4"/>
    <row r="10155" s="109" customFormat="1" ht="14.4"/>
    <row r="10156" s="109" customFormat="1" ht="14.4"/>
    <row r="10157" s="109" customFormat="1" ht="14.4"/>
    <row r="10158" s="109" customFormat="1" ht="14.4"/>
    <row r="10159" s="109" customFormat="1" ht="14.4"/>
    <row r="10160" s="109" customFormat="1" ht="14.4"/>
    <row r="10161" s="109" customFormat="1" ht="14.4"/>
    <row r="10162" s="109" customFormat="1" ht="14.4"/>
    <row r="10163" s="109" customFormat="1" ht="14.4"/>
    <row r="10164" s="109" customFormat="1" ht="14.4"/>
    <row r="10165" s="109" customFormat="1" ht="14.4"/>
    <row r="10166" s="109" customFormat="1" ht="14.4"/>
    <row r="10167" s="109" customFormat="1" ht="14.4"/>
    <row r="10168" s="109" customFormat="1" ht="14.4"/>
    <row r="10169" s="109" customFormat="1" ht="14.4"/>
    <row r="10170" s="109" customFormat="1" ht="14.4"/>
    <row r="10171" s="109" customFormat="1" ht="14.4"/>
    <row r="10172" s="109" customFormat="1" ht="14.4"/>
    <row r="10173" s="109" customFormat="1" ht="14.4"/>
    <row r="10174" s="109" customFormat="1" ht="14.4"/>
    <row r="10175" s="109" customFormat="1" ht="14.4"/>
    <row r="10176" s="109" customFormat="1" ht="14.4"/>
    <row r="10177" s="109" customFormat="1" ht="14.4"/>
    <row r="10178" s="109" customFormat="1" ht="14.4"/>
    <row r="10179" s="109" customFormat="1" ht="14.4"/>
    <row r="10180" s="109" customFormat="1" ht="14.4"/>
    <row r="10181" s="109" customFormat="1" ht="14.4"/>
    <row r="10182" s="109" customFormat="1" ht="14.4"/>
    <row r="10183" s="109" customFormat="1" ht="14.4"/>
    <row r="10184" s="109" customFormat="1" ht="14.4"/>
    <row r="10185" s="109" customFormat="1" ht="14.4"/>
    <row r="10186" s="109" customFormat="1" ht="14.4"/>
    <row r="10187" s="109" customFormat="1" ht="14.4"/>
    <row r="10188" s="109" customFormat="1" ht="14.4"/>
    <row r="10189" s="109" customFormat="1" ht="14.4"/>
    <row r="10190" s="109" customFormat="1" ht="14.4"/>
    <row r="10191" s="109" customFormat="1" ht="14.4"/>
    <row r="10192" s="109" customFormat="1" ht="14.4"/>
    <row r="10193" s="109" customFormat="1" ht="14.4"/>
    <row r="10194" s="109" customFormat="1" ht="14.4"/>
    <row r="10195" s="109" customFormat="1" ht="14.4"/>
    <row r="10196" s="109" customFormat="1" ht="14.4"/>
    <row r="10197" s="109" customFormat="1" ht="14.4"/>
    <row r="10198" s="109" customFormat="1" ht="14.4"/>
    <row r="10199" s="109" customFormat="1" ht="14.4"/>
    <row r="10200" s="109" customFormat="1" ht="14.4"/>
    <row r="10201" s="109" customFormat="1" ht="14.4"/>
    <row r="10202" s="109" customFormat="1" ht="14.4"/>
    <row r="10203" s="109" customFormat="1" ht="14.4"/>
    <row r="10204" s="109" customFormat="1" ht="14.4"/>
    <row r="10205" s="109" customFormat="1" ht="14.4"/>
    <row r="10206" s="109" customFormat="1" ht="14.4"/>
    <row r="10207" s="109" customFormat="1" ht="14.4"/>
    <row r="10208" s="109" customFormat="1" ht="14.4"/>
    <row r="10209" s="109" customFormat="1" ht="14.4"/>
    <row r="10210" s="109" customFormat="1" ht="14.4"/>
    <row r="10211" s="109" customFormat="1" ht="14.4"/>
    <row r="10212" s="109" customFormat="1" ht="14.4"/>
    <row r="10213" s="109" customFormat="1" ht="14.4"/>
    <row r="10214" s="109" customFormat="1" ht="14.4"/>
    <row r="10215" s="109" customFormat="1" ht="14.4"/>
    <row r="10216" s="109" customFormat="1" ht="14.4"/>
    <row r="10217" s="109" customFormat="1" ht="14.4"/>
    <row r="10218" s="109" customFormat="1" ht="14.4"/>
    <row r="10219" s="109" customFormat="1" ht="14.4"/>
    <row r="10220" s="109" customFormat="1" ht="14.4"/>
    <row r="10221" s="109" customFormat="1" ht="14.4"/>
    <row r="10222" s="109" customFormat="1" ht="14.4"/>
    <row r="10223" s="109" customFormat="1" ht="14.4"/>
    <row r="10224" s="109" customFormat="1" ht="14.4"/>
    <row r="10225" s="109" customFormat="1" ht="14.4"/>
    <row r="10226" s="109" customFormat="1" ht="14.4"/>
    <row r="10227" s="109" customFormat="1" ht="14.4"/>
    <row r="10228" s="109" customFormat="1" ht="14.4"/>
    <row r="10229" s="109" customFormat="1" ht="14.4"/>
    <row r="10230" s="109" customFormat="1" ht="14.4"/>
    <row r="10231" s="109" customFormat="1" ht="14.4"/>
    <row r="10232" s="109" customFormat="1" ht="14.4"/>
    <row r="10233" s="109" customFormat="1" ht="14.4"/>
    <row r="10234" s="109" customFormat="1" ht="14.4"/>
    <row r="10235" s="109" customFormat="1" ht="14.4"/>
    <row r="10236" s="109" customFormat="1" ht="14.4"/>
    <row r="10237" s="109" customFormat="1" ht="14.4"/>
    <row r="10238" s="109" customFormat="1" ht="14.4"/>
    <row r="10239" s="109" customFormat="1" ht="14.4"/>
    <row r="10240" s="109" customFormat="1" ht="14.4"/>
    <row r="10241" s="109" customFormat="1" ht="14.4"/>
    <row r="10242" s="109" customFormat="1" ht="14.4"/>
    <row r="10243" s="109" customFormat="1" ht="14.4"/>
    <row r="10244" s="109" customFormat="1" ht="14.4"/>
    <row r="10245" s="109" customFormat="1" ht="14.4"/>
    <row r="10246" s="109" customFormat="1" ht="14.4"/>
    <row r="10247" s="109" customFormat="1" ht="14.4"/>
    <row r="10248" s="109" customFormat="1" ht="14.4"/>
    <row r="10249" s="109" customFormat="1" ht="14.4"/>
    <row r="10250" s="109" customFormat="1" ht="14.4"/>
    <row r="10251" s="109" customFormat="1" ht="14.4"/>
    <row r="10252" s="109" customFormat="1" ht="14.4"/>
    <row r="10253" s="109" customFormat="1" ht="14.4"/>
    <row r="10254" s="109" customFormat="1" ht="14.4"/>
    <row r="10255" s="109" customFormat="1" ht="14.4"/>
    <row r="10256" s="109" customFormat="1" ht="14.4"/>
    <row r="10257" s="109" customFormat="1" ht="14.4"/>
    <row r="10258" s="109" customFormat="1" ht="14.4"/>
    <row r="10259" s="109" customFormat="1" ht="14.4"/>
    <row r="10260" s="109" customFormat="1" ht="14.4"/>
    <row r="10261" s="109" customFormat="1" ht="14.4"/>
    <row r="10262" s="109" customFormat="1" ht="14.4"/>
    <row r="10263" s="109" customFormat="1" ht="14.4"/>
    <row r="10264" s="109" customFormat="1" ht="14.4"/>
    <row r="10265" s="109" customFormat="1" ht="14.4"/>
    <row r="10266" s="109" customFormat="1" ht="14.4"/>
    <row r="10267" s="109" customFormat="1" ht="14.4"/>
    <row r="10268" s="109" customFormat="1" ht="14.4"/>
    <row r="10269" s="109" customFormat="1" ht="14.4"/>
    <row r="10270" s="109" customFormat="1" ht="14.4"/>
    <row r="10271" s="109" customFormat="1" ht="14.4"/>
    <row r="10272" s="109" customFormat="1" ht="14.4"/>
    <row r="10273" s="109" customFormat="1" ht="14.4"/>
    <row r="10274" s="109" customFormat="1" ht="14.4"/>
    <row r="10275" s="109" customFormat="1" ht="14.4"/>
    <row r="10276" s="109" customFormat="1" ht="14.4"/>
    <row r="10277" s="109" customFormat="1" ht="14.4"/>
    <row r="10278" s="109" customFormat="1" ht="14.4"/>
    <row r="10279" s="109" customFormat="1" ht="14.4"/>
    <row r="10280" s="109" customFormat="1" ht="14.4"/>
    <row r="10281" s="109" customFormat="1" ht="14.4"/>
    <row r="10282" s="109" customFormat="1" ht="14.4"/>
    <row r="10283" s="109" customFormat="1" ht="14.4"/>
    <row r="10284" s="109" customFormat="1" ht="14.4"/>
    <row r="10285" s="109" customFormat="1" ht="14.4"/>
    <row r="10286" s="109" customFormat="1" ht="14.4"/>
    <row r="10287" s="109" customFormat="1" ht="14.4"/>
    <row r="10288" s="109" customFormat="1" ht="14.4"/>
    <row r="10289" s="109" customFormat="1" ht="14.4"/>
    <row r="10290" s="109" customFormat="1" ht="14.4"/>
    <row r="10291" s="109" customFormat="1" ht="14.4"/>
    <row r="10292" s="109" customFormat="1" ht="14.4"/>
    <row r="10293" s="109" customFormat="1" ht="14.4"/>
    <row r="10294" s="109" customFormat="1" ht="14.4"/>
    <row r="10295" s="109" customFormat="1" ht="14.4"/>
    <row r="10296" s="109" customFormat="1" ht="14.4"/>
    <row r="10297" s="109" customFormat="1" ht="14.4"/>
    <row r="10298" s="109" customFormat="1" ht="14.4"/>
    <row r="10299" s="109" customFormat="1" ht="14.4"/>
    <row r="10300" s="109" customFormat="1" ht="14.4"/>
    <row r="10301" s="109" customFormat="1" ht="14.4"/>
    <row r="10302" s="109" customFormat="1" ht="14.4"/>
    <row r="10303" s="109" customFormat="1" ht="14.4"/>
    <row r="10304" s="109" customFormat="1" ht="14.4"/>
    <row r="10305" s="109" customFormat="1" ht="14.4"/>
    <row r="10306" s="109" customFormat="1" ht="14.4"/>
    <row r="10307" s="109" customFormat="1" ht="14.4"/>
    <row r="10308" s="109" customFormat="1" ht="14.4"/>
    <row r="10309" s="109" customFormat="1" ht="14.4"/>
    <row r="10310" s="109" customFormat="1" ht="14.4"/>
    <row r="10311" s="109" customFormat="1" ht="14.4"/>
    <row r="10312" s="109" customFormat="1" ht="14.4"/>
    <row r="10313" s="109" customFormat="1" ht="14.4"/>
    <row r="10314" s="109" customFormat="1" ht="14.4"/>
    <row r="10315" s="109" customFormat="1" ht="14.4"/>
    <row r="10316" s="109" customFormat="1" ht="14.4"/>
    <row r="10317" s="109" customFormat="1" ht="14.4"/>
    <row r="10318" s="109" customFormat="1" ht="14.4"/>
    <row r="10319" s="109" customFormat="1" ht="14.4"/>
    <row r="10320" s="109" customFormat="1" ht="14.4"/>
    <row r="10321" s="109" customFormat="1" ht="14.4"/>
    <row r="10322" s="109" customFormat="1" ht="14.4"/>
    <row r="10323" s="109" customFormat="1" ht="14.4"/>
    <row r="10324" s="109" customFormat="1" ht="14.4"/>
    <row r="10325" s="109" customFormat="1" ht="14.4"/>
    <row r="10326" s="109" customFormat="1" ht="14.4"/>
    <row r="10327" s="109" customFormat="1" ht="14.4"/>
    <row r="10328" s="109" customFormat="1" ht="14.4"/>
    <row r="10329" s="109" customFormat="1" ht="14.4"/>
    <row r="10330" s="109" customFormat="1" ht="14.4"/>
    <row r="10331" s="109" customFormat="1" ht="14.4"/>
    <row r="10332" s="109" customFormat="1" ht="14.4"/>
    <row r="10333" s="109" customFormat="1" ht="14.4"/>
    <row r="10334" s="109" customFormat="1" ht="14.4"/>
    <row r="10335" s="109" customFormat="1" ht="14.4"/>
    <row r="10336" s="109" customFormat="1" ht="14.4"/>
    <row r="10337" s="109" customFormat="1" ht="14.4"/>
    <row r="10338" s="109" customFormat="1" ht="14.4"/>
    <row r="10339" s="109" customFormat="1" ht="14.4"/>
    <row r="10340" s="109" customFormat="1" ht="14.4"/>
    <row r="10341" s="109" customFormat="1" ht="14.4"/>
    <row r="10342" s="109" customFormat="1" ht="14.4"/>
    <row r="10343" s="109" customFormat="1" ht="14.4"/>
    <row r="10344" s="109" customFormat="1" ht="14.4"/>
    <row r="10345" s="109" customFormat="1" ht="14.4"/>
    <row r="10346" s="109" customFormat="1" ht="14.4"/>
    <row r="10347" s="109" customFormat="1" ht="14.4"/>
    <row r="10348" s="109" customFormat="1" ht="14.4"/>
    <row r="10349" s="109" customFormat="1" ht="14.4"/>
    <row r="10350" s="109" customFormat="1" ht="14.4"/>
    <row r="10351" s="109" customFormat="1" ht="14.4"/>
    <row r="10352" s="109" customFormat="1" ht="14.4"/>
    <row r="10353" s="109" customFormat="1" ht="14.4"/>
    <row r="10354" s="109" customFormat="1" ht="14.4"/>
    <row r="10355" s="109" customFormat="1" ht="14.4"/>
    <row r="10356" s="109" customFormat="1" ht="14.4"/>
    <row r="10357" s="109" customFormat="1" ht="14.4"/>
    <row r="10358" s="109" customFormat="1" ht="14.4"/>
    <row r="10359" s="109" customFormat="1" ht="14.4"/>
    <row r="10360" s="109" customFormat="1" ht="14.4"/>
    <row r="10361" s="109" customFormat="1" ht="14.4"/>
    <row r="10362" s="109" customFormat="1" ht="14.4"/>
    <row r="10363" s="109" customFormat="1" ht="14.4"/>
    <row r="10364" s="109" customFormat="1" ht="14.4"/>
    <row r="10365" s="109" customFormat="1" ht="14.4"/>
    <row r="10366" s="109" customFormat="1" ht="14.4"/>
    <row r="10367" s="109" customFormat="1" ht="14.4"/>
    <row r="10368" s="109" customFormat="1" ht="14.4"/>
    <row r="10369" s="109" customFormat="1" ht="14.4"/>
    <row r="10370" s="109" customFormat="1" ht="14.4"/>
    <row r="10371" s="109" customFormat="1" ht="14.4"/>
    <row r="10372" s="109" customFormat="1" ht="14.4"/>
    <row r="10373" s="109" customFormat="1" ht="14.4"/>
    <row r="10374" s="109" customFormat="1" ht="14.4"/>
    <row r="10375" s="109" customFormat="1" ht="14.4"/>
    <row r="10376" s="109" customFormat="1" ht="14.4"/>
    <row r="10377" s="109" customFormat="1" ht="14.4"/>
    <row r="10378" s="109" customFormat="1" ht="14.4"/>
    <row r="10379" s="109" customFormat="1" ht="14.4"/>
    <row r="10380" s="109" customFormat="1" ht="14.4"/>
    <row r="10381" s="109" customFormat="1" ht="14.4"/>
    <row r="10382" s="109" customFormat="1" ht="14.4"/>
    <row r="10383" s="109" customFormat="1" ht="14.4"/>
    <row r="10384" s="109" customFormat="1" ht="14.4"/>
    <row r="10385" s="109" customFormat="1" ht="14.4"/>
    <row r="10386" s="109" customFormat="1" ht="14.4"/>
    <row r="10387" s="109" customFormat="1" ht="14.4"/>
    <row r="10388" s="109" customFormat="1" ht="14.4"/>
    <row r="10389" s="109" customFormat="1" ht="14.4"/>
    <row r="10390" s="109" customFormat="1" ht="14.4"/>
    <row r="10391" s="109" customFormat="1" ht="14.4"/>
    <row r="10392" s="109" customFormat="1" ht="14.4"/>
    <row r="10393" s="109" customFormat="1" ht="14.4"/>
    <row r="10394" s="109" customFormat="1" ht="14.4"/>
    <row r="10395" s="109" customFormat="1" ht="14.4"/>
    <row r="10396" s="109" customFormat="1" ht="14.4"/>
    <row r="10397" s="109" customFormat="1" ht="14.4"/>
    <row r="10398" s="109" customFormat="1" ht="14.4"/>
    <row r="10399" s="109" customFormat="1" ht="14.4"/>
    <row r="10400" s="109" customFormat="1" ht="14.4"/>
    <row r="10401" s="109" customFormat="1" ht="14.4"/>
    <row r="10402" s="109" customFormat="1" ht="14.4"/>
    <row r="10403" s="109" customFormat="1" ht="14.4"/>
    <row r="10404" s="109" customFormat="1" ht="14.4"/>
    <row r="10405" s="109" customFormat="1" ht="14.4"/>
    <row r="10406" s="109" customFormat="1" ht="14.4"/>
    <row r="10407" s="109" customFormat="1" ht="14.4"/>
    <row r="10408" s="109" customFormat="1" ht="14.4"/>
    <row r="10409" s="109" customFormat="1" ht="14.4"/>
    <row r="10410" s="109" customFormat="1" ht="14.4"/>
    <row r="10411" s="109" customFormat="1" ht="14.4"/>
    <row r="10412" s="109" customFormat="1" ht="14.4"/>
    <row r="10413" s="109" customFormat="1" ht="14.4"/>
    <row r="10414" s="109" customFormat="1" ht="14.4"/>
    <row r="10415" s="109" customFormat="1" ht="14.4"/>
    <row r="10416" s="109" customFormat="1" ht="14.4"/>
    <row r="10417" s="109" customFormat="1" ht="14.4"/>
    <row r="10418" s="109" customFormat="1" ht="14.4"/>
    <row r="10419" s="109" customFormat="1" ht="14.4"/>
    <row r="10420" s="109" customFormat="1" ht="14.4"/>
    <row r="10421" s="109" customFormat="1" ht="14.4"/>
    <row r="10422" s="109" customFormat="1" ht="14.4"/>
    <row r="10423" s="109" customFormat="1" ht="14.4"/>
    <row r="10424" s="109" customFormat="1" ht="14.4"/>
    <row r="10425" s="109" customFormat="1" ht="14.4"/>
    <row r="10426" s="109" customFormat="1" ht="14.4"/>
    <row r="10427" s="109" customFormat="1" ht="14.4"/>
    <row r="10428" s="109" customFormat="1" ht="14.4"/>
    <row r="10429" s="109" customFormat="1" ht="14.4"/>
    <row r="10430" s="109" customFormat="1" ht="14.4"/>
    <row r="10431" s="109" customFormat="1" ht="14.4"/>
    <row r="10432" s="109" customFormat="1" ht="14.4"/>
    <row r="10433" s="109" customFormat="1" ht="14.4"/>
    <row r="10434" s="109" customFormat="1" ht="14.4"/>
    <row r="10435" s="109" customFormat="1" ht="14.4"/>
    <row r="10436" s="109" customFormat="1" ht="14.4"/>
    <row r="10437" s="109" customFormat="1" ht="14.4"/>
    <row r="10438" s="109" customFormat="1" ht="14.4"/>
    <row r="10439" s="109" customFormat="1" ht="14.4"/>
    <row r="10440" s="109" customFormat="1" ht="14.4"/>
    <row r="10441" s="109" customFormat="1" ht="14.4"/>
    <row r="10442" s="109" customFormat="1" ht="14.4"/>
    <row r="10443" s="109" customFormat="1" ht="14.4"/>
    <row r="10444" s="109" customFormat="1" ht="14.4"/>
    <row r="10445" s="109" customFormat="1" ht="14.4"/>
    <row r="10446" s="109" customFormat="1" ht="14.4"/>
    <row r="10447" s="109" customFormat="1" ht="14.4"/>
    <row r="10448" s="109" customFormat="1" ht="14.4"/>
    <row r="10449" s="109" customFormat="1" ht="14.4"/>
    <row r="10450" s="109" customFormat="1" ht="14.4"/>
    <row r="10451" s="109" customFormat="1" ht="14.4"/>
    <row r="10452" s="109" customFormat="1" ht="14.4"/>
    <row r="10453" s="109" customFormat="1" ht="14.4"/>
    <row r="10454" s="109" customFormat="1" ht="14.4"/>
    <row r="10455" s="109" customFormat="1" ht="14.4"/>
    <row r="10456" s="109" customFormat="1" ht="14.4"/>
    <row r="10457" s="109" customFormat="1" ht="14.4"/>
    <row r="10458" s="109" customFormat="1" ht="14.4"/>
    <row r="10459" s="109" customFormat="1" ht="14.4"/>
    <row r="10460" s="109" customFormat="1" ht="14.4"/>
    <row r="10461" s="109" customFormat="1" ht="14.4"/>
    <row r="10462" s="109" customFormat="1" ht="14.4"/>
    <row r="10463" s="109" customFormat="1" ht="14.4"/>
    <row r="10464" s="109" customFormat="1" ht="14.4"/>
    <row r="10465" s="109" customFormat="1" ht="14.4"/>
    <row r="10466" s="109" customFormat="1" ht="14.4"/>
    <row r="10467" s="109" customFormat="1" ht="14.4"/>
    <row r="10468" s="109" customFormat="1" ht="14.4"/>
    <row r="10469" s="109" customFormat="1" ht="14.4"/>
    <row r="10470" s="109" customFormat="1" ht="14.4"/>
    <row r="10471" s="109" customFormat="1" ht="14.4"/>
    <row r="10472" s="109" customFormat="1" ht="14.4"/>
    <row r="10473" s="109" customFormat="1" ht="14.4"/>
    <row r="10474" s="109" customFormat="1" ht="14.4"/>
    <row r="10475" s="109" customFormat="1" ht="14.4"/>
    <row r="10476" s="109" customFormat="1" ht="14.4"/>
    <row r="10477" s="109" customFormat="1" ht="14.4"/>
    <row r="10478" s="109" customFormat="1" ht="14.4"/>
    <row r="10479" s="109" customFormat="1" ht="14.4"/>
    <row r="10480" s="109" customFormat="1" ht="14.4"/>
    <row r="10481" s="109" customFormat="1" ht="14.4"/>
    <row r="10482" s="109" customFormat="1" ht="14.4"/>
    <row r="10483" s="109" customFormat="1" ht="14.4"/>
    <row r="10484" s="109" customFormat="1" ht="14.4"/>
    <row r="10485" s="109" customFormat="1" ht="14.4"/>
    <row r="10486" s="109" customFormat="1" ht="14.4"/>
    <row r="10487" s="109" customFormat="1" ht="14.4"/>
    <row r="10488" s="109" customFormat="1" ht="14.4"/>
    <row r="10489" s="109" customFormat="1" ht="14.4"/>
    <row r="10490" s="109" customFormat="1" ht="14.4"/>
    <row r="10491" s="109" customFormat="1" ht="14.4"/>
    <row r="10492" s="109" customFormat="1" ht="14.4"/>
    <row r="10493" s="109" customFormat="1" ht="14.4"/>
    <row r="10494" s="109" customFormat="1" ht="14.4"/>
    <row r="10495" s="109" customFormat="1" ht="14.4"/>
    <row r="10496" s="109" customFormat="1" ht="14.4"/>
    <row r="10497" s="109" customFormat="1" ht="14.4"/>
    <row r="10498" s="109" customFormat="1" ht="14.4"/>
    <row r="10499" s="109" customFormat="1" ht="14.4"/>
    <row r="10500" s="109" customFormat="1" ht="14.4"/>
    <row r="10501" s="109" customFormat="1" ht="14.4"/>
    <row r="10502" s="109" customFormat="1" ht="14.4"/>
    <row r="10503" s="109" customFormat="1" ht="14.4"/>
    <row r="10504" s="109" customFormat="1" ht="14.4"/>
    <row r="10505" s="109" customFormat="1" ht="14.4"/>
    <row r="10506" s="109" customFormat="1" ht="14.4"/>
    <row r="10507" s="109" customFormat="1" ht="14.4"/>
    <row r="10508" s="109" customFormat="1" ht="14.4"/>
    <row r="10509" s="109" customFormat="1" ht="14.4"/>
    <row r="10510" s="109" customFormat="1" ht="14.4"/>
    <row r="10511" s="109" customFormat="1" ht="14.4"/>
    <row r="10512" s="109" customFormat="1" ht="14.4"/>
    <row r="10513" s="109" customFormat="1" ht="14.4"/>
    <row r="10514" s="109" customFormat="1" ht="14.4"/>
    <row r="10515" s="109" customFormat="1" ht="14.4"/>
    <row r="10516" s="109" customFormat="1" ht="14.4"/>
    <row r="10517" s="109" customFormat="1" ht="14.4"/>
    <row r="10518" s="109" customFormat="1" ht="14.4"/>
    <row r="10519" s="109" customFormat="1" ht="14.4"/>
    <row r="10520" s="109" customFormat="1" ht="14.4"/>
    <row r="10521" s="109" customFormat="1" ht="14.4"/>
    <row r="10522" s="109" customFormat="1" ht="14.4"/>
    <row r="10523" s="109" customFormat="1" ht="14.4"/>
    <row r="10524" s="109" customFormat="1" ht="14.4"/>
    <row r="10525" s="109" customFormat="1" ht="14.4"/>
    <row r="10526" s="109" customFormat="1" ht="14.4"/>
    <row r="10527" s="109" customFormat="1" ht="14.4"/>
    <row r="10528" s="109" customFormat="1" ht="14.4"/>
    <row r="10529" s="109" customFormat="1" ht="14.4"/>
    <row r="10530" s="109" customFormat="1" ht="14.4"/>
    <row r="10531" s="109" customFormat="1" ht="14.4"/>
    <row r="10532" s="109" customFormat="1" ht="14.4"/>
    <row r="10533" s="109" customFormat="1" ht="14.4"/>
    <row r="10534" s="109" customFormat="1" ht="14.4"/>
    <row r="10535" s="109" customFormat="1" ht="14.4"/>
    <row r="10536" s="109" customFormat="1" ht="14.4"/>
    <row r="10537" s="109" customFormat="1" ht="14.4"/>
    <row r="10538" s="109" customFormat="1" ht="14.4"/>
    <row r="10539" s="109" customFormat="1" ht="14.4"/>
    <row r="10540" s="109" customFormat="1" ht="14.4"/>
    <row r="10541" s="109" customFormat="1" ht="14.4"/>
    <row r="10542" s="109" customFormat="1" ht="14.4"/>
    <row r="10543" s="109" customFormat="1" ht="14.4"/>
    <row r="10544" s="109" customFormat="1" ht="14.4"/>
    <row r="10545" s="109" customFormat="1" ht="14.4"/>
    <row r="10546" s="109" customFormat="1" ht="14.4"/>
    <row r="10547" s="109" customFormat="1" ht="14.4"/>
    <row r="10548" s="109" customFormat="1" ht="14.4"/>
    <row r="10549" s="109" customFormat="1" ht="14.4"/>
    <row r="10550" s="109" customFormat="1" ht="14.4"/>
    <row r="10551" s="109" customFormat="1" ht="14.4"/>
    <row r="10552" s="109" customFormat="1" ht="14.4"/>
    <row r="10553" s="109" customFormat="1" ht="14.4"/>
    <row r="10554" s="109" customFormat="1" ht="14.4"/>
    <row r="10555" s="109" customFormat="1" ht="14.4"/>
    <row r="10556" s="109" customFormat="1" ht="14.4"/>
    <row r="10557" s="109" customFormat="1" ht="14.4"/>
    <row r="10558" s="109" customFormat="1" ht="14.4"/>
    <row r="10559" s="109" customFormat="1" ht="14.4"/>
    <row r="10560" s="109" customFormat="1" ht="14.4"/>
    <row r="10561" s="109" customFormat="1" ht="14.4"/>
    <row r="10562" s="109" customFormat="1" ht="14.4"/>
    <row r="10563" s="109" customFormat="1" ht="14.4"/>
    <row r="10564" s="109" customFormat="1" ht="14.4"/>
    <row r="10565" s="109" customFormat="1" ht="14.4"/>
    <row r="10566" s="109" customFormat="1" ht="14.4"/>
    <row r="10567" s="109" customFormat="1" ht="14.4"/>
    <row r="10568" s="109" customFormat="1" ht="14.4"/>
    <row r="10569" s="109" customFormat="1" ht="14.4"/>
    <row r="10570" s="109" customFormat="1" ht="14.4"/>
    <row r="10571" s="109" customFormat="1" ht="14.4"/>
    <row r="10572" s="109" customFormat="1" ht="14.4"/>
    <row r="10573" s="109" customFormat="1" ht="14.4"/>
    <row r="10574" s="109" customFormat="1" ht="14.4"/>
    <row r="10575" s="109" customFormat="1" ht="14.4"/>
    <row r="10576" s="109" customFormat="1" ht="14.4"/>
    <row r="10577" s="109" customFormat="1" ht="14.4"/>
    <row r="10578" s="109" customFormat="1" ht="14.4"/>
    <row r="10579" s="109" customFormat="1" ht="14.4"/>
    <row r="10580" s="109" customFormat="1" ht="14.4"/>
    <row r="10581" s="109" customFormat="1" ht="14.4"/>
    <row r="10582" s="109" customFormat="1" ht="14.4"/>
    <row r="10583" s="109" customFormat="1" ht="14.4"/>
    <row r="10584" s="109" customFormat="1" ht="14.4"/>
    <row r="10585" s="109" customFormat="1" ht="14.4"/>
    <row r="10586" s="109" customFormat="1" ht="14.4"/>
    <row r="10587" s="109" customFormat="1" ht="14.4"/>
    <row r="10588" s="109" customFormat="1" ht="14.4"/>
    <row r="10589" s="109" customFormat="1" ht="14.4"/>
    <row r="10590" s="109" customFormat="1" ht="14.4"/>
    <row r="10591" s="109" customFormat="1" ht="14.4"/>
    <row r="10592" s="109" customFormat="1" ht="14.4"/>
    <row r="10593" s="109" customFormat="1" ht="14.4"/>
    <row r="10594" s="109" customFormat="1" ht="14.4"/>
    <row r="10595" s="109" customFormat="1" ht="14.4"/>
    <row r="10596" s="109" customFormat="1" ht="14.4"/>
    <row r="10597" s="109" customFormat="1" ht="14.4"/>
    <row r="10598" s="109" customFormat="1" ht="14.4"/>
    <row r="10599" s="109" customFormat="1" ht="14.4"/>
    <row r="10600" s="109" customFormat="1" ht="14.4"/>
    <row r="10601" s="109" customFormat="1" ht="14.4"/>
    <row r="10602" s="109" customFormat="1" ht="14.4"/>
    <row r="10603" s="109" customFormat="1" ht="14.4"/>
    <row r="10604" s="109" customFormat="1" ht="14.4"/>
    <row r="10605" s="109" customFormat="1" ht="14.4"/>
    <row r="10606" s="109" customFormat="1" ht="14.4"/>
    <row r="10607" s="109" customFormat="1" ht="14.4"/>
    <row r="10608" s="109" customFormat="1" ht="14.4"/>
    <row r="10609" s="109" customFormat="1" ht="14.4"/>
    <row r="10610" s="109" customFormat="1" ht="14.4"/>
    <row r="10611" s="109" customFormat="1" ht="14.4"/>
    <row r="10612" s="109" customFormat="1" ht="14.4"/>
    <row r="10613" s="109" customFormat="1" ht="14.4"/>
    <row r="10614" s="109" customFormat="1" ht="14.4"/>
    <row r="10615" s="109" customFormat="1" ht="14.4"/>
    <row r="10616" s="109" customFormat="1" ht="14.4"/>
    <row r="10617" s="109" customFormat="1" ht="14.4"/>
    <row r="10618" s="109" customFormat="1" ht="14.4"/>
    <row r="10619" s="109" customFormat="1" ht="14.4"/>
    <row r="10620" s="109" customFormat="1" ht="14.4"/>
    <row r="10621" s="109" customFormat="1" ht="14.4"/>
    <row r="10622" s="109" customFormat="1" ht="14.4"/>
    <row r="10623" s="109" customFormat="1" ht="14.4"/>
    <row r="10624" s="109" customFormat="1" ht="14.4"/>
    <row r="10625" s="109" customFormat="1" ht="14.4"/>
    <row r="10626" s="109" customFormat="1" ht="14.4"/>
    <row r="10627" s="109" customFormat="1" ht="14.4"/>
    <row r="10628" s="109" customFormat="1" ht="14.4"/>
    <row r="10629" s="109" customFormat="1" ht="14.4"/>
    <row r="10630" s="109" customFormat="1" ht="14.4"/>
    <row r="10631" s="109" customFormat="1" ht="14.4"/>
    <row r="10632" s="109" customFormat="1" ht="14.4"/>
    <row r="10633" s="109" customFormat="1" ht="14.4"/>
    <row r="10634" s="109" customFormat="1" ht="14.4"/>
    <row r="10635" s="109" customFormat="1" ht="14.4"/>
    <row r="10636" s="109" customFormat="1" ht="14.4"/>
    <row r="10637" s="109" customFormat="1" ht="14.4"/>
    <row r="10638" s="109" customFormat="1" ht="14.4"/>
    <row r="10639" s="109" customFormat="1" ht="14.4"/>
    <row r="10640" s="109" customFormat="1" ht="14.4"/>
    <row r="10641" s="109" customFormat="1" ht="14.4"/>
    <row r="10642" s="109" customFormat="1" ht="14.4"/>
    <row r="10643" s="109" customFormat="1" ht="14.4"/>
    <row r="10644" s="109" customFormat="1" ht="14.4"/>
    <row r="10645" s="109" customFormat="1" ht="14.4"/>
    <row r="10646" s="109" customFormat="1" ht="14.4"/>
    <row r="10647" s="109" customFormat="1" ht="14.4"/>
    <row r="10648" s="109" customFormat="1" ht="14.4"/>
    <row r="10649" s="109" customFormat="1" ht="14.4"/>
    <row r="10650" s="109" customFormat="1" ht="14.4"/>
    <row r="10651" s="109" customFormat="1" ht="14.4"/>
    <row r="10652" s="109" customFormat="1" ht="14.4"/>
    <row r="10653" s="109" customFormat="1" ht="14.4"/>
    <row r="10654" s="109" customFormat="1" ht="14.4"/>
    <row r="10655" s="109" customFormat="1" ht="14.4"/>
    <row r="10656" s="109" customFormat="1" ht="14.4"/>
    <row r="10657" s="109" customFormat="1" ht="14.4"/>
    <row r="10658" s="109" customFormat="1" ht="14.4"/>
    <row r="10659" s="109" customFormat="1" ht="14.4"/>
    <row r="10660" s="109" customFormat="1" ht="14.4"/>
    <row r="10661" s="109" customFormat="1" ht="14.4"/>
    <row r="10662" s="109" customFormat="1" ht="14.4"/>
    <row r="10663" s="109" customFormat="1" ht="14.4"/>
    <row r="10664" s="109" customFormat="1" ht="14.4"/>
    <row r="10665" s="109" customFormat="1" ht="14.4"/>
    <row r="10666" s="109" customFormat="1" ht="14.4"/>
    <row r="10667" s="109" customFormat="1" ht="14.4"/>
    <row r="10668" s="109" customFormat="1" ht="14.4"/>
    <row r="10669" s="109" customFormat="1" ht="14.4"/>
    <row r="10670" s="109" customFormat="1" ht="14.4"/>
    <row r="10671" s="109" customFormat="1" ht="14.4"/>
    <row r="10672" s="109" customFormat="1" ht="14.4"/>
    <row r="10673" s="109" customFormat="1" ht="14.4"/>
    <row r="10674" s="109" customFormat="1" ht="14.4"/>
    <row r="10675" s="109" customFormat="1" ht="14.4"/>
    <row r="10676" s="109" customFormat="1" ht="14.4"/>
    <row r="10677" s="109" customFormat="1" ht="14.4"/>
    <row r="10678" s="109" customFormat="1" ht="14.4"/>
    <row r="10679" s="109" customFormat="1" ht="14.4"/>
    <row r="10680" s="109" customFormat="1" ht="14.4"/>
    <row r="10681" s="109" customFormat="1" ht="14.4"/>
    <row r="10682" s="109" customFormat="1" ht="14.4"/>
    <row r="10683" s="109" customFormat="1" ht="14.4"/>
    <row r="10684" s="109" customFormat="1" ht="14.4"/>
    <row r="10685" s="109" customFormat="1" ht="14.4"/>
    <row r="10686" s="109" customFormat="1" ht="14.4"/>
    <row r="10687" s="109" customFormat="1" ht="14.4"/>
    <row r="10688" s="109" customFormat="1" ht="14.4"/>
    <row r="10689" s="109" customFormat="1" ht="14.4"/>
    <row r="10690" s="109" customFormat="1" ht="14.4"/>
    <row r="10691" s="109" customFormat="1" ht="14.4"/>
    <row r="10692" s="109" customFormat="1" ht="14.4"/>
    <row r="10693" s="109" customFormat="1" ht="14.4"/>
    <row r="10694" s="109" customFormat="1" ht="14.4"/>
    <row r="10695" s="109" customFormat="1" ht="14.4"/>
    <row r="10696" s="109" customFormat="1" ht="14.4"/>
    <row r="10697" s="109" customFormat="1" ht="14.4"/>
    <row r="10698" s="109" customFormat="1" ht="14.4"/>
    <row r="10699" s="109" customFormat="1" ht="14.4"/>
    <row r="10700" s="109" customFormat="1" ht="14.4"/>
    <row r="10701" s="109" customFormat="1" ht="14.4"/>
    <row r="10702" s="109" customFormat="1" ht="14.4"/>
    <row r="10703" s="109" customFormat="1" ht="14.4"/>
    <row r="10704" s="109" customFormat="1" ht="14.4"/>
    <row r="10705" s="109" customFormat="1" ht="14.4"/>
    <row r="10706" s="109" customFormat="1" ht="14.4"/>
    <row r="10707" s="109" customFormat="1" ht="14.4"/>
    <row r="10708" s="109" customFormat="1" ht="14.4"/>
    <row r="10709" s="109" customFormat="1" ht="14.4"/>
    <row r="10710" s="109" customFormat="1" ht="14.4"/>
    <row r="10711" s="109" customFormat="1" ht="14.4"/>
    <row r="10712" s="109" customFormat="1" ht="14.4"/>
    <row r="10713" s="109" customFormat="1" ht="14.4"/>
    <row r="10714" s="109" customFormat="1" ht="14.4"/>
    <row r="10715" s="109" customFormat="1" ht="14.4"/>
    <row r="10716" s="109" customFormat="1" ht="14.4"/>
    <row r="10717" s="109" customFormat="1" ht="14.4"/>
    <row r="10718" s="109" customFormat="1" ht="14.4"/>
    <row r="10719" s="109" customFormat="1" ht="14.4"/>
    <row r="10720" s="109" customFormat="1" ht="14.4"/>
    <row r="10721" s="109" customFormat="1" ht="14.4"/>
    <row r="10722" s="109" customFormat="1" ht="14.4"/>
    <row r="10723" s="109" customFormat="1" ht="14.4"/>
    <row r="10724" s="109" customFormat="1" ht="14.4"/>
    <row r="10725" s="109" customFormat="1" ht="14.4"/>
    <row r="10726" s="109" customFormat="1" ht="14.4"/>
    <row r="10727" s="109" customFormat="1" ht="14.4"/>
    <row r="10728" s="109" customFormat="1" ht="14.4"/>
    <row r="10729" s="109" customFormat="1" ht="14.4"/>
    <row r="10730" s="109" customFormat="1" ht="14.4"/>
    <row r="10731" s="109" customFormat="1" ht="14.4"/>
    <row r="10732" s="109" customFormat="1" ht="14.4"/>
    <row r="10733" s="109" customFormat="1" ht="14.4"/>
    <row r="10734" s="109" customFormat="1" ht="14.4"/>
    <row r="10735" s="109" customFormat="1" ht="14.4"/>
    <row r="10736" s="109" customFormat="1" ht="14.4"/>
    <row r="10737" s="109" customFormat="1" ht="14.4"/>
    <row r="10738" s="109" customFormat="1" ht="14.4"/>
    <row r="10739" s="109" customFormat="1" ht="14.4"/>
    <row r="10740" s="109" customFormat="1" ht="14.4"/>
    <row r="10741" s="109" customFormat="1" ht="14.4"/>
    <row r="10742" s="109" customFormat="1" ht="14.4"/>
    <row r="10743" s="109" customFormat="1" ht="14.4"/>
    <row r="10744" s="109" customFormat="1" ht="14.4"/>
    <row r="10745" s="109" customFormat="1" ht="14.4"/>
    <row r="10746" s="109" customFormat="1" ht="14.4"/>
    <row r="10747" s="109" customFormat="1" ht="14.4"/>
    <row r="10748" s="109" customFormat="1" ht="14.4"/>
    <row r="10749" s="109" customFormat="1" ht="14.4"/>
    <row r="10750" s="109" customFormat="1" ht="14.4"/>
    <row r="10751" s="109" customFormat="1" ht="14.4"/>
    <row r="10752" s="109" customFormat="1" ht="14.4"/>
    <row r="10753" s="109" customFormat="1" ht="14.4"/>
    <row r="10754" s="109" customFormat="1" ht="14.4"/>
    <row r="10755" s="109" customFormat="1" ht="14.4"/>
    <row r="10756" s="109" customFormat="1" ht="14.4"/>
    <row r="10757" s="109" customFormat="1" ht="14.4"/>
    <row r="10758" s="109" customFormat="1" ht="14.4"/>
    <row r="10759" s="109" customFormat="1" ht="14.4"/>
    <row r="10760" s="109" customFormat="1" ht="14.4"/>
    <row r="10761" s="109" customFormat="1" ht="14.4"/>
    <row r="10762" s="109" customFormat="1" ht="14.4"/>
    <row r="10763" s="109" customFormat="1" ht="14.4"/>
    <row r="10764" s="109" customFormat="1" ht="14.4"/>
    <row r="10765" s="109" customFormat="1" ht="14.4"/>
    <row r="10766" s="109" customFormat="1" ht="14.4"/>
    <row r="10767" s="109" customFormat="1" ht="14.4"/>
    <row r="10768" s="109" customFormat="1" ht="14.4"/>
    <row r="10769" s="109" customFormat="1" ht="14.4"/>
    <row r="10770" s="109" customFormat="1" ht="14.4"/>
    <row r="10771" s="109" customFormat="1" ht="14.4"/>
    <row r="10772" s="109" customFormat="1" ht="14.4"/>
    <row r="10773" s="109" customFormat="1" ht="14.4"/>
    <row r="10774" s="109" customFormat="1" ht="14.4"/>
    <row r="10775" s="109" customFormat="1" ht="14.4"/>
    <row r="10776" s="109" customFormat="1" ht="14.4"/>
    <row r="10777" s="109" customFormat="1" ht="14.4"/>
    <row r="10778" s="109" customFormat="1" ht="14.4"/>
    <row r="10779" s="109" customFormat="1" ht="14.4"/>
    <row r="10780" s="109" customFormat="1" ht="14.4"/>
    <row r="10781" s="109" customFormat="1" ht="14.4"/>
    <row r="10782" s="109" customFormat="1" ht="14.4"/>
    <row r="10783" s="109" customFormat="1" ht="14.4"/>
    <row r="10784" s="109" customFormat="1" ht="14.4"/>
    <row r="10785" s="109" customFormat="1" ht="14.4"/>
    <row r="10786" s="109" customFormat="1" ht="14.4"/>
    <row r="10787" s="109" customFormat="1" ht="14.4"/>
    <row r="10788" s="109" customFormat="1" ht="14.4"/>
    <row r="10789" s="109" customFormat="1" ht="14.4"/>
    <row r="10790" s="109" customFormat="1" ht="14.4"/>
    <row r="10791" s="109" customFormat="1" ht="14.4"/>
    <row r="10792" s="109" customFormat="1" ht="14.4"/>
    <row r="10793" s="109" customFormat="1" ht="14.4"/>
    <row r="10794" s="109" customFormat="1" ht="14.4"/>
    <row r="10795" s="109" customFormat="1" ht="14.4"/>
    <row r="10796" s="109" customFormat="1" ht="14.4"/>
    <row r="10797" s="109" customFormat="1" ht="14.4"/>
    <row r="10798" s="109" customFormat="1" ht="14.4"/>
    <row r="10799" s="109" customFormat="1" ht="14.4"/>
    <row r="10800" s="109" customFormat="1" ht="14.4"/>
    <row r="10801" s="109" customFormat="1" ht="14.4"/>
    <row r="10802" s="109" customFormat="1" ht="14.4"/>
    <row r="10803" s="109" customFormat="1" ht="14.4"/>
    <row r="10804" s="109" customFormat="1" ht="14.4"/>
    <row r="10805" s="109" customFormat="1" ht="14.4"/>
    <row r="10806" s="109" customFormat="1" ht="14.4"/>
    <row r="10807" s="109" customFormat="1" ht="14.4"/>
    <row r="10808" s="109" customFormat="1" ht="14.4"/>
    <row r="10809" s="109" customFormat="1" ht="14.4"/>
    <row r="10810" s="109" customFormat="1" ht="14.4"/>
    <row r="10811" s="109" customFormat="1" ht="14.4"/>
    <row r="10812" s="109" customFormat="1" ht="14.4"/>
    <row r="10813" s="109" customFormat="1" ht="14.4"/>
    <row r="10814" s="109" customFormat="1" ht="14.4"/>
    <row r="10815" s="109" customFormat="1" ht="14.4"/>
    <row r="10816" s="109" customFormat="1" ht="14.4"/>
    <row r="10817" s="109" customFormat="1" ht="14.4"/>
    <row r="10818" s="109" customFormat="1" ht="14.4"/>
    <row r="10819" s="109" customFormat="1" ht="14.4"/>
    <row r="10820" s="109" customFormat="1" ht="14.4"/>
    <row r="10821" s="109" customFormat="1" ht="14.4"/>
    <row r="10822" s="109" customFormat="1" ht="14.4"/>
    <row r="10823" s="109" customFormat="1" ht="14.4"/>
    <row r="10824" s="109" customFormat="1" ht="14.4"/>
    <row r="10825" s="109" customFormat="1" ht="14.4"/>
    <row r="10826" s="109" customFormat="1" ht="14.4"/>
    <row r="10827" s="109" customFormat="1" ht="14.4"/>
    <row r="10828" s="109" customFormat="1" ht="14.4"/>
    <row r="10829" s="109" customFormat="1" ht="14.4"/>
    <row r="10830" s="109" customFormat="1" ht="14.4"/>
    <row r="10831" s="109" customFormat="1" ht="14.4"/>
    <row r="10832" s="109" customFormat="1" ht="14.4"/>
    <row r="10833" s="109" customFormat="1" ht="14.4"/>
    <row r="10834" s="109" customFormat="1" ht="14.4"/>
    <row r="10835" s="109" customFormat="1" ht="14.4"/>
    <row r="10836" s="109" customFormat="1" ht="14.4"/>
    <row r="10837" s="109" customFormat="1" ht="14.4"/>
    <row r="10838" s="109" customFormat="1" ht="14.4"/>
    <row r="10839" s="109" customFormat="1" ht="14.4"/>
    <row r="10840" s="109" customFormat="1" ht="14.4"/>
    <row r="10841" s="109" customFormat="1" ht="14.4"/>
    <row r="10842" s="109" customFormat="1" ht="14.4"/>
    <row r="10843" s="109" customFormat="1" ht="14.4"/>
    <row r="10844" s="109" customFormat="1" ht="14.4"/>
    <row r="10845" s="109" customFormat="1" ht="14.4"/>
    <row r="10846" s="109" customFormat="1" ht="14.4"/>
    <row r="10847" s="109" customFormat="1" ht="14.4"/>
    <row r="10848" s="109" customFormat="1" ht="14.4"/>
    <row r="10849" s="109" customFormat="1" ht="14.4"/>
    <row r="10850" s="109" customFormat="1" ht="14.4"/>
    <row r="10851" s="109" customFormat="1" ht="14.4"/>
    <row r="10852" s="109" customFormat="1" ht="14.4"/>
    <row r="10853" s="109" customFormat="1" ht="14.4"/>
    <row r="10854" s="109" customFormat="1" ht="14.4"/>
    <row r="10855" s="109" customFormat="1" ht="14.4"/>
    <row r="10856" s="109" customFormat="1" ht="14.4"/>
    <row r="10857" s="109" customFormat="1" ht="14.4"/>
    <row r="10858" s="109" customFormat="1" ht="14.4"/>
    <row r="10859" s="109" customFormat="1" ht="14.4"/>
    <row r="10860" s="109" customFormat="1" ht="14.4"/>
    <row r="10861" s="109" customFormat="1" ht="14.4"/>
    <row r="10862" s="109" customFormat="1" ht="14.4"/>
    <row r="10863" s="109" customFormat="1" ht="14.4"/>
    <row r="10864" s="109" customFormat="1" ht="14.4"/>
    <row r="10865" s="109" customFormat="1" ht="14.4"/>
    <row r="10866" s="109" customFormat="1" ht="14.4"/>
    <row r="10867" s="109" customFormat="1" ht="14.4"/>
    <row r="10868" s="109" customFormat="1" ht="14.4"/>
    <row r="10869" s="109" customFormat="1" ht="14.4"/>
    <row r="10870" s="109" customFormat="1" ht="14.4"/>
    <row r="10871" s="109" customFormat="1" ht="14.4"/>
    <row r="10872" s="109" customFormat="1" ht="14.4"/>
    <row r="10873" s="109" customFormat="1" ht="14.4"/>
    <row r="10874" s="109" customFormat="1" ht="14.4"/>
    <row r="10875" s="109" customFormat="1" ht="14.4"/>
    <row r="10876" s="109" customFormat="1" ht="14.4"/>
    <row r="10877" s="109" customFormat="1" ht="14.4"/>
    <row r="10878" s="109" customFormat="1" ht="14.4"/>
    <row r="10879" s="109" customFormat="1" ht="14.4"/>
    <row r="10880" s="109" customFormat="1" ht="14.4"/>
    <row r="10881" s="109" customFormat="1" ht="14.4"/>
    <row r="10882" s="109" customFormat="1" ht="14.4"/>
    <row r="10883" s="109" customFormat="1" ht="14.4"/>
    <row r="10884" s="109" customFormat="1" ht="14.4"/>
    <row r="10885" s="109" customFormat="1" ht="14.4"/>
    <row r="10886" s="109" customFormat="1" ht="14.4"/>
    <row r="10887" s="109" customFormat="1" ht="14.4"/>
    <row r="10888" s="109" customFormat="1" ht="14.4"/>
    <row r="10889" s="109" customFormat="1" ht="14.4"/>
    <row r="10890" s="109" customFormat="1" ht="14.4"/>
    <row r="10891" s="109" customFormat="1" ht="14.4"/>
    <row r="10892" s="109" customFormat="1" ht="14.4"/>
    <row r="10893" s="109" customFormat="1" ht="14.4"/>
    <row r="10894" s="109" customFormat="1" ht="14.4"/>
    <row r="10895" s="109" customFormat="1" ht="14.4"/>
    <row r="10896" s="109" customFormat="1" ht="14.4"/>
    <row r="10897" s="109" customFormat="1" ht="14.4"/>
    <row r="10898" s="109" customFormat="1" ht="14.4"/>
    <row r="10899" s="109" customFormat="1" ht="14.4"/>
    <row r="10900" s="109" customFormat="1" ht="14.4"/>
    <row r="10901" s="109" customFormat="1" ht="14.4"/>
    <row r="10902" s="109" customFormat="1" ht="14.4"/>
    <row r="10903" s="109" customFormat="1" ht="14.4"/>
    <row r="10904" s="109" customFormat="1" ht="14.4"/>
    <row r="10905" s="109" customFormat="1" ht="14.4"/>
    <row r="10906" s="109" customFormat="1" ht="14.4"/>
    <row r="10907" s="109" customFormat="1" ht="14.4"/>
    <row r="10908" s="109" customFormat="1" ht="14.4"/>
    <row r="10909" s="109" customFormat="1" ht="14.4"/>
    <row r="10910" s="109" customFormat="1" ht="14.4"/>
    <row r="10911" s="109" customFormat="1" ht="14.4"/>
    <row r="10912" s="109" customFormat="1" ht="14.4"/>
    <row r="10913" s="109" customFormat="1" ht="14.4"/>
    <row r="10914" s="109" customFormat="1" ht="14.4"/>
    <row r="10915" s="109" customFormat="1" ht="14.4"/>
    <row r="10916" s="109" customFormat="1" ht="14.4"/>
    <row r="10917" s="109" customFormat="1" ht="14.4"/>
    <row r="10918" s="109" customFormat="1" ht="14.4"/>
    <row r="10919" s="109" customFormat="1" ht="14.4"/>
    <row r="10920" s="109" customFormat="1" ht="14.4"/>
    <row r="10921" s="109" customFormat="1" ht="14.4"/>
    <row r="10922" s="109" customFormat="1" ht="14.4"/>
    <row r="10923" s="109" customFormat="1" ht="14.4"/>
    <row r="10924" s="109" customFormat="1" ht="14.4"/>
    <row r="10925" s="109" customFormat="1" ht="14.4"/>
    <row r="10926" s="109" customFormat="1" ht="14.4"/>
    <row r="10927" s="109" customFormat="1" ht="14.4"/>
    <row r="10928" s="109" customFormat="1" ht="14.4"/>
    <row r="10929" s="109" customFormat="1" ht="14.4"/>
    <row r="10930" s="109" customFormat="1" ht="14.4"/>
    <row r="10931" s="109" customFormat="1" ht="14.4"/>
    <row r="10932" s="109" customFormat="1" ht="14.4"/>
    <row r="10933" s="109" customFormat="1" ht="14.4"/>
    <row r="10934" s="109" customFormat="1" ht="14.4"/>
    <row r="10935" s="109" customFormat="1" ht="14.4"/>
    <row r="10936" s="109" customFormat="1" ht="14.4"/>
    <row r="10937" s="109" customFormat="1" ht="14.4"/>
    <row r="10938" s="109" customFormat="1" ht="14.4"/>
    <row r="10939" s="109" customFormat="1" ht="14.4"/>
    <row r="10940" s="109" customFormat="1" ht="14.4"/>
    <row r="10941" s="109" customFormat="1" ht="14.4"/>
    <row r="10942" s="109" customFormat="1" ht="14.4"/>
    <row r="10943" s="109" customFormat="1" ht="14.4"/>
    <row r="10944" s="109" customFormat="1" ht="14.4"/>
    <row r="10945" s="109" customFormat="1" ht="14.4"/>
    <row r="10946" s="109" customFormat="1" ht="14.4"/>
    <row r="10947" s="109" customFormat="1" ht="14.4"/>
    <row r="10948" s="109" customFormat="1" ht="14.4"/>
    <row r="10949" s="109" customFormat="1" ht="14.4"/>
    <row r="10950" s="109" customFormat="1" ht="14.4"/>
    <row r="10951" s="109" customFormat="1" ht="14.4"/>
    <row r="10952" s="109" customFormat="1" ht="14.4"/>
    <row r="10953" s="109" customFormat="1" ht="14.4"/>
    <row r="10954" s="109" customFormat="1" ht="14.4"/>
    <row r="10955" s="109" customFormat="1" ht="14.4"/>
    <row r="10956" s="109" customFormat="1" ht="14.4"/>
    <row r="10957" s="109" customFormat="1" ht="14.4"/>
    <row r="10958" s="109" customFormat="1" ht="14.4"/>
    <row r="10959" s="109" customFormat="1" ht="14.4"/>
    <row r="10960" s="109" customFormat="1" ht="14.4"/>
    <row r="10961" s="109" customFormat="1" ht="14.4"/>
    <row r="10962" s="109" customFormat="1" ht="14.4"/>
    <row r="10963" s="109" customFormat="1" ht="14.4"/>
    <row r="10964" s="109" customFormat="1" ht="14.4"/>
    <row r="10965" s="109" customFormat="1" ht="14.4"/>
    <row r="10966" s="109" customFormat="1" ht="14.4"/>
    <row r="10967" s="109" customFormat="1" ht="14.4"/>
    <row r="10968" s="109" customFormat="1" ht="14.4"/>
    <row r="10969" s="109" customFormat="1" ht="14.4"/>
    <row r="10970" s="109" customFormat="1" ht="14.4"/>
    <row r="10971" s="109" customFormat="1" ht="14.4"/>
    <row r="10972" s="109" customFormat="1" ht="14.4"/>
    <row r="10973" s="109" customFormat="1" ht="14.4"/>
    <row r="10974" s="109" customFormat="1" ht="14.4"/>
    <row r="10975" s="109" customFormat="1" ht="14.4"/>
    <row r="10976" s="109" customFormat="1" ht="14.4"/>
    <row r="10977" s="109" customFormat="1" ht="14.4"/>
    <row r="10978" s="109" customFormat="1" ht="14.4"/>
    <row r="10979" s="109" customFormat="1" ht="14.4"/>
    <row r="10980" s="109" customFormat="1" ht="14.4"/>
    <row r="10981" s="109" customFormat="1" ht="14.4"/>
    <row r="10982" s="109" customFormat="1" ht="14.4"/>
    <row r="10983" s="109" customFormat="1" ht="14.4"/>
    <row r="10984" s="109" customFormat="1" ht="14.4"/>
    <row r="10985" s="109" customFormat="1" ht="14.4"/>
    <row r="10986" s="109" customFormat="1" ht="14.4"/>
    <row r="10987" s="109" customFormat="1" ht="14.4"/>
    <row r="10988" s="109" customFormat="1" ht="14.4"/>
    <row r="10989" s="109" customFormat="1" ht="14.4"/>
    <row r="10990" s="109" customFormat="1" ht="14.4"/>
    <row r="10991" s="109" customFormat="1" ht="14.4"/>
    <row r="10992" s="109" customFormat="1" ht="14.4"/>
    <row r="10993" s="109" customFormat="1" ht="14.4"/>
    <row r="10994" s="109" customFormat="1" ht="14.4"/>
    <row r="10995" s="109" customFormat="1" ht="14.4"/>
    <row r="10996" s="109" customFormat="1" ht="14.4"/>
    <row r="10997" s="109" customFormat="1" ht="14.4"/>
    <row r="10998" s="109" customFormat="1" ht="14.4"/>
    <row r="10999" s="109" customFormat="1" ht="14.4"/>
    <row r="11000" s="109" customFormat="1" ht="14.4"/>
    <row r="11001" s="109" customFormat="1" ht="14.4"/>
    <row r="11002" s="109" customFormat="1" ht="14.4"/>
    <row r="11003" s="109" customFormat="1" ht="14.4"/>
    <row r="11004" s="109" customFormat="1" ht="14.4"/>
    <row r="11005" s="109" customFormat="1" ht="14.4"/>
    <row r="11006" s="109" customFormat="1" ht="14.4"/>
    <row r="11007" s="109" customFormat="1" ht="14.4"/>
    <row r="11008" s="109" customFormat="1" ht="14.4"/>
    <row r="11009" s="109" customFormat="1" ht="14.4"/>
    <row r="11010" s="109" customFormat="1" ht="14.4"/>
    <row r="11011" s="109" customFormat="1" ht="14.4"/>
    <row r="11012" s="109" customFormat="1" ht="14.4"/>
    <row r="11013" s="109" customFormat="1" ht="14.4"/>
    <row r="11014" s="109" customFormat="1" ht="14.4"/>
    <row r="11015" s="109" customFormat="1" ht="14.4"/>
    <row r="11016" s="109" customFormat="1" ht="14.4"/>
    <row r="11017" s="109" customFormat="1" ht="14.4"/>
    <row r="11018" s="109" customFormat="1" ht="14.4"/>
    <row r="11019" s="109" customFormat="1" ht="14.4"/>
    <row r="11020" s="109" customFormat="1" ht="14.4"/>
    <row r="11021" s="109" customFormat="1" ht="14.4"/>
    <row r="11022" s="109" customFormat="1" ht="14.4"/>
    <row r="11023" s="109" customFormat="1" ht="14.4"/>
    <row r="11024" s="109" customFormat="1" ht="14.4"/>
    <row r="11025" s="109" customFormat="1" ht="14.4"/>
    <row r="11026" s="109" customFormat="1" ht="14.4"/>
    <row r="11027" s="109" customFormat="1" ht="14.4"/>
    <row r="11028" s="109" customFormat="1" ht="14.4"/>
    <row r="11029" s="109" customFormat="1" ht="14.4"/>
    <row r="11030" s="109" customFormat="1" ht="14.4"/>
    <row r="11031" s="109" customFormat="1" ht="14.4"/>
    <row r="11032" s="109" customFormat="1" ht="14.4"/>
    <row r="11033" s="109" customFormat="1" ht="14.4"/>
    <row r="11034" s="109" customFormat="1" ht="14.4"/>
    <row r="11035" s="109" customFormat="1" ht="14.4"/>
    <row r="11036" s="109" customFormat="1" ht="14.4"/>
    <row r="11037" s="109" customFormat="1" ht="14.4"/>
    <row r="11038" s="109" customFormat="1" ht="14.4"/>
    <row r="11039" s="109" customFormat="1" ht="14.4"/>
    <row r="11040" s="109" customFormat="1" ht="14.4"/>
    <row r="11041" s="109" customFormat="1" ht="14.4"/>
    <row r="11042" s="109" customFormat="1" ht="14.4"/>
    <row r="11043" s="109" customFormat="1" ht="14.4"/>
    <row r="11044" s="109" customFormat="1" ht="14.4"/>
    <row r="11045" s="109" customFormat="1" ht="14.4"/>
    <row r="11046" s="109" customFormat="1" ht="14.4"/>
    <row r="11047" s="109" customFormat="1" ht="14.4"/>
    <row r="11048" s="109" customFormat="1" ht="14.4"/>
    <row r="11049" s="109" customFormat="1" ht="14.4"/>
    <row r="11050" s="109" customFormat="1" ht="14.4"/>
    <row r="11051" s="109" customFormat="1" ht="14.4"/>
    <row r="11052" s="109" customFormat="1" ht="14.4"/>
    <row r="11053" s="109" customFormat="1" ht="14.4"/>
    <row r="11054" s="109" customFormat="1" ht="14.4"/>
    <row r="11055" s="109" customFormat="1" ht="14.4"/>
    <row r="11056" s="109" customFormat="1" ht="14.4"/>
    <row r="11057" s="109" customFormat="1" ht="14.4"/>
    <row r="11058" s="109" customFormat="1" ht="14.4"/>
    <row r="11059" s="109" customFormat="1" ht="14.4"/>
    <row r="11060" s="109" customFormat="1" ht="14.4"/>
    <row r="11061" s="109" customFormat="1" ht="14.4"/>
    <row r="11062" s="109" customFormat="1" ht="14.4"/>
    <row r="11063" s="109" customFormat="1" ht="14.4"/>
    <row r="11064" s="109" customFormat="1" ht="14.4"/>
    <row r="11065" s="109" customFormat="1" ht="14.4"/>
    <row r="11066" s="109" customFormat="1" ht="14.4"/>
    <row r="11067" s="109" customFormat="1" ht="14.4"/>
    <row r="11068" s="109" customFormat="1" ht="14.4"/>
    <row r="11069" s="109" customFormat="1" ht="14.4"/>
    <row r="11070" s="109" customFormat="1" ht="14.4"/>
    <row r="11071" s="109" customFormat="1" ht="14.4"/>
    <row r="11072" s="109" customFormat="1" ht="14.4"/>
    <row r="11073" s="109" customFormat="1" ht="14.4"/>
    <row r="11074" s="109" customFormat="1" ht="14.4"/>
    <row r="11075" s="109" customFormat="1" ht="14.4"/>
    <row r="11076" s="109" customFormat="1" ht="14.4"/>
    <row r="11077" s="109" customFormat="1" ht="14.4"/>
    <row r="11078" s="109" customFormat="1" ht="14.4"/>
    <row r="11079" s="109" customFormat="1" ht="14.4"/>
    <row r="11080" s="109" customFormat="1" ht="14.4"/>
    <row r="11081" s="109" customFormat="1" ht="14.4"/>
    <row r="11082" s="109" customFormat="1" ht="14.4"/>
    <row r="11083" s="109" customFormat="1" ht="14.4"/>
    <row r="11084" s="109" customFormat="1" ht="14.4"/>
    <row r="11085" s="109" customFormat="1" ht="14.4"/>
    <row r="11086" s="109" customFormat="1" ht="14.4"/>
    <row r="11087" s="109" customFormat="1" ht="14.4"/>
    <row r="11088" s="109" customFormat="1" ht="14.4"/>
    <row r="11089" s="109" customFormat="1" ht="14.4"/>
    <row r="11090" s="109" customFormat="1" ht="14.4"/>
    <row r="11091" s="109" customFormat="1" ht="14.4"/>
    <row r="11092" s="109" customFormat="1" ht="14.4"/>
    <row r="11093" s="109" customFormat="1" ht="14.4"/>
    <row r="11094" s="109" customFormat="1" ht="14.4"/>
    <row r="11095" s="109" customFormat="1" ht="14.4"/>
    <row r="11096" s="109" customFormat="1" ht="14.4"/>
    <row r="11097" s="109" customFormat="1" ht="14.4"/>
    <row r="11098" s="109" customFormat="1" ht="14.4"/>
    <row r="11099" s="109" customFormat="1" ht="14.4"/>
    <row r="11100" s="109" customFormat="1" ht="14.4"/>
    <row r="11101" s="109" customFormat="1" ht="14.4"/>
    <row r="11102" s="109" customFormat="1" ht="14.4"/>
    <row r="11103" s="109" customFormat="1" ht="14.4"/>
    <row r="11104" s="109" customFormat="1" ht="14.4"/>
    <row r="11105" s="109" customFormat="1" ht="14.4"/>
    <row r="11106" s="109" customFormat="1" ht="14.4"/>
    <row r="11107" s="109" customFormat="1" ht="14.4"/>
    <row r="11108" s="109" customFormat="1" ht="14.4"/>
    <row r="11109" s="109" customFormat="1" ht="14.4"/>
    <row r="11110" s="109" customFormat="1" ht="14.4"/>
    <row r="11111" s="109" customFormat="1" ht="14.4"/>
    <row r="11112" s="109" customFormat="1" ht="14.4"/>
    <row r="11113" s="109" customFormat="1" ht="14.4"/>
    <row r="11114" s="109" customFormat="1" ht="14.4"/>
    <row r="11115" s="109" customFormat="1" ht="14.4"/>
    <row r="11116" s="109" customFormat="1" ht="14.4"/>
    <row r="11117" s="109" customFormat="1" ht="14.4"/>
    <row r="11118" s="109" customFormat="1" ht="14.4"/>
    <row r="11119" s="109" customFormat="1" ht="14.4"/>
    <row r="11120" s="109" customFormat="1" ht="14.4"/>
    <row r="11121" s="109" customFormat="1" ht="14.4"/>
    <row r="11122" s="109" customFormat="1" ht="14.4"/>
    <row r="11123" s="109" customFormat="1" ht="14.4"/>
    <row r="11124" s="109" customFormat="1" ht="14.4"/>
    <row r="11125" s="109" customFormat="1" ht="14.4"/>
    <row r="11126" s="109" customFormat="1" ht="14.4"/>
    <row r="11127" s="109" customFormat="1" ht="14.4"/>
    <row r="11128" s="109" customFormat="1" ht="14.4"/>
    <row r="11129" s="109" customFormat="1" ht="14.4"/>
    <row r="11130" s="109" customFormat="1" ht="14.4"/>
    <row r="11131" s="109" customFormat="1" ht="14.4"/>
    <row r="11132" s="109" customFormat="1" ht="14.4"/>
    <row r="11133" s="109" customFormat="1" ht="14.4"/>
    <row r="11134" s="109" customFormat="1" ht="14.4"/>
    <row r="11135" s="109" customFormat="1" ht="14.4"/>
    <row r="11136" s="109" customFormat="1" ht="14.4"/>
    <row r="11137" s="109" customFormat="1" ht="14.4"/>
    <row r="11138" s="109" customFormat="1" ht="14.4"/>
    <row r="11139" s="109" customFormat="1" ht="14.4"/>
    <row r="11140" s="109" customFormat="1" ht="14.4"/>
    <row r="11141" s="109" customFormat="1" ht="14.4"/>
    <row r="11142" s="109" customFormat="1" ht="14.4"/>
    <row r="11143" s="109" customFormat="1" ht="14.4"/>
    <row r="11144" s="109" customFormat="1" ht="14.4"/>
    <row r="11145" s="109" customFormat="1" ht="14.4"/>
    <row r="11146" s="109" customFormat="1" ht="14.4"/>
    <row r="11147" s="109" customFormat="1" ht="14.4"/>
    <row r="11148" s="109" customFormat="1" ht="14.4"/>
    <row r="11149" s="109" customFormat="1" ht="14.4"/>
    <row r="11150" s="109" customFormat="1" ht="14.4"/>
    <row r="11151" s="109" customFormat="1" ht="14.4"/>
    <row r="11152" s="109" customFormat="1" ht="14.4"/>
    <row r="11153" s="109" customFormat="1" ht="14.4"/>
    <row r="11154" s="109" customFormat="1" ht="14.4"/>
    <row r="11155" s="109" customFormat="1" ht="14.4"/>
    <row r="11156" s="109" customFormat="1" ht="14.4"/>
    <row r="11157" s="109" customFormat="1" ht="14.4"/>
    <row r="11158" s="109" customFormat="1" ht="14.4"/>
    <row r="11159" s="109" customFormat="1" ht="14.4"/>
    <row r="11160" s="109" customFormat="1" ht="14.4"/>
    <row r="11161" s="109" customFormat="1" ht="14.4"/>
    <row r="11162" s="109" customFormat="1" ht="14.4"/>
    <row r="11163" s="109" customFormat="1" ht="14.4"/>
    <row r="11164" s="109" customFormat="1" ht="14.4"/>
    <row r="11165" s="109" customFormat="1" ht="14.4"/>
    <row r="11166" s="109" customFormat="1" ht="14.4"/>
    <row r="11167" s="109" customFormat="1" ht="14.4"/>
    <row r="11168" s="109" customFormat="1" ht="14.4"/>
    <row r="11169" s="109" customFormat="1" ht="14.4"/>
    <row r="11170" s="109" customFormat="1" ht="14.4"/>
    <row r="11171" s="109" customFormat="1" ht="14.4"/>
    <row r="11172" s="109" customFormat="1" ht="14.4"/>
    <row r="11173" s="109" customFormat="1" ht="14.4"/>
    <row r="11174" s="109" customFormat="1" ht="14.4"/>
    <row r="11175" s="109" customFormat="1" ht="14.4"/>
    <row r="11176" s="109" customFormat="1" ht="14.4"/>
    <row r="11177" s="109" customFormat="1" ht="14.4"/>
    <row r="11178" s="109" customFormat="1" ht="14.4"/>
    <row r="11179" s="109" customFormat="1" ht="14.4"/>
    <row r="11180" s="109" customFormat="1" ht="14.4"/>
    <row r="11181" s="109" customFormat="1" ht="14.4"/>
    <row r="11182" s="109" customFormat="1" ht="14.4"/>
    <row r="11183" s="109" customFormat="1" ht="14.4"/>
    <row r="11184" s="109" customFormat="1" ht="14.4"/>
    <row r="11185" s="109" customFormat="1" ht="14.4"/>
    <row r="11186" s="109" customFormat="1" ht="14.4"/>
    <row r="11187" s="109" customFormat="1" ht="14.4"/>
    <row r="11188" s="109" customFormat="1" ht="14.4"/>
    <row r="11189" s="109" customFormat="1" ht="14.4"/>
    <row r="11190" s="109" customFormat="1" ht="14.4"/>
    <row r="11191" s="109" customFormat="1" ht="14.4"/>
    <row r="11192" s="109" customFormat="1" ht="14.4"/>
    <row r="11193" s="109" customFormat="1" ht="14.4"/>
    <row r="11194" s="109" customFormat="1" ht="14.4"/>
    <row r="11195" s="109" customFormat="1" ht="14.4"/>
    <row r="11196" s="109" customFormat="1" ht="14.4"/>
    <row r="11197" s="109" customFormat="1" ht="14.4"/>
    <row r="11198" s="109" customFormat="1" ht="14.4"/>
    <row r="11199" s="109" customFormat="1" ht="14.4"/>
    <row r="11200" s="109" customFormat="1" ht="14.4"/>
    <row r="11201" s="109" customFormat="1" ht="14.4"/>
    <row r="11202" s="109" customFormat="1" ht="14.4"/>
    <row r="11203" s="109" customFormat="1" ht="14.4"/>
    <row r="11204" s="109" customFormat="1" ht="14.4"/>
    <row r="11205" s="109" customFormat="1" ht="14.4"/>
    <row r="11206" s="109" customFormat="1" ht="14.4"/>
    <row r="11207" s="109" customFormat="1" ht="14.4"/>
    <row r="11208" s="109" customFormat="1" ht="14.4"/>
    <row r="11209" s="109" customFormat="1" ht="14.4"/>
    <row r="11210" s="109" customFormat="1" ht="14.4"/>
    <row r="11211" s="109" customFormat="1" ht="14.4"/>
    <row r="11212" s="109" customFormat="1" ht="14.4"/>
    <row r="11213" s="109" customFormat="1" ht="14.4"/>
    <row r="11214" s="109" customFormat="1" ht="14.4"/>
    <row r="11215" s="109" customFormat="1" ht="14.4"/>
    <row r="11216" s="109" customFormat="1" ht="14.4"/>
    <row r="11217" s="109" customFormat="1" ht="14.4"/>
    <row r="11218" s="109" customFormat="1" ht="14.4"/>
    <row r="11219" s="109" customFormat="1" ht="14.4"/>
    <row r="11220" s="109" customFormat="1" ht="14.4"/>
    <row r="11221" s="109" customFormat="1" ht="14.4"/>
    <row r="11222" s="109" customFormat="1" ht="14.4"/>
    <row r="11223" s="109" customFormat="1" ht="14.4"/>
    <row r="11224" s="109" customFormat="1" ht="14.4"/>
    <row r="11225" s="109" customFormat="1" ht="14.4"/>
    <row r="11226" s="109" customFormat="1" ht="14.4"/>
    <row r="11227" s="109" customFormat="1" ht="14.4"/>
    <row r="11228" s="109" customFormat="1" ht="14.4"/>
    <row r="11229" s="109" customFormat="1" ht="14.4"/>
    <row r="11230" s="109" customFormat="1" ht="14.4"/>
    <row r="11231" s="109" customFormat="1" ht="14.4"/>
    <row r="11232" s="109" customFormat="1" ht="14.4"/>
    <row r="11233" s="109" customFormat="1" ht="14.4"/>
    <row r="11234" s="109" customFormat="1" ht="14.4"/>
    <row r="11235" s="109" customFormat="1" ht="14.4"/>
    <row r="11236" s="109" customFormat="1" ht="14.4"/>
    <row r="11237" s="109" customFormat="1" ht="14.4"/>
    <row r="11238" s="109" customFormat="1" ht="14.4"/>
    <row r="11239" s="109" customFormat="1" ht="14.4"/>
    <row r="11240" s="109" customFormat="1" ht="14.4"/>
    <row r="11241" s="109" customFormat="1" ht="14.4"/>
    <row r="11242" s="109" customFormat="1" ht="14.4"/>
    <row r="11243" s="109" customFormat="1" ht="14.4"/>
    <row r="11244" s="109" customFormat="1" ht="14.4"/>
    <row r="11245" s="109" customFormat="1" ht="14.4"/>
    <row r="11246" s="109" customFormat="1" ht="14.4"/>
    <row r="11247" s="109" customFormat="1" ht="14.4"/>
    <row r="11248" s="109" customFormat="1" ht="14.4"/>
    <row r="11249" s="109" customFormat="1" ht="14.4"/>
    <row r="11250" s="109" customFormat="1" ht="14.4"/>
    <row r="11251" s="109" customFormat="1" ht="14.4"/>
    <row r="11252" s="109" customFormat="1" ht="14.4"/>
    <row r="11253" s="109" customFormat="1" ht="14.4"/>
    <row r="11254" s="109" customFormat="1" ht="14.4"/>
    <row r="11255" s="109" customFormat="1" ht="14.4"/>
    <row r="11256" s="109" customFormat="1" ht="14.4"/>
    <row r="11257" s="109" customFormat="1" ht="14.4"/>
    <row r="11258" s="109" customFormat="1" ht="14.4"/>
    <row r="11259" s="109" customFormat="1" ht="14.4"/>
    <row r="11260" s="109" customFormat="1" ht="14.4"/>
    <row r="11261" s="109" customFormat="1" ht="14.4"/>
    <row r="11262" s="109" customFormat="1" ht="14.4"/>
    <row r="11263" s="109" customFormat="1" ht="14.4"/>
    <row r="11264" s="109" customFormat="1" ht="14.4"/>
    <row r="11265" s="109" customFormat="1" ht="14.4"/>
    <row r="11266" s="109" customFormat="1" ht="14.4"/>
    <row r="11267" s="109" customFormat="1" ht="14.4"/>
    <row r="11268" s="109" customFormat="1" ht="14.4"/>
    <row r="11269" s="109" customFormat="1" ht="14.4"/>
    <row r="11270" s="109" customFormat="1" ht="14.4"/>
    <row r="11271" s="109" customFormat="1" ht="14.4"/>
    <row r="11272" s="109" customFormat="1" ht="14.4"/>
    <row r="11273" s="109" customFormat="1" ht="14.4"/>
    <row r="11274" s="109" customFormat="1" ht="14.4"/>
    <row r="11275" s="109" customFormat="1" ht="14.4"/>
    <row r="11276" s="109" customFormat="1" ht="14.4"/>
    <row r="11277" s="109" customFormat="1" ht="14.4"/>
    <row r="11278" s="109" customFormat="1" ht="14.4"/>
    <row r="11279" s="109" customFormat="1" ht="14.4"/>
    <row r="11280" s="109" customFormat="1" ht="14.4"/>
    <row r="11281" s="109" customFormat="1" ht="14.4"/>
    <row r="11282" s="109" customFormat="1" ht="14.4"/>
    <row r="11283" s="109" customFormat="1" ht="14.4"/>
    <row r="11284" s="109" customFormat="1" ht="14.4"/>
    <row r="11285" s="109" customFormat="1" ht="14.4"/>
    <row r="11286" s="109" customFormat="1" ht="14.4"/>
    <row r="11287" s="109" customFormat="1" ht="14.4"/>
    <row r="11288" s="109" customFormat="1" ht="14.4"/>
    <row r="11289" s="109" customFormat="1" ht="14.4"/>
    <row r="11290" s="109" customFormat="1" ht="14.4"/>
    <row r="11291" s="109" customFormat="1" ht="14.4"/>
    <row r="11292" s="109" customFormat="1" ht="14.4"/>
    <row r="11293" s="109" customFormat="1" ht="14.4"/>
    <row r="11294" s="109" customFormat="1" ht="14.4"/>
    <row r="11295" s="109" customFormat="1" ht="14.4"/>
    <row r="11296" s="109" customFormat="1" ht="14.4"/>
    <row r="11297" s="109" customFormat="1" ht="14.4"/>
    <row r="11298" s="109" customFormat="1" ht="14.4"/>
    <row r="11299" s="109" customFormat="1" ht="14.4"/>
    <row r="11300" s="109" customFormat="1" ht="14.4"/>
    <row r="11301" s="109" customFormat="1" ht="14.4"/>
    <row r="11302" s="109" customFormat="1" ht="14.4"/>
    <row r="11303" s="109" customFormat="1" ht="14.4"/>
    <row r="11304" s="109" customFormat="1" ht="14.4"/>
    <row r="11305" s="109" customFormat="1" ht="14.4"/>
    <row r="11306" s="109" customFormat="1" ht="14.4"/>
    <row r="11307" s="109" customFormat="1" ht="14.4"/>
    <row r="11308" s="109" customFormat="1" ht="14.4"/>
    <row r="11309" s="109" customFormat="1" ht="14.4"/>
    <row r="11310" s="109" customFormat="1" ht="14.4"/>
    <row r="11311" s="109" customFormat="1" ht="14.4"/>
    <row r="11312" s="109" customFormat="1" ht="14.4"/>
    <row r="11313" s="109" customFormat="1" ht="14.4"/>
    <row r="11314" s="109" customFormat="1" ht="14.4"/>
    <row r="11315" s="109" customFormat="1" ht="14.4"/>
    <row r="11316" s="109" customFormat="1" ht="14.4"/>
    <row r="11317" s="109" customFormat="1" ht="14.4"/>
    <row r="11318" s="109" customFormat="1" ht="14.4"/>
    <row r="11319" s="109" customFormat="1" ht="14.4"/>
    <row r="11320" s="109" customFormat="1" ht="14.4"/>
    <row r="11321" s="109" customFormat="1" ht="14.4"/>
    <row r="11322" s="109" customFormat="1" ht="14.4"/>
    <row r="11323" s="109" customFormat="1" ht="14.4"/>
    <row r="11324" s="109" customFormat="1" ht="14.4"/>
    <row r="11325" s="109" customFormat="1" ht="14.4"/>
    <row r="11326" s="109" customFormat="1" ht="14.4"/>
    <row r="11327" s="109" customFormat="1" ht="14.4"/>
    <row r="11328" s="109" customFormat="1" ht="14.4"/>
    <row r="11329" s="109" customFormat="1" ht="14.4"/>
    <row r="11330" s="109" customFormat="1" ht="14.4"/>
    <row r="11331" s="109" customFormat="1" ht="14.4"/>
    <row r="11332" s="109" customFormat="1" ht="14.4"/>
    <row r="11333" s="109" customFormat="1" ht="14.4"/>
    <row r="11334" s="109" customFormat="1" ht="14.4"/>
    <row r="11335" s="109" customFormat="1" ht="14.4"/>
    <row r="11336" s="109" customFormat="1" ht="14.4"/>
    <row r="11337" s="109" customFormat="1" ht="14.4"/>
    <row r="11338" s="109" customFormat="1" ht="14.4"/>
    <row r="11339" s="109" customFormat="1" ht="14.4"/>
    <row r="11340" s="109" customFormat="1" ht="14.4"/>
    <row r="11341" s="109" customFormat="1" ht="14.4"/>
    <row r="11342" s="109" customFormat="1" ht="14.4"/>
    <row r="11343" s="109" customFormat="1" ht="14.4"/>
    <row r="11344" s="109" customFormat="1" ht="14.4"/>
    <row r="11345" s="109" customFormat="1" ht="14.4"/>
    <row r="11346" s="109" customFormat="1" ht="14.4"/>
    <row r="11347" s="109" customFormat="1" ht="14.4"/>
    <row r="11348" s="109" customFormat="1" ht="14.4"/>
    <row r="11349" s="109" customFormat="1" ht="14.4"/>
    <row r="11350" s="109" customFormat="1" ht="14.4"/>
    <row r="11351" s="109" customFormat="1" ht="14.4"/>
    <row r="11352" s="109" customFormat="1" ht="14.4"/>
    <row r="11353" s="109" customFormat="1" ht="14.4"/>
    <row r="11354" s="109" customFormat="1" ht="14.4"/>
    <row r="11355" s="109" customFormat="1" ht="14.4"/>
    <row r="11356" s="109" customFormat="1" ht="14.4"/>
    <row r="11357" s="109" customFormat="1" ht="14.4"/>
    <row r="11358" s="109" customFormat="1" ht="14.4"/>
    <row r="11359" s="109" customFormat="1" ht="14.4"/>
    <row r="11360" s="109" customFormat="1" ht="14.4"/>
    <row r="11361" s="109" customFormat="1" ht="14.4"/>
    <row r="11362" s="109" customFormat="1" ht="14.4"/>
    <row r="11363" s="109" customFormat="1" ht="14.4"/>
    <row r="11364" s="109" customFormat="1" ht="14.4"/>
    <row r="11365" s="109" customFormat="1" ht="14.4"/>
    <row r="11366" s="109" customFormat="1" ht="14.4"/>
    <row r="11367" s="109" customFormat="1" ht="14.4"/>
    <row r="11368" s="109" customFormat="1" ht="14.4"/>
    <row r="11369" s="109" customFormat="1" ht="14.4"/>
    <row r="11370" s="109" customFormat="1" ht="14.4"/>
    <row r="11371" s="109" customFormat="1" ht="14.4"/>
    <row r="11372" s="109" customFormat="1" ht="14.4"/>
    <row r="11373" s="109" customFormat="1" ht="14.4"/>
    <row r="11374" s="109" customFormat="1" ht="14.4"/>
    <row r="11375" s="109" customFormat="1" ht="14.4"/>
    <row r="11376" s="109" customFormat="1" ht="14.4"/>
    <row r="11377" s="109" customFormat="1" ht="14.4"/>
    <row r="11378" s="109" customFormat="1" ht="14.4"/>
    <row r="11379" s="109" customFormat="1" ht="14.4"/>
    <row r="11380" s="109" customFormat="1" ht="14.4"/>
    <row r="11381" s="109" customFormat="1" ht="14.4"/>
    <row r="11382" s="109" customFormat="1" ht="14.4"/>
    <row r="11383" s="109" customFormat="1" ht="14.4"/>
    <row r="11384" s="109" customFormat="1" ht="14.4"/>
    <row r="11385" s="109" customFormat="1" ht="14.4"/>
    <row r="11386" s="109" customFormat="1" ht="14.4"/>
    <row r="11387" s="109" customFormat="1" ht="14.4"/>
    <row r="11388" s="109" customFormat="1" ht="14.4"/>
    <row r="11389" s="109" customFormat="1" ht="14.4"/>
    <row r="11390" s="109" customFormat="1" ht="14.4"/>
    <row r="11391" s="109" customFormat="1" ht="14.4"/>
    <row r="11392" s="109" customFormat="1" ht="14.4"/>
    <row r="11393" s="109" customFormat="1" ht="14.4"/>
    <row r="11394" s="109" customFormat="1" ht="14.4"/>
    <row r="11395" s="109" customFormat="1" ht="14.4"/>
    <row r="11396" s="109" customFormat="1" ht="14.4"/>
    <row r="11397" s="109" customFormat="1" ht="14.4"/>
    <row r="11398" s="109" customFormat="1" ht="14.4"/>
    <row r="11399" s="109" customFormat="1" ht="14.4"/>
    <row r="11400" s="109" customFormat="1" ht="14.4"/>
    <row r="11401" s="109" customFormat="1" ht="14.4"/>
    <row r="11402" s="109" customFormat="1" ht="14.4"/>
    <row r="11403" s="109" customFormat="1" ht="14.4"/>
    <row r="11404" s="109" customFormat="1" ht="14.4"/>
    <row r="11405" s="109" customFormat="1" ht="14.4"/>
    <row r="11406" s="109" customFormat="1" ht="14.4"/>
    <row r="11407" s="109" customFormat="1" ht="14.4"/>
    <row r="11408" s="109" customFormat="1" ht="14.4"/>
    <row r="11409" s="109" customFormat="1" ht="14.4"/>
    <row r="11410" s="109" customFormat="1" ht="14.4"/>
    <row r="11411" s="109" customFormat="1" ht="14.4"/>
    <row r="11412" s="109" customFormat="1" ht="14.4"/>
    <row r="11413" s="109" customFormat="1" ht="14.4"/>
    <row r="11414" s="109" customFormat="1" ht="14.4"/>
    <row r="11415" s="109" customFormat="1" ht="14.4"/>
    <row r="11416" s="109" customFormat="1" ht="14.4"/>
    <row r="11417" s="109" customFormat="1" ht="14.4"/>
    <row r="11418" s="109" customFormat="1" ht="14.4"/>
    <row r="11419" s="109" customFormat="1" ht="14.4"/>
    <row r="11420" s="109" customFormat="1" ht="14.4"/>
    <row r="11421" s="109" customFormat="1" ht="14.4"/>
    <row r="11422" s="109" customFormat="1" ht="14.4"/>
    <row r="11423" s="109" customFormat="1" ht="14.4"/>
    <row r="11424" s="109" customFormat="1" ht="14.4"/>
    <row r="11425" s="109" customFormat="1" ht="14.4"/>
    <row r="11426" s="109" customFormat="1" ht="14.4"/>
    <row r="11427" s="109" customFormat="1" ht="14.4"/>
    <row r="11428" s="109" customFormat="1" ht="14.4"/>
    <row r="11429" s="109" customFormat="1" ht="14.4"/>
    <row r="11430" s="109" customFormat="1" ht="14.4"/>
    <row r="11431" s="109" customFormat="1" ht="14.4"/>
    <row r="11432" s="109" customFormat="1" ht="14.4"/>
    <row r="11433" s="109" customFormat="1" ht="14.4"/>
    <row r="11434" s="109" customFormat="1" ht="14.4"/>
    <row r="11435" s="109" customFormat="1" ht="14.4"/>
    <row r="11436" s="109" customFormat="1" ht="14.4"/>
    <row r="11437" s="109" customFormat="1" ht="14.4"/>
    <row r="11438" s="109" customFormat="1" ht="14.4"/>
    <row r="11439" s="109" customFormat="1" ht="14.4"/>
    <row r="11440" s="109" customFormat="1" ht="14.4"/>
    <row r="11441" s="109" customFormat="1" ht="14.4"/>
    <row r="11442" s="109" customFormat="1" ht="14.4"/>
    <row r="11443" s="109" customFormat="1" ht="14.4"/>
    <row r="11444" s="109" customFormat="1" ht="14.4"/>
    <row r="11445" s="109" customFormat="1" ht="14.4"/>
    <row r="11446" s="109" customFormat="1" ht="14.4"/>
    <row r="11447" s="109" customFormat="1" ht="14.4"/>
    <row r="11448" s="109" customFormat="1" ht="14.4"/>
    <row r="11449" s="109" customFormat="1" ht="14.4"/>
    <row r="11450" s="109" customFormat="1" ht="14.4"/>
    <row r="11451" s="109" customFormat="1" ht="14.4"/>
    <row r="11452" s="109" customFormat="1" ht="14.4"/>
    <row r="11453" s="109" customFormat="1" ht="14.4"/>
    <row r="11454" s="109" customFormat="1" ht="14.4"/>
    <row r="11455" s="109" customFormat="1" ht="14.4"/>
    <row r="11456" s="109" customFormat="1" ht="14.4"/>
    <row r="11457" s="109" customFormat="1" ht="14.4"/>
    <row r="11458" s="109" customFormat="1" ht="14.4"/>
    <row r="11459" s="109" customFormat="1" ht="14.4"/>
    <row r="11460" s="109" customFormat="1" ht="14.4"/>
    <row r="11461" s="109" customFormat="1" ht="14.4"/>
    <row r="11462" s="109" customFormat="1" ht="14.4"/>
    <row r="11463" s="109" customFormat="1" ht="14.4"/>
    <row r="11464" s="109" customFormat="1" ht="14.4"/>
    <row r="11465" s="109" customFormat="1" ht="14.4"/>
    <row r="11466" s="109" customFormat="1" ht="14.4"/>
    <row r="11467" s="109" customFormat="1" ht="14.4"/>
    <row r="11468" s="109" customFormat="1" ht="14.4"/>
    <row r="11469" s="109" customFormat="1" ht="14.4"/>
    <row r="11470" s="109" customFormat="1" ht="14.4"/>
    <row r="11471" s="109" customFormat="1" ht="14.4"/>
    <row r="11472" s="109" customFormat="1" ht="14.4"/>
    <row r="11473" s="109" customFormat="1" ht="14.4"/>
    <row r="11474" s="109" customFormat="1" ht="14.4"/>
    <row r="11475" s="109" customFormat="1" ht="14.4"/>
    <row r="11476" s="109" customFormat="1" ht="14.4"/>
    <row r="11477" s="109" customFormat="1" ht="14.4"/>
    <row r="11478" s="109" customFormat="1" ht="14.4"/>
    <row r="11479" s="109" customFormat="1" ht="14.4"/>
    <row r="11480" s="109" customFormat="1" ht="14.4"/>
    <row r="11481" s="109" customFormat="1" ht="14.4"/>
    <row r="11482" s="109" customFormat="1" ht="14.4"/>
    <row r="11483" s="109" customFormat="1" ht="14.4"/>
    <row r="11484" s="109" customFormat="1" ht="14.4"/>
    <row r="11485" s="109" customFormat="1" ht="14.4"/>
    <row r="11486" s="109" customFormat="1" ht="14.4"/>
    <row r="11487" s="109" customFormat="1" ht="14.4"/>
    <row r="11488" s="109" customFormat="1" ht="14.4"/>
    <row r="11489" s="109" customFormat="1" ht="14.4"/>
    <row r="11490" s="109" customFormat="1" ht="14.4"/>
    <row r="11491" s="109" customFormat="1" ht="14.4"/>
    <row r="11492" s="109" customFormat="1" ht="14.4"/>
    <row r="11493" s="109" customFormat="1" ht="14.4"/>
    <row r="11494" s="109" customFormat="1" ht="14.4"/>
    <row r="11495" s="109" customFormat="1" ht="14.4"/>
    <row r="11496" s="109" customFormat="1" ht="14.4"/>
    <row r="11497" s="109" customFormat="1" ht="14.4"/>
    <row r="11498" s="109" customFormat="1" ht="14.4"/>
    <row r="11499" s="109" customFormat="1" ht="14.4"/>
    <row r="11500" s="109" customFormat="1" ht="14.4"/>
    <row r="11501" s="109" customFormat="1" ht="14.4"/>
    <row r="11502" s="109" customFormat="1" ht="14.4"/>
    <row r="11503" s="109" customFormat="1" ht="14.4"/>
    <row r="11504" s="109" customFormat="1" ht="14.4"/>
    <row r="11505" s="109" customFormat="1" ht="14.4"/>
    <row r="11506" s="109" customFormat="1" ht="14.4"/>
    <row r="11507" s="109" customFormat="1" ht="14.4"/>
    <row r="11508" s="109" customFormat="1" ht="14.4"/>
    <row r="11509" s="109" customFormat="1" ht="14.4"/>
    <row r="11510" s="109" customFormat="1" ht="14.4"/>
    <row r="11511" s="109" customFormat="1" ht="14.4"/>
    <row r="11512" s="109" customFormat="1" ht="14.4"/>
    <row r="11513" s="109" customFormat="1" ht="14.4"/>
    <row r="11514" s="109" customFormat="1" ht="14.4"/>
    <row r="11515" s="109" customFormat="1" ht="14.4"/>
    <row r="11516" s="109" customFormat="1" ht="14.4"/>
    <row r="11517" s="109" customFormat="1" ht="14.4"/>
    <row r="11518" s="109" customFormat="1" ht="14.4"/>
    <row r="11519" s="109" customFormat="1" ht="14.4"/>
    <row r="11520" s="109" customFormat="1" ht="14.4"/>
    <row r="11521" s="109" customFormat="1" ht="14.4"/>
    <row r="11522" s="109" customFormat="1" ht="14.4"/>
    <row r="11523" s="109" customFormat="1" ht="14.4"/>
    <row r="11524" s="109" customFormat="1" ht="14.4"/>
    <row r="11525" s="109" customFormat="1" ht="14.4"/>
    <row r="11526" s="109" customFormat="1" ht="14.4"/>
    <row r="11527" s="109" customFormat="1" ht="14.4"/>
    <row r="11528" s="109" customFormat="1" ht="14.4"/>
    <row r="11529" s="109" customFormat="1" ht="14.4"/>
    <row r="11530" s="109" customFormat="1" ht="14.4"/>
    <row r="11531" s="109" customFormat="1" ht="14.4"/>
    <row r="11532" s="109" customFormat="1" ht="14.4"/>
    <row r="11533" s="109" customFormat="1" ht="14.4"/>
    <row r="11534" s="109" customFormat="1" ht="14.4"/>
    <row r="11535" s="109" customFormat="1" ht="14.4"/>
    <row r="11536" s="109" customFormat="1" ht="14.4"/>
    <row r="11537" s="109" customFormat="1" ht="14.4"/>
    <row r="11538" s="109" customFormat="1" ht="14.4"/>
    <row r="11539" s="109" customFormat="1" ht="14.4"/>
    <row r="11540" s="109" customFormat="1" ht="14.4"/>
    <row r="11541" s="109" customFormat="1" ht="14.4"/>
    <row r="11542" s="109" customFormat="1" ht="14.4"/>
    <row r="11543" s="109" customFormat="1" ht="14.4"/>
    <row r="11544" s="109" customFormat="1" ht="14.4"/>
    <row r="11545" s="109" customFormat="1" ht="14.4"/>
    <row r="11546" s="109" customFormat="1" ht="14.4"/>
    <row r="11547" s="109" customFormat="1" ht="14.4"/>
    <row r="11548" s="109" customFormat="1" ht="14.4"/>
    <row r="11549" s="109" customFormat="1" ht="14.4"/>
    <row r="11550" s="109" customFormat="1" ht="14.4"/>
    <row r="11551" s="109" customFormat="1" ht="14.4"/>
    <row r="11552" s="109" customFormat="1" ht="14.4"/>
    <row r="11553" s="109" customFormat="1" ht="14.4"/>
    <row r="11554" s="109" customFormat="1" ht="14.4"/>
    <row r="11555" s="109" customFormat="1" ht="14.4"/>
    <row r="11556" s="109" customFormat="1" ht="14.4"/>
    <row r="11557" s="109" customFormat="1" ht="14.4"/>
    <row r="11558" s="109" customFormat="1" ht="14.4"/>
    <row r="11559" s="109" customFormat="1" ht="14.4"/>
    <row r="11560" s="109" customFormat="1" ht="14.4"/>
    <row r="11561" s="109" customFormat="1" ht="14.4"/>
    <row r="11562" s="109" customFormat="1" ht="14.4"/>
    <row r="11563" s="109" customFormat="1" ht="14.4"/>
    <row r="11564" s="109" customFormat="1" ht="14.4"/>
    <row r="11565" s="109" customFormat="1" ht="14.4"/>
    <row r="11566" s="109" customFormat="1" ht="14.4"/>
    <row r="11567" s="109" customFormat="1" ht="14.4"/>
    <row r="11568" s="109" customFormat="1" ht="14.4"/>
    <row r="11569" s="109" customFormat="1" ht="14.4"/>
    <row r="11570" s="109" customFormat="1" ht="14.4"/>
    <row r="11571" s="109" customFormat="1" ht="14.4"/>
    <row r="11572" s="109" customFormat="1" ht="14.4"/>
    <row r="11573" s="109" customFormat="1" ht="14.4"/>
    <row r="11574" s="109" customFormat="1" ht="14.4"/>
    <row r="11575" s="109" customFormat="1" ht="14.4"/>
    <row r="11576" s="109" customFormat="1" ht="14.4"/>
    <row r="11577" s="109" customFormat="1" ht="14.4"/>
    <row r="11578" s="109" customFormat="1" ht="14.4"/>
    <row r="11579" s="109" customFormat="1" ht="14.4"/>
    <row r="11580" s="109" customFormat="1" ht="14.4"/>
    <row r="11581" s="109" customFormat="1" ht="14.4"/>
    <row r="11582" s="109" customFormat="1" ht="14.4"/>
    <row r="11583" s="109" customFormat="1" ht="14.4"/>
    <row r="11584" s="109" customFormat="1" ht="14.4"/>
    <row r="11585" s="109" customFormat="1" ht="14.4"/>
    <row r="11586" s="109" customFormat="1" ht="14.4"/>
    <row r="11587" s="109" customFormat="1" ht="14.4"/>
    <row r="11588" s="109" customFormat="1" ht="14.4"/>
    <row r="11589" s="109" customFormat="1" ht="14.4"/>
    <row r="11590" s="109" customFormat="1" ht="14.4"/>
    <row r="11591" s="109" customFormat="1" ht="14.4"/>
    <row r="11592" s="109" customFormat="1" ht="14.4"/>
    <row r="11593" s="109" customFormat="1" ht="14.4"/>
    <row r="11594" s="109" customFormat="1" ht="14.4"/>
    <row r="11595" s="109" customFormat="1" ht="14.4"/>
    <row r="11596" s="109" customFormat="1" ht="14.4"/>
    <row r="11597" s="109" customFormat="1" ht="14.4"/>
    <row r="11598" s="109" customFormat="1" ht="14.4"/>
    <row r="11599" s="109" customFormat="1" ht="14.4"/>
    <row r="11600" s="109" customFormat="1" ht="14.4"/>
    <row r="11601" s="109" customFormat="1" ht="14.4"/>
    <row r="11602" s="109" customFormat="1" ht="14.4"/>
    <row r="11603" s="109" customFormat="1" ht="14.4"/>
    <row r="11604" s="109" customFormat="1" ht="14.4"/>
    <row r="11605" s="109" customFormat="1" ht="14.4"/>
    <row r="11606" s="109" customFormat="1" ht="14.4"/>
    <row r="11607" s="109" customFormat="1" ht="14.4"/>
    <row r="11608" s="109" customFormat="1" ht="14.4"/>
    <row r="11609" s="109" customFormat="1" ht="14.4"/>
    <row r="11610" s="109" customFormat="1" ht="14.4"/>
    <row r="11611" s="109" customFormat="1" ht="14.4"/>
    <row r="11612" s="109" customFormat="1" ht="14.4"/>
    <row r="11613" s="109" customFormat="1" ht="14.4"/>
    <row r="11614" s="109" customFormat="1" ht="14.4"/>
    <row r="11615" s="109" customFormat="1" ht="14.4"/>
    <row r="11616" s="109" customFormat="1" ht="14.4"/>
    <row r="11617" s="109" customFormat="1" ht="14.4"/>
    <row r="11618" s="109" customFormat="1" ht="14.4"/>
    <row r="11619" s="109" customFormat="1" ht="14.4"/>
    <row r="11620" s="109" customFormat="1" ht="14.4"/>
    <row r="11621" s="109" customFormat="1" ht="14.4"/>
    <row r="11622" s="109" customFormat="1" ht="14.4"/>
    <row r="11623" s="109" customFormat="1" ht="14.4"/>
    <row r="11624" s="109" customFormat="1" ht="14.4"/>
    <row r="11625" s="109" customFormat="1" ht="14.4"/>
    <row r="11626" s="109" customFormat="1" ht="14.4"/>
    <row r="11627" s="109" customFormat="1" ht="14.4"/>
    <row r="11628" s="109" customFormat="1" ht="14.4"/>
    <row r="11629" s="109" customFormat="1" ht="14.4"/>
    <row r="11630" s="109" customFormat="1" ht="14.4"/>
    <row r="11631" s="109" customFormat="1" ht="14.4"/>
    <row r="11632" s="109" customFormat="1" ht="14.4"/>
    <row r="11633" s="109" customFormat="1" ht="14.4"/>
    <row r="11634" s="109" customFormat="1" ht="14.4"/>
    <row r="11635" s="109" customFormat="1" ht="14.4"/>
    <row r="11636" s="109" customFormat="1" ht="14.4"/>
    <row r="11637" s="109" customFormat="1" ht="14.4"/>
    <row r="11638" s="109" customFormat="1" ht="14.4"/>
    <row r="11639" s="109" customFormat="1" ht="14.4"/>
    <row r="11640" s="109" customFormat="1" ht="14.4"/>
    <row r="11641" s="109" customFormat="1" ht="14.4"/>
    <row r="11642" s="109" customFormat="1" ht="14.4"/>
    <row r="11643" s="109" customFormat="1" ht="14.4"/>
    <row r="11644" s="109" customFormat="1" ht="14.4"/>
    <row r="11645" s="109" customFormat="1" ht="14.4"/>
    <row r="11646" s="109" customFormat="1" ht="14.4"/>
    <row r="11647" s="109" customFormat="1" ht="14.4"/>
    <row r="11648" s="109" customFormat="1" ht="14.4"/>
    <row r="11649" s="109" customFormat="1" ht="14.4"/>
    <row r="11650" s="109" customFormat="1" ht="14.4"/>
    <row r="11651" s="109" customFormat="1" ht="14.4"/>
    <row r="11652" s="109" customFormat="1" ht="14.4"/>
    <row r="11653" s="109" customFormat="1" ht="14.4"/>
    <row r="11654" s="109" customFormat="1" ht="14.4"/>
    <row r="11655" s="109" customFormat="1" ht="14.4"/>
    <row r="11656" s="109" customFormat="1" ht="14.4"/>
    <row r="11657" s="109" customFormat="1" ht="14.4"/>
    <row r="11658" s="109" customFormat="1" ht="14.4"/>
    <row r="11659" s="109" customFormat="1" ht="14.4"/>
    <row r="11660" s="109" customFormat="1" ht="14.4"/>
    <row r="11661" s="109" customFormat="1" ht="14.4"/>
    <row r="11662" s="109" customFormat="1" ht="14.4"/>
    <row r="11663" s="109" customFormat="1" ht="14.4"/>
    <row r="11664" s="109" customFormat="1" ht="14.4"/>
    <row r="11665" s="109" customFormat="1" ht="14.4"/>
    <row r="11666" s="109" customFormat="1" ht="14.4"/>
    <row r="11667" s="109" customFormat="1" ht="14.4"/>
    <row r="11668" s="109" customFormat="1" ht="14.4"/>
    <row r="11669" s="109" customFormat="1" ht="14.4"/>
    <row r="11670" s="109" customFormat="1" ht="14.4"/>
    <row r="11671" s="109" customFormat="1" ht="14.4"/>
    <row r="11672" s="109" customFormat="1" ht="14.4"/>
    <row r="11673" s="109" customFormat="1" ht="14.4"/>
    <row r="11674" s="109" customFormat="1" ht="14.4"/>
    <row r="11675" s="109" customFormat="1" ht="14.4"/>
    <row r="11676" s="109" customFormat="1" ht="14.4"/>
    <row r="11677" s="109" customFormat="1" ht="14.4"/>
    <row r="11678" s="109" customFormat="1" ht="14.4"/>
    <row r="11679" s="109" customFormat="1" ht="14.4"/>
    <row r="11680" s="109" customFormat="1" ht="14.4"/>
    <row r="11681" s="109" customFormat="1" ht="14.4"/>
    <row r="11682" s="109" customFormat="1" ht="14.4"/>
    <row r="11683" s="109" customFormat="1" ht="14.4"/>
    <row r="11684" s="109" customFormat="1" ht="14.4"/>
    <row r="11685" s="109" customFormat="1" ht="14.4"/>
    <row r="11686" s="109" customFormat="1" ht="14.4"/>
    <row r="11687" s="109" customFormat="1" ht="14.4"/>
    <row r="11688" s="109" customFormat="1" ht="14.4"/>
    <row r="11689" s="109" customFormat="1" ht="14.4"/>
    <row r="11690" s="109" customFormat="1" ht="14.4"/>
    <row r="11691" s="109" customFormat="1" ht="14.4"/>
    <row r="11692" s="109" customFormat="1" ht="14.4"/>
    <row r="11693" s="109" customFormat="1" ht="14.4"/>
    <row r="11694" s="109" customFormat="1" ht="14.4"/>
    <row r="11695" s="109" customFormat="1" ht="14.4"/>
    <row r="11696" s="109" customFormat="1" ht="14.4"/>
    <row r="11697" s="109" customFormat="1" ht="14.4"/>
    <row r="11698" s="109" customFormat="1" ht="14.4"/>
    <row r="11699" s="109" customFormat="1" ht="14.4"/>
    <row r="11700" s="109" customFormat="1" ht="14.4"/>
    <row r="11701" s="109" customFormat="1" ht="14.4"/>
    <row r="11702" s="109" customFormat="1" ht="14.4"/>
    <row r="11703" s="109" customFormat="1" ht="14.4"/>
    <row r="11704" s="109" customFormat="1" ht="14.4"/>
    <row r="11705" s="109" customFormat="1" ht="14.4"/>
    <row r="11706" s="109" customFormat="1" ht="14.4"/>
    <row r="11707" s="109" customFormat="1" ht="14.4"/>
    <row r="11708" s="109" customFormat="1" ht="14.4"/>
    <row r="11709" s="109" customFormat="1" ht="14.4"/>
    <row r="11710" s="109" customFormat="1" ht="14.4"/>
    <row r="11711" s="109" customFormat="1" ht="14.4"/>
    <row r="11712" s="109" customFormat="1" ht="14.4"/>
    <row r="11713" s="109" customFormat="1" ht="14.4"/>
    <row r="11714" s="109" customFormat="1" ht="14.4"/>
    <row r="11715" s="109" customFormat="1" ht="14.4"/>
    <row r="11716" s="109" customFormat="1" ht="14.4"/>
    <row r="11717" s="109" customFormat="1" ht="14.4"/>
    <row r="11718" s="109" customFormat="1" ht="14.4"/>
    <row r="11719" s="109" customFormat="1" ht="14.4"/>
    <row r="11720" s="109" customFormat="1" ht="14.4"/>
    <row r="11721" s="109" customFormat="1" ht="14.4"/>
    <row r="11722" s="109" customFormat="1" ht="14.4"/>
    <row r="11723" s="109" customFormat="1" ht="14.4"/>
    <row r="11724" s="109" customFormat="1" ht="14.4"/>
    <row r="11725" s="109" customFormat="1" ht="14.4"/>
    <row r="11726" s="109" customFormat="1" ht="14.4"/>
    <row r="11727" s="109" customFormat="1" ht="14.4"/>
    <row r="11728" s="109" customFormat="1" ht="14.4"/>
    <row r="11729" s="109" customFormat="1" ht="14.4"/>
    <row r="11730" s="109" customFormat="1" ht="14.4"/>
    <row r="11731" s="109" customFormat="1" ht="14.4"/>
    <row r="11732" s="109" customFormat="1" ht="14.4"/>
    <row r="11733" s="109" customFormat="1" ht="14.4"/>
    <row r="11734" s="109" customFormat="1" ht="14.4"/>
    <row r="11735" s="109" customFormat="1" ht="14.4"/>
    <row r="11736" s="109" customFormat="1" ht="14.4"/>
    <row r="11737" s="109" customFormat="1" ht="14.4"/>
    <row r="11738" s="109" customFormat="1" ht="14.4"/>
    <row r="11739" s="109" customFormat="1" ht="14.4"/>
    <row r="11740" s="109" customFormat="1" ht="14.4"/>
    <row r="11741" s="109" customFormat="1" ht="14.4"/>
    <row r="11742" s="109" customFormat="1" ht="14.4"/>
    <row r="11743" s="109" customFormat="1" ht="14.4"/>
    <row r="11744" s="109" customFormat="1" ht="14.4"/>
    <row r="11745" s="109" customFormat="1" ht="14.4"/>
    <row r="11746" s="109" customFormat="1" ht="14.4"/>
    <row r="11747" s="109" customFormat="1" ht="14.4"/>
    <row r="11748" s="109" customFormat="1" ht="14.4"/>
    <row r="11749" s="109" customFormat="1" ht="14.4"/>
    <row r="11750" s="109" customFormat="1" ht="14.4"/>
    <row r="11751" s="109" customFormat="1" ht="14.4"/>
    <row r="11752" s="109" customFormat="1" ht="14.4"/>
    <row r="11753" s="109" customFormat="1" ht="14.4"/>
    <row r="11754" s="109" customFormat="1" ht="14.4"/>
    <row r="11755" s="109" customFormat="1" ht="14.4"/>
    <row r="11756" s="109" customFormat="1" ht="14.4"/>
    <row r="11757" s="109" customFormat="1" ht="14.4"/>
    <row r="11758" s="109" customFormat="1" ht="14.4"/>
    <row r="11759" s="109" customFormat="1" ht="14.4"/>
    <row r="11760" s="109" customFormat="1" ht="14.4"/>
    <row r="11761" s="109" customFormat="1" ht="14.4"/>
    <row r="11762" s="109" customFormat="1" ht="14.4"/>
    <row r="11763" s="109" customFormat="1" ht="14.4"/>
    <row r="11764" s="109" customFormat="1" ht="14.4"/>
    <row r="11765" s="109" customFormat="1" ht="14.4"/>
    <row r="11766" s="109" customFormat="1" ht="14.4"/>
    <row r="11767" s="109" customFormat="1" ht="14.4"/>
    <row r="11768" s="109" customFormat="1" ht="14.4"/>
    <row r="11769" s="109" customFormat="1" ht="14.4"/>
    <row r="11770" s="109" customFormat="1" ht="14.4"/>
    <row r="11771" s="109" customFormat="1" ht="14.4"/>
    <row r="11772" s="109" customFormat="1" ht="14.4"/>
    <row r="11773" s="109" customFormat="1" ht="14.4"/>
    <row r="11774" s="109" customFormat="1" ht="14.4"/>
    <row r="11775" s="109" customFormat="1" ht="14.4"/>
    <row r="11776" s="109" customFormat="1" ht="14.4"/>
    <row r="11777" s="109" customFormat="1" ht="14.4"/>
    <row r="11778" s="109" customFormat="1" ht="14.4"/>
    <row r="11779" s="109" customFormat="1" ht="14.4"/>
    <row r="11780" s="109" customFormat="1" ht="14.4"/>
    <row r="11781" s="109" customFormat="1" ht="14.4"/>
    <row r="11782" s="109" customFormat="1" ht="14.4"/>
    <row r="11783" s="109" customFormat="1" ht="14.4"/>
    <row r="11784" s="109" customFormat="1" ht="14.4"/>
    <row r="11785" s="109" customFormat="1" ht="14.4"/>
    <row r="11786" s="109" customFormat="1" ht="14.4"/>
    <row r="11787" s="109" customFormat="1" ht="14.4"/>
    <row r="11788" s="109" customFormat="1" ht="14.4"/>
    <row r="11789" s="109" customFormat="1" ht="14.4"/>
    <row r="11790" s="109" customFormat="1" ht="14.4"/>
    <row r="11791" s="109" customFormat="1" ht="14.4"/>
    <row r="11792" s="109" customFormat="1" ht="14.4"/>
    <row r="11793" s="109" customFormat="1" ht="14.4"/>
    <row r="11794" s="109" customFormat="1" ht="14.4"/>
    <row r="11795" s="109" customFormat="1" ht="14.4"/>
    <row r="11796" s="109" customFormat="1" ht="14.4"/>
    <row r="11797" s="109" customFormat="1" ht="14.4"/>
    <row r="11798" s="109" customFormat="1" ht="14.4"/>
    <row r="11799" s="109" customFormat="1" ht="14.4"/>
    <row r="11800" s="109" customFormat="1" ht="14.4"/>
    <row r="11801" s="109" customFormat="1" ht="14.4"/>
    <row r="11802" s="109" customFormat="1" ht="14.4"/>
    <row r="11803" s="109" customFormat="1" ht="14.4"/>
    <row r="11804" s="109" customFormat="1" ht="14.4"/>
    <row r="11805" s="109" customFormat="1" ht="14.4"/>
    <row r="11806" s="109" customFormat="1" ht="14.4"/>
    <row r="11807" s="109" customFormat="1" ht="14.4"/>
    <row r="11808" s="109" customFormat="1" ht="14.4"/>
    <row r="11809" s="109" customFormat="1" ht="14.4"/>
    <row r="11810" s="109" customFormat="1" ht="14.4"/>
    <row r="11811" s="109" customFormat="1" ht="14.4"/>
    <row r="11812" s="109" customFormat="1" ht="14.4"/>
    <row r="11813" s="109" customFormat="1" ht="14.4"/>
    <row r="11814" s="109" customFormat="1" ht="14.4"/>
    <row r="11815" s="109" customFormat="1" ht="14.4"/>
    <row r="11816" s="109" customFormat="1" ht="14.4"/>
    <row r="11817" s="109" customFormat="1" ht="14.4"/>
    <row r="11818" s="109" customFormat="1" ht="14.4"/>
    <row r="11819" s="109" customFormat="1" ht="14.4"/>
    <row r="11820" s="109" customFormat="1" ht="14.4"/>
    <row r="11821" s="109" customFormat="1" ht="14.4"/>
    <row r="11822" s="109" customFormat="1" ht="14.4"/>
    <row r="11823" s="109" customFormat="1" ht="14.4"/>
    <row r="11824" s="109" customFormat="1" ht="14.4"/>
    <row r="11825" s="109" customFormat="1" ht="14.4"/>
    <row r="11826" s="109" customFormat="1" ht="14.4"/>
    <row r="11827" s="109" customFormat="1" ht="14.4"/>
    <row r="11828" s="109" customFormat="1" ht="14.4"/>
    <row r="11829" s="109" customFormat="1" ht="14.4"/>
    <row r="11830" s="109" customFormat="1" ht="14.4"/>
    <row r="11831" s="109" customFormat="1" ht="14.4"/>
    <row r="11832" s="109" customFormat="1" ht="14.4"/>
    <row r="11833" s="109" customFormat="1" ht="14.4"/>
    <row r="11834" s="109" customFormat="1" ht="14.4"/>
    <row r="11835" s="109" customFormat="1" ht="14.4"/>
    <row r="11836" s="109" customFormat="1" ht="14.4"/>
    <row r="11837" s="109" customFormat="1" ht="14.4"/>
    <row r="11838" s="109" customFormat="1" ht="14.4"/>
    <row r="11839" s="109" customFormat="1" ht="14.4"/>
    <row r="11840" s="109" customFormat="1" ht="14.4"/>
    <row r="11841" s="109" customFormat="1" ht="14.4"/>
    <row r="11842" s="109" customFormat="1" ht="14.4"/>
    <row r="11843" s="109" customFormat="1" ht="14.4"/>
    <row r="11844" s="109" customFormat="1" ht="14.4"/>
    <row r="11845" s="109" customFormat="1" ht="14.4"/>
    <row r="11846" s="109" customFormat="1" ht="14.4"/>
    <row r="11847" s="109" customFormat="1" ht="14.4"/>
    <row r="11848" s="109" customFormat="1" ht="14.4"/>
    <row r="11849" s="109" customFormat="1" ht="14.4"/>
    <row r="11850" s="109" customFormat="1" ht="14.4"/>
    <row r="11851" s="109" customFormat="1" ht="14.4"/>
    <row r="11852" s="109" customFormat="1" ht="14.4"/>
    <row r="11853" s="109" customFormat="1" ht="14.4"/>
    <row r="11854" s="109" customFormat="1" ht="14.4"/>
    <row r="11855" s="109" customFormat="1" ht="14.4"/>
    <row r="11856" s="109" customFormat="1" ht="14.4"/>
    <row r="11857" s="109" customFormat="1" ht="14.4"/>
    <row r="11858" s="109" customFormat="1" ht="14.4"/>
    <row r="11859" s="109" customFormat="1" ht="14.4"/>
    <row r="11860" s="109" customFormat="1" ht="14.4"/>
    <row r="11861" s="109" customFormat="1" ht="14.4"/>
    <row r="11862" s="109" customFormat="1" ht="14.4"/>
    <row r="11863" s="109" customFormat="1" ht="14.4"/>
    <row r="11864" s="109" customFormat="1" ht="14.4"/>
    <row r="11865" s="109" customFormat="1" ht="14.4"/>
    <row r="11866" s="109" customFormat="1" ht="14.4"/>
    <row r="11867" s="109" customFormat="1" ht="14.4"/>
    <row r="11868" s="109" customFormat="1" ht="14.4"/>
    <row r="11869" s="109" customFormat="1" ht="14.4"/>
    <row r="11870" s="109" customFormat="1" ht="14.4"/>
    <row r="11871" s="109" customFormat="1" ht="14.4"/>
    <row r="11872" s="109" customFormat="1" ht="14.4"/>
    <row r="11873" s="109" customFormat="1" ht="14.4"/>
    <row r="11874" s="109" customFormat="1" ht="14.4"/>
    <row r="11875" s="109" customFormat="1" ht="14.4"/>
    <row r="11876" s="109" customFormat="1" ht="14.4"/>
    <row r="11877" s="109" customFormat="1" ht="14.4"/>
    <row r="11878" s="109" customFormat="1" ht="14.4"/>
    <row r="11879" s="109" customFormat="1" ht="14.4"/>
    <row r="11880" s="109" customFormat="1" ht="14.4"/>
    <row r="11881" s="109" customFormat="1" ht="14.4"/>
    <row r="11882" s="109" customFormat="1" ht="14.4"/>
    <row r="11883" s="109" customFormat="1" ht="14.4"/>
    <row r="11884" s="109" customFormat="1" ht="14.4"/>
    <row r="11885" s="109" customFormat="1" ht="14.4"/>
    <row r="11886" s="109" customFormat="1" ht="14.4"/>
    <row r="11887" s="109" customFormat="1" ht="14.4"/>
    <row r="11888" s="109" customFormat="1" ht="14.4"/>
    <row r="11889" s="109" customFormat="1" ht="14.4"/>
    <row r="11890" s="109" customFormat="1" ht="14.4"/>
    <row r="11891" s="109" customFormat="1" ht="14.4"/>
    <row r="11892" s="109" customFormat="1" ht="14.4"/>
    <row r="11893" s="109" customFormat="1" ht="14.4"/>
    <row r="11894" s="109" customFormat="1" ht="14.4"/>
    <row r="11895" s="109" customFormat="1" ht="14.4"/>
    <row r="11896" s="109" customFormat="1" ht="14.4"/>
    <row r="11897" s="109" customFormat="1" ht="14.4"/>
    <row r="11898" s="109" customFormat="1" ht="14.4"/>
    <row r="11899" s="109" customFormat="1" ht="14.4"/>
    <row r="11900" s="109" customFormat="1" ht="14.4"/>
    <row r="11901" s="109" customFormat="1" ht="14.4"/>
    <row r="11902" s="109" customFormat="1" ht="14.4"/>
    <row r="11903" s="109" customFormat="1" ht="14.4"/>
    <row r="11904" s="109" customFormat="1" ht="14.4"/>
    <row r="11905" s="109" customFormat="1" ht="14.4"/>
    <row r="11906" s="109" customFormat="1" ht="14.4"/>
    <row r="11907" s="109" customFormat="1" ht="14.4"/>
    <row r="11908" s="109" customFormat="1" ht="14.4"/>
    <row r="11909" s="109" customFormat="1" ht="14.4"/>
    <row r="11910" s="109" customFormat="1" ht="14.4"/>
    <row r="11911" s="109" customFormat="1" ht="14.4"/>
    <row r="11912" s="109" customFormat="1" ht="14.4"/>
    <row r="11913" s="109" customFormat="1" ht="14.4"/>
    <row r="11914" s="109" customFormat="1" ht="14.4"/>
    <row r="11915" s="109" customFormat="1" ht="14.4"/>
    <row r="11916" s="109" customFormat="1" ht="14.4"/>
    <row r="11917" s="109" customFormat="1" ht="14.4"/>
    <row r="11918" s="109" customFormat="1" ht="14.4"/>
    <row r="11919" s="109" customFormat="1" ht="14.4"/>
    <row r="11920" s="109" customFormat="1" ht="14.4"/>
    <row r="11921" s="109" customFormat="1" ht="14.4"/>
    <row r="11922" s="109" customFormat="1" ht="14.4"/>
    <row r="11923" s="109" customFormat="1" ht="14.4"/>
    <row r="11924" s="109" customFormat="1" ht="14.4"/>
    <row r="11925" s="109" customFormat="1" ht="14.4"/>
    <row r="11926" s="109" customFormat="1" ht="14.4"/>
    <row r="11927" s="109" customFormat="1" ht="14.4"/>
    <row r="11928" s="109" customFormat="1" ht="14.4"/>
    <row r="11929" s="109" customFormat="1" ht="14.4"/>
    <row r="11930" s="109" customFormat="1" ht="14.4"/>
    <row r="11931" s="109" customFormat="1" ht="14.4"/>
    <row r="11932" s="109" customFormat="1" ht="14.4"/>
    <row r="11933" s="109" customFormat="1" ht="14.4"/>
    <row r="11934" s="109" customFormat="1" ht="14.4"/>
    <row r="11935" s="109" customFormat="1" ht="14.4"/>
    <row r="11936" s="109" customFormat="1" ht="14.4"/>
    <row r="11937" s="109" customFormat="1" ht="14.4"/>
    <row r="11938" s="109" customFormat="1" ht="14.4"/>
    <row r="11939" s="109" customFormat="1" ht="14.4"/>
    <row r="11940" s="109" customFormat="1" ht="14.4"/>
    <row r="11941" s="109" customFormat="1" ht="14.4"/>
    <row r="11942" s="109" customFormat="1" ht="14.4"/>
    <row r="11943" s="109" customFormat="1" ht="14.4"/>
    <row r="11944" s="109" customFormat="1" ht="14.4"/>
    <row r="11945" s="109" customFormat="1" ht="14.4"/>
    <row r="11946" s="109" customFormat="1" ht="14.4"/>
    <row r="11947" s="109" customFormat="1" ht="14.4"/>
    <row r="11948" s="109" customFormat="1" ht="14.4"/>
    <row r="11949" s="109" customFormat="1" ht="14.4"/>
    <row r="11950" s="109" customFormat="1" ht="14.4"/>
    <row r="11951" s="109" customFormat="1" ht="14.4"/>
    <row r="11952" s="109" customFormat="1" ht="14.4"/>
    <row r="11953" s="109" customFormat="1" ht="14.4"/>
    <row r="11954" s="109" customFormat="1" ht="14.4"/>
    <row r="11955" s="109" customFormat="1" ht="14.4"/>
    <row r="11956" s="109" customFormat="1" ht="14.4"/>
    <row r="11957" s="109" customFormat="1" ht="14.4"/>
    <row r="11958" s="109" customFormat="1" ht="14.4"/>
    <row r="11959" s="109" customFormat="1" ht="14.4"/>
    <row r="11960" s="109" customFormat="1" ht="14.4"/>
    <row r="11961" s="109" customFormat="1" ht="14.4"/>
    <row r="11962" s="109" customFormat="1" ht="14.4"/>
    <row r="11963" s="109" customFormat="1" ht="14.4"/>
    <row r="11964" s="109" customFormat="1" ht="14.4"/>
    <row r="11965" s="109" customFormat="1" ht="14.4"/>
    <row r="11966" s="109" customFormat="1" ht="14.4"/>
    <row r="11967" s="109" customFormat="1" ht="14.4"/>
    <row r="11968" s="109" customFormat="1" ht="14.4"/>
    <row r="11969" s="109" customFormat="1" ht="14.4"/>
    <row r="11970" s="109" customFormat="1" ht="14.4"/>
    <row r="11971" s="109" customFormat="1" ht="14.4"/>
    <row r="11972" s="109" customFormat="1" ht="14.4"/>
    <row r="11973" s="109" customFormat="1" ht="14.4"/>
    <row r="11974" s="109" customFormat="1" ht="14.4"/>
    <row r="11975" s="109" customFormat="1" ht="14.4"/>
    <row r="11976" s="109" customFormat="1" ht="14.4"/>
    <row r="11977" s="109" customFormat="1" ht="14.4"/>
    <row r="11978" s="109" customFormat="1" ht="14.4"/>
    <row r="11979" s="109" customFormat="1" ht="14.4"/>
    <row r="11980" s="109" customFormat="1" ht="14.4"/>
    <row r="11981" s="109" customFormat="1" ht="14.4"/>
    <row r="11982" s="109" customFormat="1" ht="14.4"/>
    <row r="11983" s="109" customFormat="1" ht="14.4"/>
    <row r="11984" s="109" customFormat="1" ht="14.4"/>
    <row r="11985" s="109" customFormat="1" ht="14.4"/>
    <row r="11986" s="109" customFormat="1" ht="14.4"/>
    <row r="11987" s="109" customFormat="1" ht="14.4"/>
    <row r="11988" s="109" customFormat="1" ht="14.4"/>
    <row r="11989" s="109" customFormat="1" ht="14.4"/>
    <row r="11990" s="109" customFormat="1" ht="14.4"/>
    <row r="11991" s="109" customFormat="1" ht="14.4"/>
    <row r="11992" s="109" customFormat="1" ht="14.4"/>
    <row r="11993" s="109" customFormat="1" ht="14.4"/>
    <row r="11994" s="109" customFormat="1" ht="14.4"/>
    <row r="11995" s="109" customFormat="1" ht="14.4"/>
    <row r="11996" s="109" customFormat="1" ht="14.4"/>
    <row r="11997" s="109" customFormat="1" ht="14.4"/>
    <row r="11998" s="109" customFormat="1" ht="14.4"/>
    <row r="11999" s="109" customFormat="1" ht="14.4"/>
    <row r="12000" s="109" customFormat="1" ht="14.4"/>
    <row r="12001" s="109" customFormat="1" ht="14.4"/>
    <row r="12002" s="109" customFormat="1" ht="14.4"/>
    <row r="12003" s="109" customFormat="1" ht="14.4"/>
    <row r="12004" s="109" customFormat="1" ht="14.4"/>
    <row r="12005" s="109" customFormat="1" ht="14.4"/>
    <row r="12006" s="109" customFormat="1" ht="14.4"/>
    <row r="12007" s="109" customFormat="1" ht="14.4"/>
    <row r="12008" s="109" customFormat="1" ht="14.4"/>
    <row r="12009" s="109" customFormat="1" ht="14.4"/>
    <row r="12010" s="109" customFormat="1" ht="14.4"/>
    <row r="12011" s="109" customFormat="1" ht="14.4"/>
    <row r="12012" s="109" customFormat="1" ht="14.4"/>
    <row r="12013" s="109" customFormat="1" ht="14.4"/>
    <row r="12014" s="109" customFormat="1" ht="14.4"/>
    <row r="12015" s="109" customFormat="1" ht="14.4"/>
    <row r="12016" s="109" customFormat="1" ht="14.4"/>
    <row r="12017" s="109" customFormat="1" ht="14.4"/>
    <row r="12018" s="109" customFormat="1" ht="14.4"/>
    <row r="12019" s="109" customFormat="1" ht="14.4"/>
    <row r="12020" s="109" customFormat="1" ht="14.4"/>
    <row r="12021" s="109" customFormat="1" ht="14.4"/>
    <row r="12022" s="109" customFormat="1" ht="14.4"/>
    <row r="12023" s="109" customFormat="1" ht="14.4"/>
    <row r="12024" s="109" customFormat="1" ht="14.4"/>
    <row r="12025" s="109" customFormat="1" ht="14.4"/>
    <row r="12026" s="109" customFormat="1" ht="14.4"/>
    <row r="12027" s="109" customFormat="1" ht="14.4"/>
    <row r="12028" s="109" customFormat="1" ht="14.4"/>
    <row r="12029" s="109" customFormat="1" ht="14.4"/>
    <row r="12030" s="109" customFormat="1" ht="14.4"/>
    <row r="12031" s="109" customFormat="1" ht="14.4"/>
    <row r="12032" s="109" customFormat="1" ht="14.4"/>
    <row r="12033" s="109" customFormat="1" ht="14.4"/>
    <row r="12034" s="109" customFormat="1" ht="14.4"/>
    <row r="12035" s="109" customFormat="1" ht="14.4"/>
    <row r="12036" s="109" customFormat="1" ht="14.4"/>
    <row r="12037" s="109" customFormat="1" ht="14.4"/>
    <row r="12038" s="109" customFormat="1" ht="14.4"/>
    <row r="12039" s="109" customFormat="1" ht="14.4"/>
    <row r="12040" s="109" customFormat="1" ht="14.4"/>
    <row r="12041" s="109" customFormat="1" ht="14.4"/>
    <row r="12042" s="109" customFormat="1" ht="14.4"/>
    <row r="12043" s="109" customFormat="1" ht="14.4"/>
    <row r="12044" s="109" customFormat="1" ht="14.4"/>
    <row r="12045" s="109" customFormat="1" ht="14.4"/>
    <row r="12046" s="109" customFormat="1" ht="14.4"/>
    <row r="12047" s="109" customFormat="1" ht="14.4"/>
    <row r="12048" s="109" customFormat="1" ht="14.4"/>
    <row r="12049" s="109" customFormat="1" ht="14.4"/>
    <row r="12050" s="109" customFormat="1" ht="14.4"/>
    <row r="12051" s="109" customFormat="1" ht="14.4"/>
    <row r="12052" s="109" customFormat="1" ht="14.4"/>
    <row r="12053" s="109" customFormat="1" ht="14.4"/>
    <row r="12054" s="109" customFormat="1" ht="14.4"/>
    <row r="12055" s="109" customFormat="1" ht="14.4"/>
    <row r="12056" s="109" customFormat="1" ht="14.4"/>
    <row r="12057" s="109" customFormat="1" ht="14.4"/>
    <row r="12058" s="109" customFormat="1" ht="14.4"/>
    <row r="12059" s="109" customFormat="1" ht="14.4"/>
    <row r="12060" s="109" customFormat="1" ht="14.4"/>
    <row r="12061" s="109" customFormat="1" ht="14.4"/>
    <row r="12062" s="109" customFormat="1" ht="14.4"/>
    <row r="12063" s="109" customFormat="1" ht="14.4"/>
    <row r="12064" s="109" customFormat="1" ht="14.4"/>
    <row r="12065" s="109" customFormat="1" ht="14.4"/>
    <row r="12066" s="109" customFormat="1" ht="14.4"/>
    <row r="12067" s="109" customFormat="1" ht="14.4"/>
    <row r="12068" s="109" customFormat="1" ht="14.4"/>
    <row r="12069" s="109" customFormat="1" ht="14.4"/>
    <row r="12070" s="109" customFormat="1" ht="14.4"/>
    <row r="12071" s="109" customFormat="1" ht="14.4"/>
    <row r="12072" s="109" customFormat="1" ht="14.4"/>
    <row r="12073" s="109" customFormat="1" ht="14.4"/>
    <row r="12074" s="109" customFormat="1" ht="14.4"/>
    <row r="12075" s="109" customFormat="1" ht="14.4"/>
    <row r="12076" s="109" customFormat="1" ht="14.4"/>
    <row r="12077" s="109" customFormat="1" ht="14.4"/>
    <row r="12078" s="109" customFormat="1" ht="14.4"/>
    <row r="12079" s="109" customFormat="1" ht="14.4"/>
    <row r="12080" s="109" customFormat="1" ht="14.4"/>
    <row r="12081" s="109" customFormat="1" ht="14.4"/>
    <row r="12082" s="109" customFormat="1" ht="14.4"/>
    <row r="12083" s="109" customFormat="1" ht="14.4"/>
    <row r="12084" s="109" customFormat="1" ht="14.4"/>
    <row r="12085" s="109" customFormat="1" ht="14.4"/>
    <row r="12086" s="109" customFormat="1" ht="14.4"/>
    <row r="12087" s="109" customFormat="1" ht="14.4"/>
    <row r="12088" s="109" customFormat="1" ht="14.4"/>
    <row r="12089" s="109" customFormat="1" ht="14.4"/>
    <row r="12090" s="109" customFormat="1" ht="14.4"/>
    <row r="12091" s="109" customFormat="1" ht="14.4"/>
    <row r="12092" s="109" customFormat="1" ht="14.4"/>
    <row r="12093" s="109" customFormat="1" ht="14.4"/>
    <row r="12094" s="109" customFormat="1" ht="14.4"/>
    <row r="12095" s="109" customFormat="1" ht="14.4"/>
    <row r="12096" s="109" customFormat="1" ht="14.4"/>
    <row r="12097" s="109" customFormat="1" ht="14.4"/>
    <row r="12098" s="109" customFormat="1" ht="14.4"/>
    <row r="12099" s="109" customFormat="1" ht="14.4"/>
    <row r="12100" s="109" customFormat="1" ht="14.4"/>
    <row r="12101" s="109" customFormat="1" ht="14.4"/>
    <row r="12102" s="109" customFormat="1" ht="14.4"/>
    <row r="12103" s="109" customFormat="1" ht="14.4"/>
    <row r="12104" s="109" customFormat="1" ht="14.4"/>
    <row r="12105" s="109" customFormat="1" ht="14.4"/>
    <row r="12106" s="109" customFormat="1" ht="14.4"/>
    <row r="12107" s="109" customFormat="1" ht="14.4"/>
    <row r="12108" s="109" customFormat="1" ht="14.4"/>
    <row r="12109" s="109" customFormat="1" ht="14.4"/>
    <row r="12110" s="109" customFormat="1" ht="14.4"/>
    <row r="12111" s="109" customFormat="1" ht="14.4"/>
    <row r="12112" s="109" customFormat="1" ht="14.4"/>
    <row r="12113" s="109" customFormat="1" ht="14.4"/>
    <row r="12114" s="109" customFormat="1" ht="14.4"/>
    <row r="12115" s="109" customFormat="1" ht="14.4"/>
    <row r="12116" s="109" customFormat="1" ht="14.4"/>
    <row r="12117" s="109" customFormat="1" ht="14.4"/>
    <row r="12118" s="109" customFormat="1" ht="14.4"/>
    <row r="12119" s="109" customFormat="1" ht="14.4"/>
    <row r="12120" s="109" customFormat="1" ht="14.4"/>
    <row r="12121" s="109" customFormat="1" ht="14.4"/>
    <row r="12122" s="109" customFormat="1" ht="14.4"/>
    <row r="12123" s="109" customFormat="1" ht="14.4"/>
    <row r="12124" s="109" customFormat="1" ht="14.4"/>
    <row r="12125" s="109" customFormat="1" ht="14.4"/>
    <row r="12126" s="109" customFormat="1" ht="14.4"/>
    <row r="12127" s="109" customFormat="1" ht="14.4"/>
    <row r="12128" s="109" customFormat="1" ht="14.4"/>
    <row r="12129" s="109" customFormat="1" ht="14.4"/>
    <row r="12130" s="109" customFormat="1" ht="14.4"/>
    <row r="12131" s="109" customFormat="1" ht="14.4"/>
    <row r="12132" s="109" customFormat="1" ht="14.4"/>
    <row r="12133" s="109" customFormat="1" ht="14.4"/>
    <row r="12134" s="109" customFormat="1" ht="14.4"/>
    <row r="12135" s="109" customFormat="1" ht="14.4"/>
    <row r="12136" s="109" customFormat="1" ht="14.4"/>
    <row r="12137" s="109" customFormat="1" ht="14.4"/>
    <row r="12138" s="109" customFormat="1" ht="14.4"/>
    <row r="12139" s="109" customFormat="1" ht="14.4"/>
    <row r="12140" s="109" customFormat="1" ht="14.4"/>
    <row r="12141" s="109" customFormat="1" ht="14.4"/>
    <row r="12142" s="109" customFormat="1" ht="14.4"/>
    <row r="12143" s="109" customFormat="1" ht="14.4"/>
    <row r="12144" s="109" customFormat="1" ht="14.4"/>
    <row r="12145" s="109" customFormat="1" ht="14.4"/>
    <row r="12146" s="109" customFormat="1" ht="14.4"/>
    <row r="12147" s="109" customFormat="1" ht="14.4"/>
    <row r="12148" s="109" customFormat="1" ht="14.4"/>
    <row r="12149" s="109" customFormat="1" ht="14.4"/>
    <row r="12150" s="109" customFormat="1" ht="14.4"/>
    <row r="12151" s="109" customFormat="1" ht="14.4"/>
    <row r="12152" s="109" customFormat="1" ht="14.4"/>
    <row r="12153" s="109" customFormat="1" ht="14.4"/>
    <row r="12154" s="109" customFormat="1" ht="14.4"/>
    <row r="12155" s="109" customFormat="1" ht="14.4"/>
    <row r="12156" s="109" customFormat="1" ht="14.4"/>
    <row r="12157" s="109" customFormat="1" ht="14.4"/>
    <row r="12158" s="109" customFormat="1" ht="14.4"/>
    <row r="12159" s="109" customFormat="1" ht="14.4"/>
    <row r="12160" s="109" customFormat="1" ht="14.4"/>
    <row r="12161" s="109" customFormat="1" ht="14.4"/>
    <row r="12162" s="109" customFormat="1" ht="14.4"/>
    <row r="12163" s="109" customFormat="1" ht="14.4"/>
    <row r="12164" s="109" customFormat="1" ht="14.4"/>
    <row r="12165" s="109" customFormat="1" ht="14.4"/>
    <row r="12166" s="109" customFormat="1" ht="14.4"/>
    <row r="12167" s="109" customFormat="1" ht="14.4"/>
    <row r="12168" s="109" customFormat="1" ht="14.4"/>
    <row r="12169" s="109" customFormat="1" ht="14.4"/>
    <row r="12170" s="109" customFormat="1" ht="14.4"/>
    <row r="12171" s="109" customFormat="1" ht="14.4"/>
    <row r="12172" s="109" customFormat="1" ht="14.4"/>
    <row r="12173" s="109" customFormat="1" ht="14.4"/>
    <row r="12174" s="109" customFormat="1" ht="14.4"/>
    <row r="12175" s="109" customFormat="1" ht="14.4"/>
    <row r="12176" s="109" customFormat="1" ht="14.4"/>
    <row r="12177" s="109" customFormat="1" ht="14.4"/>
    <row r="12178" s="109" customFormat="1" ht="14.4"/>
    <row r="12179" s="109" customFormat="1" ht="14.4"/>
    <row r="12180" s="109" customFormat="1" ht="14.4"/>
    <row r="12181" s="109" customFormat="1" ht="14.4"/>
    <row r="12182" s="109" customFormat="1" ht="14.4"/>
    <row r="12183" s="109" customFormat="1" ht="14.4"/>
    <row r="12184" s="109" customFormat="1" ht="14.4"/>
    <row r="12185" s="109" customFormat="1" ht="14.4"/>
    <row r="12186" s="109" customFormat="1" ht="14.4"/>
    <row r="12187" s="109" customFormat="1" ht="14.4"/>
    <row r="12188" s="109" customFormat="1" ht="14.4"/>
    <row r="12189" s="109" customFormat="1" ht="14.4"/>
    <row r="12190" s="109" customFormat="1" ht="14.4"/>
    <row r="12191" s="109" customFormat="1" ht="14.4"/>
    <row r="12192" s="109" customFormat="1" ht="14.4"/>
    <row r="12193" s="109" customFormat="1" ht="14.4"/>
    <row r="12194" s="109" customFormat="1" ht="14.4"/>
    <row r="12195" s="109" customFormat="1" ht="14.4"/>
    <row r="12196" s="109" customFormat="1" ht="14.4"/>
    <row r="12197" s="109" customFormat="1" ht="14.4"/>
    <row r="12198" s="109" customFormat="1" ht="14.4"/>
    <row r="12199" s="109" customFormat="1" ht="14.4"/>
    <row r="12200" s="109" customFormat="1" ht="14.4"/>
    <row r="12201" s="109" customFormat="1" ht="14.4"/>
    <row r="12202" s="109" customFormat="1" ht="14.4"/>
    <row r="12203" s="109" customFormat="1" ht="14.4"/>
    <row r="12204" s="109" customFormat="1" ht="14.4"/>
    <row r="12205" s="109" customFormat="1" ht="14.4"/>
    <row r="12206" s="109" customFormat="1" ht="14.4"/>
    <row r="12207" s="109" customFormat="1" ht="14.4"/>
    <row r="12208" s="109" customFormat="1" ht="14.4"/>
    <row r="12209" s="109" customFormat="1" ht="14.4"/>
    <row r="12210" s="109" customFormat="1" ht="14.4"/>
    <row r="12211" s="109" customFormat="1" ht="14.4"/>
    <row r="12212" s="109" customFormat="1" ht="14.4"/>
    <row r="12213" s="109" customFormat="1" ht="14.4"/>
    <row r="12214" s="109" customFormat="1" ht="14.4"/>
    <row r="12215" s="109" customFormat="1" ht="14.4"/>
    <row r="12216" s="109" customFormat="1" ht="14.4"/>
    <row r="12217" s="109" customFormat="1" ht="14.4"/>
    <row r="12218" s="109" customFormat="1" ht="14.4"/>
    <row r="12219" s="109" customFormat="1" ht="14.4"/>
    <row r="12220" s="109" customFormat="1" ht="14.4"/>
    <row r="12221" s="109" customFormat="1" ht="14.4"/>
    <row r="12222" s="109" customFormat="1" ht="14.4"/>
    <row r="12223" s="109" customFormat="1" ht="14.4"/>
    <row r="12224" s="109" customFormat="1" ht="14.4"/>
    <row r="12225" s="109" customFormat="1" ht="14.4"/>
    <row r="12226" s="109" customFormat="1" ht="14.4"/>
    <row r="12227" s="109" customFormat="1" ht="14.4"/>
    <row r="12228" s="109" customFormat="1" ht="14.4"/>
    <row r="12229" s="109" customFormat="1" ht="14.4"/>
    <row r="12230" s="109" customFormat="1" ht="14.4"/>
    <row r="12231" s="109" customFormat="1" ht="14.4"/>
    <row r="12232" s="109" customFormat="1" ht="14.4"/>
    <row r="12233" s="109" customFormat="1" ht="14.4"/>
    <row r="12234" s="109" customFormat="1" ht="14.4"/>
    <row r="12235" s="109" customFormat="1" ht="14.4"/>
    <row r="12236" s="109" customFormat="1" ht="14.4"/>
    <row r="12237" s="109" customFormat="1" ht="14.4"/>
    <row r="12238" s="109" customFormat="1" ht="14.4"/>
    <row r="12239" s="109" customFormat="1" ht="14.4"/>
    <row r="12240" s="109" customFormat="1" ht="14.4"/>
    <row r="12241" s="109" customFormat="1" ht="14.4"/>
    <row r="12242" s="109" customFormat="1" ht="14.4"/>
    <row r="12243" s="109" customFormat="1" ht="14.4"/>
    <row r="12244" s="109" customFormat="1" ht="14.4"/>
    <row r="12245" s="109" customFormat="1" ht="14.4"/>
    <row r="12246" s="109" customFormat="1" ht="14.4"/>
    <row r="12247" s="109" customFormat="1" ht="14.4"/>
    <row r="12248" s="109" customFormat="1" ht="14.4"/>
    <row r="12249" s="109" customFormat="1" ht="14.4"/>
    <row r="12250" s="109" customFormat="1" ht="14.4"/>
    <row r="12251" s="109" customFormat="1" ht="14.4"/>
    <row r="12252" s="109" customFormat="1" ht="14.4"/>
    <row r="12253" s="109" customFormat="1" ht="14.4"/>
    <row r="12254" s="109" customFormat="1" ht="14.4"/>
    <row r="12255" s="109" customFormat="1" ht="14.4"/>
    <row r="12256" s="109" customFormat="1" ht="14.4"/>
    <row r="12257" s="109" customFormat="1" ht="14.4"/>
    <row r="12258" s="109" customFormat="1" ht="14.4"/>
    <row r="12259" s="109" customFormat="1" ht="14.4"/>
    <row r="12260" s="109" customFormat="1" ht="14.4"/>
    <row r="12261" s="109" customFormat="1" ht="14.4"/>
    <row r="12262" s="109" customFormat="1" ht="14.4"/>
    <row r="12263" s="109" customFormat="1" ht="14.4"/>
    <row r="12264" s="109" customFormat="1" ht="14.4"/>
    <row r="12265" s="109" customFormat="1" ht="14.4"/>
    <row r="12266" s="109" customFormat="1" ht="14.4"/>
    <row r="12267" s="109" customFormat="1" ht="14.4"/>
    <row r="12268" s="109" customFormat="1" ht="14.4"/>
    <row r="12269" s="109" customFormat="1" ht="14.4"/>
    <row r="12270" s="109" customFormat="1" ht="14.4"/>
    <row r="12271" s="109" customFormat="1" ht="14.4"/>
    <row r="12272" s="109" customFormat="1" ht="14.4"/>
    <row r="12273" s="109" customFormat="1" ht="14.4"/>
    <row r="12274" s="109" customFormat="1" ht="14.4"/>
    <row r="12275" s="109" customFormat="1" ht="14.4"/>
    <row r="12276" s="109" customFormat="1" ht="14.4"/>
    <row r="12277" s="109" customFormat="1" ht="14.4"/>
    <row r="12278" s="109" customFormat="1" ht="14.4"/>
    <row r="12279" s="109" customFormat="1" ht="14.4"/>
    <row r="12280" s="109" customFormat="1" ht="14.4"/>
    <row r="12281" s="109" customFormat="1" ht="14.4"/>
    <row r="12282" s="109" customFormat="1" ht="14.4"/>
    <row r="12283" s="109" customFormat="1" ht="14.4"/>
    <row r="12284" s="109" customFormat="1" ht="14.4"/>
    <row r="12285" s="109" customFormat="1" ht="14.4"/>
    <row r="12286" s="109" customFormat="1" ht="14.4"/>
    <row r="12287" s="109" customFormat="1" ht="14.4"/>
    <row r="12288" s="109" customFormat="1" ht="14.4"/>
    <row r="12289" s="109" customFormat="1" ht="14.4"/>
    <row r="12290" s="109" customFormat="1" ht="14.4"/>
    <row r="12291" s="109" customFormat="1" ht="14.4"/>
    <row r="12292" s="109" customFormat="1" ht="14.4"/>
    <row r="12293" s="109" customFormat="1" ht="14.4"/>
    <row r="12294" s="109" customFormat="1" ht="14.4"/>
    <row r="12295" s="109" customFormat="1" ht="14.4"/>
    <row r="12296" s="109" customFormat="1" ht="14.4"/>
    <row r="12297" s="109" customFormat="1" ht="14.4"/>
    <row r="12298" s="109" customFormat="1" ht="14.4"/>
    <row r="12299" s="109" customFormat="1" ht="14.4"/>
    <row r="12300" s="109" customFormat="1" ht="14.4"/>
    <row r="12301" s="109" customFormat="1" ht="14.4"/>
    <row r="12302" s="109" customFormat="1" ht="14.4"/>
    <row r="12303" s="109" customFormat="1" ht="14.4"/>
    <row r="12304" s="109" customFormat="1" ht="14.4"/>
    <row r="12305" s="109" customFormat="1" ht="14.4"/>
    <row r="12306" s="109" customFormat="1" ht="14.4"/>
    <row r="12307" s="109" customFormat="1" ht="14.4"/>
    <row r="12308" s="109" customFormat="1" ht="14.4"/>
    <row r="12309" s="109" customFormat="1" ht="14.4"/>
    <row r="12310" s="109" customFormat="1" ht="14.4"/>
    <row r="12311" s="109" customFormat="1" ht="14.4"/>
    <row r="12312" s="109" customFormat="1" ht="14.4"/>
    <row r="12313" s="109" customFormat="1" ht="14.4"/>
    <row r="12314" s="109" customFormat="1" ht="14.4"/>
    <row r="12315" s="109" customFormat="1" ht="14.4"/>
    <row r="12316" s="109" customFormat="1" ht="14.4"/>
    <row r="12317" s="109" customFormat="1" ht="14.4"/>
    <row r="12318" s="109" customFormat="1" ht="14.4"/>
    <row r="12319" s="109" customFormat="1" ht="14.4"/>
    <row r="12320" s="109" customFormat="1" ht="14.4"/>
    <row r="12321" s="109" customFormat="1" ht="14.4"/>
    <row r="12322" s="109" customFormat="1" ht="14.4"/>
    <row r="12323" s="109" customFormat="1" ht="14.4"/>
    <row r="12324" s="109" customFormat="1" ht="14.4"/>
    <row r="12325" s="109" customFormat="1" ht="14.4"/>
    <row r="12326" s="109" customFormat="1" ht="14.4"/>
    <row r="12327" s="109" customFormat="1" ht="14.4"/>
    <row r="12328" s="109" customFormat="1" ht="14.4"/>
    <row r="12329" s="109" customFormat="1" ht="14.4"/>
    <row r="12330" s="109" customFormat="1" ht="14.4"/>
    <row r="12331" s="109" customFormat="1" ht="14.4"/>
    <row r="12332" s="109" customFormat="1" ht="14.4"/>
    <row r="12333" s="109" customFormat="1" ht="14.4"/>
    <row r="12334" s="109" customFormat="1" ht="14.4"/>
    <row r="12335" s="109" customFormat="1" ht="14.4"/>
    <row r="12336" s="109" customFormat="1" ht="14.4"/>
    <row r="12337" s="109" customFormat="1" ht="14.4"/>
    <row r="12338" s="109" customFormat="1" ht="14.4"/>
    <row r="12339" s="109" customFormat="1" ht="14.4"/>
    <row r="12340" s="109" customFormat="1" ht="14.4"/>
    <row r="12341" s="109" customFormat="1" ht="14.4"/>
    <row r="12342" s="109" customFormat="1" ht="14.4"/>
    <row r="12343" s="109" customFormat="1" ht="14.4"/>
    <row r="12344" s="109" customFormat="1" ht="14.4"/>
    <row r="12345" s="109" customFormat="1" ht="14.4"/>
    <row r="12346" s="109" customFormat="1" ht="14.4"/>
    <row r="12347" s="109" customFormat="1" ht="14.4"/>
    <row r="12348" s="109" customFormat="1" ht="14.4"/>
    <row r="12349" s="109" customFormat="1" ht="14.4"/>
    <row r="12350" s="109" customFormat="1" ht="14.4"/>
    <row r="12351" s="109" customFormat="1" ht="14.4"/>
    <row r="12352" s="109" customFormat="1" ht="14.4"/>
    <row r="12353" s="109" customFormat="1" ht="14.4"/>
    <row r="12354" s="109" customFormat="1" ht="14.4"/>
    <row r="12355" s="109" customFormat="1" ht="14.4"/>
    <row r="12356" s="109" customFormat="1" ht="14.4"/>
    <row r="12357" s="109" customFormat="1" ht="14.4"/>
    <row r="12358" s="109" customFormat="1" ht="14.4"/>
    <row r="12359" s="109" customFormat="1" ht="14.4"/>
    <row r="12360" s="109" customFormat="1" ht="14.4"/>
    <row r="12361" s="109" customFormat="1" ht="14.4"/>
    <row r="12362" s="109" customFormat="1" ht="14.4"/>
    <row r="12363" s="109" customFormat="1" ht="14.4"/>
    <row r="12364" s="109" customFormat="1" ht="14.4"/>
    <row r="12365" s="109" customFormat="1" ht="14.4"/>
    <row r="12366" s="109" customFormat="1" ht="14.4"/>
    <row r="12367" s="109" customFormat="1" ht="14.4"/>
    <row r="12368" s="109" customFormat="1" ht="14.4"/>
    <row r="12369" s="109" customFormat="1" ht="14.4"/>
    <row r="12370" s="109" customFormat="1" ht="14.4"/>
    <row r="12371" s="109" customFormat="1" ht="14.4"/>
    <row r="12372" s="109" customFormat="1" ht="14.4"/>
    <row r="12373" s="109" customFormat="1" ht="14.4"/>
    <row r="12374" s="109" customFormat="1" ht="14.4"/>
    <row r="12375" s="109" customFormat="1" ht="14.4"/>
    <row r="12376" s="109" customFormat="1" ht="14.4"/>
    <row r="12377" s="109" customFormat="1" ht="14.4"/>
    <row r="12378" s="109" customFormat="1" ht="14.4"/>
    <row r="12379" s="109" customFormat="1" ht="14.4"/>
    <row r="12380" s="109" customFormat="1" ht="14.4"/>
    <row r="12381" s="109" customFormat="1" ht="14.4"/>
    <row r="12382" s="109" customFormat="1" ht="14.4"/>
    <row r="12383" s="109" customFormat="1" ht="14.4"/>
    <row r="12384" s="109" customFormat="1" ht="14.4"/>
    <row r="12385" s="109" customFormat="1" ht="14.4"/>
    <row r="12386" s="109" customFormat="1" ht="14.4"/>
    <row r="12387" s="109" customFormat="1" ht="14.4"/>
    <row r="12388" s="109" customFormat="1" ht="14.4"/>
    <row r="12389" s="109" customFormat="1" ht="14.4"/>
    <row r="12390" s="109" customFormat="1" ht="14.4"/>
    <row r="12391" s="109" customFormat="1" ht="14.4"/>
    <row r="12392" s="109" customFormat="1" ht="14.4"/>
    <row r="12393" s="109" customFormat="1" ht="14.4"/>
    <row r="12394" s="109" customFormat="1" ht="14.4"/>
    <row r="12395" s="109" customFormat="1" ht="14.4"/>
    <row r="12396" s="109" customFormat="1" ht="14.4"/>
    <row r="12397" s="109" customFormat="1" ht="14.4"/>
    <row r="12398" s="109" customFormat="1" ht="14.4"/>
    <row r="12399" s="109" customFormat="1" ht="14.4"/>
    <row r="12400" s="109" customFormat="1" ht="14.4"/>
    <row r="12401" s="109" customFormat="1" ht="14.4"/>
    <row r="12402" s="109" customFormat="1" ht="14.4"/>
    <row r="12403" s="109" customFormat="1" ht="14.4"/>
    <row r="12404" s="109" customFormat="1" ht="14.4"/>
    <row r="12405" s="109" customFormat="1" ht="14.4"/>
    <row r="12406" s="109" customFormat="1" ht="14.4"/>
    <row r="12407" s="109" customFormat="1" ht="14.4"/>
    <row r="12408" s="109" customFormat="1" ht="14.4"/>
    <row r="12409" s="109" customFormat="1" ht="14.4"/>
    <row r="12410" s="109" customFormat="1" ht="14.4"/>
    <row r="12411" s="109" customFormat="1" ht="14.4"/>
    <row r="12412" s="109" customFormat="1" ht="14.4"/>
    <row r="12413" s="109" customFormat="1" ht="14.4"/>
    <row r="12414" s="109" customFormat="1" ht="14.4"/>
    <row r="12415" s="109" customFormat="1" ht="14.4"/>
    <row r="12416" s="109" customFormat="1" ht="14.4"/>
    <row r="12417" s="109" customFormat="1" ht="14.4"/>
    <row r="12418" s="109" customFormat="1" ht="14.4"/>
    <row r="12419" s="109" customFormat="1" ht="14.4"/>
    <row r="12420" s="109" customFormat="1" ht="14.4"/>
    <row r="12421" s="109" customFormat="1" ht="14.4"/>
    <row r="12422" s="109" customFormat="1" ht="14.4"/>
    <row r="12423" s="109" customFormat="1" ht="14.4"/>
    <row r="12424" s="109" customFormat="1" ht="14.4"/>
    <row r="12425" s="109" customFormat="1" ht="14.4"/>
    <row r="12426" s="109" customFormat="1" ht="14.4"/>
    <row r="12427" s="109" customFormat="1" ht="14.4"/>
    <row r="12428" s="109" customFormat="1" ht="14.4"/>
    <row r="12429" s="109" customFormat="1" ht="14.4"/>
    <row r="12430" s="109" customFormat="1" ht="14.4"/>
    <row r="12431" s="109" customFormat="1" ht="14.4"/>
    <row r="12432" s="109" customFormat="1" ht="14.4"/>
    <row r="12433" s="109" customFormat="1" ht="14.4"/>
    <row r="12434" s="109" customFormat="1" ht="14.4"/>
    <row r="12435" s="109" customFormat="1" ht="14.4"/>
    <row r="12436" s="109" customFormat="1" ht="14.4"/>
    <row r="12437" s="109" customFormat="1" ht="14.4"/>
    <row r="12438" s="109" customFormat="1" ht="14.4"/>
    <row r="12439" s="109" customFormat="1" ht="14.4"/>
    <row r="12440" s="109" customFormat="1" ht="14.4"/>
    <row r="12441" s="109" customFormat="1" ht="14.4"/>
    <row r="12442" s="109" customFormat="1" ht="14.4"/>
    <row r="12443" s="109" customFormat="1" ht="14.4"/>
    <row r="12444" s="109" customFormat="1" ht="14.4"/>
    <row r="12445" s="109" customFormat="1" ht="14.4"/>
    <row r="12446" s="109" customFormat="1" ht="14.4"/>
    <row r="12447" s="109" customFormat="1" ht="14.4"/>
    <row r="12448" s="109" customFormat="1" ht="14.4"/>
    <row r="12449" s="109" customFormat="1" ht="14.4"/>
    <row r="12450" s="109" customFormat="1" ht="14.4"/>
    <row r="12451" s="109" customFormat="1" ht="14.4"/>
    <row r="12452" s="109" customFormat="1" ht="14.4"/>
    <row r="12453" s="109" customFormat="1" ht="14.4"/>
    <row r="12454" s="109" customFormat="1" ht="14.4"/>
    <row r="12455" s="109" customFormat="1" ht="14.4"/>
    <row r="12456" s="109" customFormat="1" ht="14.4"/>
    <row r="12457" s="109" customFormat="1" ht="14.4"/>
    <row r="12458" s="109" customFormat="1" ht="14.4"/>
    <row r="12459" s="109" customFormat="1" ht="14.4"/>
    <row r="12460" s="109" customFormat="1" ht="14.4"/>
    <row r="12461" s="109" customFormat="1" ht="14.4"/>
    <row r="12462" s="109" customFormat="1" ht="14.4"/>
    <row r="12463" s="109" customFormat="1" ht="14.4"/>
    <row r="12464" s="109" customFormat="1" ht="14.4"/>
    <row r="12465" s="109" customFormat="1" ht="14.4"/>
    <row r="12466" s="109" customFormat="1" ht="14.4"/>
    <row r="12467" s="109" customFormat="1" ht="14.4"/>
    <row r="12468" s="109" customFormat="1" ht="14.4"/>
    <row r="12469" s="109" customFormat="1" ht="14.4"/>
    <row r="12470" s="109" customFormat="1" ht="14.4"/>
    <row r="12471" s="109" customFormat="1" ht="14.4"/>
    <row r="12472" s="109" customFormat="1" ht="14.4"/>
    <row r="12473" s="109" customFormat="1" ht="14.4"/>
    <row r="12474" s="109" customFormat="1" ht="14.4"/>
    <row r="12475" s="109" customFormat="1" ht="14.4"/>
    <row r="12476" s="109" customFormat="1" ht="14.4"/>
    <row r="12477" s="109" customFormat="1" ht="14.4"/>
    <row r="12478" s="109" customFormat="1" ht="14.4"/>
    <row r="12479" s="109" customFormat="1" ht="14.4"/>
    <row r="12480" s="109" customFormat="1" ht="14.4"/>
    <row r="12481" s="109" customFormat="1" ht="14.4"/>
    <row r="12482" s="109" customFormat="1" ht="14.4"/>
    <row r="12483" s="109" customFormat="1" ht="14.4"/>
    <row r="12484" s="109" customFormat="1" ht="14.4"/>
    <row r="12485" s="109" customFormat="1" ht="14.4"/>
    <row r="12486" s="109" customFormat="1" ht="14.4"/>
    <row r="12487" s="109" customFormat="1" ht="14.4"/>
    <row r="12488" s="109" customFormat="1" ht="14.4"/>
    <row r="12489" s="109" customFormat="1" ht="14.4"/>
    <row r="12490" s="109" customFormat="1" ht="14.4"/>
    <row r="12491" s="109" customFormat="1" ht="14.4"/>
    <row r="12492" s="109" customFormat="1" ht="14.4"/>
    <row r="12493" s="109" customFormat="1" ht="14.4"/>
    <row r="12494" s="109" customFormat="1" ht="14.4"/>
    <row r="12495" s="109" customFormat="1" ht="14.4"/>
    <row r="12496" s="109" customFormat="1" ht="14.4"/>
    <row r="12497" s="109" customFormat="1" ht="14.4"/>
    <row r="12498" s="109" customFormat="1" ht="14.4"/>
    <row r="12499" s="109" customFormat="1" ht="14.4"/>
    <row r="12500" s="109" customFormat="1" ht="14.4"/>
    <row r="12501" s="109" customFormat="1" ht="14.4"/>
    <row r="12502" s="109" customFormat="1" ht="14.4"/>
    <row r="12503" s="109" customFormat="1" ht="14.4"/>
    <row r="12504" s="109" customFormat="1" ht="14.4"/>
    <row r="12505" s="109" customFormat="1" ht="14.4"/>
    <row r="12506" s="109" customFormat="1" ht="14.4"/>
    <row r="12507" s="109" customFormat="1" ht="14.4"/>
    <row r="12508" s="109" customFormat="1" ht="14.4"/>
    <row r="12509" s="109" customFormat="1" ht="14.4"/>
    <row r="12510" s="109" customFormat="1" ht="14.4"/>
    <row r="12511" s="109" customFormat="1" ht="14.4"/>
    <row r="12512" s="109" customFormat="1" ht="14.4"/>
    <row r="12513" s="109" customFormat="1" ht="14.4"/>
    <row r="12514" s="109" customFormat="1" ht="14.4"/>
    <row r="12515" s="109" customFormat="1" ht="14.4"/>
    <row r="12516" s="109" customFormat="1" ht="14.4"/>
    <row r="12517" s="109" customFormat="1" ht="14.4"/>
    <row r="12518" s="109" customFormat="1" ht="14.4"/>
    <row r="12519" s="109" customFormat="1" ht="14.4"/>
    <row r="12520" s="109" customFormat="1" ht="14.4"/>
    <row r="12521" s="109" customFormat="1" ht="14.4"/>
    <row r="12522" s="109" customFormat="1" ht="14.4"/>
    <row r="12523" s="109" customFormat="1" ht="14.4"/>
    <row r="12524" s="109" customFormat="1" ht="14.4"/>
    <row r="12525" s="109" customFormat="1" ht="14.4"/>
    <row r="12526" s="109" customFormat="1" ht="14.4"/>
    <row r="12527" s="109" customFormat="1" ht="14.4"/>
    <row r="12528" s="109" customFormat="1" ht="14.4"/>
    <row r="12529" s="109" customFormat="1" ht="14.4"/>
    <row r="12530" s="109" customFormat="1" ht="14.4"/>
    <row r="12531" s="109" customFormat="1" ht="14.4"/>
    <row r="12532" s="109" customFormat="1" ht="14.4"/>
    <row r="12533" s="109" customFormat="1" ht="14.4"/>
    <row r="12534" s="109" customFormat="1" ht="14.4"/>
    <row r="12535" s="109" customFormat="1" ht="14.4"/>
    <row r="12536" s="109" customFormat="1" ht="14.4"/>
    <row r="12537" s="109" customFormat="1" ht="14.4"/>
    <row r="12538" s="109" customFormat="1" ht="14.4"/>
    <row r="12539" s="109" customFormat="1" ht="14.4"/>
    <row r="12540" s="109" customFormat="1" ht="14.4"/>
    <row r="12541" s="109" customFormat="1" ht="14.4"/>
    <row r="12542" s="109" customFormat="1" ht="14.4"/>
    <row r="12543" s="109" customFormat="1" ht="14.4"/>
    <row r="12544" s="109" customFormat="1" ht="14.4"/>
    <row r="12545" s="109" customFormat="1" ht="14.4"/>
    <row r="12546" s="109" customFormat="1" ht="14.4"/>
    <row r="12547" s="109" customFormat="1" ht="14.4"/>
    <row r="12548" s="109" customFormat="1" ht="14.4"/>
    <row r="12549" s="109" customFormat="1" ht="14.4"/>
    <row r="12550" s="109" customFormat="1" ht="14.4"/>
    <row r="12551" s="109" customFormat="1" ht="14.4"/>
    <row r="12552" s="109" customFormat="1" ht="14.4"/>
    <row r="12553" s="109" customFormat="1" ht="14.4"/>
    <row r="12554" s="109" customFormat="1" ht="14.4"/>
    <row r="12555" s="109" customFormat="1" ht="14.4"/>
    <row r="12556" s="109" customFormat="1" ht="14.4"/>
    <row r="12557" s="109" customFormat="1" ht="14.4"/>
    <row r="12558" s="109" customFormat="1" ht="14.4"/>
    <row r="12559" s="109" customFormat="1" ht="14.4"/>
    <row r="12560" s="109" customFormat="1" ht="14.4"/>
    <row r="12561" s="109" customFormat="1" ht="14.4"/>
    <row r="12562" s="109" customFormat="1" ht="14.4"/>
    <row r="12563" s="109" customFormat="1" ht="14.4"/>
    <row r="12564" s="109" customFormat="1" ht="14.4"/>
    <row r="12565" s="109" customFormat="1" ht="14.4"/>
    <row r="12566" s="109" customFormat="1" ht="14.4"/>
    <row r="12567" s="109" customFormat="1" ht="14.4"/>
    <row r="12568" s="109" customFormat="1" ht="14.4"/>
    <row r="12569" s="109" customFormat="1" ht="14.4"/>
    <row r="12570" s="109" customFormat="1" ht="14.4"/>
    <row r="12571" s="109" customFormat="1" ht="14.4"/>
    <row r="12572" s="109" customFormat="1" ht="14.4"/>
    <row r="12573" s="109" customFormat="1" ht="14.4"/>
    <row r="12574" s="109" customFormat="1" ht="14.4"/>
    <row r="12575" s="109" customFormat="1" ht="14.4"/>
    <row r="12576" s="109" customFormat="1" ht="14.4"/>
    <row r="12577" s="109" customFormat="1" ht="14.4"/>
    <row r="12578" s="109" customFormat="1" ht="14.4"/>
    <row r="12579" s="109" customFormat="1" ht="14.4"/>
    <row r="12580" s="109" customFormat="1" ht="14.4"/>
    <row r="12581" s="109" customFormat="1" ht="14.4"/>
    <row r="12582" s="109" customFormat="1" ht="14.4"/>
    <row r="12583" s="109" customFormat="1" ht="14.4"/>
    <row r="12584" s="109" customFormat="1" ht="14.4"/>
    <row r="12585" s="109" customFormat="1" ht="14.4"/>
    <row r="12586" s="109" customFormat="1" ht="14.4"/>
    <row r="12587" s="109" customFormat="1" ht="14.4"/>
    <row r="12588" s="109" customFormat="1" ht="14.4"/>
    <row r="12589" s="109" customFormat="1" ht="14.4"/>
    <row r="12590" s="109" customFormat="1" ht="14.4"/>
    <row r="12591" s="109" customFormat="1" ht="14.4"/>
    <row r="12592" s="109" customFormat="1" ht="14.4"/>
    <row r="12593" s="109" customFormat="1" ht="14.4"/>
    <row r="12594" s="109" customFormat="1" ht="14.4"/>
    <row r="12595" s="109" customFormat="1" ht="14.4"/>
    <row r="12596" s="109" customFormat="1" ht="14.4"/>
    <row r="12597" s="109" customFormat="1" ht="14.4"/>
    <row r="12598" s="109" customFormat="1" ht="14.4"/>
    <row r="12599" s="109" customFormat="1" ht="14.4"/>
    <row r="12600" s="109" customFormat="1" ht="14.4"/>
    <row r="12601" s="109" customFormat="1" ht="14.4"/>
    <row r="12602" s="109" customFormat="1" ht="14.4"/>
    <row r="12603" s="109" customFormat="1" ht="14.4"/>
    <row r="12604" s="109" customFormat="1" ht="14.4"/>
    <row r="12605" s="109" customFormat="1" ht="14.4"/>
    <row r="12606" s="109" customFormat="1" ht="14.4"/>
    <row r="12607" s="109" customFormat="1" ht="14.4"/>
    <row r="12608" s="109" customFormat="1" ht="14.4"/>
    <row r="12609" s="109" customFormat="1" ht="14.4"/>
    <row r="12610" s="109" customFormat="1" ht="14.4"/>
    <row r="12611" s="109" customFormat="1" ht="14.4"/>
    <row r="12612" s="109" customFormat="1" ht="14.4"/>
    <row r="12613" s="109" customFormat="1" ht="14.4"/>
    <row r="12614" s="109" customFormat="1" ht="14.4"/>
    <row r="12615" s="109" customFormat="1" ht="14.4"/>
    <row r="12616" s="109" customFormat="1" ht="14.4"/>
    <row r="12617" s="109" customFormat="1" ht="14.4"/>
    <row r="12618" s="109" customFormat="1" ht="14.4"/>
    <row r="12619" s="109" customFormat="1" ht="14.4"/>
    <row r="12620" s="109" customFormat="1" ht="14.4"/>
    <row r="12621" s="109" customFormat="1" ht="14.4"/>
    <row r="12622" s="109" customFormat="1" ht="14.4"/>
    <row r="12623" s="109" customFormat="1" ht="14.4"/>
    <row r="12624" s="109" customFormat="1" ht="14.4"/>
    <row r="12625" s="109" customFormat="1" ht="14.4"/>
    <row r="12626" s="109" customFormat="1" ht="14.4"/>
    <row r="12627" s="109" customFormat="1" ht="14.4"/>
    <row r="12628" s="109" customFormat="1" ht="14.4"/>
    <row r="12629" s="109" customFormat="1" ht="14.4"/>
    <row r="12630" s="109" customFormat="1" ht="14.4"/>
    <row r="12631" s="109" customFormat="1" ht="14.4"/>
    <row r="12632" s="109" customFormat="1" ht="14.4"/>
    <row r="12633" s="109" customFormat="1" ht="14.4"/>
    <row r="12634" s="109" customFormat="1" ht="14.4"/>
    <row r="12635" s="109" customFormat="1" ht="14.4"/>
    <row r="12636" s="109" customFormat="1" ht="14.4"/>
    <row r="12637" s="109" customFormat="1" ht="14.4"/>
    <row r="12638" s="109" customFormat="1" ht="14.4"/>
    <row r="12639" s="109" customFormat="1" ht="14.4"/>
    <row r="12640" s="109" customFormat="1" ht="14.4"/>
    <row r="12641" s="109" customFormat="1" ht="14.4"/>
    <row r="12642" s="109" customFormat="1" ht="14.4"/>
    <row r="12643" s="109" customFormat="1" ht="14.4"/>
    <row r="12644" s="109" customFormat="1" ht="14.4"/>
    <row r="12645" s="109" customFormat="1" ht="14.4"/>
    <row r="12646" s="109" customFormat="1" ht="14.4"/>
    <row r="12647" s="109" customFormat="1" ht="14.4"/>
    <row r="12648" s="109" customFormat="1" ht="14.4"/>
    <row r="12649" s="109" customFormat="1" ht="14.4"/>
    <row r="12650" s="109" customFormat="1" ht="14.4"/>
    <row r="12651" s="109" customFormat="1" ht="14.4"/>
    <row r="12652" s="109" customFormat="1" ht="14.4"/>
    <row r="12653" s="109" customFormat="1" ht="14.4"/>
    <row r="12654" s="109" customFormat="1" ht="14.4"/>
    <row r="12655" s="109" customFormat="1" ht="14.4"/>
    <row r="12656" s="109" customFormat="1" ht="14.4"/>
    <row r="12657" s="109" customFormat="1" ht="14.4"/>
    <row r="12658" s="109" customFormat="1" ht="14.4"/>
    <row r="12659" s="109" customFormat="1" ht="14.4"/>
    <row r="12660" s="109" customFormat="1" ht="14.4"/>
    <row r="12661" s="109" customFormat="1" ht="14.4"/>
    <row r="12662" s="109" customFormat="1" ht="14.4"/>
    <row r="12663" s="109" customFormat="1" ht="14.4"/>
    <row r="12664" s="109" customFormat="1" ht="14.4"/>
    <row r="12665" s="109" customFormat="1" ht="14.4"/>
    <row r="12666" s="109" customFormat="1" ht="14.4"/>
    <row r="12667" s="109" customFormat="1" ht="14.4"/>
    <row r="12668" s="109" customFormat="1" ht="14.4"/>
    <row r="12669" s="109" customFormat="1" ht="14.4"/>
    <row r="12670" s="109" customFormat="1" ht="14.4"/>
    <row r="12671" s="109" customFormat="1" ht="14.4"/>
    <row r="12672" s="109" customFormat="1" ht="14.4"/>
    <row r="12673" s="109" customFormat="1" ht="14.4"/>
    <row r="12674" s="109" customFormat="1" ht="14.4"/>
    <row r="12675" s="109" customFormat="1" ht="14.4"/>
    <row r="12676" s="109" customFormat="1" ht="14.4"/>
    <row r="12677" s="109" customFormat="1" ht="14.4"/>
    <row r="12678" s="109" customFormat="1" ht="14.4"/>
    <row r="12679" s="109" customFormat="1" ht="14.4"/>
    <row r="12680" s="109" customFormat="1" ht="14.4"/>
    <row r="12681" s="109" customFormat="1" ht="14.4"/>
    <row r="12682" s="109" customFormat="1" ht="14.4"/>
    <row r="12683" s="109" customFormat="1" ht="14.4"/>
    <row r="12684" s="109" customFormat="1" ht="14.4"/>
    <row r="12685" s="109" customFormat="1" ht="14.4"/>
    <row r="12686" s="109" customFormat="1" ht="14.4"/>
    <row r="12687" s="109" customFormat="1" ht="14.4"/>
    <row r="12688" s="109" customFormat="1" ht="14.4"/>
    <row r="12689" s="109" customFormat="1" ht="14.4"/>
    <row r="12690" s="109" customFormat="1" ht="14.4"/>
    <row r="12691" s="109" customFormat="1" ht="14.4"/>
    <row r="12692" s="109" customFormat="1" ht="14.4"/>
    <row r="12693" s="109" customFormat="1" ht="14.4"/>
    <row r="12694" s="109" customFormat="1" ht="14.4"/>
    <row r="12695" s="109" customFormat="1" ht="14.4"/>
    <row r="12696" s="109" customFormat="1" ht="14.4"/>
    <row r="12697" s="109" customFormat="1" ht="14.4"/>
    <row r="12698" s="109" customFormat="1" ht="14.4"/>
    <row r="12699" s="109" customFormat="1" ht="14.4"/>
    <row r="12700" s="109" customFormat="1" ht="14.4"/>
    <row r="12701" s="109" customFormat="1" ht="14.4"/>
    <row r="12702" s="109" customFormat="1" ht="14.4"/>
    <row r="12703" s="109" customFormat="1" ht="14.4"/>
    <row r="12704" s="109" customFormat="1" ht="14.4"/>
    <row r="12705" s="109" customFormat="1" ht="14.4"/>
    <row r="12706" s="109" customFormat="1" ht="14.4"/>
    <row r="12707" s="109" customFormat="1" ht="14.4"/>
    <row r="12708" s="109" customFormat="1" ht="14.4"/>
    <row r="12709" s="109" customFormat="1" ht="14.4"/>
    <row r="12710" s="109" customFormat="1" ht="14.4"/>
    <row r="12711" s="109" customFormat="1" ht="14.4"/>
    <row r="12712" s="109" customFormat="1" ht="14.4"/>
    <row r="12713" s="109" customFormat="1" ht="14.4"/>
    <row r="12714" s="109" customFormat="1" ht="14.4"/>
    <row r="12715" s="109" customFormat="1" ht="14.4"/>
    <row r="12716" s="109" customFormat="1" ht="14.4"/>
    <row r="12717" s="109" customFormat="1" ht="14.4"/>
    <row r="12718" s="109" customFormat="1" ht="14.4"/>
    <row r="12719" s="109" customFormat="1" ht="14.4"/>
    <row r="12720" s="109" customFormat="1" ht="14.4"/>
    <row r="12721" s="109" customFormat="1" ht="14.4"/>
    <row r="12722" s="109" customFormat="1" ht="14.4"/>
    <row r="12723" s="109" customFormat="1" ht="14.4"/>
    <row r="12724" s="109" customFormat="1" ht="14.4"/>
    <row r="12725" s="109" customFormat="1" ht="14.4"/>
    <row r="12726" s="109" customFormat="1" ht="14.4"/>
    <row r="12727" s="109" customFormat="1" ht="14.4"/>
    <row r="12728" s="109" customFormat="1" ht="14.4"/>
    <row r="12729" s="109" customFormat="1" ht="14.4"/>
    <row r="12730" s="109" customFormat="1" ht="14.4"/>
    <row r="12731" s="109" customFormat="1" ht="14.4"/>
    <row r="12732" s="109" customFormat="1" ht="14.4"/>
    <row r="12733" s="109" customFormat="1" ht="14.4"/>
    <row r="12734" s="109" customFormat="1" ht="14.4"/>
    <row r="12735" s="109" customFormat="1" ht="14.4"/>
    <row r="12736" s="109" customFormat="1" ht="14.4"/>
    <row r="12737" s="109" customFormat="1" ht="14.4"/>
    <row r="12738" s="109" customFormat="1" ht="14.4"/>
    <row r="12739" s="109" customFormat="1" ht="14.4"/>
    <row r="12740" s="109" customFormat="1" ht="14.4"/>
    <row r="12741" s="109" customFormat="1" ht="14.4"/>
    <row r="12742" s="109" customFormat="1" ht="14.4"/>
    <row r="12743" s="109" customFormat="1" ht="14.4"/>
    <row r="12744" s="109" customFormat="1" ht="14.4"/>
    <row r="12745" s="109" customFormat="1" ht="14.4"/>
    <row r="12746" s="109" customFormat="1" ht="14.4"/>
    <row r="12747" s="109" customFormat="1" ht="14.4"/>
    <row r="12748" s="109" customFormat="1" ht="14.4"/>
    <row r="12749" s="109" customFormat="1" ht="14.4"/>
    <row r="12750" s="109" customFormat="1" ht="14.4"/>
    <row r="12751" s="109" customFormat="1" ht="14.4"/>
    <row r="12752" s="109" customFormat="1" ht="14.4"/>
    <row r="12753" s="109" customFormat="1" ht="14.4"/>
    <row r="12754" s="109" customFormat="1" ht="14.4"/>
    <row r="12755" s="109" customFormat="1" ht="14.4"/>
    <row r="12756" s="109" customFormat="1" ht="14.4"/>
    <row r="12757" s="109" customFormat="1" ht="14.4"/>
    <row r="12758" s="109" customFormat="1" ht="14.4"/>
    <row r="12759" s="109" customFormat="1" ht="14.4"/>
    <row r="12760" s="109" customFormat="1" ht="14.4"/>
    <row r="12761" s="109" customFormat="1" ht="14.4"/>
    <row r="12762" s="109" customFormat="1" ht="14.4"/>
    <row r="12763" s="109" customFormat="1" ht="14.4"/>
    <row r="12764" s="109" customFormat="1" ht="14.4"/>
    <row r="12765" s="109" customFormat="1" ht="14.4"/>
    <row r="12766" s="109" customFormat="1" ht="14.4"/>
    <row r="12767" s="109" customFormat="1" ht="14.4"/>
    <row r="12768" s="109" customFormat="1" ht="14.4"/>
    <row r="12769" s="109" customFormat="1" ht="14.4"/>
    <row r="12770" s="109" customFormat="1" ht="14.4"/>
    <row r="12771" s="109" customFormat="1" ht="14.4"/>
    <row r="12772" s="109" customFormat="1" ht="14.4"/>
    <row r="12773" s="109" customFormat="1" ht="14.4"/>
    <row r="12774" s="109" customFormat="1" ht="14.4"/>
    <row r="12775" s="109" customFormat="1" ht="14.4"/>
    <row r="12776" s="109" customFormat="1" ht="14.4"/>
    <row r="12777" s="109" customFormat="1" ht="14.4"/>
    <row r="12778" s="109" customFormat="1" ht="14.4"/>
    <row r="12779" s="109" customFormat="1" ht="14.4"/>
    <row r="12780" s="109" customFormat="1" ht="14.4"/>
    <row r="12781" s="109" customFormat="1" ht="14.4"/>
    <row r="12782" s="109" customFormat="1" ht="14.4"/>
    <row r="12783" s="109" customFormat="1" ht="14.4"/>
    <row r="12784" s="109" customFormat="1" ht="14.4"/>
    <row r="12785" s="109" customFormat="1" ht="14.4"/>
    <row r="12786" s="109" customFormat="1" ht="14.4"/>
    <row r="12787" s="109" customFormat="1" ht="14.4"/>
    <row r="12788" s="109" customFormat="1" ht="14.4"/>
    <row r="12789" s="109" customFormat="1" ht="14.4"/>
    <row r="12790" s="109" customFormat="1" ht="14.4"/>
    <row r="12791" s="109" customFormat="1" ht="14.4"/>
    <row r="12792" s="109" customFormat="1" ht="14.4"/>
    <row r="12793" s="109" customFormat="1" ht="14.4"/>
    <row r="12794" s="109" customFormat="1" ht="14.4"/>
    <row r="12795" s="109" customFormat="1" ht="14.4"/>
    <row r="12796" s="109" customFormat="1" ht="14.4"/>
    <row r="12797" s="109" customFormat="1" ht="14.4"/>
    <row r="12798" s="109" customFormat="1" ht="14.4"/>
    <row r="12799" s="109" customFormat="1" ht="14.4"/>
    <row r="12800" s="109" customFormat="1" ht="14.4"/>
    <row r="12801" s="109" customFormat="1" ht="14.4"/>
    <row r="12802" s="109" customFormat="1" ht="14.4"/>
    <row r="12803" s="109" customFormat="1" ht="14.4"/>
    <row r="12804" s="109" customFormat="1" ht="14.4"/>
    <row r="12805" s="109" customFormat="1" ht="14.4"/>
    <row r="12806" s="109" customFormat="1" ht="14.4"/>
    <row r="12807" s="109" customFormat="1" ht="14.4"/>
    <row r="12808" s="109" customFormat="1" ht="14.4"/>
    <row r="12809" s="109" customFormat="1" ht="14.4"/>
    <row r="12810" s="109" customFormat="1" ht="14.4"/>
    <row r="12811" s="109" customFormat="1" ht="14.4"/>
    <row r="12812" s="109" customFormat="1" ht="14.4"/>
    <row r="12813" s="109" customFormat="1" ht="14.4"/>
    <row r="12814" s="109" customFormat="1" ht="14.4"/>
    <row r="12815" s="109" customFormat="1" ht="14.4"/>
    <row r="12816" s="109" customFormat="1" ht="14.4"/>
    <row r="12817" s="109" customFormat="1" ht="14.4"/>
    <row r="12818" s="109" customFormat="1" ht="14.4"/>
    <row r="12819" s="109" customFormat="1" ht="14.4"/>
    <row r="12820" s="109" customFormat="1" ht="14.4"/>
    <row r="12821" s="109" customFormat="1" ht="14.4"/>
    <row r="12822" s="109" customFormat="1" ht="14.4"/>
    <row r="12823" s="109" customFormat="1" ht="14.4"/>
    <row r="12824" s="109" customFormat="1" ht="14.4"/>
    <row r="12825" s="109" customFormat="1" ht="14.4"/>
    <row r="12826" s="109" customFormat="1" ht="14.4"/>
    <row r="12827" s="109" customFormat="1" ht="14.4"/>
    <row r="12828" s="109" customFormat="1" ht="14.4"/>
    <row r="12829" s="109" customFormat="1" ht="14.4"/>
    <row r="12830" s="109" customFormat="1" ht="14.4"/>
    <row r="12831" s="109" customFormat="1" ht="14.4"/>
    <row r="12832" s="109" customFormat="1" ht="14.4"/>
    <row r="12833" s="109" customFormat="1" ht="14.4"/>
    <row r="12834" s="109" customFormat="1" ht="14.4"/>
    <row r="12835" s="109" customFormat="1" ht="14.4"/>
    <row r="12836" s="109" customFormat="1" ht="14.4"/>
    <row r="12837" s="109" customFormat="1" ht="14.4"/>
    <row r="12838" s="109" customFormat="1" ht="14.4"/>
    <row r="12839" s="109" customFormat="1" ht="14.4"/>
    <row r="12840" s="109" customFormat="1" ht="14.4"/>
    <row r="12841" s="109" customFormat="1" ht="14.4"/>
    <row r="12842" s="109" customFormat="1" ht="14.4"/>
    <row r="12843" s="109" customFormat="1" ht="14.4"/>
    <row r="12844" s="109" customFormat="1" ht="14.4"/>
    <row r="12845" s="109" customFormat="1" ht="14.4"/>
    <row r="12846" s="109" customFormat="1" ht="14.4"/>
    <row r="12847" s="109" customFormat="1" ht="14.4"/>
    <row r="12848" s="109" customFormat="1" ht="14.4"/>
    <row r="12849" s="109" customFormat="1" ht="14.4"/>
    <row r="12850" s="109" customFormat="1" ht="14.4"/>
    <row r="12851" s="109" customFormat="1" ht="14.4"/>
    <row r="12852" s="109" customFormat="1" ht="14.4"/>
    <row r="12853" s="109" customFormat="1" ht="14.4"/>
    <row r="12854" s="109" customFormat="1" ht="14.4"/>
    <row r="12855" s="109" customFormat="1" ht="14.4"/>
    <row r="12856" s="109" customFormat="1" ht="14.4"/>
    <row r="12857" s="109" customFormat="1" ht="14.4"/>
    <row r="12858" s="109" customFormat="1" ht="14.4"/>
    <row r="12859" s="109" customFormat="1" ht="14.4"/>
    <row r="12860" s="109" customFormat="1" ht="14.4"/>
    <row r="12861" s="109" customFormat="1" ht="14.4"/>
    <row r="12862" s="109" customFormat="1" ht="14.4"/>
    <row r="12863" s="109" customFormat="1" ht="14.4"/>
    <row r="12864" s="109" customFormat="1" ht="14.4"/>
    <row r="12865" s="109" customFormat="1" ht="14.4"/>
    <row r="12866" s="109" customFormat="1" ht="14.4"/>
    <row r="12867" s="109" customFormat="1" ht="14.4"/>
    <row r="12868" s="109" customFormat="1" ht="14.4"/>
    <row r="12869" s="109" customFormat="1" ht="14.4"/>
    <row r="12870" s="109" customFormat="1" ht="14.4"/>
    <row r="12871" s="109" customFormat="1" ht="14.4"/>
    <row r="12872" s="109" customFormat="1" ht="14.4"/>
    <row r="12873" s="109" customFormat="1" ht="14.4"/>
    <row r="12874" s="109" customFormat="1" ht="14.4"/>
    <row r="12875" s="109" customFormat="1" ht="14.4"/>
    <row r="12876" s="109" customFormat="1" ht="14.4"/>
    <row r="12877" s="109" customFormat="1" ht="14.4"/>
    <row r="12878" s="109" customFormat="1" ht="14.4"/>
    <row r="12879" s="109" customFormat="1" ht="14.4"/>
    <row r="12880" s="109" customFormat="1" ht="14.4"/>
    <row r="12881" s="109" customFormat="1" ht="14.4"/>
    <row r="12882" s="109" customFormat="1" ht="14.4"/>
    <row r="12883" s="109" customFormat="1" ht="14.4"/>
    <row r="12884" s="109" customFormat="1" ht="14.4"/>
    <row r="12885" s="109" customFormat="1" ht="14.4"/>
    <row r="12886" s="109" customFormat="1" ht="14.4"/>
    <row r="12887" s="109" customFormat="1" ht="14.4"/>
    <row r="12888" s="109" customFormat="1" ht="14.4"/>
    <row r="12889" s="109" customFormat="1" ht="14.4"/>
    <row r="12890" s="109" customFormat="1" ht="14.4"/>
    <row r="12891" s="109" customFormat="1" ht="14.4"/>
    <row r="12892" s="109" customFormat="1" ht="14.4"/>
    <row r="12893" s="109" customFormat="1" ht="14.4"/>
    <row r="12894" s="109" customFormat="1" ht="14.4"/>
    <row r="12895" s="109" customFormat="1" ht="14.4"/>
    <row r="12896" s="109" customFormat="1" ht="14.4"/>
    <row r="12897" s="109" customFormat="1" ht="14.4"/>
    <row r="12898" s="109" customFormat="1" ht="14.4"/>
    <row r="12899" s="109" customFormat="1" ht="14.4"/>
    <row r="12900" s="109" customFormat="1" ht="14.4"/>
    <row r="12901" s="109" customFormat="1" ht="14.4"/>
    <row r="12902" s="109" customFormat="1" ht="14.4"/>
    <row r="12903" s="109" customFormat="1" ht="14.4"/>
    <row r="12904" s="109" customFormat="1" ht="14.4"/>
    <row r="12905" s="109" customFormat="1" ht="14.4"/>
    <row r="12906" s="109" customFormat="1" ht="14.4"/>
    <row r="12907" s="109" customFormat="1" ht="14.4"/>
    <row r="12908" s="109" customFormat="1" ht="14.4"/>
    <row r="12909" s="109" customFormat="1" ht="14.4"/>
    <row r="12910" s="109" customFormat="1" ht="14.4"/>
    <row r="12911" s="109" customFormat="1" ht="14.4"/>
    <row r="12912" s="109" customFormat="1" ht="14.4"/>
    <row r="12913" s="109" customFormat="1" ht="14.4"/>
    <row r="12914" s="109" customFormat="1" ht="14.4"/>
    <row r="12915" s="109" customFormat="1" ht="14.4"/>
    <row r="12916" s="109" customFormat="1" ht="14.4"/>
    <row r="12917" s="109" customFormat="1" ht="14.4"/>
    <row r="12918" s="109" customFormat="1" ht="14.4"/>
    <row r="12919" s="109" customFormat="1" ht="14.4"/>
    <row r="12920" s="109" customFormat="1" ht="14.4"/>
    <row r="12921" s="109" customFormat="1" ht="14.4"/>
    <row r="12922" s="109" customFormat="1" ht="14.4"/>
    <row r="12923" s="109" customFormat="1" ht="14.4"/>
    <row r="12924" s="109" customFormat="1" ht="14.4"/>
    <row r="12925" s="109" customFormat="1" ht="14.4"/>
    <row r="12926" s="109" customFormat="1" ht="14.4"/>
    <row r="12927" s="109" customFormat="1" ht="14.4"/>
    <row r="12928" s="109" customFormat="1" ht="14.4"/>
    <row r="12929" s="109" customFormat="1" ht="14.4"/>
    <row r="12930" s="109" customFormat="1" ht="14.4"/>
    <row r="12931" s="109" customFormat="1" ht="14.4"/>
    <row r="12932" s="109" customFormat="1" ht="14.4"/>
    <row r="12933" s="109" customFormat="1" ht="14.4"/>
    <row r="12934" s="109" customFormat="1" ht="14.4"/>
    <row r="12935" s="109" customFormat="1" ht="14.4"/>
    <row r="12936" s="109" customFormat="1" ht="14.4"/>
    <row r="12937" s="109" customFormat="1" ht="14.4"/>
    <row r="12938" s="109" customFormat="1" ht="14.4"/>
    <row r="12939" s="109" customFormat="1" ht="14.4"/>
    <row r="12940" s="109" customFormat="1" ht="14.4"/>
    <row r="12941" s="109" customFormat="1" ht="14.4"/>
    <row r="12942" s="109" customFormat="1" ht="14.4"/>
    <row r="12943" s="109" customFormat="1" ht="14.4"/>
    <row r="12944" s="109" customFormat="1" ht="14.4"/>
    <row r="12945" s="109" customFormat="1" ht="14.4"/>
    <row r="12946" s="109" customFormat="1" ht="14.4"/>
    <row r="12947" s="109" customFormat="1" ht="14.4"/>
    <row r="12948" s="109" customFormat="1" ht="14.4"/>
    <row r="12949" s="109" customFormat="1" ht="14.4"/>
    <row r="12950" s="109" customFormat="1" ht="14.4"/>
    <row r="12951" s="109" customFormat="1" ht="14.4"/>
    <row r="12952" s="109" customFormat="1" ht="14.4"/>
    <row r="12953" s="109" customFormat="1" ht="14.4"/>
    <row r="12954" s="109" customFormat="1" ht="14.4"/>
    <row r="12955" s="109" customFormat="1" ht="14.4"/>
    <row r="12956" s="109" customFormat="1" ht="14.4"/>
    <row r="12957" s="109" customFormat="1" ht="14.4"/>
    <row r="12958" s="109" customFormat="1" ht="14.4"/>
    <row r="12959" s="109" customFormat="1" ht="14.4"/>
    <row r="12960" s="109" customFormat="1" ht="14.4"/>
    <row r="12961" s="109" customFormat="1" ht="14.4"/>
    <row r="12962" s="109" customFormat="1" ht="14.4"/>
    <row r="12963" s="109" customFormat="1" ht="14.4"/>
    <row r="12964" s="109" customFormat="1" ht="14.4"/>
    <row r="12965" s="109" customFormat="1" ht="14.4"/>
    <row r="12966" s="109" customFormat="1" ht="14.4"/>
    <row r="12967" s="109" customFormat="1" ht="14.4"/>
    <row r="12968" s="109" customFormat="1" ht="14.4"/>
    <row r="12969" s="109" customFormat="1" ht="14.4"/>
    <row r="12970" s="109" customFormat="1" ht="14.4"/>
    <row r="12971" s="109" customFormat="1" ht="14.4"/>
    <row r="12972" s="109" customFormat="1" ht="14.4"/>
    <row r="12973" s="109" customFormat="1" ht="14.4"/>
    <row r="12974" s="109" customFormat="1" ht="14.4"/>
    <row r="12975" s="109" customFormat="1" ht="14.4"/>
    <row r="12976" s="109" customFormat="1" ht="14.4"/>
    <row r="12977" s="109" customFormat="1" ht="14.4"/>
    <row r="12978" s="109" customFormat="1" ht="14.4"/>
    <row r="12979" s="109" customFormat="1" ht="14.4"/>
    <row r="12980" s="109" customFormat="1" ht="14.4"/>
    <row r="12981" s="109" customFormat="1" ht="14.4"/>
    <row r="12982" s="109" customFormat="1" ht="14.4"/>
    <row r="12983" s="109" customFormat="1" ht="14.4"/>
    <row r="12984" s="109" customFormat="1" ht="14.4"/>
    <row r="12985" s="109" customFormat="1" ht="14.4"/>
    <row r="12986" s="109" customFormat="1" ht="14.4"/>
    <row r="12987" s="109" customFormat="1" ht="14.4"/>
    <row r="12988" s="109" customFormat="1" ht="14.4"/>
    <row r="12989" s="109" customFormat="1" ht="14.4"/>
    <row r="12990" s="109" customFormat="1" ht="14.4"/>
    <row r="12991" s="109" customFormat="1" ht="14.4"/>
    <row r="12992" s="109" customFormat="1" ht="14.4"/>
    <row r="12993" s="109" customFormat="1" ht="14.4"/>
    <row r="12994" s="109" customFormat="1" ht="14.4"/>
    <row r="12995" s="109" customFormat="1" ht="14.4"/>
    <row r="12996" s="109" customFormat="1" ht="14.4"/>
    <row r="12997" s="109" customFormat="1" ht="14.4"/>
    <row r="12998" s="109" customFormat="1" ht="14.4"/>
    <row r="12999" s="109" customFormat="1" ht="14.4"/>
    <row r="13000" s="109" customFormat="1" ht="14.4"/>
    <row r="13001" s="109" customFormat="1" ht="14.4"/>
    <row r="13002" s="109" customFormat="1" ht="14.4"/>
    <row r="13003" s="109" customFormat="1" ht="14.4"/>
    <row r="13004" s="109" customFormat="1" ht="14.4"/>
    <row r="13005" s="109" customFormat="1" ht="14.4"/>
    <row r="13006" s="109" customFormat="1" ht="14.4"/>
    <row r="13007" s="109" customFormat="1" ht="14.4"/>
    <row r="13008" s="109" customFormat="1" ht="14.4"/>
    <row r="13009" s="109" customFormat="1" ht="14.4"/>
    <row r="13010" s="109" customFormat="1" ht="14.4"/>
    <row r="13011" s="109" customFormat="1" ht="14.4"/>
    <row r="13012" s="109" customFormat="1" ht="14.4"/>
    <row r="13013" s="109" customFormat="1" ht="14.4"/>
    <row r="13014" s="109" customFormat="1" ht="14.4"/>
    <row r="13015" s="109" customFormat="1" ht="14.4"/>
    <row r="13016" s="109" customFormat="1" ht="14.4"/>
    <row r="13017" s="109" customFormat="1" ht="14.4"/>
    <row r="13018" s="109" customFormat="1" ht="14.4"/>
    <row r="13019" s="109" customFormat="1" ht="14.4"/>
    <row r="13020" s="109" customFormat="1" ht="14.4"/>
    <row r="13021" s="109" customFormat="1" ht="14.4"/>
    <row r="13022" s="109" customFormat="1" ht="14.4"/>
    <row r="13023" s="109" customFormat="1" ht="14.4"/>
    <row r="13024" s="109" customFormat="1" ht="14.4"/>
    <row r="13025" s="109" customFormat="1" ht="14.4"/>
    <row r="13026" s="109" customFormat="1" ht="14.4"/>
    <row r="13027" s="109" customFormat="1" ht="14.4"/>
    <row r="13028" s="109" customFormat="1" ht="14.4"/>
    <row r="13029" s="109" customFormat="1" ht="14.4"/>
    <row r="13030" s="109" customFormat="1" ht="14.4"/>
    <row r="13031" s="109" customFormat="1" ht="14.4"/>
    <row r="13032" s="109" customFormat="1" ht="14.4"/>
    <row r="13033" s="109" customFormat="1" ht="14.4"/>
    <row r="13034" s="109" customFormat="1" ht="14.4"/>
    <row r="13035" s="109" customFormat="1" ht="14.4"/>
    <row r="13036" s="109" customFormat="1" ht="14.4"/>
    <row r="13037" s="109" customFormat="1" ht="14.4"/>
    <row r="13038" s="109" customFormat="1" ht="14.4"/>
    <row r="13039" s="109" customFormat="1" ht="14.4"/>
    <row r="13040" s="109" customFormat="1" ht="14.4"/>
    <row r="13041" s="109" customFormat="1" ht="14.4"/>
    <row r="13042" s="109" customFormat="1" ht="14.4"/>
    <row r="13043" s="109" customFormat="1" ht="14.4"/>
    <row r="13044" s="109" customFormat="1" ht="14.4"/>
    <row r="13045" s="109" customFormat="1" ht="14.4"/>
    <row r="13046" s="109" customFormat="1" ht="14.4"/>
    <row r="13047" s="109" customFormat="1" ht="14.4"/>
    <row r="13048" s="109" customFormat="1" ht="14.4"/>
    <row r="13049" s="109" customFormat="1" ht="14.4"/>
    <row r="13050" s="109" customFormat="1" ht="14.4"/>
    <row r="13051" s="109" customFormat="1" ht="14.4"/>
    <row r="13052" s="109" customFormat="1" ht="14.4"/>
    <row r="13053" s="109" customFormat="1" ht="14.4"/>
    <row r="13054" s="109" customFormat="1" ht="14.4"/>
    <row r="13055" s="109" customFormat="1" ht="14.4"/>
    <row r="13056" s="109" customFormat="1" ht="14.4"/>
    <row r="13057" s="109" customFormat="1" ht="14.4"/>
    <row r="13058" s="109" customFormat="1" ht="14.4"/>
    <row r="13059" s="109" customFormat="1" ht="14.4"/>
    <row r="13060" s="109" customFormat="1" ht="14.4"/>
    <row r="13061" s="109" customFormat="1" ht="14.4"/>
    <row r="13062" s="109" customFormat="1" ht="14.4"/>
    <row r="13063" s="109" customFormat="1" ht="14.4"/>
    <row r="13064" s="109" customFormat="1" ht="14.4"/>
    <row r="13065" s="109" customFormat="1" ht="14.4"/>
    <row r="13066" s="109" customFormat="1" ht="14.4"/>
    <row r="13067" s="109" customFormat="1" ht="14.4"/>
    <row r="13068" s="109" customFormat="1" ht="14.4"/>
    <row r="13069" s="109" customFormat="1" ht="14.4"/>
    <row r="13070" s="109" customFormat="1" ht="14.4"/>
    <row r="13071" s="109" customFormat="1" ht="14.4"/>
    <row r="13072" s="109" customFormat="1" ht="14.4"/>
    <row r="13073" s="109" customFormat="1" ht="14.4"/>
    <row r="13074" s="109" customFormat="1" ht="14.4"/>
    <row r="13075" s="109" customFormat="1" ht="14.4"/>
    <row r="13076" s="109" customFormat="1" ht="14.4"/>
    <row r="13077" s="109" customFormat="1" ht="14.4"/>
    <row r="13078" s="109" customFormat="1" ht="14.4"/>
    <row r="13079" s="109" customFormat="1" ht="14.4"/>
    <row r="13080" s="109" customFormat="1" ht="14.4"/>
    <row r="13081" s="109" customFormat="1" ht="14.4"/>
    <row r="13082" s="109" customFormat="1" ht="14.4"/>
    <row r="13083" s="109" customFormat="1" ht="14.4"/>
    <row r="13084" s="109" customFormat="1" ht="14.4"/>
    <row r="13085" s="109" customFormat="1" ht="14.4"/>
    <row r="13086" s="109" customFormat="1" ht="14.4"/>
    <row r="13087" s="109" customFormat="1" ht="14.4"/>
    <row r="13088" s="109" customFormat="1" ht="14.4"/>
    <row r="13089" s="109" customFormat="1" ht="14.4"/>
    <row r="13090" s="109" customFormat="1" ht="14.4"/>
    <row r="13091" s="109" customFormat="1" ht="14.4"/>
    <row r="13092" s="109" customFormat="1" ht="14.4"/>
    <row r="13093" s="109" customFormat="1" ht="14.4"/>
    <row r="13094" s="109" customFormat="1" ht="14.4"/>
    <row r="13095" s="109" customFormat="1" ht="14.4"/>
    <row r="13096" s="109" customFormat="1" ht="14.4"/>
    <row r="13097" s="109" customFormat="1" ht="14.4"/>
    <row r="13098" s="109" customFormat="1" ht="14.4"/>
    <row r="13099" s="109" customFormat="1" ht="14.4"/>
    <row r="13100" s="109" customFormat="1" ht="14.4"/>
    <row r="13101" s="109" customFormat="1" ht="14.4"/>
    <row r="13102" s="109" customFormat="1" ht="14.4"/>
    <row r="13103" s="109" customFormat="1" ht="14.4"/>
    <row r="13104" s="109" customFormat="1" ht="14.4"/>
    <row r="13105" s="109" customFormat="1" ht="14.4"/>
    <row r="13106" s="109" customFormat="1" ht="14.4"/>
    <row r="13107" s="109" customFormat="1" ht="14.4"/>
    <row r="13108" s="109" customFormat="1" ht="14.4"/>
    <row r="13109" s="109" customFormat="1" ht="14.4"/>
    <row r="13110" s="109" customFormat="1" ht="14.4"/>
    <row r="13111" s="109" customFormat="1" ht="14.4"/>
    <row r="13112" s="109" customFormat="1" ht="14.4"/>
    <row r="13113" s="109" customFormat="1" ht="14.4"/>
    <row r="13114" s="109" customFormat="1" ht="14.4"/>
    <row r="13115" s="109" customFormat="1" ht="14.4"/>
    <row r="13116" s="109" customFormat="1" ht="14.4"/>
    <row r="13117" s="109" customFormat="1" ht="14.4"/>
    <row r="13118" s="109" customFormat="1" ht="14.4"/>
    <row r="13119" s="109" customFormat="1" ht="14.4"/>
    <row r="13120" s="109" customFormat="1" ht="14.4"/>
    <row r="13121" s="109" customFormat="1" ht="14.4"/>
    <row r="13122" s="109" customFormat="1" ht="14.4"/>
    <row r="13123" s="109" customFormat="1" ht="14.4"/>
    <row r="13124" s="109" customFormat="1" ht="14.4"/>
    <row r="13125" s="109" customFormat="1" ht="14.4"/>
    <row r="13126" s="109" customFormat="1" ht="14.4"/>
    <row r="13127" s="109" customFormat="1" ht="14.4"/>
    <row r="13128" s="109" customFormat="1" ht="14.4"/>
    <row r="13129" s="109" customFormat="1" ht="14.4"/>
    <row r="13130" s="109" customFormat="1" ht="14.4"/>
    <row r="13131" s="109" customFormat="1" ht="14.4"/>
    <row r="13132" s="109" customFormat="1" ht="14.4"/>
    <row r="13133" s="109" customFormat="1" ht="14.4"/>
    <row r="13134" s="109" customFormat="1" ht="14.4"/>
    <row r="13135" s="109" customFormat="1" ht="14.4"/>
    <row r="13136" s="109" customFormat="1" ht="14.4"/>
    <row r="13137" s="109" customFormat="1" ht="14.4"/>
    <row r="13138" s="109" customFormat="1" ht="14.4"/>
    <row r="13139" s="109" customFormat="1" ht="14.4"/>
    <row r="13140" s="109" customFormat="1" ht="14.4"/>
    <row r="13141" s="109" customFormat="1" ht="14.4"/>
    <row r="13142" s="109" customFormat="1" ht="14.4"/>
    <row r="13143" s="109" customFormat="1" ht="14.4"/>
    <row r="13144" s="109" customFormat="1" ht="14.4"/>
    <row r="13145" s="109" customFormat="1" ht="14.4"/>
    <row r="13146" s="109" customFormat="1" ht="14.4"/>
    <row r="13147" s="109" customFormat="1" ht="14.4"/>
    <row r="13148" s="109" customFormat="1" ht="14.4"/>
    <row r="13149" s="109" customFormat="1" ht="14.4"/>
    <row r="13150" s="109" customFormat="1" ht="14.4"/>
    <row r="13151" s="109" customFormat="1" ht="14.4"/>
    <row r="13152" s="109" customFormat="1" ht="14.4"/>
    <row r="13153" s="109" customFormat="1" ht="14.4"/>
    <row r="13154" s="109" customFormat="1" ht="14.4"/>
    <row r="13155" s="109" customFormat="1" ht="14.4"/>
    <row r="13156" s="109" customFormat="1" ht="14.4"/>
    <row r="13157" s="109" customFormat="1" ht="14.4"/>
    <row r="13158" s="109" customFormat="1" ht="14.4"/>
    <row r="13159" s="109" customFormat="1" ht="14.4"/>
    <row r="13160" s="109" customFormat="1" ht="14.4"/>
    <row r="13161" s="109" customFormat="1" ht="14.4"/>
    <row r="13162" s="109" customFormat="1" ht="14.4"/>
    <row r="13163" s="109" customFormat="1" ht="14.4"/>
    <row r="13164" s="109" customFormat="1" ht="14.4"/>
    <row r="13165" s="109" customFormat="1" ht="14.4"/>
    <row r="13166" s="109" customFormat="1" ht="14.4"/>
    <row r="13167" s="109" customFormat="1" ht="14.4"/>
    <row r="13168" s="109" customFormat="1" ht="14.4"/>
    <row r="13169" s="109" customFormat="1" ht="14.4"/>
    <row r="13170" s="109" customFormat="1" ht="14.4"/>
    <row r="13171" s="109" customFormat="1" ht="14.4"/>
    <row r="13172" s="109" customFormat="1" ht="14.4"/>
    <row r="13173" s="109" customFormat="1" ht="14.4"/>
    <row r="13174" s="109" customFormat="1" ht="14.4"/>
    <row r="13175" s="109" customFormat="1" ht="14.4"/>
    <row r="13176" s="109" customFormat="1" ht="14.4"/>
    <row r="13177" s="109" customFormat="1" ht="14.4"/>
    <row r="13178" s="109" customFormat="1" ht="14.4"/>
    <row r="13179" s="109" customFormat="1" ht="14.4"/>
    <row r="13180" s="109" customFormat="1" ht="14.4"/>
    <row r="13181" s="109" customFormat="1" ht="14.4"/>
    <row r="13182" s="109" customFormat="1" ht="14.4"/>
    <row r="13183" s="109" customFormat="1" ht="14.4"/>
    <row r="13184" s="109" customFormat="1" ht="14.4"/>
    <row r="13185" s="109" customFormat="1" ht="14.4"/>
    <row r="13186" s="109" customFormat="1" ht="14.4"/>
    <row r="13187" s="109" customFormat="1" ht="14.4"/>
    <row r="13188" s="109" customFormat="1" ht="14.4"/>
    <row r="13189" s="109" customFormat="1" ht="14.4"/>
    <row r="13190" s="109" customFormat="1" ht="14.4"/>
    <row r="13191" s="109" customFormat="1" ht="14.4"/>
    <row r="13192" s="109" customFormat="1" ht="14.4"/>
    <row r="13193" s="109" customFormat="1" ht="14.4"/>
    <row r="13194" s="109" customFormat="1" ht="14.4"/>
    <row r="13195" s="109" customFormat="1" ht="14.4"/>
    <row r="13196" s="109" customFormat="1" ht="14.4"/>
    <row r="13197" s="109" customFormat="1" ht="14.4"/>
    <row r="13198" s="109" customFormat="1" ht="14.4"/>
    <row r="13199" s="109" customFormat="1" ht="14.4"/>
    <row r="13200" s="109" customFormat="1" ht="14.4"/>
    <row r="13201" s="109" customFormat="1" ht="14.4"/>
    <row r="13202" s="109" customFormat="1" ht="14.4"/>
    <row r="13203" s="109" customFormat="1" ht="14.4"/>
    <row r="13204" s="109" customFormat="1" ht="14.4"/>
    <row r="13205" s="109" customFormat="1" ht="14.4"/>
    <row r="13206" s="109" customFormat="1" ht="14.4"/>
    <row r="13207" s="109" customFormat="1" ht="14.4"/>
    <row r="13208" s="109" customFormat="1" ht="14.4"/>
    <row r="13209" s="109" customFormat="1" ht="14.4"/>
    <row r="13210" s="109" customFormat="1" ht="14.4"/>
    <row r="13211" s="109" customFormat="1" ht="14.4"/>
    <row r="13212" s="109" customFormat="1" ht="14.4"/>
    <row r="13213" s="109" customFormat="1" ht="14.4"/>
    <row r="13214" s="109" customFormat="1" ht="14.4"/>
    <row r="13215" s="109" customFormat="1" ht="14.4"/>
    <row r="13216" s="109" customFormat="1" ht="14.4"/>
    <row r="13217" s="109" customFormat="1" ht="14.4"/>
    <row r="13218" s="109" customFormat="1" ht="14.4"/>
    <row r="13219" s="109" customFormat="1" ht="14.4"/>
    <row r="13220" s="109" customFormat="1" ht="14.4"/>
    <row r="13221" s="109" customFormat="1" ht="14.4"/>
    <row r="13222" s="109" customFormat="1" ht="14.4"/>
    <row r="13223" s="109" customFormat="1" ht="14.4"/>
    <row r="13224" s="109" customFormat="1" ht="14.4"/>
    <row r="13225" s="109" customFormat="1" ht="14.4"/>
    <row r="13226" s="109" customFormat="1" ht="14.4"/>
    <row r="13227" s="109" customFormat="1" ht="14.4"/>
    <row r="13228" s="109" customFormat="1" ht="14.4"/>
    <row r="13229" s="109" customFormat="1" ht="14.4"/>
    <row r="13230" s="109" customFormat="1" ht="14.4"/>
    <row r="13231" s="109" customFormat="1" ht="14.4"/>
    <row r="13232" s="109" customFormat="1" ht="14.4"/>
    <row r="13233" s="109" customFormat="1" ht="14.4"/>
    <row r="13234" s="109" customFormat="1" ht="14.4"/>
    <row r="13235" s="109" customFormat="1" ht="14.4"/>
    <row r="13236" s="109" customFormat="1" ht="14.4"/>
    <row r="13237" s="109" customFormat="1" ht="14.4"/>
    <row r="13238" s="109" customFormat="1" ht="14.4"/>
    <row r="13239" s="109" customFormat="1" ht="14.4"/>
    <row r="13240" s="109" customFormat="1" ht="14.4"/>
    <row r="13241" s="109" customFormat="1" ht="14.4"/>
    <row r="13242" s="109" customFormat="1" ht="14.4"/>
    <row r="13243" s="109" customFormat="1" ht="14.4"/>
    <row r="13244" s="109" customFormat="1" ht="14.4"/>
    <row r="13245" s="109" customFormat="1" ht="14.4"/>
    <row r="13246" s="109" customFormat="1" ht="14.4"/>
    <row r="13247" s="109" customFormat="1" ht="14.4"/>
    <row r="13248" s="109" customFormat="1" ht="14.4"/>
    <row r="13249" s="109" customFormat="1" ht="14.4"/>
    <row r="13250" s="109" customFormat="1" ht="14.4"/>
    <row r="13251" s="109" customFormat="1" ht="14.4"/>
    <row r="13252" s="109" customFormat="1" ht="14.4"/>
    <row r="13253" s="109" customFormat="1" ht="14.4"/>
    <row r="13254" s="109" customFormat="1" ht="14.4"/>
    <row r="13255" s="109" customFormat="1" ht="14.4"/>
    <row r="13256" s="109" customFormat="1" ht="14.4"/>
    <row r="13257" s="109" customFormat="1" ht="14.4"/>
    <row r="13258" s="109" customFormat="1" ht="14.4"/>
    <row r="13259" s="109" customFormat="1" ht="14.4"/>
    <row r="13260" s="109" customFormat="1" ht="14.4"/>
    <row r="13261" s="109" customFormat="1" ht="14.4"/>
    <row r="13262" s="109" customFormat="1" ht="14.4"/>
    <row r="13263" s="109" customFormat="1" ht="14.4"/>
    <row r="13264" s="109" customFormat="1" ht="14.4"/>
    <row r="13265" s="109" customFormat="1" ht="14.4"/>
    <row r="13266" s="109" customFormat="1" ht="14.4"/>
    <row r="13267" s="109" customFormat="1" ht="14.4"/>
    <row r="13268" s="109" customFormat="1" ht="14.4"/>
    <row r="13269" s="109" customFormat="1" ht="14.4"/>
    <row r="13270" s="109" customFormat="1" ht="14.4"/>
    <row r="13271" s="109" customFormat="1" ht="14.4"/>
    <row r="13272" s="109" customFormat="1" ht="14.4"/>
    <row r="13273" s="109" customFormat="1" ht="14.4"/>
    <row r="13274" s="109" customFormat="1" ht="14.4"/>
    <row r="13275" s="109" customFormat="1" ht="14.4"/>
    <row r="13276" s="109" customFormat="1" ht="14.4"/>
    <row r="13277" s="109" customFormat="1" ht="14.4"/>
    <row r="13278" s="109" customFormat="1" ht="14.4"/>
    <row r="13279" s="109" customFormat="1" ht="14.4"/>
    <row r="13280" s="109" customFormat="1" ht="14.4"/>
    <row r="13281" s="109" customFormat="1" ht="14.4"/>
    <row r="13282" s="109" customFormat="1" ht="14.4"/>
    <row r="13283" s="109" customFormat="1" ht="14.4"/>
    <row r="13284" s="109" customFormat="1" ht="14.4"/>
    <row r="13285" s="109" customFormat="1" ht="14.4"/>
    <row r="13286" s="109" customFormat="1" ht="14.4"/>
    <row r="13287" s="109" customFormat="1" ht="14.4"/>
    <row r="13288" s="109" customFormat="1" ht="14.4"/>
    <row r="13289" s="109" customFormat="1" ht="14.4"/>
    <row r="13290" s="109" customFormat="1" ht="14.4"/>
    <row r="13291" s="109" customFormat="1" ht="14.4"/>
    <row r="13292" s="109" customFormat="1" ht="14.4"/>
    <row r="13293" s="109" customFormat="1" ht="14.4"/>
    <row r="13294" s="109" customFormat="1" ht="14.4"/>
    <row r="13295" s="109" customFormat="1" ht="14.4"/>
    <row r="13296" s="109" customFormat="1" ht="14.4"/>
    <row r="13297" s="109" customFormat="1" ht="14.4"/>
    <row r="13298" s="109" customFormat="1" ht="14.4"/>
    <row r="13299" s="109" customFormat="1" ht="14.4"/>
    <row r="13300" s="109" customFormat="1" ht="14.4"/>
    <row r="13301" s="109" customFormat="1" ht="14.4"/>
    <row r="13302" s="109" customFormat="1" ht="14.4"/>
    <row r="13303" s="109" customFormat="1" ht="14.4"/>
    <row r="13304" s="109" customFormat="1" ht="14.4"/>
    <row r="13305" s="109" customFormat="1" ht="14.4"/>
    <row r="13306" s="109" customFormat="1" ht="14.4"/>
    <row r="13307" s="109" customFormat="1" ht="14.4"/>
    <row r="13308" s="109" customFormat="1" ht="14.4"/>
    <row r="13309" s="109" customFormat="1" ht="14.4"/>
    <row r="13310" s="109" customFormat="1" ht="14.4"/>
    <row r="13311" s="109" customFormat="1" ht="14.4"/>
    <row r="13312" s="109" customFormat="1" ht="14.4"/>
    <row r="13313" s="109" customFormat="1" ht="14.4"/>
    <row r="13314" s="109" customFormat="1" ht="14.4"/>
    <row r="13315" s="109" customFormat="1" ht="14.4"/>
    <row r="13316" s="109" customFormat="1" ht="14.4"/>
    <row r="13317" s="109" customFormat="1" ht="14.4"/>
    <row r="13318" s="109" customFormat="1" ht="14.4"/>
    <row r="13319" s="109" customFormat="1" ht="14.4"/>
    <row r="13320" s="109" customFormat="1" ht="14.4"/>
    <row r="13321" s="109" customFormat="1" ht="14.4"/>
    <row r="13322" s="109" customFormat="1" ht="14.4"/>
    <row r="13323" s="109" customFormat="1" ht="14.4"/>
    <row r="13324" s="109" customFormat="1" ht="14.4"/>
    <row r="13325" s="109" customFormat="1" ht="14.4"/>
    <row r="13326" s="109" customFormat="1" ht="14.4"/>
    <row r="13327" s="109" customFormat="1" ht="14.4"/>
    <row r="13328" s="109" customFormat="1" ht="14.4"/>
    <row r="13329" s="109" customFormat="1" ht="14.4"/>
    <row r="13330" s="109" customFormat="1" ht="14.4"/>
    <row r="13331" s="109" customFormat="1" ht="14.4"/>
    <row r="13332" s="109" customFormat="1" ht="14.4"/>
    <row r="13333" s="109" customFormat="1" ht="14.4"/>
    <row r="13334" s="109" customFormat="1" ht="14.4"/>
    <row r="13335" s="109" customFormat="1" ht="14.4"/>
    <row r="13336" s="109" customFormat="1" ht="14.4"/>
    <row r="13337" s="109" customFormat="1" ht="14.4"/>
    <row r="13338" s="109" customFormat="1" ht="14.4"/>
    <row r="13339" s="109" customFormat="1" ht="14.4"/>
    <row r="13340" s="109" customFormat="1" ht="14.4"/>
    <row r="13341" s="109" customFormat="1" ht="14.4"/>
    <row r="13342" s="109" customFormat="1" ht="14.4"/>
    <row r="13343" s="109" customFormat="1" ht="14.4"/>
    <row r="13344" s="109" customFormat="1" ht="14.4"/>
    <row r="13345" s="109" customFormat="1" ht="14.4"/>
    <row r="13346" s="109" customFormat="1" ht="14.4"/>
    <row r="13347" s="109" customFormat="1" ht="14.4"/>
    <row r="13348" s="109" customFormat="1" ht="14.4"/>
    <row r="13349" s="109" customFormat="1" ht="14.4"/>
    <row r="13350" s="109" customFormat="1" ht="14.4"/>
    <row r="13351" s="109" customFormat="1" ht="14.4"/>
    <row r="13352" s="109" customFormat="1" ht="14.4"/>
    <row r="13353" s="109" customFormat="1" ht="14.4"/>
    <row r="13354" s="109" customFormat="1" ht="14.4"/>
    <row r="13355" s="109" customFormat="1" ht="14.4"/>
    <row r="13356" s="109" customFormat="1" ht="14.4"/>
    <row r="13357" s="109" customFormat="1" ht="14.4"/>
    <row r="13358" s="109" customFormat="1" ht="14.4"/>
    <row r="13359" s="109" customFormat="1" ht="14.4"/>
    <row r="13360" s="109" customFormat="1" ht="14.4"/>
    <row r="13361" s="109" customFormat="1" ht="14.4"/>
    <row r="13362" s="109" customFormat="1" ht="14.4"/>
    <row r="13363" s="109" customFormat="1" ht="14.4"/>
    <row r="13364" s="109" customFormat="1" ht="14.4"/>
    <row r="13365" s="109" customFormat="1" ht="14.4"/>
    <row r="13366" s="109" customFormat="1" ht="14.4"/>
    <row r="13367" s="109" customFormat="1" ht="14.4"/>
    <row r="13368" s="109" customFormat="1" ht="14.4"/>
    <row r="13369" s="109" customFormat="1" ht="14.4"/>
    <row r="13370" s="109" customFormat="1" ht="14.4"/>
    <row r="13371" s="109" customFormat="1" ht="14.4"/>
    <row r="13372" s="109" customFormat="1" ht="14.4"/>
    <row r="13373" s="109" customFormat="1" ht="14.4"/>
    <row r="13374" s="109" customFormat="1" ht="14.4"/>
    <row r="13375" s="109" customFormat="1" ht="14.4"/>
    <row r="13376" s="109" customFormat="1" ht="14.4"/>
    <row r="13377" s="109" customFormat="1" ht="14.4"/>
    <row r="13378" s="109" customFormat="1" ht="14.4"/>
    <row r="13379" s="109" customFormat="1" ht="14.4"/>
    <row r="13380" s="109" customFormat="1" ht="14.4"/>
    <row r="13381" s="109" customFormat="1" ht="14.4"/>
    <row r="13382" s="109" customFormat="1" ht="14.4"/>
    <row r="13383" s="109" customFormat="1" ht="14.4"/>
    <row r="13384" s="109" customFormat="1" ht="14.4"/>
    <row r="13385" s="109" customFormat="1" ht="14.4"/>
    <row r="13386" s="109" customFormat="1" ht="14.4"/>
    <row r="13387" s="109" customFormat="1" ht="14.4"/>
    <row r="13388" s="109" customFormat="1" ht="14.4"/>
    <row r="13389" s="109" customFormat="1" ht="14.4"/>
    <row r="13390" s="109" customFormat="1" ht="14.4"/>
    <row r="13391" s="109" customFormat="1" ht="14.4"/>
    <row r="13392" s="109" customFormat="1" ht="14.4"/>
    <row r="13393" s="109" customFormat="1" ht="14.4"/>
    <row r="13394" s="109" customFormat="1" ht="14.4"/>
    <row r="13395" s="109" customFormat="1" ht="14.4"/>
    <row r="13396" s="109" customFormat="1" ht="14.4"/>
    <row r="13397" s="109" customFormat="1" ht="14.4"/>
    <row r="13398" s="109" customFormat="1" ht="14.4"/>
    <row r="13399" s="109" customFormat="1" ht="14.4"/>
    <row r="13400" s="109" customFormat="1" ht="14.4"/>
    <row r="13401" s="109" customFormat="1" ht="14.4"/>
    <row r="13402" s="109" customFormat="1" ht="14.4"/>
    <row r="13403" s="109" customFormat="1" ht="14.4"/>
    <row r="13404" s="109" customFormat="1" ht="14.4"/>
    <row r="13405" s="109" customFormat="1" ht="14.4"/>
    <row r="13406" s="109" customFormat="1" ht="14.4"/>
    <row r="13407" s="109" customFormat="1" ht="14.4"/>
    <row r="13408" s="109" customFormat="1" ht="14.4"/>
    <row r="13409" s="109" customFormat="1" ht="14.4"/>
    <row r="13410" s="109" customFormat="1" ht="14.4"/>
    <row r="13411" s="109" customFormat="1" ht="14.4"/>
    <row r="13412" s="109" customFormat="1" ht="14.4"/>
    <row r="13413" s="109" customFormat="1" ht="14.4"/>
    <row r="13414" s="109" customFormat="1" ht="14.4"/>
    <row r="13415" s="109" customFormat="1" ht="14.4"/>
    <row r="13416" s="109" customFormat="1" ht="14.4"/>
    <row r="13417" s="109" customFormat="1" ht="14.4"/>
    <row r="13418" s="109" customFormat="1" ht="14.4"/>
    <row r="13419" s="109" customFormat="1" ht="14.4"/>
    <row r="13420" s="109" customFormat="1" ht="14.4"/>
    <row r="13421" s="109" customFormat="1" ht="14.4"/>
    <row r="13422" s="109" customFormat="1" ht="14.4"/>
    <row r="13423" s="109" customFormat="1" ht="14.4"/>
    <row r="13424" s="109" customFormat="1" ht="14.4"/>
    <row r="13425" s="109" customFormat="1" ht="14.4"/>
    <row r="13426" s="109" customFormat="1" ht="14.4"/>
    <row r="13427" s="109" customFormat="1" ht="14.4"/>
    <row r="13428" s="109" customFormat="1" ht="14.4"/>
    <row r="13429" s="109" customFormat="1" ht="14.4"/>
    <row r="13430" s="109" customFormat="1" ht="14.4"/>
    <row r="13431" s="109" customFormat="1" ht="14.4"/>
    <row r="13432" s="109" customFormat="1" ht="14.4"/>
    <row r="13433" s="109" customFormat="1" ht="14.4"/>
    <row r="13434" s="109" customFormat="1" ht="14.4"/>
    <row r="13435" s="109" customFormat="1" ht="14.4"/>
    <row r="13436" s="109" customFormat="1" ht="14.4"/>
    <row r="13437" s="109" customFormat="1" ht="14.4"/>
    <row r="13438" s="109" customFormat="1" ht="14.4"/>
    <row r="13439" s="109" customFormat="1" ht="14.4"/>
    <row r="13440" s="109" customFormat="1" ht="14.4"/>
    <row r="13441" s="109" customFormat="1" ht="14.4"/>
    <row r="13442" s="109" customFormat="1" ht="14.4"/>
    <row r="13443" s="109" customFormat="1" ht="14.4"/>
    <row r="13444" s="109" customFormat="1" ht="14.4"/>
    <row r="13445" s="109" customFormat="1" ht="14.4"/>
    <row r="13446" s="109" customFormat="1" ht="14.4"/>
    <row r="13447" s="109" customFormat="1" ht="14.4"/>
    <row r="13448" s="109" customFormat="1" ht="14.4"/>
    <row r="13449" s="109" customFormat="1" ht="14.4"/>
    <row r="13450" s="109" customFormat="1" ht="14.4"/>
    <row r="13451" s="109" customFormat="1" ht="14.4"/>
    <row r="13452" s="109" customFormat="1" ht="14.4"/>
    <row r="13453" s="109" customFormat="1" ht="14.4"/>
    <row r="13454" s="109" customFormat="1" ht="14.4"/>
    <row r="13455" s="109" customFormat="1" ht="14.4"/>
    <row r="13456" s="109" customFormat="1" ht="14.4"/>
    <row r="13457" s="109" customFormat="1" ht="14.4"/>
    <row r="13458" s="109" customFormat="1" ht="14.4"/>
    <row r="13459" s="109" customFormat="1" ht="14.4"/>
    <row r="13460" s="109" customFormat="1" ht="14.4"/>
    <row r="13461" s="109" customFormat="1" ht="14.4"/>
    <row r="13462" s="109" customFormat="1" ht="14.4"/>
    <row r="13463" s="109" customFormat="1" ht="14.4"/>
    <row r="13464" s="109" customFormat="1" ht="14.4"/>
    <row r="13465" s="109" customFormat="1" ht="14.4"/>
    <row r="13466" s="109" customFormat="1" ht="14.4"/>
    <row r="13467" s="109" customFormat="1" ht="14.4"/>
    <row r="13468" s="109" customFormat="1" ht="14.4"/>
    <row r="13469" s="109" customFormat="1" ht="14.4"/>
    <row r="13470" s="109" customFormat="1" ht="14.4"/>
    <row r="13471" s="109" customFormat="1" ht="14.4"/>
    <row r="13472" s="109" customFormat="1" ht="14.4"/>
    <row r="13473" s="109" customFormat="1" ht="14.4"/>
    <row r="13474" s="109" customFormat="1" ht="14.4"/>
    <row r="13475" s="109" customFormat="1" ht="14.4"/>
    <row r="13476" s="109" customFormat="1" ht="14.4"/>
    <row r="13477" s="109" customFormat="1" ht="14.4"/>
    <row r="13478" s="109" customFormat="1" ht="14.4"/>
    <row r="13479" s="109" customFormat="1" ht="14.4"/>
    <row r="13480" s="109" customFormat="1" ht="14.4"/>
    <row r="13481" s="109" customFormat="1" ht="14.4"/>
    <row r="13482" s="109" customFormat="1" ht="14.4"/>
    <row r="13483" s="109" customFormat="1" ht="14.4"/>
    <row r="13484" s="109" customFormat="1" ht="14.4"/>
    <row r="13485" s="109" customFormat="1" ht="14.4"/>
    <row r="13486" s="109" customFormat="1" ht="14.4"/>
    <row r="13487" s="109" customFormat="1" ht="14.4"/>
    <row r="13488" s="109" customFormat="1" ht="14.4"/>
    <row r="13489" s="109" customFormat="1" ht="14.4"/>
    <row r="13490" s="109" customFormat="1" ht="14.4"/>
    <row r="13491" s="109" customFormat="1" ht="14.4"/>
    <row r="13492" s="109" customFormat="1" ht="14.4"/>
    <row r="13493" s="109" customFormat="1" ht="14.4"/>
    <row r="13494" s="109" customFormat="1" ht="14.4"/>
    <row r="13495" s="109" customFormat="1" ht="14.4"/>
    <row r="13496" s="109" customFormat="1" ht="14.4"/>
    <row r="13497" s="109" customFormat="1" ht="14.4"/>
    <row r="13498" s="109" customFormat="1" ht="14.4"/>
    <row r="13499" s="109" customFormat="1" ht="14.4"/>
    <row r="13500" s="109" customFormat="1" ht="14.4"/>
    <row r="13501" s="109" customFormat="1" ht="14.4"/>
    <row r="13502" s="109" customFormat="1" ht="14.4"/>
    <row r="13503" s="109" customFormat="1" ht="14.4"/>
    <row r="13504" s="109" customFormat="1" ht="14.4"/>
    <row r="13505" s="109" customFormat="1" ht="14.4"/>
    <row r="13506" s="109" customFormat="1" ht="14.4"/>
    <row r="13507" s="109" customFormat="1" ht="14.4"/>
    <row r="13508" s="109" customFormat="1" ht="14.4"/>
    <row r="13509" s="109" customFormat="1" ht="14.4"/>
    <row r="13510" s="109" customFormat="1" ht="14.4"/>
    <row r="13511" s="109" customFormat="1" ht="14.4"/>
    <row r="13512" s="109" customFormat="1" ht="14.4"/>
    <row r="13513" s="109" customFormat="1" ht="14.4"/>
    <row r="13514" s="109" customFormat="1" ht="14.4"/>
    <row r="13515" s="109" customFormat="1" ht="14.4"/>
    <row r="13516" s="109" customFormat="1" ht="14.4"/>
    <row r="13517" s="109" customFormat="1" ht="14.4"/>
    <row r="13518" s="109" customFormat="1" ht="14.4"/>
    <row r="13519" s="109" customFormat="1" ht="14.4"/>
    <row r="13520" s="109" customFormat="1" ht="14.4"/>
    <row r="13521" s="109" customFormat="1" ht="14.4"/>
    <row r="13522" s="109" customFormat="1" ht="14.4"/>
    <row r="13523" s="109" customFormat="1" ht="14.4"/>
    <row r="13524" s="109" customFormat="1" ht="14.4"/>
    <row r="13525" s="109" customFormat="1" ht="14.4"/>
    <row r="13526" s="109" customFormat="1" ht="14.4"/>
    <row r="13527" s="109" customFormat="1" ht="14.4"/>
    <row r="13528" s="109" customFormat="1" ht="14.4"/>
    <row r="13529" s="109" customFormat="1" ht="14.4"/>
    <row r="13530" s="109" customFormat="1" ht="14.4"/>
    <row r="13531" s="109" customFormat="1" ht="14.4"/>
    <row r="13532" s="109" customFormat="1" ht="14.4"/>
    <row r="13533" s="109" customFormat="1" ht="14.4"/>
    <row r="13534" s="109" customFormat="1" ht="14.4"/>
    <row r="13535" s="109" customFormat="1" ht="14.4"/>
    <row r="13536" s="109" customFormat="1" ht="14.4"/>
    <row r="13537" s="109" customFormat="1" ht="14.4"/>
    <row r="13538" s="109" customFormat="1" ht="14.4"/>
    <row r="13539" s="109" customFormat="1" ht="14.4"/>
    <row r="13540" s="109" customFormat="1" ht="14.4"/>
    <row r="13541" s="109" customFormat="1" ht="14.4"/>
    <row r="13542" s="109" customFormat="1" ht="14.4"/>
    <row r="13543" s="109" customFormat="1" ht="14.4"/>
    <row r="13544" s="109" customFormat="1" ht="14.4"/>
    <row r="13545" s="109" customFormat="1" ht="14.4"/>
    <row r="13546" s="109" customFormat="1" ht="14.4"/>
    <row r="13547" s="109" customFormat="1" ht="14.4"/>
    <row r="13548" s="109" customFormat="1" ht="14.4"/>
    <row r="13549" s="109" customFormat="1" ht="14.4"/>
    <row r="13550" s="109" customFormat="1" ht="14.4"/>
    <row r="13551" s="109" customFormat="1" ht="14.4"/>
    <row r="13552" s="109" customFormat="1" ht="14.4"/>
    <row r="13553" s="109" customFormat="1" ht="14.4"/>
    <row r="13554" s="109" customFormat="1" ht="14.4"/>
    <row r="13555" s="109" customFormat="1" ht="14.4"/>
    <row r="13556" s="109" customFormat="1" ht="14.4"/>
    <row r="13557" s="109" customFormat="1" ht="14.4"/>
    <row r="13558" s="109" customFormat="1" ht="14.4"/>
    <row r="13559" s="109" customFormat="1" ht="14.4"/>
    <row r="13560" s="109" customFormat="1" ht="14.4"/>
    <row r="13561" s="109" customFormat="1" ht="14.4"/>
    <row r="13562" s="109" customFormat="1" ht="14.4"/>
    <row r="13563" s="109" customFormat="1" ht="14.4"/>
    <row r="13564" s="109" customFormat="1" ht="14.4"/>
    <row r="13565" s="109" customFormat="1" ht="14.4"/>
    <row r="13566" s="109" customFormat="1" ht="14.4"/>
    <row r="13567" s="109" customFormat="1" ht="14.4"/>
    <row r="13568" s="109" customFormat="1" ht="14.4"/>
    <row r="13569" s="109" customFormat="1" ht="14.4"/>
    <row r="13570" s="109" customFormat="1" ht="14.4"/>
    <row r="13571" s="109" customFormat="1" ht="14.4"/>
    <row r="13572" s="109" customFormat="1" ht="14.4"/>
    <row r="13573" s="109" customFormat="1" ht="14.4"/>
    <row r="13574" s="109" customFormat="1" ht="14.4"/>
    <row r="13575" s="109" customFormat="1" ht="14.4"/>
    <row r="13576" s="109" customFormat="1" ht="14.4"/>
    <row r="13577" s="109" customFormat="1" ht="14.4"/>
    <row r="13578" s="109" customFormat="1" ht="14.4"/>
    <row r="13579" s="109" customFormat="1" ht="14.4"/>
    <row r="13580" s="109" customFormat="1" ht="14.4"/>
    <row r="13581" s="109" customFormat="1" ht="14.4"/>
    <row r="13582" s="109" customFormat="1" ht="14.4"/>
    <row r="13583" s="109" customFormat="1" ht="14.4"/>
    <row r="13584" s="109" customFormat="1" ht="14.4"/>
    <row r="13585" s="109" customFormat="1" ht="14.4"/>
    <row r="13586" s="109" customFormat="1" ht="14.4"/>
    <row r="13587" s="109" customFormat="1" ht="14.4"/>
    <row r="13588" s="109" customFormat="1" ht="14.4"/>
    <row r="13589" s="109" customFormat="1" ht="14.4"/>
    <row r="13590" s="109" customFormat="1" ht="14.4"/>
    <row r="13591" s="109" customFormat="1" ht="14.4"/>
    <row r="13592" s="109" customFormat="1" ht="14.4"/>
    <row r="13593" s="109" customFormat="1" ht="14.4"/>
    <row r="13594" s="109" customFormat="1" ht="14.4"/>
    <row r="13595" s="109" customFormat="1" ht="14.4"/>
    <row r="13596" s="109" customFormat="1" ht="14.4"/>
    <row r="13597" s="109" customFormat="1" ht="14.4"/>
    <row r="13598" s="109" customFormat="1" ht="14.4"/>
    <row r="13599" s="109" customFormat="1" ht="14.4"/>
    <row r="13600" s="109" customFormat="1" ht="14.4"/>
    <row r="13601" s="109" customFormat="1" ht="14.4"/>
    <row r="13602" s="109" customFormat="1" ht="14.4"/>
    <row r="13603" s="109" customFormat="1" ht="14.4"/>
    <row r="13604" s="109" customFormat="1" ht="14.4"/>
    <row r="13605" s="109" customFormat="1" ht="14.4"/>
    <row r="13606" s="109" customFormat="1" ht="14.4"/>
    <row r="13607" s="109" customFormat="1" ht="14.4"/>
    <row r="13608" s="109" customFormat="1" ht="14.4"/>
    <row r="13609" s="109" customFormat="1" ht="14.4"/>
    <row r="13610" s="109" customFormat="1" ht="14.4"/>
    <row r="13611" s="109" customFormat="1" ht="14.4"/>
    <row r="13612" s="109" customFormat="1" ht="14.4"/>
    <row r="13613" s="109" customFormat="1" ht="14.4"/>
    <row r="13614" s="109" customFormat="1" ht="14.4"/>
    <row r="13615" s="109" customFormat="1" ht="14.4"/>
    <row r="13616" s="109" customFormat="1" ht="14.4"/>
    <row r="13617" s="109" customFormat="1" ht="14.4"/>
    <row r="13618" s="109" customFormat="1" ht="14.4"/>
    <row r="13619" s="109" customFormat="1" ht="14.4"/>
    <row r="13620" s="109" customFormat="1" ht="14.4"/>
    <row r="13621" s="109" customFormat="1" ht="14.4"/>
    <row r="13622" s="109" customFormat="1" ht="14.4"/>
    <row r="13623" s="109" customFormat="1" ht="14.4"/>
    <row r="13624" s="109" customFormat="1" ht="14.4"/>
    <row r="13625" s="109" customFormat="1" ht="14.4"/>
    <row r="13626" s="109" customFormat="1" ht="14.4"/>
    <row r="13627" s="109" customFormat="1" ht="14.4"/>
    <row r="13628" s="109" customFormat="1" ht="14.4"/>
    <row r="13629" s="109" customFormat="1" ht="14.4"/>
    <row r="13630" s="109" customFormat="1" ht="14.4"/>
    <row r="13631" s="109" customFormat="1" ht="14.4"/>
    <row r="13632" s="109" customFormat="1" ht="14.4"/>
    <row r="13633" s="109" customFormat="1" ht="14.4"/>
    <row r="13634" s="109" customFormat="1" ht="14.4"/>
    <row r="13635" s="109" customFormat="1" ht="14.4"/>
    <row r="13636" s="109" customFormat="1" ht="14.4"/>
    <row r="13637" s="109" customFormat="1" ht="14.4"/>
    <row r="13638" s="109" customFormat="1" ht="14.4"/>
    <row r="13639" s="109" customFormat="1" ht="14.4"/>
    <row r="13640" s="109" customFormat="1" ht="14.4"/>
    <row r="13641" s="109" customFormat="1" ht="14.4"/>
    <row r="13642" s="109" customFormat="1" ht="14.4"/>
    <row r="13643" s="109" customFormat="1" ht="14.4"/>
    <row r="13644" s="109" customFormat="1" ht="14.4"/>
    <row r="13645" s="109" customFormat="1" ht="14.4"/>
    <row r="13646" s="109" customFormat="1" ht="14.4"/>
    <row r="13647" s="109" customFormat="1" ht="14.4"/>
    <row r="13648" s="109" customFormat="1" ht="14.4"/>
    <row r="13649" s="109" customFormat="1" ht="14.4"/>
    <row r="13650" s="109" customFormat="1" ht="14.4"/>
    <row r="13651" s="109" customFormat="1" ht="14.4"/>
    <row r="13652" s="109" customFormat="1" ht="14.4"/>
    <row r="13653" s="109" customFormat="1" ht="14.4"/>
    <row r="13654" s="109" customFormat="1" ht="14.4"/>
    <row r="13655" s="109" customFormat="1" ht="14.4"/>
    <row r="13656" s="109" customFormat="1" ht="14.4"/>
    <row r="13657" s="109" customFormat="1" ht="14.4"/>
    <row r="13658" s="109" customFormat="1" ht="14.4"/>
    <row r="13659" s="109" customFormat="1" ht="14.4"/>
    <row r="13660" s="109" customFormat="1" ht="14.4"/>
    <row r="13661" s="109" customFormat="1" ht="14.4"/>
    <row r="13662" s="109" customFormat="1" ht="14.4"/>
    <row r="13663" s="109" customFormat="1" ht="14.4"/>
    <row r="13664" s="109" customFormat="1" ht="14.4"/>
    <row r="13665" s="109" customFormat="1" ht="14.4"/>
    <row r="13666" s="109" customFormat="1" ht="14.4"/>
    <row r="13667" s="109" customFormat="1" ht="14.4"/>
    <row r="13668" s="109" customFormat="1" ht="14.4"/>
    <row r="13669" s="109" customFormat="1" ht="14.4"/>
    <row r="13670" s="109" customFormat="1" ht="14.4"/>
    <row r="13671" s="109" customFormat="1" ht="14.4"/>
    <row r="13672" s="109" customFormat="1" ht="14.4"/>
    <row r="13673" s="109" customFormat="1" ht="14.4"/>
    <row r="13674" s="109" customFormat="1" ht="14.4"/>
    <row r="13675" s="109" customFormat="1" ht="14.4"/>
    <row r="13676" s="109" customFormat="1" ht="14.4"/>
    <row r="13677" s="109" customFormat="1" ht="14.4"/>
    <row r="13678" s="109" customFormat="1" ht="14.4"/>
    <row r="13679" s="109" customFormat="1" ht="14.4"/>
    <row r="13680" s="109" customFormat="1" ht="14.4"/>
    <row r="13681" s="109" customFormat="1" ht="14.4"/>
    <row r="13682" s="109" customFormat="1" ht="14.4"/>
    <row r="13683" s="109" customFormat="1" ht="14.4"/>
    <row r="13684" s="109" customFormat="1" ht="14.4"/>
    <row r="13685" s="109" customFormat="1" ht="14.4"/>
    <row r="13686" s="109" customFormat="1" ht="14.4"/>
    <row r="13687" s="109" customFormat="1" ht="14.4"/>
    <row r="13688" s="109" customFormat="1" ht="14.4"/>
    <row r="13689" s="109" customFormat="1" ht="14.4"/>
    <row r="13690" s="109" customFormat="1" ht="14.4"/>
    <row r="13691" s="109" customFormat="1" ht="14.4"/>
    <row r="13692" s="109" customFormat="1" ht="14.4"/>
    <row r="13693" s="109" customFormat="1" ht="14.4"/>
    <row r="13694" s="109" customFormat="1" ht="14.4"/>
    <row r="13695" s="109" customFormat="1" ht="14.4"/>
    <row r="13696" s="109" customFormat="1" ht="14.4"/>
    <row r="13697" s="109" customFormat="1" ht="14.4"/>
    <row r="13698" s="109" customFormat="1" ht="14.4"/>
    <row r="13699" s="109" customFormat="1" ht="14.4"/>
    <row r="13700" s="109" customFormat="1" ht="14.4"/>
    <row r="13701" s="109" customFormat="1" ht="14.4"/>
    <row r="13702" s="109" customFormat="1" ht="14.4"/>
    <row r="13703" s="109" customFormat="1" ht="14.4"/>
    <row r="13704" s="109" customFormat="1" ht="14.4"/>
    <row r="13705" s="109" customFormat="1" ht="14.4"/>
    <row r="13706" s="109" customFormat="1" ht="14.4"/>
    <row r="13707" s="109" customFormat="1" ht="14.4"/>
    <row r="13708" s="109" customFormat="1" ht="14.4"/>
    <row r="13709" s="109" customFormat="1" ht="14.4"/>
    <row r="13710" s="109" customFormat="1" ht="14.4"/>
    <row r="13711" s="109" customFormat="1" ht="14.4"/>
    <row r="13712" s="109" customFormat="1" ht="14.4"/>
    <row r="13713" s="109" customFormat="1" ht="14.4"/>
    <row r="13714" s="109" customFormat="1" ht="14.4"/>
    <row r="13715" s="109" customFormat="1" ht="14.4"/>
    <row r="13716" s="109" customFormat="1" ht="14.4"/>
    <row r="13717" s="109" customFormat="1" ht="14.4"/>
    <row r="13718" s="109" customFormat="1" ht="14.4"/>
    <row r="13719" s="109" customFormat="1" ht="14.4"/>
    <row r="13720" s="109" customFormat="1" ht="14.4"/>
    <row r="13721" s="109" customFormat="1" ht="14.4"/>
    <row r="13722" s="109" customFormat="1" ht="14.4"/>
    <row r="13723" s="109" customFormat="1" ht="14.4"/>
    <row r="13724" s="109" customFormat="1" ht="14.4"/>
    <row r="13725" s="109" customFormat="1" ht="14.4"/>
    <row r="13726" s="109" customFormat="1" ht="14.4"/>
    <row r="13727" s="109" customFormat="1" ht="14.4"/>
    <row r="13728" s="109" customFormat="1" ht="14.4"/>
    <row r="13729" s="109" customFormat="1" ht="14.4"/>
    <row r="13730" s="109" customFormat="1" ht="14.4"/>
    <row r="13731" s="109" customFormat="1" ht="14.4"/>
    <row r="13732" s="109" customFormat="1" ht="14.4"/>
    <row r="13733" s="109" customFormat="1" ht="14.4"/>
    <row r="13734" s="109" customFormat="1" ht="14.4"/>
    <row r="13735" s="109" customFormat="1" ht="14.4"/>
    <row r="13736" s="109" customFormat="1" ht="14.4"/>
    <row r="13737" s="109" customFormat="1" ht="14.4"/>
    <row r="13738" s="109" customFormat="1" ht="14.4"/>
    <row r="13739" s="109" customFormat="1" ht="14.4"/>
    <row r="13740" s="109" customFormat="1" ht="14.4"/>
    <row r="13741" s="109" customFormat="1" ht="14.4"/>
    <row r="13742" s="109" customFormat="1" ht="14.4"/>
    <row r="13743" s="109" customFormat="1" ht="14.4"/>
    <row r="13744" s="109" customFormat="1" ht="14.4"/>
    <row r="13745" s="109" customFormat="1" ht="14.4"/>
    <row r="13746" s="109" customFormat="1" ht="14.4"/>
    <row r="13747" s="109" customFormat="1" ht="14.4"/>
    <row r="13748" s="109" customFormat="1" ht="14.4"/>
    <row r="13749" s="109" customFormat="1" ht="14.4"/>
    <row r="13750" s="109" customFormat="1" ht="14.4"/>
    <row r="13751" s="109" customFormat="1" ht="14.4"/>
    <row r="13752" s="109" customFormat="1" ht="14.4"/>
    <row r="13753" s="109" customFormat="1" ht="14.4"/>
    <row r="13754" s="109" customFormat="1" ht="14.4"/>
    <row r="13755" s="109" customFormat="1" ht="14.4"/>
    <row r="13756" s="109" customFormat="1" ht="14.4"/>
    <row r="13757" s="109" customFormat="1" ht="14.4"/>
    <row r="13758" s="109" customFormat="1" ht="14.4"/>
    <row r="13759" s="109" customFormat="1" ht="14.4"/>
    <row r="13760" s="109" customFormat="1" ht="14.4"/>
    <row r="13761" s="109" customFormat="1" ht="14.4"/>
    <row r="13762" s="109" customFormat="1" ht="14.4"/>
    <row r="13763" s="109" customFormat="1" ht="14.4"/>
    <row r="13764" s="109" customFormat="1" ht="14.4"/>
    <row r="13765" s="109" customFormat="1" ht="14.4"/>
    <row r="13766" s="109" customFormat="1" ht="14.4"/>
    <row r="13767" s="109" customFormat="1" ht="14.4"/>
    <row r="13768" s="109" customFormat="1" ht="14.4"/>
    <row r="13769" s="109" customFormat="1" ht="14.4"/>
    <row r="13770" s="109" customFormat="1" ht="14.4"/>
    <row r="13771" s="109" customFormat="1" ht="14.4"/>
    <row r="13772" s="109" customFormat="1" ht="14.4"/>
    <row r="13773" s="109" customFormat="1" ht="14.4"/>
    <row r="13774" s="109" customFormat="1" ht="14.4"/>
    <row r="13775" s="109" customFormat="1" ht="14.4"/>
    <row r="13776" s="109" customFormat="1" ht="14.4"/>
    <row r="13777" s="109" customFormat="1" ht="14.4"/>
    <row r="13778" s="109" customFormat="1" ht="14.4"/>
    <row r="13779" s="109" customFormat="1" ht="14.4"/>
    <row r="13780" s="109" customFormat="1" ht="14.4"/>
    <row r="13781" s="109" customFormat="1" ht="14.4"/>
    <row r="13782" s="109" customFormat="1" ht="14.4"/>
    <row r="13783" s="109" customFormat="1" ht="14.4"/>
    <row r="13784" s="109" customFormat="1" ht="14.4"/>
    <row r="13785" s="109" customFormat="1" ht="14.4"/>
    <row r="13786" s="109" customFormat="1" ht="14.4"/>
    <row r="13787" s="109" customFormat="1" ht="14.4"/>
    <row r="13788" s="109" customFormat="1" ht="14.4"/>
    <row r="13789" s="109" customFormat="1" ht="14.4"/>
    <row r="13790" s="109" customFormat="1" ht="14.4"/>
    <row r="13791" s="109" customFormat="1" ht="14.4"/>
    <row r="13792" s="109" customFormat="1" ht="14.4"/>
    <row r="13793" s="109" customFormat="1" ht="14.4"/>
    <row r="13794" s="109" customFormat="1" ht="14.4"/>
    <row r="13795" s="109" customFormat="1" ht="14.4"/>
    <row r="13796" s="109" customFormat="1" ht="14.4"/>
    <row r="13797" s="109" customFormat="1" ht="14.4"/>
    <row r="13798" s="109" customFormat="1" ht="14.4"/>
    <row r="13799" s="109" customFormat="1" ht="14.4"/>
    <row r="13800" s="109" customFormat="1" ht="14.4"/>
    <row r="13801" s="109" customFormat="1" ht="14.4"/>
    <row r="13802" s="109" customFormat="1" ht="14.4"/>
    <row r="13803" s="109" customFormat="1" ht="14.4"/>
    <row r="13804" s="109" customFormat="1" ht="14.4"/>
    <row r="13805" s="109" customFormat="1" ht="14.4"/>
    <row r="13806" s="109" customFormat="1" ht="14.4"/>
    <row r="13807" s="109" customFormat="1" ht="14.4"/>
    <row r="13808" s="109" customFormat="1" ht="14.4"/>
    <row r="13809" s="109" customFormat="1" ht="14.4"/>
    <row r="13810" s="109" customFormat="1" ht="14.4"/>
    <row r="13811" s="109" customFormat="1" ht="14.4"/>
    <row r="13812" s="109" customFormat="1" ht="14.4"/>
    <row r="13813" s="109" customFormat="1" ht="14.4"/>
    <row r="13814" s="109" customFormat="1" ht="14.4"/>
    <row r="13815" s="109" customFormat="1" ht="14.4"/>
    <row r="13816" s="109" customFormat="1" ht="14.4"/>
    <row r="13817" s="109" customFormat="1" ht="14.4"/>
    <row r="13818" s="109" customFormat="1" ht="14.4"/>
    <row r="13819" s="109" customFormat="1" ht="14.4"/>
    <row r="13820" s="109" customFormat="1" ht="14.4"/>
    <row r="13821" s="109" customFormat="1" ht="14.4"/>
    <row r="13822" s="109" customFormat="1" ht="14.4"/>
    <row r="13823" s="109" customFormat="1" ht="14.4"/>
    <row r="13824" s="109" customFormat="1" ht="14.4"/>
    <row r="13825" s="109" customFormat="1" ht="14.4"/>
    <row r="13826" s="109" customFormat="1" ht="14.4"/>
    <row r="13827" s="109" customFormat="1" ht="14.4"/>
    <row r="13828" s="109" customFormat="1" ht="14.4"/>
    <row r="13829" s="109" customFormat="1" ht="14.4"/>
    <row r="13830" s="109" customFormat="1" ht="14.4"/>
    <row r="13831" s="109" customFormat="1" ht="14.4"/>
    <row r="13832" s="109" customFormat="1" ht="14.4"/>
    <row r="13833" s="109" customFormat="1" ht="14.4"/>
    <row r="13834" s="109" customFormat="1" ht="14.4"/>
    <row r="13835" s="109" customFormat="1" ht="14.4"/>
    <row r="13836" s="109" customFormat="1" ht="14.4"/>
    <row r="13837" s="109" customFormat="1" ht="14.4"/>
    <row r="13838" s="109" customFormat="1" ht="14.4"/>
    <row r="13839" s="109" customFormat="1" ht="14.4"/>
    <row r="13840" s="109" customFormat="1" ht="14.4"/>
    <row r="13841" s="109" customFormat="1" ht="14.4"/>
    <row r="13842" s="109" customFormat="1" ht="14.4"/>
    <row r="13843" s="109" customFormat="1" ht="14.4"/>
    <row r="13844" s="109" customFormat="1" ht="14.4"/>
    <row r="13845" s="109" customFormat="1" ht="14.4"/>
    <row r="13846" s="109" customFormat="1" ht="14.4"/>
    <row r="13847" s="109" customFormat="1" ht="14.4"/>
    <row r="13848" s="109" customFormat="1" ht="14.4"/>
    <row r="13849" s="109" customFormat="1" ht="14.4"/>
    <row r="13850" s="109" customFormat="1" ht="14.4"/>
    <row r="13851" s="109" customFormat="1" ht="14.4"/>
    <row r="13852" s="109" customFormat="1" ht="14.4"/>
    <row r="13853" s="109" customFormat="1" ht="14.4"/>
    <row r="13854" s="109" customFormat="1" ht="14.4"/>
    <row r="13855" s="109" customFormat="1" ht="14.4"/>
    <row r="13856" s="109" customFormat="1" ht="14.4"/>
    <row r="13857" s="109" customFormat="1" ht="14.4"/>
    <row r="13858" s="109" customFormat="1" ht="14.4"/>
    <row r="13859" s="109" customFormat="1" ht="14.4"/>
    <row r="13860" s="109" customFormat="1" ht="14.4"/>
    <row r="13861" s="109" customFormat="1" ht="14.4"/>
    <row r="13862" s="109" customFormat="1" ht="14.4"/>
    <row r="13863" s="109" customFormat="1" ht="14.4"/>
    <row r="13864" s="109" customFormat="1" ht="14.4"/>
    <row r="13865" s="109" customFormat="1" ht="14.4"/>
    <row r="13866" s="109" customFormat="1" ht="14.4"/>
    <row r="13867" s="109" customFormat="1" ht="14.4"/>
    <row r="13868" s="109" customFormat="1" ht="14.4"/>
    <row r="13869" s="109" customFormat="1" ht="14.4"/>
    <row r="13870" s="109" customFormat="1" ht="14.4"/>
    <row r="13871" s="109" customFormat="1" ht="14.4"/>
    <row r="13872" s="109" customFormat="1" ht="14.4"/>
    <row r="13873" s="109" customFormat="1" ht="14.4"/>
    <row r="13874" s="109" customFormat="1" ht="14.4"/>
    <row r="13875" s="109" customFormat="1" ht="14.4"/>
    <row r="13876" s="109" customFormat="1" ht="14.4"/>
    <row r="13877" s="109" customFormat="1" ht="14.4"/>
    <row r="13878" s="109" customFormat="1" ht="14.4"/>
    <row r="13879" s="109" customFormat="1" ht="14.4"/>
    <row r="13880" s="109" customFormat="1" ht="14.4"/>
    <row r="13881" s="109" customFormat="1" ht="14.4"/>
    <row r="13882" s="109" customFormat="1" ht="14.4"/>
    <row r="13883" s="109" customFormat="1" ht="14.4"/>
    <row r="13884" s="109" customFormat="1" ht="14.4"/>
    <row r="13885" s="109" customFormat="1" ht="14.4"/>
    <row r="13886" s="109" customFormat="1" ht="14.4"/>
    <row r="13887" s="109" customFormat="1" ht="14.4"/>
    <row r="13888" s="109" customFormat="1" ht="14.4"/>
    <row r="13889" s="109" customFormat="1" ht="14.4"/>
    <row r="13890" s="109" customFormat="1" ht="14.4"/>
    <row r="13891" s="109" customFormat="1" ht="14.4"/>
    <row r="13892" s="109" customFormat="1" ht="14.4"/>
    <row r="13893" s="109" customFormat="1" ht="14.4"/>
    <row r="13894" s="109" customFormat="1" ht="14.4"/>
    <row r="13895" s="109" customFormat="1" ht="14.4"/>
    <row r="13896" s="109" customFormat="1" ht="14.4"/>
    <row r="13897" s="109" customFormat="1" ht="14.4"/>
    <row r="13898" s="109" customFormat="1" ht="14.4"/>
    <row r="13899" s="109" customFormat="1" ht="14.4"/>
    <row r="13900" s="109" customFormat="1" ht="14.4"/>
    <row r="13901" s="109" customFormat="1" ht="14.4"/>
    <row r="13902" s="109" customFormat="1" ht="14.4"/>
    <row r="13903" s="109" customFormat="1" ht="14.4"/>
    <row r="13904" s="109" customFormat="1" ht="14.4"/>
    <row r="13905" s="109" customFormat="1" ht="14.4"/>
    <row r="13906" s="109" customFormat="1" ht="14.4"/>
    <row r="13907" s="109" customFormat="1" ht="14.4"/>
    <row r="13908" s="109" customFormat="1" ht="14.4"/>
    <row r="13909" s="109" customFormat="1" ht="14.4"/>
    <row r="13910" s="109" customFormat="1" ht="14.4"/>
    <row r="13911" s="109" customFormat="1" ht="14.4"/>
    <row r="13912" s="109" customFormat="1" ht="14.4"/>
    <row r="13913" s="109" customFormat="1" ht="14.4"/>
    <row r="13914" s="109" customFormat="1" ht="14.4"/>
    <row r="13915" s="109" customFormat="1" ht="14.4"/>
    <row r="13916" s="109" customFormat="1" ht="14.4"/>
    <row r="13917" s="109" customFormat="1" ht="14.4"/>
    <row r="13918" s="109" customFormat="1" ht="14.4"/>
    <row r="13919" s="109" customFormat="1" ht="14.4"/>
    <row r="13920" s="109" customFormat="1" ht="14.4"/>
    <row r="13921" s="109" customFormat="1" ht="14.4"/>
    <row r="13922" s="109" customFormat="1" ht="14.4"/>
    <row r="13923" s="109" customFormat="1" ht="14.4"/>
    <row r="13924" s="109" customFormat="1" ht="14.4"/>
    <row r="13925" s="109" customFormat="1" ht="14.4"/>
    <row r="13926" s="109" customFormat="1" ht="14.4"/>
    <row r="13927" s="109" customFormat="1" ht="14.4"/>
    <row r="13928" s="109" customFormat="1" ht="14.4"/>
    <row r="13929" s="109" customFormat="1" ht="14.4"/>
    <row r="13930" s="109" customFormat="1" ht="14.4"/>
    <row r="13931" s="109" customFormat="1" ht="14.4"/>
    <row r="13932" s="109" customFormat="1" ht="14.4"/>
    <row r="13933" s="109" customFormat="1" ht="14.4"/>
    <row r="13934" s="109" customFormat="1" ht="14.4"/>
    <row r="13935" s="109" customFormat="1" ht="14.4"/>
    <row r="13936" s="109" customFormat="1" ht="14.4"/>
    <row r="13937" s="109" customFormat="1" ht="14.4"/>
    <row r="13938" s="109" customFormat="1" ht="14.4"/>
    <row r="13939" s="109" customFormat="1" ht="14.4"/>
    <row r="13940" s="109" customFormat="1" ht="14.4"/>
    <row r="13941" s="109" customFormat="1" ht="14.4"/>
    <row r="13942" s="109" customFormat="1" ht="14.4"/>
    <row r="13943" s="109" customFormat="1" ht="14.4"/>
    <row r="13944" s="109" customFormat="1" ht="14.4"/>
    <row r="13945" s="109" customFormat="1" ht="14.4"/>
    <row r="13946" s="109" customFormat="1" ht="14.4"/>
    <row r="13947" s="109" customFormat="1" ht="14.4"/>
    <row r="13948" s="109" customFormat="1" ht="14.4"/>
    <row r="13949" s="109" customFormat="1" ht="14.4"/>
    <row r="13950" s="109" customFormat="1" ht="14.4"/>
    <row r="13951" s="109" customFormat="1" ht="14.4"/>
    <row r="13952" s="109" customFormat="1" ht="14.4"/>
    <row r="13953" s="109" customFormat="1" ht="14.4"/>
    <row r="13954" s="109" customFormat="1" ht="14.4"/>
    <row r="13955" s="109" customFormat="1" ht="14.4"/>
    <row r="13956" s="109" customFormat="1" ht="14.4"/>
    <row r="13957" s="109" customFormat="1" ht="14.4"/>
    <row r="13958" s="109" customFormat="1" ht="14.4"/>
    <row r="13959" s="109" customFormat="1" ht="14.4"/>
    <row r="13960" s="109" customFormat="1" ht="14.4"/>
    <row r="13961" s="109" customFormat="1" ht="14.4"/>
    <row r="13962" s="109" customFormat="1" ht="14.4"/>
    <row r="13963" s="109" customFormat="1" ht="14.4"/>
    <row r="13964" s="109" customFormat="1" ht="14.4"/>
    <row r="13965" s="109" customFormat="1" ht="14.4"/>
    <row r="13966" s="109" customFormat="1" ht="14.4"/>
    <row r="13967" s="109" customFormat="1" ht="14.4"/>
    <row r="13968" s="109" customFormat="1" ht="14.4"/>
    <row r="13969" s="109" customFormat="1" ht="14.4"/>
    <row r="13970" s="109" customFormat="1" ht="14.4"/>
    <row r="13971" s="109" customFormat="1" ht="14.4"/>
    <row r="13972" s="109" customFormat="1" ht="14.4"/>
    <row r="13973" s="109" customFormat="1" ht="14.4"/>
    <row r="13974" s="109" customFormat="1" ht="14.4"/>
    <row r="13975" s="109" customFormat="1" ht="14.4"/>
    <row r="13976" s="109" customFormat="1" ht="14.4"/>
    <row r="13977" s="109" customFormat="1" ht="14.4"/>
    <row r="13978" s="109" customFormat="1" ht="14.4"/>
    <row r="13979" s="109" customFormat="1" ht="14.4"/>
    <row r="13980" s="109" customFormat="1" ht="14.4"/>
    <row r="13981" s="109" customFormat="1" ht="14.4"/>
    <row r="13982" s="109" customFormat="1" ht="14.4"/>
    <row r="13983" s="109" customFormat="1" ht="14.4"/>
    <row r="13984" s="109" customFormat="1" ht="14.4"/>
    <row r="13985" s="109" customFormat="1" ht="14.4"/>
    <row r="13986" s="109" customFormat="1" ht="14.4"/>
    <row r="13987" s="109" customFormat="1" ht="14.4"/>
    <row r="13988" s="109" customFormat="1" ht="14.4"/>
    <row r="13989" s="109" customFormat="1" ht="14.4"/>
    <row r="13990" s="109" customFormat="1" ht="14.4"/>
    <row r="13991" s="109" customFormat="1" ht="14.4"/>
    <row r="13992" s="109" customFormat="1" ht="14.4"/>
    <row r="13993" s="109" customFormat="1" ht="14.4"/>
    <row r="13994" s="109" customFormat="1" ht="14.4"/>
    <row r="13995" s="109" customFormat="1" ht="14.4"/>
    <row r="13996" s="109" customFormat="1" ht="14.4"/>
    <row r="13997" s="109" customFormat="1" ht="14.4"/>
    <row r="13998" s="109" customFormat="1" ht="14.4"/>
    <row r="13999" s="109" customFormat="1" ht="14.4"/>
    <row r="14000" s="109" customFormat="1" ht="14.4"/>
    <row r="14001" s="109" customFormat="1" ht="14.4"/>
    <row r="14002" s="109" customFormat="1" ht="14.4"/>
    <row r="14003" s="109" customFormat="1" ht="14.4"/>
    <row r="14004" s="109" customFormat="1" ht="14.4"/>
    <row r="14005" s="109" customFormat="1" ht="14.4"/>
    <row r="14006" s="109" customFormat="1" ht="14.4"/>
    <row r="14007" s="109" customFormat="1" ht="14.4"/>
    <row r="14008" s="109" customFormat="1" ht="14.4"/>
    <row r="14009" s="109" customFormat="1" ht="14.4"/>
    <row r="14010" s="109" customFormat="1" ht="14.4"/>
    <row r="14011" s="109" customFormat="1" ht="14.4"/>
    <row r="14012" s="109" customFormat="1" ht="14.4"/>
    <row r="14013" s="109" customFormat="1" ht="14.4"/>
    <row r="14014" s="109" customFormat="1" ht="14.4"/>
    <row r="14015" s="109" customFormat="1" ht="14.4"/>
    <row r="14016" s="109" customFormat="1" ht="14.4"/>
    <row r="14017" s="109" customFormat="1" ht="14.4"/>
    <row r="14018" s="109" customFormat="1" ht="14.4"/>
    <row r="14019" s="109" customFormat="1" ht="14.4"/>
    <row r="14020" s="109" customFormat="1" ht="14.4"/>
    <row r="14021" s="109" customFormat="1" ht="14.4"/>
    <row r="14022" s="109" customFormat="1" ht="14.4"/>
    <row r="14023" s="109" customFormat="1" ht="14.4"/>
    <row r="14024" s="109" customFormat="1" ht="14.4"/>
    <row r="14025" s="109" customFormat="1" ht="14.4"/>
    <row r="14026" s="109" customFormat="1" ht="14.4"/>
    <row r="14027" s="109" customFormat="1" ht="14.4"/>
    <row r="14028" s="109" customFormat="1" ht="14.4"/>
    <row r="14029" s="109" customFormat="1" ht="14.4"/>
    <row r="14030" s="109" customFormat="1" ht="14.4"/>
    <row r="14031" s="109" customFormat="1" ht="14.4"/>
    <row r="14032" s="109" customFormat="1" ht="14.4"/>
    <row r="14033" s="109" customFormat="1" ht="14.4"/>
    <row r="14034" s="109" customFormat="1" ht="14.4"/>
    <row r="14035" s="109" customFormat="1" ht="14.4"/>
    <row r="14036" s="109" customFormat="1" ht="14.4"/>
    <row r="14037" s="109" customFormat="1" ht="14.4"/>
    <row r="14038" s="109" customFormat="1" ht="14.4"/>
    <row r="14039" s="109" customFormat="1" ht="14.4"/>
    <row r="14040" s="109" customFormat="1" ht="14.4"/>
    <row r="14041" s="109" customFormat="1" ht="14.4"/>
    <row r="14042" s="109" customFormat="1" ht="14.4"/>
    <row r="14043" s="109" customFormat="1" ht="14.4"/>
    <row r="14044" s="109" customFormat="1" ht="14.4"/>
    <row r="14045" s="109" customFormat="1" ht="14.4"/>
    <row r="14046" s="109" customFormat="1" ht="14.4"/>
    <row r="14047" s="109" customFormat="1" ht="14.4"/>
    <row r="14048" s="109" customFormat="1" ht="14.4"/>
    <row r="14049" s="109" customFormat="1" ht="14.4"/>
    <row r="14050" s="109" customFormat="1" ht="14.4"/>
    <row r="14051" s="109" customFormat="1" ht="14.4"/>
    <row r="14052" s="109" customFormat="1" ht="14.4"/>
    <row r="14053" s="109" customFormat="1" ht="14.4"/>
    <row r="14054" s="109" customFormat="1" ht="14.4"/>
    <row r="14055" s="109" customFormat="1" ht="14.4"/>
    <row r="14056" s="109" customFormat="1" ht="14.4"/>
    <row r="14057" s="109" customFormat="1" ht="14.4"/>
    <row r="14058" s="109" customFormat="1" ht="14.4"/>
    <row r="14059" s="109" customFormat="1" ht="14.4"/>
    <row r="14060" s="109" customFormat="1" ht="14.4"/>
    <row r="14061" s="109" customFormat="1" ht="14.4"/>
    <row r="14062" s="109" customFormat="1" ht="14.4"/>
    <row r="14063" s="109" customFormat="1" ht="14.4"/>
    <row r="14064" s="109" customFormat="1" ht="14.4"/>
    <row r="14065" s="109" customFormat="1" ht="14.4"/>
    <row r="14066" s="109" customFormat="1" ht="14.4"/>
    <row r="14067" s="109" customFormat="1" ht="14.4"/>
    <row r="14068" s="109" customFormat="1" ht="14.4"/>
    <row r="14069" s="109" customFormat="1" ht="14.4"/>
    <row r="14070" s="109" customFormat="1" ht="14.4"/>
    <row r="14071" s="109" customFormat="1" ht="14.4"/>
    <row r="14072" s="109" customFormat="1" ht="14.4"/>
    <row r="14073" s="109" customFormat="1" ht="14.4"/>
    <row r="14074" s="109" customFormat="1" ht="14.4"/>
    <row r="14075" s="109" customFormat="1" ht="14.4"/>
    <row r="14076" s="109" customFormat="1" ht="14.4"/>
    <row r="14077" s="109" customFormat="1" ht="14.4"/>
    <row r="14078" s="109" customFormat="1" ht="14.4"/>
    <row r="14079" s="109" customFormat="1" ht="14.4"/>
    <row r="14080" s="109" customFormat="1" ht="14.4"/>
    <row r="14081" s="109" customFormat="1" ht="14.4"/>
    <row r="14082" s="109" customFormat="1" ht="14.4"/>
    <row r="14083" s="109" customFormat="1" ht="14.4"/>
    <row r="14084" s="109" customFormat="1" ht="14.4"/>
    <row r="14085" s="109" customFormat="1" ht="14.4"/>
    <row r="14086" s="109" customFormat="1" ht="14.4"/>
    <row r="14087" s="109" customFormat="1" ht="14.4"/>
    <row r="14088" s="109" customFormat="1" ht="14.4"/>
    <row r="14089" s="109" customFormat="1" ht="14.4"/>
    <row r="14090" s="109" customFormat="1" ht="14.4"/>
    <row r="14091" s="109" customFormat="1" ht="14.4"/>
    <row r="14092" s="109" customFormat="1" ht="14.4"/>
    <row r="14093" s="109" customFormat="1" ht="14.4"/>
    <row r="14094" s="109" customFormat="1" ht="14.4"/>
    <row r="14095" s="109" customFormat="1" ht="14.4"/>
    <row r="14096" s="109" customFormat="1" ht="14.4"/>
    <row r="14097" s="109" customFormat="1" ht="14.4"/>
    <row r="14098" s="109" customFormat="1" ht="14.4"/>
    <row r="14099" s="109" customFormat="1" ht="14.4"/>
    <row r="14100" s="109" customFormat="1" ht="14.4"/>
    <row r="14101" s="109" customFormat="1" ht="14.4"/>
    <row r="14102" s="109" customFormat="1" ht="14.4"/>
    <row r="14103" s="109" customFormat="1" ht="14.4"/>
    <row r="14104" s="109" customFormat="1" ht="14.4"/>
    <row r="14105" s="109" customFormat="1" ht="14.4"/>
    <row r="14106" s="109" customFormat="1" ht="14.4"/>
    <row r="14107" s="109" customFormat="1" ht="14.4"/>
    <row r="14108" s="109" customFormat="1" ht="14.4"/>
    <row r="14109" s="109" customFormat="1" ht="14.4"/>
    <row r="14110" s="109" customFormat="1" ht="14.4"/>
    <row r="14111" s="109" customFormat="1" ht="14.4"/>
    <row r="14112" s="109" customFormat="1" ht="14.4"/>
    <row r="14113" s="109" customFormat="1" ht="14.4"/>
    <row r="14114" s="109" customFormat="1" ht="14.4"/>
    <row r="14115" s="109" customFormat="1" ht="14.4"/>
    <row r="14116" s="109" customFormat="1" ht="14.4"/>
    <row r="14117" s="109" customFormat="1" ht="14.4"/>
    <row r="14118" s="109" customFormat="1" ht="14.4"/>
    <row r="14119" s="109" customFormat="1" ht="14.4"/>
    <row r="14120" s="109" customFormat="1" ht="14.4"/>
    <row r="14121" s="109" customFormat="1" ht="14.4"/>
    <row r="14122" s="109" customFormat="1" ht="14.4"/>
    <row r="14123" s="109" customFormat="1" ht="14.4"/>
    <row r="14124" s="109" customFormat="1" ht="14.4"/>
    <row r="14125" s="109" customFormat="1" ht="14.4"/>
    <row r="14126" s="109" customFormat="1" ht="14.4"/>
    <row r="14127" s="109" customFormat="1" ht="14.4"/>
    <row r="14128" s="109" customFormat="1" ht="14.4"/>
    <row r="14129" s="109" customFormat="1" ht="14.4"/>
    <row r="14130" s="109" customFormat="1" ht="14.4"/>
    <row r="14131" s="109" customFormat="1" ht="14.4"/>
    <row r="14132" s="109" customFormat="1" ht="14.4"/>
    <row r="14133" s="109" customFormat="1" ht="14.4"/>
    <row r="14134" s="109" customFormat="1" ht="14.4"/>
    <row r="14135" s="109" customFormat="1" ht="14.4"/>
    <row r="14136" s="109" customFormat="1" ht="14.4"/>
    <row r="14137" s="109" customFormat="1" ht="14.4"/>
    <row r="14138" s="109" customFormat="1" ht="14.4"/>
    <row r="14139" s="109" customFormat="1" ht="14.4"/>
    <row r="14140" s="109" customFormat="1" ht="14.4"/>
    <row r="14141" s="109" customFormat="1" ht="14.4"/>
    <row r="14142" s="109" customFormat="1" ht="14.4"/>
    <row r="14143" s="109" customFormat="1" ht="14.4"/>
    <row r="14144" s="109" customFormat="1" ht="14.4"/>
    <row r="14145" s="109" customFormat="1" ht="14.4"/>
    <row r="14146" s="109" customFormat="1" ht="14.4"/>
    <row r="14147" s="109" customFormat="1" ht="14.4"/>
    <row r="14148" s="109" customFormat="1" ht="14.4"/>
    <row r="14149" s="109" customFormat="1" ht="14.4"/>
    <row r="14150" s="109" customFormat="1" ht="14.4"/>
    <row r="14151" s="109" customFormat="1" ht="14.4"/>
    <row r="14152" s="109" customFormat="1" ht="14.4"/>
    <row r="14153" s="109" customFormat="1" ht="14.4"/>
    <row r="14154" s="109" customFormat="1" ht="14.4"/>
    <row r="14155" s="109" customFormat="1" ht="14.4"/>
    <row r="14156" s="109" customFormat="1" ht="14.4"/>
    <row r="14157" s="109" customFormat="1" ht="14.4"/>
    <row r="14158" s="109" customFormat="1" ht="14.4"/>
    <row r="14159" s="109" customFormat="1" ht="14.4"/>
    <row r="14160" s="109" customFormat="1" ht="14.4"/>
    <row r="14161" s="109" customFormat="1" ht="14.4"/>
    <row r="14162" s="109" customFormat="1" ht="14.4"/>
    <row r="14163" s="109" customFormat="1" ht="14.4"/>
    <row r="14164" s="109" customFormat="1" ht="14.4"/>
    <row r="14165" s="109" customFormat="1" ht="14.4"/>
    <row r="14166" s="109" customFormat="1" ht="14.4"/>
    <row r="14167" s="109" customFormat="1" ht="14.4"/>
    <row r="14168" s="109" customFormat="1" ht="14.4"/>
    <row r="14169" s="109" customFormat="1" ht="14.4"/>
    <row r="14170" s="109" customFormat="1" ht="14.4"/>
    <row r="14171" s="109" customFormat="1" ht="14.4"/>
    <row r="14172" s="109" customFormat="1" ht="14.4"/>
    <row r="14173" s="109" customFormat="1" ht="14.4"/>
    <row r="14174" s="109" customFormat="1" ht="14.4"/>
    <row r="14175" s="109" customFormat="1" ht="14.4"/>
    <row r="14176" s="109" customFormat="1" ht="14.4"/>
    <row r="14177" s="109" customFormat="1" ht="14.4"/>
    <row r="14178" s="109" customFormat="1" ht="14.4"/>
    <row r="14179" s="109" customFormat="1" ht="14.4"/>
    <row r="14180" s="109" customFormat="1" ht="14.4"/>
    <row r="14181" s="109" customFormat="1" ht="14.4"/>
    <row r="14182" s="109" customFormat="1" ht="14.4"/>
    <row r="14183" s="109" customFormat="1" ht="14.4"/>
    <row r="14184" s="109" customFormat="1" ht="14.4"/>
    <row r="14185" s="109" customFormat="1" ht="14.4"/>
    <row r="14186" s="109" customFormat="1" ht="14.4"/>
    <row r="14187" s="109" customFormat="1" ht="14.4"/>
    <row r="14188" s="109" customFormat="1" ht="14.4"/>
    <row r="14189" s="109" customFormat="1" ht="14.4"/>
    <row r="14190" s="109" customFormat="1" ht="14.4"/>
    <row r="14191" s="109" customFormat="1" ht="14.4"/>
    <row r="14192" s="109" customFormat="1" ht="14.4"/>
    <row r="14193" s="109" customFormat="1" ht="14.4"/>
    <row r="14194" s="109" customFormat="1" ht="14.4"/>
    <row r="14195" s="109" customFormat="1" ht="14.4"/>
    <row r="14196" s="109" customFormat="1" ht="14.4"/>
    <row r="14197" s="109" customFormat="1" ht="14.4"/>
    <row r="14198" s="109" customFormat="1" ht="14.4"/>
    <row r="14199" s="109" customFormat="1" ht="14.4"/>
    <row r="14200" s="109" customFormat="1" ht="14.4"/>
    <row r="14201" s="109" customFormat="1" ht="14.4"/>
    <row r="14202" s="109" customFormat="1" ht="14.4"/>
    <row r="14203" s="109" customFormat="1" ht="14.4"/>
    <row r="14204" s="109" customFormat="1" ht="14.4"/>
    <row r="14205" s="109" customFormat="1" ht="14.4"/>
    <row r="14206" s="109" customFormat="1" ht="14.4"/>
    <row r="14207" s="109" customFormat="1" ht="14.4"/>
    <row r="14208" s="109" customFormat="1" ht="14.4"/>
    <row r="14209" s="109" customFormat="1" ht="14.4"/>
    <row r="14210" s="109" customFormat="1" ht="14.4"/>
    <row r="14211" s="109" customFormat="1" ht="14.4"/>
    <row r="14212" s="109" customFormat="1" ht="14.4"/>
    <row r="14213" s="109" customFormat="1" ht="14.4"/>
    <row r="14214" s="109" customFormat="1" ht="14.4"/>
    <row r="14215" s="109" customFormat="1" ht="14.4"/>
    <row r="14216" s="109" customFormat="1" ht="14.4"/>
    <row r="14217" s="109" customFormat="1" ht="14.4"/>
    <row r="14218" s="109" customFormat="1" ht="14.4"/>
    <row r="14219" s="109" customFormat="1" ht="14.4"/>
    <row r="14220" s="109" customFormat="1" ht="14.4"/>
    <row r="14221" s="109" customFormat="1" ht="14.4"/>
    <row r="14222" s="109" customFormat="1" ht="14.4"/>
    <row r="14223" s="109" customFormat="1" ht="14.4"/>
    <row r="14224" s="109" customFormat="1" ht="14.4"/>
    <row r="14225" s="109" customFormat="1" ht="14.4"/>
    <row r="14226" s="109" customFormat="1" ht="14.4"/>
    <row r="14227" s="109" customFormat="1" ht="14.4"/>
    <row r="14228" s="109" customFormat="1" ht="14.4"/>
    <row r="14229" s="109" customFormat="1" ht="14.4"/>
    <row r="14230" s="109" customFormat="1" ht="14.4"/>
    <row r="14231" s="109" customFormat="1" ht="14.4"/>
    <row r="14232" s="109" customFormat="1" ht="14.4"/>
    <row r="14233" s="109" customFormat="1" ht="14.4"/>
    <row r="14234" s="109" customFormat="1" ht="14.4"/>
    <row r="14235" s="109" customFormat="1" ht="14.4"/>
    <row r="14236" s="109" customFormat="1" ht="14.4"/>
    <row r="14237" s="109" customFormat="1" ht="14.4"/>
    <row r="14238" s="109" customFormat="1" ht="14.4"/>
    <row r="14239" s="109" customFormat="1" ht="14.4"/>
    <row r="14240" s="109" customFormat="1" ht="14.4"/>
    <row r="14241" s="109" customFormat="1" ht="14.4"/>
    <row r="14242" s="109" customFormat="1" ht="14.4"/>
    <row r="14243" s="109" customFormat="1" ht="14.4"/>
    <row r="14244" s="109" customFormat="1" ht="14.4"/>
    <row r="14245" s="109" customFormat="1" ht="14.4"/>
    <row r="14246" s="109" customFormat="1" ht="14.4"/>
    <row r="14247" s="109" customFormat="1" ht="14.4"/>
    <row r="14248" s="109" customFormat="1" ht="14.4"/>
    <row r="14249" s="109" customFormat="1" ht="14.4"/>
    <row r="14250" s="109" customFormat="1" ht="14.4"/>
    <row r="14251" s="109" customFormat="1" ht="14.4"/>
    <row r="14252" s="109" customFormat="1" ht="14.4"/>
    <row r="14253" s="109" customFormat="1" ht="14.4"/>
    <row r="14254" s="109" customFormat="1" ht="14.4"/>
    <row r="14255" s="109" customFormat="1" ht="14.4"/>
    <row r="14256" s="109" customFormat="1" ht="14.4"/>
    <row r="14257" s="109" customFormat="1" ht="14.4"/>
    <row r="14258" s="109" customFormat="1" ht="14.4"/>
    <row r="14259" s="109" customFormat="1" ht="14.4"/>
    <row r="14260" s="109" customFormat="1" ht="14.4"/>
    <row r="14261" s="109" customFormat="1" ht="14.4"/>
    <row r="14262" s="109" customFormat="1" ht="14.4"/>
    <row r="14263" s="109" customFormat="1" ht="14.4"/>
    <row r="14264" s="109" customFormat="1" ht="14.4"/>
    <row r="14265" s="109" customFormat="1" ht="14.4"/>
    <row r="14266" s="109" customFormat="1" ht="14.4"/>
    <row r="14267" s="109" customFormat="1" ht="14.4"/>
    <row r="14268" s="109" customFormat="1" ht="14.4"/>
    <row r="14269" s="109" customFormat="1" ht="14.4"/>
    <row r="14270" s="109" customFormat="1" ht="14.4"/>
    <row r="14271" s="109" customFormat="1" ht="14.4"/>
    <row r="14272" s="109" customFormat="1" ht="14.4"/>
    <row r="14273" s="109" customFormat="1" ht="14.4"/>
    <row r="14274" s="109" customFormat="1" ht="14.4"/>
    <row r="14275" s="109" customFormat="1" ht="14.4"/>
    <row r="14276" s="109" customFormat="1" ht="14.4"/>
    <row r="14277" s="109" customFormat="1" ht="14.4"/>
    <row r="14278" s="109" customFormat="1" ht="14.4"/>
    <row r="14279" s="109" customFormat="1" ht="14.4"/>
    <row r="14280" s="109" customFormat="1" ht="14.4"/>
    <row r="14281" s="109" customFormat="1" ht="14.4"/>
    <row r="14282" s="109" customFormat="1" ht="14.4"/>
    <row r="14283" s="109" customFormat="1" ht="14.4"/>
    <row r="14284" s="109" customFormat="1" ht="14.4"/>
    <row r="14285" s="109" customFormat="1" ht="14.4"/>
    <row r="14286" s="109" customFormat="1" ht="14.4"/>
    <row r="14287" s="109" customFormat="1" ht="14.4"/>
    <row r="14288" s="109" customFormat="1" ht="14.4"/>
    <row r="14289" s="109" customFormat="1" ht="14.4"/>
    <row r="14290" s="109" customFormat="1" ht="14.4"/>
    <row r="14291" s="109" customFormat="1" ht="14.4"/>
    <row r="14292" s="109" customFormat="1" ht="14.4"/>
    <row r="14293" s="109" customFormat="1" ht="14.4"/>
    <row r="14294" s="109" customFormat="1" ht="14.4"/>
    <row r="14295" s="109" customFormat="1" ht="14.4"/>
    <row r="14296" s="109" customFormat="1" ht="14.4"/>
    <row r="14297" s="109" customFormat="1" ht="14.4"/>
    <row r="14298" s="109" customFormat="1" ht="14.4"/>
    <row r="14299" s="109" customFormat="1" ht="14.4"/>
    <row r="14300" s="109" customFormat="1" ht="14.4"/>
    <row r="14301" s="109" customFormat="1" ht="14.4"/>
    <row r="14302" s="109" customFormat="1" ht="14.4"/>
    <row r="14303" s="109" customFormat="1" ht="14.4"/>
    <row r="14304" s="109" customFormat="1" ht="14.4"/>
    <row r="14305" s="109" customFormat="1" ht="14.4"/>
    <row r="14306" s="109" customFormat="1" ht="14.4"/>
    <row r="14307" s="109" customFormat="1" ht="14.4"/>
    <row r="14308" s="109" customFormat="1" ht="14.4"/>
    <row r="14309" s="109" customFormat="1" ht="14.4"/>
    <row r="14310" s="109" customFormat="1" ht="14.4"/>
    <row r="14311" s="109" customFormat="1" ht="14.4"/>
    <row r="14312" s="109" customFormat="1" ht="14.4"/>
    <row r="14313" s="109" customFormat="1" ht="14.4"/>
    <row r="14314" s="109" customFormat="1" ht="14.4"/>
    <row r="14315" s="109" customFormat="1" ht="14.4"/>
    <row r="14316" s="109" customFormat="1" ht="14.4"/>
    <row r="14317" s="109" customFormat="1" ht="14.4"/>
    <row r="14318" s="109" customFormat="1" ht="14.4"/>
    <row r="14319" s="109" customFormat="1" ht="14.4"/>
    <row r="14320" s="109" customFormat="1" ht="14.4"/>
    <row r="14321" s="109" customFormat="1" ht="14.4"/>
    <row r="14322" s="109" customFormat="1" ht="14.4"/>
    <row r="14323" s="109" customFormat="1" ht="14.4"/>
    <row r="14324" s="109" customFormat="1" ht="14.4"/>
    <row r="14325" s="109" customFormat="1" ht="14.4"/>
    <row r="14326" s="109" customFormat="1" ht="14.4"/>
    <row r="14327" s="109" customFormat="1" ht="14.4"/>
    <row r="14328" s="109" customFormat="1" ht="14.4"/>
    <row r="14329" s="109" customFormat="1" ht="14.4"/>
    <row r="14330" s="109" customFormat="1" ht="14.4"/>
    <row r="14331" s="109" customFormat="1" ht="14.4"/>
    <row r="14332" s="109" customFormat="1" ht="14.4"/>
    <row r="14333" s="109" customFormat="1" ht="14.4"/>
    <row r="14334" s="109" customFormat="1" ht="14.4"/>
    <row r="14335" s="109" customFormat="1" ht="14.4"/>
    <row r="14336" s="109" customFormat="1" ht="14.4"/>
    <row r="14337" s="109" customFormat="1" ht="14.4"/>
    <row r="14338" s="109" customFormat="1" ht="14.4"/>
    <row r="14339" s="109" customFormat="1" ht="14.4"/>
    <row r="14340" s="109" customFormat="1" ht="14.4"/>
    <row r="14341" s="109" customFormat="1" ht="14.4"/>
    <row r="14342" s="109" customFormat="1" ht="14.4"/>
    <row r="14343" s="109" customFormat="1" ht="14.4"/>
    <row r="14344" s="109" customFormat="1" ht="14.4"/>
    <row r="14345" s="109" customFormat="1" ht="14.4"/>
    <row r="14346" s="109" customFormat="1" ht="14.4"/>
    <row r="14347" s="109" customFormat="1" ht="14.4"/>
    <row r="14348" s="109" customFormat="1" ht="14.4"/>
    <row r="14349" s="109" customFormat="1" ht="14.4"/>
    <row r="14350" s="109" customFormat="1" ht="14.4"/>
    <row r="14351" s="109" customFormat="1" ht="14.4"/>
    <row r="14352" s="109" customFormat="1" ht="14.4"/>
    <row r="14353" s="109" customFormat="1" ht="14.4"/>
    <row r="14354" s="109" customFormat="1" ht="14.4"/>
    <row r="14355" s="109" customFormat="1" ht="14.4"/>
    <row r="14356" s="109" customFormat="1" ht="14.4"/>
    <row r="14357" s="109" customFormat="1" ht="14.4"/>
    <row r="14358" s="109" customFormat="1" ht="14.4"/>
    <row r="14359" s="109" customFormat="1" ht="14.4"/>
    <row r="14360" s="109" customFormat="1" ht="14.4"/>
    <row r="14361" s="109" customFormat="1" ht="14.4"/>
    <row r="14362" s="109" customFormat="1" ht="14.4"/>
    <row r="14363" s="109" customFormat="1" ht="14.4"/>
    <row r="14364" s="109" customFormat="1" ht="14.4"/>
    <row r="14365" s="109" customFormat="1" ht="14.4"/>
    <row r="14366" s="109" customFormat="1" ht="14.4"/>
    <row r="14367" s="109" customFormat="1" ht="14.4"/>
    <row r="14368" s="109" customFormat="1" ht="14.4"/>
    <row r="14369" s="109" customFormat="1" ht="14.4"/>
    <row r="14370" s="109" customFormat="1" ht="14.4"/>
    <row r="14371" s="109" customFormat="1" ht="14.4"/>
    <row r="14372" s="109" customFormat="1" ht="14.4"/>
    <row r="14373" s="109" customFormat="1" ht="14.4"/>
    <row r="14374" s="109" customFormat="1" ht="14.4"/>
    <row r="14375" s="109" customFormat="1" ht="14.4"/>
    <row r="14376" s="109" customFormat="1" ht="14.4"/>
    <row r="14377" s="109" customFormat="1" ht="14.4"/>
    <row r="14378" s="109" customFormat="1" ht="14.4"/>
    <row r="14379" s="109" customFormat="1" ht="14.4"/>
    <row r="14380" s="109" customFormat="1" ht="14.4"/>
    <row r="14381" s="109" customFormat="1" ht="14.4"/>
    <row r="14382" s="109" customFormat="1" ht="14.4"/>
    <row r="14383" s="109" customFormat="1" ht="14.4"/>
    <row r="14384" s="109" customFormat="1" ht="14.4"/>
    <row r="14385" s="109" customFormat="1" ht="14.4"/>
    <row r="14386" s="109" customFormat="1" ht="14.4"/>
    <row r="14387" s="109" customFormat="1" ht="14.4"/>
    <row r="14388" s="109" customFormat="1" ht="14.4"/>
    <row r="14389" s="109" customFormat="1" ht="14.4"/>
    <row r="14390" s="109" customFormat="1" ht="14.4"/>
    <row r="14391" s="109" customFormat="1" ht="14.4"/>
    <row r="14392" s="109" customFormat="1" ht="14.4"/>
    <row r="14393" s="109" customFormat="1" ht="14.4"/>
    <row r="14394" s="109" customFormat="1" ht="14.4"/>
    <row r="14395" s="109" customFormat="1" ht="14.4"/>
    <row r="14396" s="109" customFormat="1" ht="14.4"/>
    <row r="14397" s="109" customFormat="1" ht="14.4"/>
    <row r="14398" s="109" customFormat="1" ht="14.4"/>
    <row r="14399" s="109" customFormat="1" ht="14.4"/>
    <row r="14400" s="109" customFormat="1" ht="14.4"/>
    <row r="14401" s="109" customFormat="1" ht="14.4"/>
    <row r="14402" s="109" customFormat="1" ht="14.4"/>
    <row r="14403" s="109" customFormat="1" ht="14.4"/>
    <row r="14404" s="109" customFormat="1" ht="14.4"/>
    <row r="14405" s="109" customFormat="1" ht="14.4"/>
    <row r="14406" s="109" customFormat="1" ht="14.4"/>
    <row r="14407" s="109" customFormat="1" ht="14.4"/>
    <row r="14408" s="109" customFormat="1" ht="14.4"/>
    <row r="14409" s="109" customFormat="1" ht="14.4"/>
    <row r="14410" s="109" customFormat="1" ht="14.4"/>
    <row r="14411" s="109" customFormat="1" ht="14.4"/>
    <row r="14412" s="109" customFormat="1" ht="14.4"/>
    <row r="14413" s="109" customFormat="1" ht="14.4"/>
    <row r="14414" s="109" customFormat="1" ht="14.4"/>
    <row r="14415" s="109" customFormat="1" ht="14.4"/>
    <row r="14416" s="109" customFormat="1" ht="14.4"/>
    <row r="14417" s="109" customFormat="1" ht="14.4"/>
    <row r="14418" s="109" customFormat="1" ht="14.4"/>
    <row r="14419" s="109" customFormat="1" ht="14.4"/>
    <row r="14420" s="109" customFormat="1" ht="14.4"/>
    <row r="14421" s="109" customFormat="1" ht="14.4"/>
    <row r="14422" s="109" customFormat="1" ht="14.4"/>
    <row r="14423" s="109" customFormat="1" ht="14.4"/>
    <row r="14424" s="109" customFormat="1" ht="14.4"/>
    <row r="14425" s="109" customFormat="1" ht="14.4"/>
    <row r="14426" s="109" customFormat="1" ht="14.4"/>
    <row r="14427" s="109" customFormat="1" ht="14.4"/>
    <row r="14428" s="109" customFormat="1" ht="14.4"/>
    <row r="14429" s="109" customFormat="1" ht="14.4"/>
    <row r="14430" s="109" customFormat="1" ht="14.4"/>
    <row r="14431" s="109" customFormat="1" ht="14.4"/>
    <row r="14432" s="109" customFormat="1" ht="14.4"/>
    <row r="14433" s="109" customFormat="1" ht="14.4"/>
    <row r="14434" s="109" customFormat="1" ht="14.4"/>
    <row r="14435" s="109" customFormat="1" ht="14.4"/>
    <row r="14436" s="109" customFormat="1" ht="14.4"/>
    <row r="14437" s="109" customFormat="1" ht="14.4"/>
    <row r="14438" s="109" customFormat="1" ht="14.4"/>
    <row r="14439" s="109" customFormat="1" ht="14.4"/>
    <row r="14440" s="109" customFormat="1" ht="14.4"/>
    <row r="14441" s="109" customFormat="1" ht="14.4"/>
    <row r="14442" s="109" customFormat="1" ht="14.4"/>
    <row r="14443" s="109" customFormat="1" ht="14.4"/>
    <row r="14444" s="109" customFormat="1" ht="14.4"/>
    <row r="14445" s="109" customFormat="1" ht="14.4"/>
    <row r="14446" s="109" customFormat="1" ht="14.4"/>
    <row r="14447" s="109" customFormat="1" ht="14.4"/>
    <row r="14448" s="109" customFormat="1" ht="14.4"/>
    <row r="14449" s="109" customFormat="1" ht="14.4"/>
    <row r="14450" s="109" customFormat="1" ht="14.4"/>
    <row r="14451" s="109" customFormat="1" ht="14.4"/>
    <row r="14452" s="109" customFormat="1" ht="14.4"/>
    <row r="14453" s="109" customFormat="1" ht="14.4"/>
    <row r="14454" s="109" customFormat="1" ht="14.4"/>
    <row r="14455" s="109" customFormat="1" ht="14.4"/>
    <row r="14456" s="109" customFormat="1" ht="14.4"/>
    <row r="14457" s="109" customFormat="1" ht="14.4"/>
    <row r="14458" s="109" customFormat="1" ht="14.4"/>
    <row r="14459" s="109" customFormat="1" ht="14.4"/>
    <row r="14460" s="109" customFormat="1" ht="14.4"/>
    <row r="14461" s="109" customFormat="1" ht="14.4"/>
    <row r="14462" s="109" customFormat="1" ht="14.4"/>
    <row r="14463" s="109" customFormat="1" ht="14.4"/>
    <row r="14464" s="109" customFormat="1" ht="14.4"/>
    <row r="14465" s="109" customFormat="1" ht="14.4"/>
    <row r="14466" s="109" customFormat="1" ht="14.4"/>
    <row r="14467" s="109" customFormat="1" ht="14.4"/>
    <row r="14468" s="109" customFormat="1" ht="14.4"/>
    <row r="14469" s="109" customFormat="1" ht="14.4"/>
    <row r="14470" s="109" customFormat="1" ht="14.4"/>
    <row r="14471" s="109" customFormat="1" ht="14.4"/>
    <row r="14472" s="109" customFormat="1" ht="14.4"/>
    <row r="14473" s="109" customFormat="1" ht="14.4"/>
    <row r="14474" s="109" customFormat="1" ht="14.4"/>
    <row r="14475" s="109" customFormat="1" ht="14.4"/>
    <row r="14476" s="109" customFormat="1" ht="14.4"/>
    <row r="14477" s="109" customFormat="1" ht="14.4"/>
    <row r="14478" s="109" customFormat="1" ht="14.4"/>
    <row r="14479" s="109" customFormat="1" ht="14.4"/>
    <row r="14480" s="109" customFormat="1" ht="14.4"/>
    <row r="14481" s="109" customFormat="1" ht="14.4"/>
    <row r="14482" s="109" customFormat="1" ht="14.4"/>
    <row r="14483" s="109" customFormat="1" ht="14.4"/>
    <row r="14484" s="109" customFormat="1" ht="14.4"/>
    <row r="14485" s="109" customFormat="1" ht="14.4"/>
    <row r="14486" s="109" customFormat="1" ht="14.4"/>
    <row r="14487" s="109" customFormat="1" ht="14.4"/>
    <row r="14488" s="109" customFormat="1" ht="14.4"/>
    <row r="14489" s="109" customFormat="1" ht="14.4"/>
    <row r="14490" s="109" customFormat="1" ht="14.4"/>
    <row r="14491" s="109" customFormat="1" ht="14.4"/>
    <row r="14492" s="109" customFormat="1" ht="14.4"/>
    <row r="14493" s="109" customFormat="1" ht="14.4"/>
    <row r="14494" s="109" customFormat="1" ht="14.4"/>
    <row r="14495" s="109" customFormat="1" ht="14.4"/>
    <row r="14496" s="109" customFormat="1" ht="14.4"/>
    <row r="14497" s="109" customFormat="1" ht="14.4"/>
    <row r="14498" s="109" customFormat="1" ht="14.4"/>
    <row r="14499" s="109" customFormat="1" ht="14.4"/>
    <row r="14500" s="109" customFormat="1" ht="14.4"/>
    <row r="14501" s="109" customFormat="1" ht="14.4"/>
    <row r="14502" s="109" customFormat="1" ht="14.4"/>
    <row r="14503" s="109" customFormat="1" ht="14.4"/>
    <row r="14504" s="109" customFormat="1" ht="14.4"/>
    <row r="14505" s="109" customFormat="1" ht="14.4"/>
    <row r="14506" s="109" customFormat="1" ht="14.4"/>
    <row r="14507" s="109" customFormat="1" ht="14.4"/>
    <row r="14508" s="109" customFormat="1" ht="14.4"/>
    <row r="14509" s="109" customFormat="1" ht="14.4"/>
    <row r="14510" s="109" customFormat="1" ht="14.4"/>
    <row r="14511" s="109" customFormat="1" ht="14.4"/>
    <row r="14512" s="109" customFormat="1" ht="14.4"/>
    <row r="14513" s="109" customFormat="1" ht="14.4"/>
    <row r="14514" s="109" customFormat="1" ht="14.4"/>
    <row r="14515" s="109" customFormat="1" ht="14.4"/>
    <row r="14516" s="109" customFormat="1" ht="14.4"/>
    <row r="14517" s="109" customFormat="1" ht="14.4"/>
    <row r="14518" s="109" customFormat="1" ht="14.4"/>
    <row r="14519" s="109" customFormat="1" ht="14.4"/>
    <row r="14520" s="109" customFormat="1" ht="14.4"/>
    <row r="14521" s="109" customFormat="1" ht="14.4"/>
    <row r="14522" s="109" customFormat="1" ht="14.4"/>
    <row r="14523" s="109" customFormat="1" ht="14.4"/>
    <row r="14524" s="109" customFormat="1" ht="14.4"/>
    <row r="14525" s="109" customFormat="1" ht="14.4"/>
    <row r="14526" s="109" customFormat="1" ht="14.4"/>
    <row r="14527" s="109" customFormat="1" ht="14.4"/>
    <row r="14528" s="109" customFormat="1" ht="14.4"/>
    <row r="14529" s="109" customFormat="1" ht="14.4"/>
    <row r="14530" s="109" customFormat="1" ht="14.4"/>
    <row r="14531" s="109" customFormat="1" ht="14.4"/>
    <row r="14532" s="109" customFormat="1" ht="14.4"/>
    <row r="14533" s="109" customFormat="1" ht="14.4"/>
    <row r="14534" s="109" customFormat="1" ht="14.4"/>
    <row r="14535" s="109" customFormat="1" ht="14.4"/>
    <row r="14536" s="109" customFormat="1" ht="14.4"/>
    <row r="14537" s="109" customFormat="1" ht="14.4"/>
    <row r="14538" s="109" customFormat="1" ht="14.4"/>
    <row r="14539" s="109" customFormat="1" ht="14.4"/>
    <row r="14540" s="109" customFormat="1" ht="14.4"/>
    <row r="14541" s="109" customFormat="1" ht="14.4"/>
    <row r="14542" s="109" customFormat="1" ht="14.4"/>
    <row r="14543" s="109" customFormat="1" ht="14.4"/>
    <row r="14544" s="109" customFormat="1" ht="14.4"/>
    <row r="14545" s="109" customFormat="1" ht="14.4"/>
    <row r="14546" s="109" customFormat="1" ht="14.4"/>
    <row r="14547" s="109" customFormat="1" ht="14.4"/>
    <row r="14548" s="109" customFormat="1" ht="14.4"/>
    <row r="14549" s="109" customFormat="1" ht="14.4"/>
    <row r="14550" s="109" customFormat="1" ht="14.4"/>
    <row r="14551" s="109" customFormat="1" ht="14.4"/>
    <row r="14552" s="109" customFormat="1" ht="14.4"/>
    <row r="14553" s="109" customFormat="1" ht="14.4"/>
    <row r="14554" s="109" customFormat="1" ht="14.4"/>
    <row r="14555" s="109" customFormat="1" ht="14.4"/>
    <row r="14556" s="109" customFormat="1" ht="14.4"/>
    <row r="14557" s="109" customFormat="1" ht="14.4"/>
    <row r="14558" s="109" customFormat="1" ht="14.4"/>
    <row r="14559" s="109" customFormat="1" ht="14.4"/>
    <row r="14560" s="109" customFormat="1" ht="14.4"/>
    <row r="14561" s="109" customFormat="1" ht="14.4"/>
    <row r="14562" s="109" customFormat="1" ht="14.4"/>
    <row r="14563" s="109" customFormat="1" ht="14.4"/>
    <row r="14564" s="109" customFormat="1" ht="14.4"/>
    <row r="14565" s="109" customFormat="1" ht="14.4"/>
    <row r="14566" s="109" customFormat="1" ht="14.4"/>
    <row r="14567" s="109" customFormat="1" ht="14.4"/>
    <row r="14568" s="109" customFormat="1" ht="14.4"/>
    <row r="14569" s="109" customFormat="1" ht="14.4"/>
    <row r="14570" s="109" customFormat="1" ht="14.4"/>
    <row r="14571" s="109" customFormat="1" ht="14.4"/>
    <row r="14572" s="109" customFormat="1" ht="14.4"/>
    <row r="14573" s="109" customFormat="1" ht="14.4"/>
    <row r="14574" s="109" customFormat="1" ht="14.4"/>
    <row r="14575" s="109" customFormat="1" ht="14.4"/>
    <row r="14576" s="109" customFormat="1" ht="14.4"/>
    <row r="14577" s="109" customFormat="1" ht="14.4"/>
    <row r="14578" s="109" customFormat="1" ht="14.4"/>
    <row r="14579" s="109" customFormat="1" ht="14.4"/>
    <row r="14580" s="109" customFormat="1" ht="14.4"/>
    <row r="14581" s="109" customFormat="1" ht="14.4"/>
    <row r="14582" s="109" customFormat="1" ht="14.4"/>
    <row r="14583" s="109" customFormat="1" ht="14.4"/>
    <row r="14584" s="109" customFormat="1" ht="14.4"/>
    <row r="14585" s="109" customFormat="1" ht="14.4"/>
    <row r="14586" s="109" customFormat="1" ht="14.4"/>
    <row r="14587" s="109" customFormat="1" ht="14.4"/>
    <row r="14588" s="109" customFormat="1" ht="14.4"/>
    <row r="14589" s="109" customFormat="1" ht="14.4"/>
    <row r="14590" s="109" customFormat="1" ht="14.4"/>
    <row r="14591" s="109" customFormat="1" ht="14.4"/>
    <row r="14592" s="109" customFormat="1" ht="14.4"/>
    <row r="14593" s="109" customFormat="1" ht="14.4"/>
    <row r="14594" s="109" customFormat="1" ht="14.4"/>
    <row r="14595" s="109" customFormat="1" ht="14.4"/>
    <row r="14596" s="109" customFormat="1" ht="14.4"/>
    <row r="14597" s="109" customFormat="1" ht="14.4"/>
    <row r="14598" s="109" customFormat="1" ht="14.4"/>
    <row r="14599" s="109" customFormat="1" ht="14.4"/>
    <row r="14600" s="109" customFormat="1" ht="14.4"/>
    <row r="14601" s="109" customFormat="1" ht="14.4"/>
    <row r="14602" s="109" customFormat="1" ht="14.4"/>
    <row r="14603" s="109" customFormat="1" ht="14.4"/>
    <row r="14604" s="109" customFormat="1" ht="14.4"/>
    <row r="14605" s="109" customFormat="1" ht="14.4"/>
    <row r="14606" s="109" customFormat="1" ht="14.4"/>
    <row r="14607" s="109" customFormat="1" ht="14.4"/>
    <row r="14608" s="109" customFormat="1" ht="14.4"/>
    <row r="14609" s="109" customFormat="1" ht="14.4"/>
    <row r="14610" s="109" customFormat="1" ht="14.4"/>
    <row r="14611" s="109" customFormat="1" ht="14.4"/>
    <row r="14612" s="109" customFormat="1" ht="14.4"/>
    <row r="14613" s="109" customFormat="1" ht="14.4"/>
    <row r="14614" s="109" customFormat="1" ht="14.4"/>
    <row r="14615" s="109" customFormat="1" ht="14.4"/>
    <row r="14616" s="109" customFormat="1" ht="14.4"/>
    <row r="14617" s="109" customFormat="1" ht="14.4"/>
    <row r="14618" s="109" customFormat="1" ht="14.4"/>
    <row r="14619" s="109" customFormat="1" ht="14.4"/>
    <row r="14620" s="109" customFormat="1" ht="14.4"/>
    <row r="14621" s="109" customFormat="1" ht="14.4"/>
    <row r="14622" s="109" customFormat="1" ht="14.4"/>
    <row r="14623" s="109" customFormat="1" ht="14.4"/>
    <row r="14624" s="109" customFormat="1" ht="14.4"/>
    <row r="14625" s="109" customFormat="1" ht="14.4"/>
    <row r="14626" s="109" customFormat="1" ht="14.4"/>
    <row r="14627" s="109" customFormat="1" ht="14.4"/>
    <row r="14628" s="109" customFormat="1" ht="14.4"/>
    <row r="14629" s="109" customFormat="1" ht="14.4"/>
    <row r="14630" s="109" customFormat="1" ht="14.4"/>
    <row r="14631" s="109" customFormat="1" ht="14.4"/>
    <row r="14632" s="109" customFormat="1" ht="14.4"/>
    <row r="14633" s="109" customFormat="1" ht="14.4"/>
    <row r="14634" s="109" customFormat="1" ht="14.4"/>
    <row r="14635" s="109" customFormat="1" ht="14.4"/>
    <row r="14636" s="109" customFormat="1" ht="14.4"/>
    <row r="14637" s="109" customFormat="1" ht="14.4"/>
    <row r="14638" s="109" customFormat="1" ht="14.4"/>
    <row r="14639" s="109" customFormat="1" ht="14.4"/>
    <row r="14640" s="109" customFormat="1" ht="14.4"/>
    <row r="14641" s="109" customFormat="1" ht="14.4"/>
    <row r="14642" s="109" customFormat="1" ht="14.4"/>
    <row r="14643" s="109" customFormat="1" ht="14.4"/>
    <row r="14644" s="109" customFormat="1" ht="14.4"/>
    <row r="14645" s="109" customFormat="1" ht="14.4"/>
    <row r="14646" s="109" customFormat="1" ht="14.4"/>
    <row r="14647" s="109" customFormat="1" ht="14.4"/>
    <row r="14648" s="109" customFormat="1" ht="14.4"/>
    <row r="14649" s="109" customFormat="1" ht="14.4"/>
    <row r="14650" s="109" customFormat="1" ht="14.4"/>
    <row r="14651" s="109" customFormat="1" ht="14.4"/>
    <row r="14652" s="109" customFormat="1" ht="14.4"/>
    <row r="14653" s="109" customFormat="1" ht="14.4"/>
    <row r="14654" s="109" customFormat="1" ht="14.4"/>
    <row r="14655" s="109" customFormat="1" ht="14.4"/>
    <row r="14656" s="109" customFormat="1" ht="14.4"/>
    <row r="14657" s="109" customFormat="1" ht="14.4"/>
    <row r="14658" s="109" customFormat="1" ht="14.4"/>
    <row r="14659" s="109" customFormat="1" ht="14.4"/>
    <row r="14660" s="109" customFormat="1" ht="14.4"/>
    <row r="14661" s="109" customFormat="1" ht="14.4"/>
    <row r="14662" s="109" customFormat="1" ht="14.4"/>
    <row r="14663" s="109" customFormat="1" ht="14.4"/>
    <row r="14664" s="109" customFormat="1" ht="14.4"/>
    <row r="14665" s="109" customFormat="1" ht="14.4"/>
    <row r="14666" s="109" customFormat="1" ht="14.4"/>
    <row r="14667" s="109" customFormat="1" ht="14.4"/>
    <row r="14668" s="109" customFormat="1" ht="14.4"/>
    <row r="14669" s="109" customFormat="1" ht="14.4"/>
    <row r="14670" s="109" customFormat="1" ht="14.4"/>
    <row r="14671" s="109" customFormat="1" ht="14.4"/>
    <row r="14672" s="109" customFormat="1" ht="14.4"/>
    <row r="14673" s="109" customFormat="1" ht="14.4"/>
    <row r="14674" s="109" customFormat="1" ht="14.4"/>
    <row r="14675" s="109" customFormat="1" ht="14.4"/>
    <row r="14676" s="109" customFormat="1" ht="14.4"/>
    <row r="14677" s="109" customFormat="1" ht="14.4"/>
    <row r="14678" s="109" customFormat="1" ht="14.4"/>
    <row r="14679" s="109" customFormat="1" ht="14.4"/>
    <row r="14680" s="109" customFormat="1" ht="14.4"/>
    <row r="14681" s="109" customFormat="1" ht="14.4"/>
    <row r="14682" s="109" customFormat="1" ht="14.4"/>
    <row r="14683" s="109" customFormat="1" ht="14.4"/>
    <row r="14684" s="109" customFormat="1" ht="14.4"/>
    <row r="14685" s="109" customFormat="1" ht="14.4"/>
    <row r="14686" s="109" customFormat="1" ht="14.4"/>
    <row r="14687" s="109" customFormat="1" ht="14.4"/>
    <row r="14688" s="109" customFormat="1" ht="14.4"/>
    <row r="14689" s="109" customFormat="1" ht="14.4"/>
    <row r="14690" s="109" customFormat="1" ht="14.4"/>
    <row r="14691" s="109" customFormat="1" ht="14.4"/>
    <row r="14692" s="109" customFormat="1" ht="14.4"/>
    <row r="14693" s="109" customFormat="1" ht="14.4"/>
    <row r="14694" s="109" customFormat="1" ht="14.4"/>
    <row r="14695" s="109" customFormat="1" ht="14.4"/>
    <row r="14696" s="109" customFormat="1" ht="14.4"/>
    <row r="14697" s="109" customFormat="1" ht="14.4"/>
    <row r="14698" s="109" customFormat="1" ht="14.4"/>
    <row r="14699" s="109" customFormat="1" ht="14.4"/>
    <row r="14700" s="109" customFormat="1" ht="14.4"/>
    <row r="14701" s="109" customFormat="1" ht="14.4"/>
    <row r="14702" s="109" customFormat="1" ht="14.4"/>
    <row r="14703" s="109" customFormat="1" ht="14.4"/>
    <row r="14704" s="109" customFormat="1" ht="14.4"/>
    <row r="14705" s="109" customFormat="1" ht="14.4"/>
    <row r="14706" s="109" customFormat="1" ht="14.4"/>
    <row r="14707" s="109" customFormat="1" ht="14.4"/>
    <row r="14708" s="109" customFormat="1" ht="14.4"/>
    <row r="14709" s="109" customFormat="1" ht="14.4"/>
    <row r="14710" s="109" customFormat="1" ht="14.4"/>
    <row r="14711" s="109" customFormat="1" ht="14.4"/>
    <row r="14712" s="109" customFormat="1" ht="14.4"/>
    <row r="14713" s="109" customFormat="1" ht="14.4"/>
    <row r="14714" s="109" customFormat="1" ht="14.4"/>
    <row r="14715" s="109" customFormat="1" ht="14.4"/>
    <row r="14716" s="109" customFormat="1" ht="14.4"/>
    <row r="14717" s="109" customFormat="1" ht="14.4"/>
    <row r="14718" s="109" customFormat="1" ht="14.4"/>
    <row r="14719" s="109" customFormat="1" ht="14.4"/>
    <row r="14720" s="109" customFormat="1" ht="14.4"/>
    <row r="14721" s="109" customFormat="1" ht="14.4"/>
    <row r="14722" s="109" customFormat="1" ht="14.4"/>
    <row r="14723" s="109" customFormat="1" ht="14.4"/>
    <row r="14724" s="109" customFormat="1" ht="14.4"/>
    <row r="14725" s="109" customFormat="1" ht="14.4"/>
    <row r="14726" s="109" customFormat="1" ht="14.4"/>
    <row r="14727" s="109" customFormat="1" ht="14.4"/>
    <row r="14728" s="109" customFormat="1" ht="14.4"/>
    <row r="14729" s="109" customFormat="1" ht="14.4"/>
    <row r="14730" s="109" customFormat="1" ht="14.4"/>
    <row r="14731" s="109" customFormat="1" ht="14.4"/>
    <row r="14732" s="109" customFormat="1" ht="14.4"/>
    <row r="14733" s="109" customFormat="1" ht="14.4"/>
    <row r="14734" s="109" customFormat="1" ht="14.4"/>
    <row r="14735" s="109" customFormat="1" ht="14.4"/>
    <row r="14736" s="109" customFormat="1" ht="14.4"/>
    <row r="14737" s="109" customFormat="1" ht="14.4"/>
    <row r="14738" s="109" customFormat="1" ht="14.4"/>
    <row r="14739" s="109" customFormat="1" ht="14.4"/>
    <row r="14740" s="109" customFormat="1" ht="14.4"/>
    <row r="14741" s="109" customFormat="1" ht="14.4"/>
    <row r="14742" s="109" customFormat="1" ht="14.4"/>
    <row r="14743" s="109" customFormat="1" ht="14.4"/>
    <row r="14744" s="109" customFormat="1" ht="14.4"/>
    <row r="14745" s="109" customFormat="1" ht="14.4"/>
    <row r="14746" s="109" customFormat="1" ht="14.4"/>
    <row r="14747" s="109" customFormat="1" ht="14.4"/>
    <row r="14748" s="109" customFormat="1" ht="14.4"/>
    <row r="14749" s="109" customFormat="1" ht="14.4"/>
    <row r="14750" s="109" customFormat="1" ht="14.4"/>
    <row r="14751" s="109" customFormat="1" ht="14.4"/>
    <row r="14752" s="109" customFormat="1" ht="14.4"/>
    <row r="14753" s="109" customFormat="1" ht="14.4"/>
    <row r="14754" s="109" customFormat="1" ht="14.4"/>
    <row r="14755" s="109" customFormat="1" ht="14.4"/>
    <row r="14756" s="109" customFormat="1" ht="14.4"/>
    <row r="14757" s="109" customFormat="1" ht="14.4"/>
    <row r="14758" s="109" customFormat="1" ht="14.4"/>
    <row r="14759" s="109" customFormat="1" ht="14.4"/>
    <row r="14760" s="109" customFormat="1" ht="14.4"/>
    <row r="14761" s="109" customFormat="1" ht="14.4"/>
    <row r="14762" s="109" customFormat="1" ht="14.4"/>
    <row r="14763" s="109" customFormat="1" ht="14.4"/>
    <row r="14764" s="109" customFormat="1" ht="14.4"/>
    <row r="14765" s="109" customFormat="1" ht="14.4"/>
    <row r="14766" s="109" customFormat="1" ht="14.4"/>
    <row r="14767" s="109" customFormat="1" ht="14.4"/>
    <row r="14768" s="109" customFormat="1" ht="14.4"/>
    <row r="14769" s="109" customFormat="1" ht="14.4"/>
    <row r="14770" s="109" customFormat="1" ht="14.4"/>
    <row r="14771" s="109" customFormat="1" ht="14.4"/>
    <row r="14772" s="109" customFormat="1" ht="14.4"/>
    <row r="14773" s="109" customFormat="1" ht="14.4"/>
    <row r="14774" s="109" customFormat="1" ht="14.4"/>
    <row r="14775" s="109" customFormat="1" ht="14.4"/>
    <row r="14776" s="109" customFormat="1" ht="14.4"/>
    <row r="14777" s="109" customFormat="1" ht="14.4"/>
    <row r="14778" s="109" customFormat="1" ht="14.4"/>
    <row r="14779" s="109" customFormat="1" ht="14.4"/>
    <row r="14780" s="109" customFormat="1" ht="14.4"/>
    <row r="14781" s="109" customFormat="1" ht="14.4"/>
    <row r="14782" s="109" customFormat="1" ht="14.4"/>
    <row r="14783" s="109" customFormat="1" ht="14.4"/>
    <row r="14784" s="109" customFormat="1" ht="14.4"/>
    <row r="14785" s="109" customFormat="1" ht="14.4"/>
    <row r="14786" s="109" customFormat="1" ht="14.4"/>
    <row r="14787" s="109" customFormat="1" ht="14.4"/>
    <row r="14788" s="109" customFormat="1" ht="14.4"/>
    <row r="14789" s="109" customFormat="1" ht="14.4"/>
    <row r="14790" s="109" customFormat="1" ht="14.4"/>
    <row r="14791" s="109" customFormat="1" ht="14.4"/>
    <row r="14792" s="109" customFormat="1" ht="14.4"/>
    <row r="14793" s="109" customFormat="1" ht="14.4"/>
    <row r="14794" s="109" customFormat="1" ht="14.4"/>
    <row r="14795" s="109" customFormat="1" ht="14.4"/>
    <row r="14796" s="109" customFormat="1" ht="14.4"/>
    <row r="14797" s="109" customFormat="1" ht="14.4"/>
    <row r="14798" s="109" customFormat="1" ht="14.4"/>
    <row r="14799" s="109" customFormat="1" ht="14.4"/>
    <row r="14800" s="109" customFormat="1" ht="14.4"/>
    <row r="14801" s="109" customFormat="1" ht="14.4"/>
    <row r="14802" s="109" customFormat="1" ht="14.4"/>
    <row r="14803" s="109" customFormat="1" ht="14.4"/>
    <row r="14804" s="109" customFormat="1" ht="14.4"/>
    <row r="14805" s="109" customFormat="1" ht="14.4"/>
    <row r="14806" s="109" customFormat="1" ht="14.4"/>
    <row r="14807" s="109" customFormat="1" ht="14.4"/>
    <row r="14808" s="109" customFormat="1" ht="14.4"/>
    <row r="14809" s="109" customFormat="1" ht="14.4"/>
    <row r="14810" s="109" customFormat="1" ht="14.4"/>
    <row r="14811" s="109" customFormat="1" ht="14.4"/>
    <row r="14812" s="109" customFormat="1" ht="14.4"/>
    <row r="14813" s="109" customFormat="1" ht="14.4"/>
    <row r="14814" s="109" customFormat="1" ht="14.4"/>
    <row r="14815" s="109" customFormat="1" ht="14.4"/>
    <row r="14816" s="109" customFormat="1" ht="14.4"/>
    <row r="14817" s="109" customFormat="1" ht="14.4"/>
    <row r="14818" s="109" customFormat="1" ht="14.4"/>
    <row r="14819" s="109" customFormat="1" ht="14.4"/>
    <row r="14820" s="109" customFormat="1" ht="14.4"/>
    <row r="14821" s="109" customFormat="1" ht="14.4"/>
    <row r="14822" s="109" customFormat="1" ht="14.4"/>
    <row r="14823" s="109" customFormat="1" ht="14.4"/>
    <row r="14824" s="109" customFormat="1" ht="14.4"/>
    <row r="14825" s="109" customFormat="1" ht="14.4"/>
    <row r="14826" s="109" customFormat="1" ht="14.4"/>
    <row r="14827" s="109" customFormat="1" ht="14.4"/>
    <row r="14828" s="109" customFormat="1" ht="14.4"/>
    <row r="14829" s="109" customFormat="1" ht="14.4"/>
    <row r="14830" s="109" customFormat="1" ht="14.4"/>
    <row r="14831" s="109" customFormat="1" ht="14.4"/>
    <row r="14832" s="109" customFormat="1" ht="14.4"/>
    <row r="14833" s="109" customFormat="1" ht="14.4"/>
    <row r="14834" s="109" customFormat="1" ht="14.4"/>
    <row r="14835" s="109" customFormat="1" ht="14.4"/>
    <row r="14836" s="109" customFormat="1" ht="14.4"/>
    <row r="14837" s="109" customFormat="1" ht="14.4"/>
    <row r="14838" s="109" customFormat="1" ht="14.4"/>
    <row r="14839" s="109" customFormat="1" ht="14.4"/>
    <row r="14840" s="109" customFormat="1" ht="14.4"/>
    <row r="14841" s="109" customFormat="1" ht="14.4"/>
    <row r="14842" s="109" customFormat="1" ht="14.4"/>
    <row r="14843" s="109" customFormat="1" ht="14.4"/>
    <row r="14844" s="109" customFormat="1" ht="14.4"/>
    <row r="14845" s="109" customFormat="1" ht="14.4"/>
    <row r="14846" s="109" customFormat="1" ht="14.4"/>
    <row r="14847" s="109" customFormat="1" ht="14.4"/>
    <row r="14848" s="109" customFormat="1" ht="14.4"/>
    <row r="14849" s="109" customFormat="1" ht="14.4"/>
    <row r="14850" s="109" customFormat="1" ht="14.4"/>
    <row r="14851" s="109" customFormat="1" ht="14.4"/>
    <row r="14852" s="109" customFormat="1" ht="14.4"/>
    <row r="14853" s="109" customFormat="1" ht="14.4"/>
    <row r="14854" s="109" customFormat="1" ht="14.4"/>
    <row r="14855" s="109" customFormat="1" ht="14.4"/>
    <row r="14856" s="109" customFormat="1" ht="14.4"/>
    <row r="14857" s="109" customFormat="1" ht="14.4"/>
    <row r="14858" s="109" customFormat="1" ht="14.4"/>
    <row r="14859" s="109" customFormat="1" ht="14.4"/>
    <row r="14860" s="109" customFormat="1" ht="14.4"/>
    <row r="14861" s="109" customFormat="1" ht="14.4"/>
    <row r="14862" s="109" customFormat="1" ht="14.4"/>
    <row r="14863" s="109" customFormat="1" ht="14.4"/>
    <row r="14864" s="109" customFormat="1" ht="14.4"/>
    <row r="14865" s="109" customFormat="1" ht="14.4"/>
    <row r="14866" s="109" customFormat="1" ht="14.4"/>
    <row r="14867" s="109" customFormat="1" ht="14.4"/>
    <row r="14868" s="109" customFormat="1" ht="14.4"/>
    <row r="14869" s="109" customFormat="1" ht="14.4"/>
    <row r="14870" s="109" customFormat="1" ht="14.4"/>
    <row r="14871" s="109" customFormat="1" ht="14.4"/>
    <row r="14872" s="109" customFormat="1" ht="14.4"/>
    <row r="14873" s="109" customFormat="1" ht="14.4"/>
    <row r="14874" s="109" customFormat="1" ht="14.4"/>
    <row r="14875" s="109" customFormat="1" ht="14.4"/>
    <row r="14876" s="109" customFormat="1" ht="14.4"/>
    <row r="14877" s="109" customFormat="1" ht="14.4"/>
    <row r="14878" s="109" customFormat="1" ht="14.4"/>
    <row r="14879" s="109" customFormat="1" ht="14.4"/>
    <row r="14880" s="109" customFormat="1" ht="14.4"/>
    <row r="14881" s="109" customFormat="1" ht="14.4"/>
    <row r="14882" s="109" customFormat="1" ht="14.4"/>
    <row r="14883" s="109" customFormat="1" ht="14.4"/>
    <row r="14884" s="109" customFormat="1" ht="14.4"/>
    <row r="14885" s="109" customFormat="1" ht="14.4"/>
    <row r="14886" s="109" customFormat="1" ht="14.4"/>
    <row r="14887" s="109" customFormat="1" ht="14.4"/>
    <row r="14888" s="109" customFormat="1" ht="14.4"/>
    <row r="14889" s="109" customFormat="1" ht="14.4"/>
    <row r="14890" s="109" customFormat="1" ht="14.4"/>
    <row r="14891" s="109" customFormat="1" ht="14.4"/>
    <row r="14892" s="109" customFormat="1" ht="14.4"/>
    <row r="14893" s="109" customFormat="1" ht="14.4"/>
    <row r="14894" s="109" customFormat="1" ht="14.4"/>
    <row r="14895" s="109" customFormat="1" ht="14.4"/>
    <row r="14896" s="109" customFormat="1" ht="14.4"/>
    <row r="14897" s="109" customFormat="1" ht="14.4"/>
    <row r="14898" s="109" customFormat="1" ht="14.4"/>
    <row r="14899" s="109" customFormat="1" ht="14.4"/>
    <row r="14900" s="109" customFormat="1" ht="14.4"/>
    <row r="14901" s="109" customFormat="1" ht="14.4"/>
    <row r="14902" s="109" customFormat="1" ht="14.4"/>
    <row r="14903" s="109" customFormat="1" ht="14.4"/>
    <row r="14904" s="109" customFormat="1" ht="14.4"/>
    <row r="14905" s="109" customFormat="1" ht="14.4"/>
    <row r="14906" s="109" customFormat="1" ht="14.4"/>
    <row r="14907" s="109" customFormat="1" ht="14.4"/>
    <row r="14908" s="109" customFormat="1" ht="14.4"/>
    <row r="14909" s="109" customFormat="1" ht="14.4"/>
    <row r="14910" s="109" customFormat="1" ht="14.4"/>
    <row r="14911" s="109" customFormat="1" ht="14.4"/>
    <row r="14912" s="109" customFormat="1" ht="14.4"/>
    <row r="14913" s="109" customFormat="1" ht="14.4"/>
    <row r="14914" s="109" customFormat="1" ht="14.4"/>
    <row r="14915" s="109" customFormat="1" ht="14.4"/>
    <row r="14916" s="109" customFormat="1" ht="14.4"/>
    <row r="14917" s="109" customFormat="1" ht="14.4"/>
    <row r="14918" s="109" customFormat="1" ht="14.4"/>
    <row r="14919" s="109" customFormat="1" ht="14.4"/>
    <row r="14920" s="109" customFormat="1" ht="14.4"/>
    <row r="14921" s="109" customFormat="1" ht="14.4"/>
    <row r="14922" s="109" customFormat="1" ht="14.4"/>
    <row r="14923" s="109" customFormat="1" ht="14.4"/>
    <row r="14924" s="109" customFormat="1" ht="14.4"/>
    <row r="14925" s="109" customFormat="1" ht="14.4"/>
    <row r="14926" s="109" customFormat="1" ht="14.4"/>
    <row r="14927" s="109" customFormat="1" ht="14.4"/>
    <row r="14928" s="109" customFormat="1" ht="14.4"/>
    <row r="14929" s="109" customFormat="1" ht="14.4"/>
    <row r="14930" s="109" customFormat="1" ht="14.4"/>
    <row r="14931" s="109" customFormat="1" ht="14.4"/>
    <row r="14932" s="109" customFormat="1" ht="14.4"/>
    <row r="14933" s="109" customFormat="1" ht="14.4"/>
    <row r="14934" s="109" customFormat="1" ht="14.4"/>
    <row r="14935" s="109" customFormat="1" ht="14.4"/>
    <row r="14936" s="109" customFormat="1" ht="14.4"/>
    <row r="14937" s="109" customFormat="1" ht="14.4"/>
    <row r="14938" s="109" customFormat="1" ht="14.4"/>
    <row r="14939" s="109" customFormat="1" ht="14.4"/>
    <row r="14940" s="109" customFormat="1" ht="14.4"/>
    <row r="14941" s="109" customFormat="1" ht="14.4"/>
    <row r="14942" s="109" customFormat="1" ht="14.4"/>
    <row r="14943" s="109" customFormat="1" ht="14.4"/>
    <row r="14944" s="109" customFormat="1" ht="14.4"/>
    <row r="14945" s="109" customFormat="1" ht="14.4"/>
    <row r="14946" s="109" customFormat="1" ht="14.4"/>
    <row r="14947" s="109" customFormat="1" ht="14.4"/>
    <row r="14948" s="109" customFormat="1" ht="14.4"/>
    <row r="14949" s="109" customFormat="1" ht="14.4"/>
    <row r="14950" s="109" customFormat="1" ht="14.4"/>
    <row r="14951" s="109" customFormat="1" ht="14.4"/>
    <row r="14952" s="109" customFormat="1" ht="14.4"/>
    <row r="14953" s="109" customFormat="1" ht="14.4"/>
    <row r="14954" s="109" customFormat="1" ht="14.4"/>
    <row r="14955" s="109" customFormat="1" ht="14.4"/>
    <row r="14956" s="109" customFormat="1" ht="14.4"/>
    <row r="14957" s="109" customFormat="1" ht="14.4"/>
    <row r="14958" s="109" customFormat="1" ht="14.4"/>
    <row r="14959" s="109" customFormat="1" ht="14.4"/>
    <row r="14960" s="109" customFormat="1" ht="14.4"/>
    <row r="14961" s="109" customFormat="1" ht="14.4"/>
    <row r="14962" s="109" customFormat="1" ht="14.4"/>
    <row r="14963" s="109" customFormat="1" ht="14.4"/>
    <row r="14964" s="109" customFormat="1" ht="14.4"/>
    <row r="14965" s="109" customFormat="1" ht="14.4"/>
    <row r="14966" s="109" customFormat="1" ht="14.4"/>
    <row r="14967" s="109" customFormat="1" ht="14.4"/>
    <row r="14968" s="109" customFormat="1" ht="14.4"/>
    <row r="14969" s="109" customFormat="1" ht="14.4"/>
    <row r="14970" s="109" customFormat="1" ht="14.4"/>
    <row r="14971" s="109" customFormat="1" ht="14.4"/>
    <row r="14972" s="109" customFormat="1" ht="14.4"/>
    <row r="14973" s="109" customFormat="1" ht="14.4"/>
    <row r="14974" s="109" customFormat="1" ht="14.4"/>
    <row r="14975" s="109" customFormat="1" ht="14.4"/>
    <row r="14976" s="109" customFormat="1" ht="14.4"/>
    <row r="14977" s="109" customFormat="1" ht="14.4"/>
    <row r="14978" s="109" customFormat="1" ht="14.4"/>
    <row r="14979" s="109" customFormat="1" ht="14.4"/>
    <row r="14980" s="109" customFormat="1" ht="14.4"/>
    <row r="14981" s="109" customFormat="1" ht="14.4"/>
    <row r="14982" s="109" customFormat="1" ht="14.4"/>
    <row r="14983" s="109" customFormat="1" ht="14.4"/>
    <row r="14984" s="109" customFormat="1" ht="14.4"/>
    <row r="14985" s="109" customFormat="1" ht="14.4"/>
    <row r="14986" s="109" customFormat="1" ht="14.4"/>
    <row r="14987" s="109" customFormat="1" ht="14.4"/>
    <row r="14988" s="109" customFormat="1" ht="14.4"/>
    <row r="14989" s="109" customFormat="1" ht="14.4"/>
    <row r="14990" s="109" customFormat="1" ht="14.4"/>
    <row r="14991" s="109" customFormat="1" ht="14.4"/>
    <row r="14992" s="109" customFormat="1" ht="14.4"/>
    <row r="14993" s="109" customFormat="1" ht="14.4"/>
    <row r="14994" s="109" customFormat="1" ht="14.4"/>
    <row r="14995" s="109" customFormat="1" ht="14.4"/>
    <row r="14996" s="109" customFormat="1" ht="14.4"/>
    <row r="14997" s="109" customFormat="1" ht="14.4"/>
    <row r="14998" s="109" customFormat="1" ht="14.4"/>
    <row r="14999" s="109" customFormat="1" ht="14.4"/>
    <row r="15000" s="109" customFormat="1" ht="14.4"/>
    <row r="15001" s="109" customFormat="1" ht="14.4"/>
    <row r="15002" s="109" customFormat="1" ht="14.4"/>
    <row r="15003" s="109" customFormat="1" ht="14.4"/>
    <row r="15004" s="109" customFormat="1" ht="14.4"/>
    <row r="15005" s="109" customFormat="1" ht="14.4"/>
    <row r="15006" s="109" customFormat="1" ht="14.4"/>
    <row r="15007" s="109" customFormat="1" ht="14.4"/>
    <row r="15008" s="109" customFormat="1" ht="14.4"/>
    <row r="15009" s="109" customFormat="1" ht="14.4"/>
    <row r="15010" s="109" customFormat="1" ht="14.4"/>
    <row r="15011" s="109" customFormat="1" ht="14.4"/>
    <row r="15012" s="109" customFormat="1" ht="14.4"/>
    <row r="15013" s="109" customFormat="1" ht="14.4"/>
    <row r="15014" s="109" customFormat="1" ht="14.4"/>
    <row r="15015" s="109" customFormat="1" ht="14.4"/>
    <row r="15016" s="109" customFormat="1" ht="14.4"/>
    <row r="15017" s="109" customFormat="1" ht="14.4"/>
    <row r="15018" s="109" customFormat="1" ht="14.4"/>
    <row r="15019" s="109" customFormat="1" ht="14.4"/>
    <row r="15020" s="109" customFormat="1" ht="14.4"/>
    <row r="15021" s="109" customFormat="1" ht="14.4"/>
    <row r="15022" s="109" customFormat="1" ht="14.4"/>
    <row r="15023" s="109" customFormat="1" ht="14.4"/>
    <row r="15024" s="109" customFormat="1" ht="14.4"/>
    <row r="15025" s="109" customFormat="1" ht="14.4"/>
    <row r="15026" s="109" customFormat="1" ht="14.4"/>
    <row r="15027" s="109" customFormat="1" ht="14.4"/>
    <row r="15028" s="109" customFormat="1" ht="14.4"/>
    <row r="15029" s="109" customFormat="1" ht="14.4"/>
    <row r="15030" s="109" customFormat="1" ht="14.4"/>
    <row r="15031" s="109" customFormat="1" ht="14.4"/>
    <row r="15032" s="109" customFormat="1" ht="14.4"/>
    <row r="15033" s="109" customFormat="1" ht="14.4"/>
    <row r="15034" s="109" customFormat="1" ht="14.4"/>
    <row r="15035" s="109" customFormat="1" ht="14.4"/>
    <row r="15036" s="109" customFormat="1" ht="14.4"/>
    <row r="15037" s="109" customFormat="1" ht="14.4"/>
    <row r="15038" s="109" customFormat="1" ht="14.4"/>
    <row r="15039" s="109" customFormat="1" ht="14.4"/>
    <row r="15040" s="109" customFormat="1" ht="14.4"/>
    <row r="15041" s="109" customFormat="1" ht="14.4"/>
    <row r="15042" s="109" customFormat="1" ht="14.4"/>
    <row r="15043" s="109" customFormat="1" ht="14.4"/>
    <row r="15044" s="109" customFormat="1" ht="14.4"/>
    <row r="15045" s="109" customFormat="1" ht="14.4"/>
    <row r="15046" s="109" customFormat="1" ht="14.4"/>
    <row r="15047" s="109" customFormat="1" ht="14.4"/>
    <row r="15048" s="109" customFormat="1" ht="14.4"/>
    <row r="15049" s="109" customFormat="1" ht="14.4"/>
    <row r="15050" s="109" customFormat="1" ht="14.4"/>
    <row r="15051" s="109" customFormat="1" ht="14.4"/>
    <row r="15052" s="109" customFormat="1" ht="14.4"/>
    <row r="15053" s="109" customFormat="1" ht="14.4"/>
    <row r="15054" s="109" customFormat="1" ht="14.4"/>
    <row r="15055" s="109" customFormat="1" ht="14.4"/>
    <row r="15056" s="109" customFormat="1" ht="14.4"/>
    <row r="15057" s="109" customFormat="1" ht="14.4"/>
    <row r="15058" s="109" customFormat="1" ht="14.4"/>
    <row r="15059" s="109" customFormat="1" ht="14.4"/>
    <row r="15060" s="109" customFormat="1" ht="14.4"/>
    <row r="15061" s="109" customFormat="1" ht="14.4"/>
    <row r="15062" s="109" customFormat="1" ht="14.4"/>
    <row r="15063" s="109" customFormat="1" ht="14.4"/>
    <row r="15064" s="109" customFormat="1" ht="14.4"/>
    <row r="15065" s="109" customFormat="1" ht="14.4"/>
    <row r="15066" s="109" customFormat="1" ht="14.4"/>
    <row r="15067" s="109" customFormat="1" ht="14.4"/>
    <row r="15068" s="109" customFormat="1" ht="14.4"/>
    <row r="15069" s="109" customFormat="1" ht="14.4"/>
    <row r="15070" s="109" customFormat="1" ht="14.4"/>
    <row r="15071" s="109" customFormat="1" ht="14.4"/>
    <row r="15072" s="109" customFormat="1" ht="14.4"/>
    <row r="15073" s="109" customFormat="1" ht="14.4"/>
    <row r="15074" s="109" customFormat="1" ht="14.4"/>
    <row r="15075" s="109" customFormat="1" ht="14.4"/>
    <row r="15076" s="109" customFormat="1" ht="14.4"/>
    <row r="15077" s="109" customFormat="1" ht="14.4"/>
    <row r="15078" s="109" customFormat="1" ht="14.4"/>
    <row r="15079" s="109" customFormat="1" ht="14.4"/>
    <row r="15080" s="109" customFormat="1" ht="14.4"/>
    <row r="15081" s="109" customFormat="1" ht="14.4"/>
    <row r="15082" s="109" customFormat="1" ht="14.4"/>
    <row r="15083" s="109" customFormat="1" ht="14.4"/>
    <row r="15084" s="109" customFormat="1" ht="14.4"/>
    <row r="15085" s="109" customFormat="1" ht="14.4"/>
    <row r="15086" s="109" customFormat="1" ht="14.4"/>
    <row r="15087" s="109" customFormat="1" ht="14.4"/>
    <row r="15088" s="109" customFormat="1" ht="14.4"/>
    <row r="15089" s="109" customFormat="1" ht="14.4"/>
    <row r="15090" s="109" customFormat="1" ht="14.4"/>
    <row r="15091" s="109" customFormat="1" ht="14.4"/>
    <row r="15092" s="109" customFormat="1" ht="14.4"/>
    <row r="15093" s="109" customFormat="1" ht="14.4"/>
    <row r="15094" s="109" customFormat="1" ht="14.4"/>
    <row r="15095" s="109" customFormat="1" ht="14.4"/>
    <row r="15096" s="109" customFormat="1" ht="14.4"/>
    <row r="15097" s="109" customFormat="1" ht="14.4"/>
    <row r="15098" s="109" customFormat="1" ht="14.4"/>
    <row r="15099" s="109" customFormat="1" ht="14.4"/>
    <row r="15100" s="109" customFormat="1" ht="14.4"/>
    <row r="15101" s="109" customFormat="1" ht="14.4"/>
    <row r="15102" s="109" customFormat="1" ht="14.4"/>
    <row r="15103" s="109" customFormat="1" ht="14.4"/>
    <row r="15104" s="109" customFormat="1" ht="14.4"/>
    <row r="15105" s="109" customFormat="1" ht="14.4"/>
    <row r="15106" s="109" customFormat="1" ht="14.4"/>
    <row r="15107" s="109" customFormat="1" ht="14.4"/>
    <row r="15108" s="109" customFormat="1" ht="14.4"/>
    <row r="15109" s="109" customFormat="1" ht="14.4"/>
    <row r="15110" s="109" customFormat="1" ht="14.4"/>
    <row r="15111" s="109" customFormat="1" ht="14.4"/>
    <row r="15112" s="109" customFormat="1" ht="14.4"/>
    <row r="15113" s="109" customFormat="1" ht="14.4"/>
    <row r="15114" s="109" customFormat="1" ht="14.4"/>
    <row r="15115" s="109" customFormat="1" ht="14.4"/>
    <row r="15116" s="109" customFormat="1" ht="14.4"/>
    <row r="15117" s="109" customFormat="1" ht="14.4"/>
    <row r="15118" s="109" customFormat="1" ht="14.4"/>
    <row r="15119" s="109" customFormat="1" ht="14.4"/>
    <row r="15120" s="109" customFormat="1" ht="14.4"/>
    <row r="15121" s="109" customFormat="1" ht="14.4"/>
    <row r="15122" s="109" customFormat="1" ht="14.4"/>
    <row r="15123" s="109" customFormat="1" ht="14.4"/>
    <row r="15124" s="109" customFormat="1" ht="14.4"/>
    <row r="15125" s="109" customFormat="1" ht="14.4"/>
    <row r="15126" s="109" customFormat="1" ht="14.4"/>
    <row r="15127" s="109" customFormat="1" ht="14.4"/>
    <row r="15128" s="109" customFormat="1" ht="14.4"/>
    <row r="15129" s="109" customFormat="1" ht="14.4"/>
    <row r="15130" s="109" customFormat="1" ht="14.4"/>
    <row r="15131" s="109" customFormat="1" ht="14.4"/>
    <row r="15132" s="109" customFormat="1" ht="14.4"/>
    <row r="15133" s="109" customFormat="1" ht="14.4"/>
    <row r="15134" s="109" customFormat="1" ht="14.4"/>
    <row r="15135" s="109" customFormat="1" ht="14.4"/>
    <row r="15136" s="109" customFormat="1" ht="14.4"/>
    <row r="15137" s="109" customFormat="1" ht="14.4"/>
    <row r="15138" s="109" customFormat="1" ht="14.4"/>
    <row r="15139" s="109" customFormat="1" ht="14.4"/>
    <row r="15140" s="109" customFormat="1" ht="14.4"/>
    <row r="15141" s="109" customFormat="1" ht="14.4"/>
    <row r="15142" s="109" customFormat="1" ht="14.4"/>
    <row r="15143" s="109" customFormat="1" ht="14.4"/>
    <row r="15144" s="109" customFormat="1" ht="14.4"/>
    <row r="15145" s="109" customFormat="1" ht="14.4"/>
    <row r="15146" s="109" customFormat="1" ht="14.4"/>
    <row r="15147" s="109" customFormat="1" ht="14.4"/>
    <row r="15148" s="109" customFormat="1" ht="14.4"/>
    <row r="15149" s="109" customFormat="1" ht="14.4"/>
    <row r="15150" s="109" customFormat="1" ht="14.4"/>
    <row r="15151" s="109" customFormat="1" ht="14.4"/>
    <row r="15152" s="109" customFormat="1" ht="14.4"/>
    <row r="15153" s="109" customFormat="1" ht="14.4"/>
    <row r="15154" s="109" customFormat="1" ht="14.4"/>
    <row r="15155" s="109" customFormat="1" ht="14.4"/>
    <row r="15156" s="109" customFormat="1" ht="14.4"/>
    <row r="15157" s="109" customFormat="1" ht="14.4"/>
    <row r="15158" s="109" customFormat="1" ht="14.4"/>
    <row r="15159" s="109" customFormat="1" ht="14.4"/>
    <row r="15160" s="109" customFormat="1" ht="14.4"/>
    <row r="15161" s="109" customFormat="1" ht="14.4"/>
    <row r="15162" s="109" customFormat="1" ht="14.4"/>
    <row r="15163" s="109" customFormat="1" ht="14.4"/>
    <row r="15164" s="109" customFormat="1" ht="14.4"/>
    <row r="15165" s="109" customFormat="1" ht="14.4"/>
    <row r="15166" s="109" customFormat="1" ht="14.4"/>
    <row r="15167" s="109" customFormat="1" ht="14.4"/>
    <row r="15168" s="109" customFormat="1" ht="14.4"/>
    <row r="15169" s="109" customFormat="1" ht="14.4"/>
    <row r="15170" s="109" customFormat="1" ht="14.4"/>
    <row r="15171" s="109" customFormat="1" ht="14.4"/>
    <row r="15172" s="109" customFormat="1" ht="14.4"/>
    <row r="15173" s="109" customFormat="1" ht="14.4"/>
    <row r="15174" s="109" customFormat="1" ht="14.4"/>
    <row r="15175" s="109" customFormat="1" ht="14.4"/>
    <row r="15176" s="109" customFormat="1" ht="14.4"/>
    <row r="15177" s="109" customFormat="1" ht="14.4"/>
    <row r="15178" s="109" customFormat="1" ht="14.4"/>
    <row r="15179" s="109" customFormat="1" ht="14.4"/>
    <row r="15180" s="109" customFormat="1" ht="14.4"/>
    <row r="15181" s="109" customFormat="1" ht="14.4"/>
    <row r="15182" s="109" customFormat="1" ht="14.4"/>
    <row r="15183" s="109" customFormat="1" ht="14.4"/>
    <row r="15184" s="109" customFormat="1" ht="14.4"/>
    <row r="15185" s="109" customFormat="1" ht="14.4"/>
    <row r="15186" s="109" customFormat="1" ht="14.4"/>
    <row r="15187" s="109" customFormat="1" ht="14.4"/>
    <row r="15188" s="109" customFormat="1" ht="14.4"/>
    <row r="15189" s="109" customFormat="1" ht="14.4"/>
    <row r="15190" s="109" customFormat="1" ht="14.4"/>
    <row r="15191" s="109" customFormat="1" ht="14.4"/>
    <row r="15192" s="109" customFormat="1" ht="14.4"/>
    <row r="15193" s="109" customFormat="1" ht="14.4"/>
    <row r="15194" s="109" customFormat="1" ht="14.4"/>
    <row r="15195" s="109" customFormat="1" ht="14.4"/>
    <row r="15196" s="109" customFormat="1" ht="14.4"/>
    <row r="15197" s="109" customFormat="1" ht="14.4"/>
    <row r="15198" s="109" customFormat="1" ht="14.4"/>
    <row r="15199" s="109" customFormat="1" ht="14.4"/>
    <row r="15200" s="109" customFormat="1" ht="14.4"/>
    <row r="15201" s="109" customFormat="1" ht="14.4"/>
    <row r="15202" s="109" customFormat="1" ht="14.4"/>
    <row r="15203" s="109" customFormat="1" ht="14.4"/>
    <row r="15204" s="109" customFormat="1" ht="14.4"/>
    <row r="15205" s="109" customFormat="1" ht="14.4"/>
    <row r="15206" s="109" customFormat="1" ht="14.4"/>
    <row r="15207" s="109" customFormat="1" ht="14.4"/>
    <row r="15208" s="109" customFormat="1" ht="14.4"/>
    <row r="15209" s="109" customFormat="1" ht="14.4"/>
    <row r="15210" s="109" customFormat="1" ht="14.4"/>
    <row r="15211" s="109" customFormat="1" ht="14.4"/>
    <row r="15212" s="109" customFormat="1" ht="14.4"/>
    <row r="15213" s="109" customFormat="1" ht="14.4"/>
    <row r="15214" s="109" customFormat="1" ht="14.4"/>
    <row r="15215" s="109" customFormat="1" ht="14.4"/>
    <row r="15216" s="109" customFormat="1" ht="14.4"/>
    <row r="15217" s="109" customFormat="1" ht="14.4"/>
    <row r="15218" s="109" customFormat="1" ht="14.4"/>
    <row r="15219" s="109" customFormat="1" ht="14.4"/>
    <row r="15220" s="109" customFormat="1" ht="14.4"/>
    <row r="15221" s="109" customFormat="1" ht="14.4"/>
    <row r="15222" s="109" customFormat="1" ht="14.4"/>
    <row r="15223" s="109" customFormat="1" ht="14.4"/>
    <row r="15224" s="109" customFormat="1" ht="14.4"/>
    <row r="15225" s="109" customFormat="1" ht="14.4"/>
    <row r="15226" s="109" customFormat="1" ht="14.4"/>
    <row r="15227" s="109" customFormat="1" ht="14.4"/>
    <row r="15228" s="109" customFormat="1" ht="14.4"/>
    <row r="15229" s="109" customFormat="1" ht="14.4"/>
    <row r="15230" s="109" customFormat="1" ht="14.4"/>
    <row r="15231" s="109" customFormat="1" ht="14.4"/>
    <row r="15232" s="109" customFormat="1" ht="14.4"/>
    <row r="15233" s="109" customFormat="1" ht="14.4"/>
    <row r="15234" s="109" customFormat="1" ht="14.4"/>
    <row r="15235" s="109" customFormat="1" ht="14.4"/>
    <row r="15236" s="109" customFormat="1" ht="14.4"/>
    <row r="15237" s="109" customFormat="1" ht="14.4"/>
    <row r="15238" s="109" customFormat="1" ht="14.4"/>
    <row r="15239" s="109" customFormat="1" ht="14.4"/>
    <row r="15240" s="109" customFormat="1" ht="14.4"/>
    <row r="15241" s="109" customFormat="1" ht="14.4"/>
    <row r="15242" s="109" customFormat="1" ht="14.4"/>
    <row r="15243" s="109" customFormat="1" ht="14.4"/>
    <row r="15244" s="109" customFormat="1" ht="14.4"/>
    <row r="15245" s="109" customFormat="1" ht="14.4"/>
    <row r="15246" s="109" customFormat="1" ht="14.4"/>
    <row r="15247" s="109" customFormat="1" ht="14.4"/>
    <row r="15248" s="109" customFormat="1" ht="14.4"/>
    <row r="15249" s="109" customFormat="1" ht="14.4"/>
    <row r="15250" s="109" customFormat="1" ht="14.4"/>
    <row r="15251" s="109" customFormat="1" ht="14.4"/>
    <row r="15252" s="109" customFormat="1" ht="14.4"/>
    <row r="15253" s="109" customFormat="1" ht="14.4"/>
    <row r="15254" s="109" customFormat="1" ht="14.4"/>
    <row r="15255" s="109" customFormat="1" ht="14.4"/>
    <row r="15256" s="109" customFormat="1" ht="14.4"/>
    <row r="15257" s="109" customFormat="1" ht="14.4"/>
    <row r="15258" s="109" customFormat="1" ht="14.4"/>
    <row r="15259" s="109" customFormat="1" ht="14.4"/>
    <row r="15260" s="109" customFormat="1" ht="14.4"/>
    <row r="15261" s="109" customFormat="1" ht="14.4"/>
    <row r="15262" s="109" customFormat="1" ht="14.4"/>
    <row r="15263" s="109" customFormat="1" ht="14.4"/>
    <row r="15264" s="109" customFormat="1" ht="14.4"/>
    <row r="15265" s="109" customFormat="1" ht="14.4"/>
    <row r="15266" s="109" customFormat="1" ht="14.4"/>
    <row r="15267" s="109" customFormat="1" ht="14.4"/>
    <row r="15268" s="109" customFormat="1" ht="14.4"/>
    <row r="15269" s="109" customFormat="1" ht="14.4"/>
    <row r="15270" s="109" customFormat="1" ht="14.4"/>
    <row r="15271" s="109" customFormat="1" ht="14.4"/>
    <row r="15272" s="109" customFormat="1" ht="14.4"/>
    <row r="15273" s="109" customFormat="1" ht="14.4"/>
    <row r="15274" s="109" customFormat="1" ht="14.4"/>
    <row r="15275" s="109" customFormat="1" ht="14.4"/>
    <row r="15276" s="109" customFormat="1" ht="14.4"/>
    <row r="15277" s="109" customFormat="1" ht="14.4"/>
    <row r="15278" s="109" customFormat="1" ht="14.4"/>
    <row r="15279" s="109" customFormat="1" ht="14.4"/>
    <row r="15280" s="109" customFormat="1" ht="14.4"/>
    <row r="15281" s="109" customFormat="1" ht="14.4"/>
    <row r="15282" s="109" customFormat="1" ht="14.4"/>
    <row r="15283" s="109" customFormat="1" ht="14.4"/>
    <row r="15284" s="109" customFormat="1" ht="14.4"/>
    <row r="15285" s="109" customFormat="1" ht="14.4"/>
    <row r="15286" s="109" customFormat="1" ht="14.4"/>
    <row r="15287" s="109" customFormat="1" ht="14.4"/>
    <row r="15288" s="109" customFormat="1" ht="14.4"/>
    <row r="15289" s="109" customFormat="1" ht="14.4"/>
    <row r="15290" s="109" customFormat="1" ht="14.4"/>
    <row r="15291" s="109" customFormat="1" ht="14.4"/>
    <row r="15292" s="109" customFormat="1" ht="14.4"/>
    <row r="15293" s="109" customFormat="1" ht="14.4"/>
    <row r="15294" s="109" customFormat="1" ht="14.4"/>
    <row r="15295" s="109" customFormat="1" ht="14.4"/>
    <row r="15296" s="109" customFormat="1" ht="14.4"/>
    <row r="15297" s="109" customFormat="1" ht="14.4"/>
    <row r="15298" s="109" customFormat="1" ht="14.4"/>
    <row r="15299" s="109" customFormat="1" ht="14.4"/>
    <row r="15300" s="109" customFormat="1" ht="14.4"/>
    <row r="15301" s="109" customFormat="1" ht="14.4"/>
    <row r="15302" s="109" customFormat="1" ht="14.4"/>
    <row r="15303" s="109" customFormat="1" ht="14.4"/>
    <row r="15304" s="109" customFormat="1" ht="14.4"/>
    <row r="15305" s="109" customFormat="1" ht="14.4"/>
    <row r="15306" s="109" customFormat="1" ht="14.4"/>
    <row r="15307" s="109" customFormat="1" ht="14.4"/>
    <row r="15308" s="109" customFormat="1" ht="14.4"/>
    <row r="15309" s="109" customFormat="1" ht="14.4"/>
    <row r="15310" s="109" customFormat="1" ht="14.4"/>
    <row r="15311" s="109" customFormat="1" ht="14.4"/>
    <row r="15312" s="109" customFormat="1" ht="14.4"/>
    <row r="15313" s="109" customFormat="1" ht="14.4"/>
    <row r="15314" s="109" customFormat="1" ht="14.4"/>
    <row r="15315" s="109" customFormat="1" ht="14.4"/>
    <row r="15316" s="109" customFormat="1" ht="14.4"/>
    <row r="15317" s="109" customFormat="1" ht="14.4"/>
    <row r="15318" s="109" customFormat="1" ht="14.4"/>
    <row r="15319" s="109" customFormat="1" ht="14.4"/>
    <row r="15320" s="109" customFormat="1" ht="14.4"/>
    <row r="15321" s="109" customFormat="1" ht="14.4"/>
    <row r="15322" s="109" customFormat="1" ht="14.4"/>
    <row r="15323" s="109" customFormat="1" ht="14.4"/>
    <row r="15324" s="109" customFormat="1" ht="14.4"/>
    <row r="15325" s="109" customFormat="1" ht="14.4"/>
    <row r="15326" s="109" customFormat="1" ht="14.4"/>
    <row r="15327" s="109" customFormat="1" ht="14.4"/>
    <row r="15328" s="109" customFormat="1" ht="14.4"/>
    <row r="15329" s="109" customFormat="1" ht="14.4"/>
    <row r="15330" s="109" customFormat="1" ht="14.4"/>
    <row r="15331" s="109" customFormat="1" ht="14.4"/>
    <row r="15332" s="109" customFormat="1" ht="14.4"/>
    <row r="15333" s="109" customFormat="1" ht="14.4"/>
    <row r="15334" s="109" customFormat="1" ht="14.4"/>
    <row r="15335" s="109" customFormat="1" ht="14.4"/>
    <row r="15336" s="109" customFormat="1" ht="14.4"/>
    <row r="15337" s="109" customFormat="1" ht="14.4"/>
    <row r="15338" s="109" customFormat="1" ht="14.4"/>
    <row r="15339" s="109" customFormat="1" ht="14.4"/>
    <row r="15340" s="109" customFormat="1" ht="14.4"/>
    <row r="15341" s="109" customFormat="1" ht="14.4"/>
    <row r="15342" s="109" customFormat="1" ht="14.4"/>
    <row r="15343" s="109" customFormat="1" ht="14.4"/>
    <row r="15344" s="109" customFormat="1" ht="14.4"/>
    <row r="15345" s="109" customFormat="1" ht="14.4"/>
    <row r="15346" s="109" customFormat="1" ht="14.4"/>
    <row r="15347" s="109" customFormat="1" ht="14.4"/>
    <row r="15348" s="109" customFormat="1" ht="14.4"/>
    <row r="15349" s="109" customFormat="1" ht="14.4"/>
    <row r="15350" s="109" customFormat="1" ht="14.4"/>
    <row r="15351" s="109" customFormat="1" ht="14.4"/>
    <row r="15352" s="109" customFormat="1" ht="14.4"/>
    <row r="15353" s="109" customFormat="1" ht="14.4"/>
    <row r="15354" s="109" customFormat="1" ht="14.4"/>
    <row r="15355" s="109" customFormat="1" ht="14.4"/>
    <row r="15356" s="109" customFormat="1" ht="14.4"/>
    <row r="15357" s="109" customFormat="1" ht="14.4"/>
    <row r="15358" s="109" customFormat="1" ht="14.4"/>
    <row r="15359" s="109" customFormat="1" ht="14.4"/>
    <row r="15360" s="109" customFormat="1" ht="14.4"/>
    <row r="15361" s="109" customFormat="1" ht="14.4"/>
    <row r="15362" s="109" customFormat="1" ht="14.4"/>
    <row r="15363" s="109" customFormat="1" ht="14.4"/>
    <row r="15364" s="109" customFormat="1" ht="14.4"/>
    <row r="15365" s="109" customFormat="1" ht="14.4"/>
    <row r="15366" s="109" customFormat="1" ht="14.4"/>
    <row r="15367" s="109" customFormat="1" ht="14.4"/>
    <row r="15368" s="109" customFormat="1" ht="14.4"/>
    <row r="15369" s="109" customFormat="1" ht="14.4"/>
    <row r="15370" s="109" customFormat="1" ht="14.4"/>
    <row r="15371" s="109" customFormat="1" ht="14.4"/>
    <row r="15372" s="109" customFormat="1" ht="14.4"/>
    <row r="15373" s="109" customFormat="1" ht="14.4"/>
    <row r="15374" s="109" customFormat="1" ht="14.4"/>
    <row r="15375" s="109" customFormat="1" ht="14.4"/>
    <row r="15376" s="109" customFormat="1" ht="14.4"/>
    <row r="15377" s="109" customFormat="1" ht="14.4"/>
    <row r="15378" s="109" customFormat="1" ht="14.4"/>
    <row r="15379" s="109" customFormat="1" ht="14.4"/>
    <row r="15380" s="109" customFormat="1" ht="14.4"/>
    <row r="15381" s="109" customFormat="1" ht="14.4"/>
    <row r="15382" s="109" customFormat="1" ht="14.4"/>
    <row r="15383" s="109" customFormat="1" ht="14.4"/>
    <row r="15384" s="109" customFormat="1" ht="14.4"/>
    <row r="15385" s="109" customFormat="1" ht="14.4"/>
    <row r="15386" s="109" customFormat="1" ht="14.4"/>
    <row r="15387" s="109" customFormat="1" ht="14.4"/>
    <row r="15388" s="109" customFormat="1" ht="14.4"/>
    <row r="15389" s="109" customFormat="1" ht="14.4"/>
    <row r="15390" s="109" customFormat="1" ht="14.4"/>
    <row r="15391" s="109" customFormat="1" ht="14.4"/>
    <row r="15392" s="109" customFormat="1" ht="14.4"/>
    <row r="15393" s="109" customFormat="1" ht="14.4"/>
    <row r="15394" s="109" customFormat="1" ht="14.4"/>
    <row r="15395" s="109" customFormat="1" ht="14.4"/>
    <row r="15396" s="109" customFormat="1" ht="14.4"/>
    <row r="15397" s="109" customFormat="1" ht="14.4"/>
    <row r="15398" s="109" customFormat="1" ht="14.4"/>
    <row r="15399" s="109" customFormat="1" ht="14.4"/>
    <row r="15400" s="109" customFormat="1" ht="14.4"/>
    <row r="15401" s="109" customFormat="1" ht="14.4"/>
    <row r="15402" s="109" customFormat="1" ht="14.4"/>
    <row r="15403" s="109" customFormat="1" ht="14.4"/>
    <row r="15404" s="109" customFormat="1" ht="14.4"/>
    <row r="15405" s="109" customFormat="1" ht="14.4"/>
    <row r="15406" s="109" customFormat="1" ht="14.4"/>
    <row r="15407" s="109" customFormat="1" ht="14.4"/>
    <row r="15408" s="109" customFormat="1" ht="14.4"/>
    <row r="15409" s="109" customFormat="1" ht="14.4"/>
    <row r="15410" s="109" customFormat="1" ht="14.4"/>
    <row r="15411" s="109" customFormat="1" ht="14.4"/>
    <row r="15412" s="109" customFormat="1" ht="14.4"/>
    <row r="15413" s="109" customFormat="1" ht="14.4"/>
    <row r="15414" s="109" customFormat="1" ht="14.4"/>
    <row r="15415" s="109" customFormat="1" ht="14.4"/>
    <row r="15416" s="109" customFormat="1" ht="14.4"/>
    <row r="15417" s="109" customFormat="1" ht="14.4"/>
    <row r="15418" s="109" customFormat="1" ht="14.4"/>
    <row r="15419" s="109" customFormat="1" ht="14.4"/>
    <row r="15420" s="109" customFormat="1" ht="14.4"/>
    <row r="15421" s="109" customFormat="1" ht="14.4"/>
    <row r="15422" s="109" customFormat="1" ht="14.4"/>
    <row r="15423" s="109" customFormat="1" ht="14.4"/>
    <row r="15424" s="109" customFormat="1" ht="14.4"/>
    <row r="15425" s="109" customFormat="1" ht="14.4"/>
    <row r="15426" s="109" customFormat="1" ht="14.4"/>
    <row r="15427" s="109" customFormat="1" ht="14.4"/>
    <row r="15428" s="109" customFormat="1" ht="14.4"/>
    <row r="15429" s="109" customFormat="1" ht="14.4"/>
    <row r="15430" s="109" customFormat="1" ht="14.4"/>
    <row r="15431" s="109" customFormat="1" ht="14.4"/>
    <row r="15432" s="109" customFormat="1" ht="14.4"/>
    <row r="15433" s="109" customFormat="1" ht="14.4"/>
    <row r="15434" s="109" customFormat="1" ht="14.4"/>
    <row r="15435" s="109" customFormat="1" ht="14.4"/>
    <row r="15436" s="109" customFormat="1" ht="14.4"/>
    <row r="15437" s="109" customFormat="1" ht="14.4"/>
    <row r="15438" s="109" customFormat="1" ht="14.4"/>
    <row r="15439" s="109" customFormat="1" ht="14.4"/>
    <row r="15440" s="109" customFormat="1" ht="14.4"/>
    <row r="15441" s="109" customFormat="1" ht="14.4"/>
    <row r="15442" s="109" customFormat="1" ht="14.4"/>
    <row r="15443" s="109" customFormat="1" ht="14.4"/>
    <row r="15444" s="109" customFormat="1" ht="14.4"/>
    <row r="15445" s="109" customFormat="1" ht="14.4"/>
    <row r="15446" s="109" customFormat="1" ht="14.4"/>
    <row r="15447" s="109" customFormat="1" ht="14.4"/>
    <row r="15448" s="109" customFormat="1" ht="14.4"/>
    <row r="15449" s="109" customFormat="1" ht="14.4"/>
    <row r="15450" s="109" customFormat="1" ht="14.4"/>
    <row r="15451" s="109" customFormat="1" ht="14.4"/>
    <row r="15452" s="109" customFormat="1" ht="14.4"/>
    <row r="15453" s="109" customFormat="1" ht="14.4"/>
    <row r="15454" s="109" customFormat="1" ht="14.4"/>
    <row r="15455" s="109" customFormat="1" ht="14.4"/>
    <row r="15456" s="109" customFormat="1" ht="14.4"/>
    <row r="15457" s="109" customFormat="1" ht="14.4"/>
    <row r="15458" s="109" customFormat="1" ht="14.4"/>
    <row r="15459" s="109" customFormat="1" ht="14.4"/>
    <row r="15460" s="109" customFormat="1" ht="14.4"/>
    <row r="15461" s="109" customFormat="1" ht="14.4"/>
    <row r="15462" s="109" customFormat="1" ht="14.4"/>
    <row r="15463" s="109" customFormat="1" ht="14.4"/>
    <row r="15464" s="109" customFormat="1" ht="14.4"/>
    <row r="15465" s="109" customFormat="1" ht="14.4"/>
    <row r="15466" s="109" customFormat="1" ht="14.4"/>
    <row r="15467" s="109" customFormat="1" ht="14.4"/>
    <row r="15468" s="109" customFormat="1" ht="14.4"/>
    <row r="15469" s="109" customFormat="1" ht="14.4"/>
    <row r="15470" s="109" customFormat="1" ht="14.4"/>
    <row r="15471" s="109" customFormat="1" ht="14.4"/>
    <row r="15472" s="109" customFormat="1" ht="14.4"/>
    <row r="15473" s="109" customFormat="1" ht="14.4"/>
    <row r="15474" s="109" customFormat="1" ht="14.4"/>
    <row r="15475" s="109" customFormat="1" ht="14.4"/>
    <row r="15476" s="109" customFormat="1" ht="14.4"/>
    <row r="15477" s="109" customFormat="1" ht="14.4"/>
    <row r="15478" s="109" customFormat="1" ht="14.4"/>
    <row r="15479" s="109" customFormat="1" ht="14.4"/>
    <row r="15480" s="109" customFormat="1" ht="14.4"/>
    <row r="15481" s="109" customFormat="1" ht="14.4"/>
    <row r="15482" s="109" customFormat="1" ht="14.4"/>
    <row r="15483" s="109" customFormat="1" ht="14.4"/>
    <row r="15484" s="109" customFormat="1" ht="14.4"/>
    <row r="15485" s="109" customFormat="1" ht="14.4"/>
    <row r="15486" s="109" customFormat="1" ht="14.4"/>
    <row r="15487" s="109" customFormat="1" ht="14.4"/>
    <row r="15488" s="109" customFormat="1" ht="14.4"/>
    <row r="15489" s="109" customFormat="1" ht="14.4"/>
    <row r="15490" s="109" customFormat="1" ht="14.4"/>
    <row r="15491" s="109" customFormat="1" ht="14.4"/>
    <row r="15492" s="109" customFormat="1" ht="14.4"/>
    <row r="15493" s="109" customFormat="1" ht="14.4"/>
    <row r="15494" s="109" customFormat="1" ht="14.4"/>
    <row r="15495" s="109" customFormat="1" ht="14.4"/>
    <row r="15496" s="109" customFormat="1" ht="14.4"/>
    <row r="15497" s="109" customFormat="1" ht="14.4"/>
    <row r="15498" s="109" customFormat="1" ht="14.4"/>
    <row r="15499" s="109" customFormat="1" ht="14.4"/>
    <row r="15500" s="109" customFormat="1" ht="14.4"/>
    <row r="15501" s="109" customFormat="1" ht="14.4"/>
    <row r="15502" s="109" customFormat="1" ht="14.4"/>
    <row r="15503" s="109" customFormat="1" ht="14.4"/>
    <row r="15504" s="109" customFormat="1" ht="14.4"/>
    <row r="15505" s="109" customFormat="1" ht="14.4"/>
    <row r="15506" s="109" customFormat="1" ht="14.4"/>
    <row r="15507" s="109" customFormat="1" ht="14.4"/>
    <row r="15508" s="109" customFormat="1" ht="14.4"/>
    <row r="15509" s="109" customFormat="1" ht="14.4"/>
    <row r="15510" s="109" customFormat="1" ht="14.4"/>
    <row r="15511" s="109" customFormat="1" ht="14.4"/>
    <row r="15512" s="109" customFormat="1" ht="14.4"/>
    <row r="15513" s="109" customFormat="1" ht="14.4"/>
    <row r="15514" s="109" customFormat="1" ht="14.4"/>
    <row r="15515" s="109" customFormat="1" ht="14.4"/>
    <row r="15516" s="109" customFormat="1" ht="14.4"/>
    <row r="15517" s="109" customFormat="1" ht="14.4"/>
    <row r="15518" s="109" customFormat="1" ht="14.4"/>
    <row r="15519" s="109" customFormat="1" ht="14.4"/>
    <row r="15520" s="109" customFormat="1" ht="14.4"/>
    <row r="15521" s="109" customFormat="1" ht="14.4"/>
    <row r="15522" s="109" customFormat="1" ht="14.4"/>
    <row r="15523" s="109" customFormat="1" ht="14.4"/>
    <row r="15524" s="109" customFormat="1" ht="14.4"/>
    <row r="15525" s="109" customFormat="1" ht="14.4"/>
    <row r="15526" s="109" customFormat="1" ht="14.4"/>
    <row r="15527" s="109" customFormat="1" ht="14.4"/>
    <row r="15528" s="109" customFormat="1" ht="14.4"/>
    <row r="15529" s="109" customFormat="1" ht="14.4"/>
    <row r="15530" s="109" customFormat="1" ht="14.4"/>
    <row r="15531" s="109" customFormat="1" ht="14.4"/>
    <row r="15532" s="109" customFormat="1" ht="14.4"/>
    <row r="15533" s="109" customFormat="1" ht="14.4"/>
    <row r="15534" s="109" customFormat="1" ht="14.4"/>
    <row r="15535" s="109" customFormat="1" ht="14.4"/>
    <row r="15536" s="109" customFormat="1" ht="14.4"/>
    <row r="15537" s="109" customFormat="1" ht="14.4"/>
    <row r="15538" s="109" customFormat="1" ht="14.4"/>
    <row r="15539" s="109" customFormat="1" ht="14.4"/>
    <row r="15540" s="109" customFormat="1" ht="14.4"/>
    <row r="15541" s="109" customFormat="1" ht="14.4"/>
    <row r="15542" s="109" customFormat="1" ht="14.4"/>
    <row r="15543" s="109" customFormat="1" ht="14.4"/>
    <row r="15544" s="109" customFormat="1" ht="14.4"/>
    <row r="15545" s="109" customFormat="1" ht="14.4"/>
    <row r="15546" s="109" customFormat="1" ht="14.4"/>
    <row r="15547" s="109" customFormat="1" ht="14.4"/>
    <row r="15548" s="109" customFormat="1" ht="14.4"/>
    <row r="15549" s="109" customFormat="1" ht="14.4"/>
    <row r="15550" s="109" customFormat="1" ht="14.4"/>
    <row r="15551" s="109" customFormat="1" ht="14.4"/>
    <row r="15552" s="109" customFormat="1" ht="14.4"/>
    <row r="15553" s="109" customFormat="1" ht="14.4"/>
    <row r="15554" s="109" customFormat="1" ht="14.4"/>
    <row r="15555" s="109" customFormat="1" ht="14.4"/>
    <row r="15556" s="109" customFormat="1" ht="14.4"/>
    <row r="15557" s="109" customFormat="1" ht="14.4"/>
    <row r="15558" s="109" customFormat="1" ht="14.4"/>
    <row r="15559" s="109" customFormat="1" ht="14.4"/>
    <row r="15560" s="109" customFormat="1" ht="14.4"/>
    <row r="15561" s="109" customFormat="1" ht="14.4"/>
    <row r="15562" s="109" customFormat="1" ht="14.4"/>
    <row r="15563" s="109" customFormat="1" ht="14.4"/>
    <row r="15564" s="109" customFormat="1" ht="14.4"/>
    <row r="15565" s="109" customFormat="1" ht="14.4"/>
    <row r="15566" s="109" customFormat="1" ht="14.4"/>
    <row r="15567" s="109" customFormat="1" ht="14.4"/>
    <row r="15568" s="109" customFormat="1" ht="14.4"/>
    <row r="15569" s="109" customFormat="1" ht="14.4"/>
    <row r="15570" s="109" customFormat="1" ht="14.4"/>
    <row r="15571" s="109" customFormat="1" ht="14.4"/>
    <row r="15572" s="109" customFormat="1" ht="14.4"/>
    <row r="15573" s="109" customFormat="1" ht="14.4"/>
    <row r="15574" s="109" customFormat="1" ht="14.4"/>
    <row r="15575" s="109" customFormat="1" ht="14.4"/>
    <row r="15576" s="109" customFormat="1" ht="14.4"/>
    <row r="15577" s="109" customFormat="1" ht="14.4"/>
    <row r="15578" s="109" customFormat="1" ht="14.4"/>
    <row r="15579" s="109" customFormat="1" ht="14.4"/>
    <row r="15580" s="109" customFormat="1" ht="14.4"/>
    <row r="15581" s="109" customFormat="1" ht="14.4"/>
    <row r="15582" s="109" customFormat="1" ht="14.4"/>
    <row r="15583" s="109" customFormat="1" ht="14.4"/>
    <row r="15584" s="109" customFormat="1" ht="14.4"/>
    <row r="15585" s="109" customFormat="1" ht="14.4"/>
    <row r="15586" s="109" customFormat="1" ht="14.4"/>
    <row r="15587" s="109" customFormat="1" ht="14.4"/>
    <row r="15588" s="109" customFormat="1" ht="14.4"/>
    <row r="15589" s="109" customFormat="1" ht="14.4"/>
    <row r="15590" s="109" customFormat="1" ht="14.4"/>
    <row r="15591" s="109" customFormat="1" ht="14.4"/>
    <row r="15592" s="109" customFormat="1" ht="14.4"/>
    <row r="15593" s="109" customFormat="1" ht="14.4"/>
    <row r="15594" s="109" customFormat="1" ht="14.4"/>
    <row r="15595" s="109" customFormat="1" ht="14.4"/>
    <row r="15596" s="109" customFormat="1" ht="14.4"/>
    <row r="15597" s="109" customFormat="1" ht="14.4"/>
    <row r="15598" s="109" customFormat="1" ht="14.4"/>
    <row r="15599" s="109" customFormat="1" ht="14.4"/>
    <row r="15600" s="109" customFormat="1" ht="14.4"/>
    <row r="15601" s="109" customFormat="1" ht="14.4"/>
    <row r="15602" s="109" customFormat="1" ht="14.4"/>
    <row r="15603" s="109" customFormat="1" ht="14.4"/>
    <row r="15604" s="109" customFormat="1" ht="14.4"/>
    <row r="15605" s="109" customFormat="1" ht="14.4"/>
    <row r="15606" s="109" customFormat="1" ht="14.4"/>
    <row r="15607" s="109" customFormat="1" ht="14.4"/>
    <row r="15608" s="109" customFormat="1" ht="14.4"/>
    <row r="15609" s="109" customFormat="1" ht="14.4"/>
    <row r="15610" s="109" customFormat="1" ht="14.4"/>
    <row r="15611" s="109" customFormat="1" ht="14.4"/>
    <row r="15612" s="109" customFormat="1" ht="14.4"/>
    <row r="15613" s="109" customFormat="1" ht="14.4"/>
    <row r="15614" s="109" customFormat="1" ht="14.4"/>
    <row r="15615" s="109" customFormat="1" ht="14.4"/>
    <row r="15616" s="109" customFormat="1" ht="14.4"/>
    <row r="15617" s="109" customFormat="1" ht="14.4"/>
    <row r="15618" s="109" customFormat="1" ht="14.4"/>
    <row r="15619" s="109" customFormat="1" ht="14.4"/>
    <row r="15620" s="109" customFormat="1" ht="14.4"/>
    <row r="15621" s="109" customFormat="1" ht="14.4"/>
    <row r="15622" s="109" customFormat="1" ht="14.4"/>
    <row r="15623" s="109" customFormat="1" ht="14.4"/>
    <row r="15624" s="109" customFormat="1" ht="14.4"/>
    <row r="15625" s="109" customFormat="1" ht="14.4"/>
    <row r="15626" s="109" customFormat="1" ht="14.4"/>
    <row r="15627" s="109" customFormat="1" ht="14.4"/>
    <row r="15628" s="109" customFormat="1" ht="14.4"/>
    <row r="15629" s="109" customFormat="1" ht="14.4"/>
    <row r="15630" s="109" customFormat="1" ht="14.4"/>
    <row r="15631" s="109" customFormat="1" ht="14.4"/>
    <row r="15632" s="109" customFormat="1" ht="14.4"/>
    <row r="15633" s="109" customFormat="1" ht="14.4"/>
    <row r="15634" s="109" customFormat="1" ht="14.4"/>
    <row r="15635" s="109" customFormat="1" ht="14.4"/>
    <row r="15636" s="109" customFormat="1" ht="14.4"/>
    <row r="15637" s="109" customFormat="1" ht="14.4"/>
    <row r="15638" s="109" customFormat="1" ht="14.4"/>
    <row r="15639" s="109" customFormat="1" ht="14.4"/>
    <row r="15640" s="109" customFormat="1" ht="14.4"/>
    <row r="15641" s="109" customFormat="1" ht="14.4"/>
    <row r="15642" s="109" customFormat="1" ht="14.4"/>
    <row r="15643" s="109" customFormat="1" ht="14.4"/>
    <row r="15644" s="109" customFormat="1" ht="14.4"/>
    <row r="15645" s="109" customFormat="1" ht="14.4"/>
    <row r="15646" s="109" customFormat="1" ht="14.4"/>
    <row r="15647" s="109" customFormat="1" ht="14.4"/>
    <row r="15648" s="109" customFormat="1" ht="14.4"/>
    <row r="15649" s="109" customFormat="1" ht="14.4"/>
    <row r="15650" s="109" customFormat="1" ht="14.4"/>
    <row r="15651" s="109" customFormat="1" ht="14.4"/>
    <row r="15652" s="109" customFormat="1" ht="14.4"/>
    <row r="15653" s="109" customFormat="1" ht="14.4"/>
    <row r="15654" s="109" customFormat="1" ht="14.4"/>
    <row r="15655" s="109" customFormat="1" ht="14.4"/>
    <row r="15656" s="109" customFormat="1" ht="14.4"/>
    <row r="15657" s="109" customFormat="1" ht="14.4"/>
    <row r="15658" s="109" customFormat="1" ht="14.4"/>
    <row r="15659" s="109" customFormat="1" ht="14.4"/>
    <row r="15660" s="109" customFormat="1" ht="14.4"/>
    <row r="15661" s="109" customFormat="1" ht="14.4"/>
    <row r="15662" s="109" customFormat="1" ht="14.4"/>
    <row r="15663" s="109" customFormat="1" ht="14.4"/>
    <row r="15664" s="109" customFormat="1" ht="14.4"/>
    <row r="15665" s="109" customFormat="1" ht="14.4"/>
    <row r="15666" s="109" customFormat="1" ht="14.4"/>
    <row r="15667" s="109" customFormat="1" ht="14.4"/>
    <row r="15668" s="109" customFormat="1" ht="14.4"/>
    <row r="15669" s="109" customFormat="1" ht="14.4"/>
    <row r="15670" s="109" customFormat="1" ht="14.4"/>
    <row r="15671" s="109" customFormat="1" ht="14.4"/>
    <row r="15672" s="109" customFormat="1" ht="14.4"/>
    <row r="15673" s="109" customFormat="1" ht="14.4"/>
    <row r="15674" s="109" customFormat="1" ht="14.4"/>
    <row r="15675" s="109" customFormat="1" ht="14.4"/>
    <row r="15676" s="109" customFormat="1" ht="14.4"/>
    <row r="15677" s="109" customFormat="1" ht="14.4"/>
    <row r="15678" s="109" customFormat="1" ht="14.4"/>
    <row r="15679" s="109" customFormat="1" ht="14.4"/>
    <row r="15680" s="109" customFormat="1" ht="14.4"/>
    <row r="15681" s="109" customFormat="1" ht="14.4"/>
    <row r="15682" s="109" customFormat="1" ht="14.4"/>
    <row r="15683" s="109" customFormat="1" ht="14.4"/>
    <row r="15684" s="109" customFormat="1" ht="14.4"/>
    <row r="15685" s="109" customFormat="1" ht="14.4"/>
    <row r="15686" s="109" customFormat="1" ht="14.4"/>
    <row r="15687" s="109" customFormat="1" ht="14.4"/>
    <row r="15688" s="109" customFormat="1" ht="14.4"/>
    <row r="15689" s="109" customFormat="1" ht="14.4"/>
    <row r="15690" s="109" customFormat="1" ht="14.4"/>
    <row r="15691" s="109" customFormat="1" ht="14.4"/>
    <row r="15692" s="109" customFormat="1" ht="14.4"/>
    <row r="15693" s="109" customFormat="1" ht="14.4"/>
    <row r="15694" s="109" customFormat="1" ht="14.4"/>
    <row r="15695" s="109" customFormat="1" ht="14.4"/>
    <row r="15696" s="109" customFormat="1" ht="14.4"/>
    <row r="15697" s="109" customFormat="1" ht="14.4"/>
    <row r="15698" s="109" customFormat="1" ht="14.4"/>
    <row r="15699" s="109" customFormat="1" ht="14.4"/>
    <row r="15700" s="109" customFormat="1" ht="14.4"/>
    <row r="15701" s="109" customFormat="1" ht="14.4"/>
    <row r="15702" s="109" customFormat="1" ht="14.4"/>
    <row r="15703" s="109" customFormat="1" ht="14.4"/>
    <row r="15704" s="109" customFormat="1" ht="14.4"/>
    <row r="15705" s="109" customFormat="1" ht="14.4"/>
    <row r="15706" s="109" customFormat="1" ht="14.4"/>
    <row r="15707" s="109" customFormat="1" ht="14.4"/>
    <row r="15708" s="109" customFormat="1" ht="14.4"/>
    <row r="15709" s="109" customFormat="1" ht="14.4"/>
    <row r="15710" s="109" customFormat="1" ht="14.4"/>
    <row r="15711" s="109" customFormat="1" ht="14.4"/>
    <row r="15712" s="109" customFormat="1" ht="14.4"/>
    <row r="15713" s="109" customFormat="1" ht="14.4"/>
    <row r="15714" s="109" customFormat="1" ht="14.4"/>
    <row r="15715" s="109" customFormat="1" ht="14.4"/>
    <row r="15716" s="109" customFormat="1" ht="14.4"/>
    <row r="15717" s="109" customFormat="1" ht="14.4"/>
    <row r="15718" s="109" customFormat="1" ht="14.4"/>
    <row r="15719" s="109" customFormat="1" ht="14.4"/>
    <row r="15720" s="109" customFormat="1" ht="14.4"/>
    <row r="15721" s="109" customFormat="1" ht="14.4"/>
    <row r="15722" s="109" customFormat="1" ht="14.4"/>
    <row r="15723" s="109" customFormat="1" ht="14.4"/>
    <row r="15724" s="109" customFormat="1" ht="14.4"/>
    <row r="15725" s="109" customFormat="1" ht="14.4"/>
    <row r="15726" s="109" customFormat="1" ht="14.4"/>
    <row r="15727" s="109" customFormat="1" ht="14.4"/>
    <row r="15728" s="109" customFormat="1" ht="14.4"/>
    <row r="15729" s="109" customFormat="1" ht="14.4"/>
    <row r="15730" s="109" customFormat="1" ht="14.4"/>
    <row r="15731" s="109" customFormat="1" ht="14.4"/>
    <row r="15732" s="109" customFormat="1" ht="14.4"/>
    <row r="15733" s="109" customFormat="1" ht="14.4"/>
    <row r="15734" s="109" customFormat="1" ht="14.4"/>
    <row r="15735" s="109" customFormat="1" ht="14.4"/>
    <row r="15736" s="109" customFormat="1" ht="14.4"/>
    <row r="15737" s="109" customFormat="1" ht="14.4"/>
    <row r="15738" s="109" customFormat="1" ht="14.4"/>
    <row r="15739" s="109" customFormat="1" ht="14.4"/>
    <row r="15740" s="109" customFormat="1" ht="14.4"/>
    <row r="15741" s="109" customFormat="1" ht="14.4"/>
    <row r="15742" s="109" customFormat="1" ht="14.4"/>
    <row r="15743" s="109" customFormat="1" ht="14.4"/>
    <row r="15744" s="109" customFormat="1" ht="14.4"/>
    <row r="15745" s="109" customFormat="1" ht="14.4"/>
    <row r="15746" s="109" customFormat="1" ht="14.4"/>
    <row r="15747" s="109" customFormat="1" ht="14.4"/>
    <row r="15748" s="109" customFormat="1" ht="14.4"/>
    <row r="15749" s="109" customFormat="1" ht="14.4"/>
    <row r="15750" s="109" customFormat="1" ht="14.4"/>
    <row r="15751" s="109" customFormat="1" ht="14.4"/>
    <row r="15752" s="109" customFormat="1" ht="14.4"/>
    <row r="15753" s="109" customFormat="1" ht="14.4"/>
    <row r="15754" s="109" customFormat="1" ht="14.4"/>
    <row r="15755" s="109" customFormat="1" ht="14.4"/>
    <row r="15756" s="109" customFormat="1" ht="14.4"/>
    <row r="15757" s="109" customFormat="1" ht="14.4"/>
    <row r="15758" s="109" customFormat="1" ht="14.4"/>
    <row r="15759" s="109" customFormat="1" ht="14.4"/>
    <row r="15760" s="109" customFormat="1" ht="14.4"/>
    <row r="15761" s="109" customFormat="1" ht="14.4"/>
    <row r="15762" s="109" customFormat="1" ht="14.4"/>
    <row r="15763" s="109" customFormat="1" ht="14.4"/>
    <row r="15764" s="109" customFormat="1" ht="14.4"/>
    <row r="15765" s="109" customFormat="1" ht="14.4"/>
    <row r="15766" s="109" customFormat="1" ht="14.4"/>
    <row r="15767" s="109" customFormat="1" ht="14.4"/>
    <row r="15768" s="109" customFormat="1" ht="14.4"/>
    <row r="15769" s="109" customFormat="1" ht="14.4"/>
    <row r="15770" s="109" customFormat="1" ht="14.4"/>
    <row r="15771" s="109" customFormat="1" ht="14.4"/>
    <row r="15772" s="109" customFormat="1" ht="14.4"/>
    <row r="15773" s="109" customFormat="1" ht="14.4"/>
    <row r="15774" s="109" customFormat="1" ht="14.4"/>
    <row r="15775" s="109" customFormat="1" ht="14.4"/>
    <row r="15776" s="109" customFormat="1" ht="14.4"/>
    <row r="15777" s="109" customFormat="1" ht="14.4"/>
    <row r="15778" s="109" customFormat="1" ht="14.4"/>
    <row r="15779" s="109" customFormat="1" ht="14.4"/>
    <row r="15780" s="109" customFormat="1" ht="14.4"/>
    <row r="15781" s="109" customFormat="1" ht="14.4"/>
    <row r="15782" s="109" customFormat="1" ht="14.4"/>
    <row r="15783" s="109" customFormat="1" ht="14.4"/>
    <row r="15784" s="109" customFormat="1" ht="14.4"/>
    <row r="15785" s="109" customFormat="1" ht="14.4"/>
    <row r="15786" s="109" customFormat="1" ht="14.4"/>
    <row r="15787" s="109" customFormat="1" ht="14.4"/>
    <row r="15788" s="109" customFormat="1" ht="14.4"/>
    <row r="15789" s="109" customFormat="1" ht="14.4"/>
    <row r="15790" s="109" customFormat="1" ht="14.4"/>
    <row r="15791" s="109" customFormat="1" ht="14.4"/>
    <row r="15792" s="109" customFormat="1" ht="14.4"/>
    <row r="15793" s="109" customFormat="1" ht="14.4"/>
    <row r="15794" s="109" customFormat="1" ht="14.4"/>
    <row r="15795" s="109" customFormat="1" ht="14.4"/>
    <row r="15796" s="109" customFormat="1" ht="14.4"/>
    <row r="15797" s="109" customFormat="1" ht="14.4"/>
    <row r="15798" s="109" customFormat="1" ht="14.4"/>
    <row r="15799" s="109" customFormat="1" ht="14.4"/>
    <row r="15800" s="109" customFormat="1" ht="14.4"/>
    <row r="15801" s="109" customFormat="1" ht="14.4"/>
    <row r="15802" s="109" customFormat="1" ht="14.4"/>
    <row r="15803" s="109" customFormat="1" ht="14.4"/>
    <row r="15804" s="109" customFormat="1" ht="14.4"/>
    <row r="15805" s="109" customFormat="1" ht="14.4"/>
    <row r="15806" s="109" customFormat="1" ht="14.4"/>
    <row r="15807" s="109" customFormat="1" ht="14.4"/>
    <row r="15808" s="109" customFormat="1" ht="14.4"/>
    <row r="15809" s="109" customFormat="1" ht="14.4"/>
    <row r="15810" s="109" customFormat="1" ht="14.4"/>
    <row r="15811" s="109" customFormat="1" ht="14.4"/>
    <row r="15812" s="109" customFormat="1" ht="14.4"/>
    <row r="15813" s="109" customFormat="1" ht="14.4"/>
    <row r="15814" s="109" customFormat="1" ht="14.4"/>
    <row r="15815" s="109" customFormat="1" ht="14.4"/>
    <row r="15816" s="109" customFormat="1" ht="14.4"/>
    <row r="15817" s="109" customFormat="1" ht="14.4"/>
    <row r="15818" s="109" customFormat="1" ht="14.4"/>
    <row r="15819" s="109" customFormat="1" ht="14.4"/>
    <row r="15820" s="109" customFormat="1" ht="14.4"/>
    <row r="15821" s="109" customFormat="1" ht="14.4"/>
    <row r="15822" s="109" customFormat="1" ht="14.4"/>
    <row r="15823" s="109" customFormat="1" ht="14.4"/>
    <row r="15824" s="109" customFormat="1" ht="14.4"/>
    <row r="15825" s="109" customFormat="1" ht="14.4"/>
    <row r="15826" s="109" customFormat="1" ht="14.4"/>
    <row r="15827" s="109" customFormat="1" ht="14.4"/>
    <row r="15828" s="109" customFormat="1" ht="14.4"/>
    <row r="15829" s="109" customFormat="1" ht="14.4"/>
    <row r="15830" s="109" customFormat="1" ht="14.4"/>
    <row r="15831" s="109" customFormat="1" ht="14.4"/>
    <row r="15832" s="109" customFormat="1" ht="14.4"/>
    <row r="15833" s="109" customFormat="1" ht="14.4"/>
    <row r="15834" s="109" customFormat="1" ht="14.4"/>
    <row r="15835" s="109" customFormat="1" ht="14.4"/>
    <row r="15836" s="109" customFormat="1" ht="14.4"/>
    <row r="15837" s="109" customFormat="1" ht="14.4"/>
    <row r="15838" s="109" customFormat="1" ht="14.4"/>
    <row r="15839" s="109" customFormat="1" ht="14.4"/>
    <row r="15840" s="109" customFormat="1" ht="14.4"/>
    <row r="15841" s="109" customFormat="1" ht="14.4"/>
    <row r="15842" s="109" customFormat="1" ht="14.4"/>
    <row r="15843" s="109" customFormat="1" ht="14.4"/>
    <row r="15844" s="109" customFormat="1" ht="14.4"/>
    <row r="15845" s="109" customFormat="1" ht="14.4"/>
    <row r="15846" s="109" customFormat="1" ht="14.4"/>
    <row r="15847" s="109" customFormat="1" ht="14.4"/>
    <row r="15848" s="109" customFormat="1" ht="14.4"/>
    <row r="15849" s="109" customFormat="1" ht="14.4"/>
    <row r="15850" s="109" customFormat="1" ht="14.4"/>
    <row r="15851" s="109" customFormat="1" ht="14.4"/>
    <row r="15852" s="109" customFormat="1" ht="14.4"/>
    <row r="15853" s="109" customFormat="1" ht="14.4"/>
    <row r="15854" s="109" customFormat="1" ht="14.4"/>
    <row r="15855" s="109" customFormat="1" ht="14.4"/>
    <row r="15856" s="109" customFormat="1" ht="14.4"/>
    <row r="15857" s="109" customFormat="1" ht="14.4"/>
    <row r="15858" s="109" customFormat="1" ht="14.4"/>
    <row r="15859" s="109" customFormat="1" ht="14.4"/>
    <row r="15860" s="109" customFormat="1" ht="14.4"/>
    <row r="15861" s="109" customFormat="1" ht="14.4"/>
    <row r="15862" s="109" customFormat="1" ht="14.4"/>
    <row r="15863" s="109" customFormat="1" ht="14.4"/>
    <row r="15864" s="109" customFormat="1" ht="14.4"/>
    <row r="15865" s="109" customFormat="1" ht="14.4"/>
    <row r="15866" s="109" customFormat="1" ht="14.4"/>
    <row r="15867" s="109" customFormat="1" ht="14.4"/>
    <row r="15868" s="109" customFormat="1" ht="14.4"/>
    <row r="15869" s="109" customFormat="1" ht="14.4"/>
    <row r="15870" s="109" customFormat="1" ht="14.4"/>
    <row r="15871" s="109" customFormat="1" ht="14.4"/>
    <row r="15872" s="109" customFormat="1" ht="14.4"/>
    <row r="15873" s="109" customFormat="1" ht="14.4"/>
    <row r="15874" s="109" customFormat="1" ht="14.4"/>
    <row r="15875" s="109" customFormat="1" ht="14.4"/>
    <row r="15876" s="109" customFormat="1" ht="14.4"/>
    <row r="15877" s="109" customFormat="1" ht="14.4"/>
    <row r="15878" s="109" customFormat="1" ht="14.4"/>
    <row r="15879" s="109" customFormat="1" ht="14.4"/>
    <row r="15880" s="109" customFormat="1" ht="14.4"/>
    <row r="15881" s="109" customFormat="1" ht="14.4"/>
    <row r="15882" s="109" customFormat="1" ht="14.4"/>
    <row r="15883" s="109" customFormat="1" ht="14.4"/>
    <row r="15884" s="109" customFormat="1" ht="14.4"/>
    <row r="15885" s="109" customFormat="1" ht="14.4"/>
    <row r="15886" s="109" customFormat="1" ht="14.4"/>
    <row r="15887" s="109" customFormat="1" ht="14.4"/>
    <row r="15888" s="109" customFormat="1" ht="14.4"/>
    <row r="15889" s="109" customFormat="1" ht="14.4"/>
    <row r="15890" s="109" customFormat="1" ht="14.4"/>
    <row r="15891" s="109" customFormat="1" ht="14.4"/>
    <row r="15892" s="109" customFormat="1" ht="14.4"/>
    <row r="15893" s="109" customFormat="1" ht="14.4"/>
    <row r="15894" s="109" customFormat="1" ht="14.4"/>
    <row r="15895" s="109" customFormat="1" ht="14.4"/>
    <row r="15896" s="109" customFormat="1" ht="14.4"/>
    <row r="15897" s="109" customFormat="1" ht="14.4"/>
    <row r="15898" s="109" customFormat="1" ht="14.4"/>
    <row r="15899" s="109" customFormat="1" ht="14.4"/>
    <row r="15900" s="109" customFormat="1" ht="14.4"/>
    <row r="15901" s="109" customFormat="1" ht="14.4"/>
    <row r="15902" s="109" customFormat="1" ht="14.4"/>
    <row r="15903" s="109" customFormat="1" ht="14.4"/>
    <row r="15904" s="109" customFormat="1" ht="14.4"/>
    <row r="15905" s="109" customFormat="1" ht="14.4"/>
    <row r="15906" s="109" customFormat="1" ht="14.4"/>
    <row r="15907" s="109" customFormat="1" ht="14.4"/>
    <row r="15908" s="109" customFormat="1" ht="14.4"/>
    <row r="15909" s="109" customFormat="1" ht="14.4"/>
    <row r="15910" s="109" customFormat="1" ht="14.4"/>
    <row r="15911" s="109" customFormat="1" ht="14.4"/>
    <row r="15912" s="109" customFormat="1" ht="14.4"/>
    <row r="15913" s="109" customFormat="1" ht="14.4"/>
    <row r="15914" s="109" customFormat="1" ht="14.4"/>
    <row r="15915" s="109" customFormat="1" ht="14.4"/>
    <row r="15916" s="109" customFormat="1" ht="14.4"/>
    <row r="15917" s="109" customFormat="1" ht="14.4"/>
    <row r="15918" s="109" customFormat="1" ht="14.4"/>
    <row r="15919" s="109" customFormat="1" ht="14.4"/>
    <row r="15920" s="109" customFormat="1" ht="14.4"/>
    <row r="15921" s="109" customFormat="1" ht="14.4"/>
    <row r="15922" s="109" customFormat="1" ht="14.4"/>
    <row r="15923" s="109" customFormat="1" ht="14.4"/>
    <row r="15924" s="109" customFormat="1" ht="14.4"/>
    <row r="15925" s="109" customFormat="1" ht="14.4"/>
    <row r="15926" s="109" customFormat="1" ht="14.4"/>
    <row r="15927" s="109" customFormat="1" ht="14.4"/>
    <row r="15928" s="109" customFormat="1" ht="14.4"/>
    <row r="15929" s="109" customFormat="1" ht="14.4"/>
    <row r="15930" s="109" customFormat="1" ht="14.4"/>
    <row r="15931" s="109" customFormat="1" ht="14.4"/>
    <row r="15932" s="109" customFormat="1" ht="14.4"/>
    <row r="15933" s="109" customFormat="1" ht="14.4"/>
    <row r="15934" s="109" customFormat="1" ht="14.4"/>
    <row r="15935" s="109" customFormat="1" ht="14.4"/>
    <row r="15936" s="109" customFormat="1" ht="14.4"/>
    <row r="15937" s="109" customFormat="1" ht="14.4"/>
    <row r="15938" s="109" customFormat="1" ht="14.4"/>
    <row r="15939" s="109" customFormat="1" ht="14.4"/>
    <row r="15940" s="109" customFormat="1" ht="14.4"/>
    <row r="15941" s="109" customFormat="1" ht="14.4"/>
    <row r="15942" s="109" customFormat="1" ht="14.4"/>
    <row r="15943" s="109" customFormat="1" ht="14.4"/>
    <row r="15944" s="109" customFormat="1" ht="14.4"/>
    <row r="15945" s="109" customFormat="1" ht="14.4"/>
    <row r="15946" s="109" customFormat="1" ht="14.4"/>
    <row r="15947" s="109" customFormat="1" ht="14.4"/>
    <row r="15948" s="109" customFormat="1" ht="14.4"/>
    <row r="15949" s="109" customFormat="1" ht="14.4"/>
    <row r="15950" s="109" customFormat="1" ht="14.4"/>
    <row r="15951" s="109" customFormat="1" ht="14.4"/>
    <row r="15952" s="109" customFormat="1" ht="14.4"/>
    <row r="15953" s="109" customFormat="1" ht="14.4"/>
    <row r="15954" s="109" customFormat="1" ht="14.4"/>
    <row r="15955" s="109" customFormat="1" ht="14.4"/>
    <row r="15956" s="109" customFormat="1" ht="14.4"/>
    <row r="15957" s="109" customFormat="1" ht="14.4"/>
    <row r="15958" s="109" customFormat="1" ht="14.4"/>
    <row r="15959" s="109" customFormat="1" ht="14.4"/>
    <row r="15960" s="109" customFormat="1" ht="14.4"/>
    <row r="15961" s="109" customFormat="1" ht="14.4"/>
    <row r="15962" s="109" customFormat="1" ht="14.4"/>
    <row r="15963" s="109" customFormat="1" ht="14.4"/>
    <row r="15964" s="109" customFormat="1" ht="14.4"/>
    <row r="15965" s="109" customFormat="1" ht="14.4"/>
    <row r="15966" s="109" customFormat="1" ht="14.4"/>
    <row r="15967" s="109" customFormat="1" ht="14.4"/>
    <row r="15968" s="109" customFormat="1" ht="14.4"/>
    <row r="15969" s="109" customFormat="1" ht="14.4"/>
    <row r="15970" s="109" customFormat="1" ht="14.4"/>
    <row r="15971" s="109" customFormat="1" ht="14.4"/>
    <row r="15972" s="109" customFormat="1" ht="14.4"/>
    <row r="15973" s="109" customFormat="1" ht="14.4"/>
    <row r="15974" s="109" customFormat="1" ht="14.4"/>
    <row r="15975" s="109" customFormat="1" ht="14.4"/>
    <row r="15976" s="109" customFormat="1" ht="14.4"/>
    <row r="15977" s="109" customFormat="1" ht="14.4"/>
    <row r="15978" s="109" customFormat="1" ht="14.4"/>
    <row r="15979" s="109" customFormat="1" ht="14.4"/>
    <row r="15980" s="109" customFormat="1" ht="14.4"/>
    <row r="15981" s="109" customFormat="1" ht="14.4"/>
    <row r="15982" s="109" customFormat="1" ht="14.4"/>
    <row r="15983" s="109" customFormat="1" ht="14.4"/>
    <row r="15984" s="109" customFormat="1" ht="14.4"/>
    <row r="15985" s="109" customFormat="1" ht="14.4"/>
    <row r="15986" s="109" customFormat="1" ht="14.4"/>
    <row r="15987" s="109" customFormat="1" ht="14.4"/>
    <row r="15988" s="109" customFormat="1" ht="14.4"/>
    <row r="15989" s="109" customFormat="1" ht="14.4"/>
    <row r="15990" s="109" customFormat="1" ht="14.4"/>
    <row r="15991" s="109" customFormat="1" ht="14.4"/>
    <row r="15992" s="109" customFormat="1" ht="14.4"/>
    <row r="15993" s="109" customFormat="1" ht="14.4"/>
    <row r="15994" s="109" customFormat="1" ht="14.4"/>
    <row r="15995" s="109" customFormat="1" ht="14.4"/>
    <row r="15996" s="109" customFormat="1" ht="14.4"/>
    <row r="15997" s="109" customFormat="1" ht="14.4"/>
    <row r="15998" s="109" customFormat="1" ht="14.4"/>
    <row r="15999" s="109" customFormat="1" ht="14.4"/>
    <row r="16000" s="109" customFormat="1" ht="14.4"/>
    <row r="16001" s="109" customFormat="1" ht="14.4"/>
    <row r="16002" s="109" customFormat="1" ht="14.4"/>
    <row r="16003" s="109" customFormat="1" ht="14.4"/>
    <row r="16004" s="109" customFormat="1" ht="14.4"/>
    <row r="16005" s="109" customFormat="1" ht="14.4"/>
    <row r="16006" s="109" customFormat="1" ht="14.4"/>
    <row r="16007" s="109" customFormat="1" ht="14.4"/>
    <row r="16008" s="109" customFormat="1" ht="14.4"/>
    <row r="16009" s="109" customFormat="1" ht="14.4"/>
    <row r="16010" s="109" customFormat="1" ht="14.4"/>
    <row r="16011" s="109" customFormat="1" ht="14.4"/>
    <row r="16012" s="109" customFormat="1" ht="14.4"/>
    <row r="16013" s="109" customFormat="1" ht="14.4"/>
    <row r="16014" s="109" customFormat="1" ht="14.4"/>
    <row r="16015" s="109" customFormat="1" ht="14.4"/>
    <row r="16016" s="109" customFormat="1" ht="14.4"/>
    <row r="16017" s="109" customFormat="1" ht="14.4"/>
    <row r="16018" s="109" customFormat="1" ht="14.4"/>
    <row r="16019" s="109" customFormat="1" ht="14.4"/>
    <row r="16020" s="109" customFormat="1" ht="14.4"/>
    <row r="16021" s="109" customFormat="1" ht="14.4"/>
    <row r="16022" s="109" customFormat="1" ht="14.4"/>
    <row r="16023" s="109" customFormat="1" ht="14.4"/>
    <row r="16024" s="109" customFormat="1" ht="14.4"/>
    <row r="16025" s="109" customFormat="1" ht="14.4"/>
    <row r="16026" s="109" customFormat="1" ht="14.4"/>
    <row r="16027" s="109" customFormat="1" ht="14.4"/>
    <row r="16028" s="109" customFormat="1" ht="14.4"/>
    <row r="16029" s="109" customFormat="1" ht="14.4"/>
    <row r="16030" s="109" customFormat="1" ht="14.4"/>
    <row r="16031" s="109" customFormat="1" ht="14.4"/>
    <row r="16032" s="109" customFormat="1" ht="14.4"/>
    <row r="16033" s="109" customFormat="1" ht="14.4"/>
    <row r="16034" s="109" customFormat="1" ht="14.4"/>
    <row r="16035" s="109" customFormat="1" ht="14.4"/>
    <row r="16036" s="109" customFormat="1" ht="14.4"/>
    <row r="16037" s="109" customFormat="1" ht="14.4"/>
    <row r="16038" s="109" customFormat="1" ht="14.4"/>
    <row r="16039" s="109" customFormat="1" ht="14.4"/>
    <row r="16040" s="109" customFormat="1" ht="14.4"/>
    <row r="16041" s="109" customFormat="1" ht="14.4"/>
    <row r="16042" s="109" customFormat="1" ht="14.4"/>
    <row r="16043" s="109" customFormat="1" ht="14.4"/>
    <row r="16044" s="109" customFormat="1" ht="14.4"/>
    <row r="16045" s="109" customFormat="1" ht="14.4"/>
    <row r="16046" s="109" customFormat="1" ht="14.4"/>
    <row r="16047" s="109" customFormat="1" ht="14.4"/>
    <row r="16048" s="109" customFormat="1" ht="14.4"/>
    <row r="16049" s="109" customFormat="1" ht="14.4"/>
    <row r="16050" s="109" customFormat="1" ht="14.4"/>
    <row r="16051" s="109" customFormat="1" ht="14.4"/>
    <row r="16052" s="109" customFormat="1" ht="14.4"/>
    <row r="16053" s="109" customFormat="1" ht="14.4"/>
    <row r="16054" s="109" customFormat="1" ht="14.4"/>
    <row r="16055" s="109" customFormat="1" ht="14.4"/>
    <row r="16056" s="109" customFormat="1" ht="14.4"/>
    <row r="16057" s="109" customFormat="1" ht="14.4"/>
    <row r="16058" s="109" customFormat="1" ht="14.4"/>
    <row r="16059" s="109" customFormat="1" ht="14.4"/>
    <row r="16060" s="109" customFormat="1" ht="14.4"/>
    <row r="16061" s="109" customFormat="1" ht="14.4"/>
    <row r="16062" s="109" customFormat="1" ht="14.4"/>
    <row r="16063" s="109" customFormat="1" ht="14.4"/>
    <row r="16064" s="109" customFormat="1" ht="14.4"/>
    <row r="16065" s="109" customFormat="1" ht="14.4"/>
    <row r="16066" s="109" customFormat="1" ht="14.4"/>
    <row r="16067" s="109" customFormat="1" ht="14.4"/>
    <row r="16068" s="109" customFormat="1" ht="14.4"/>
    <row r="16069" s="109" customFormat="1" ht="14.4"/>
    <row r="16070" s="109" customFormat="1" ht="14.4"/>
    <row r="16071" s="109" customFormat="1" ht="14.4"/>
    <row r="16072" s="109" customFormat="1" ht="14.4"/>
    <row r="16073" s="109" customFormat="1" ht="14.4"/>
    <row r="16074" s="109" customFormat="1" ht="14.4"/>
    <row r="16075" s="109" customFormat="1" ht="14.4"/>
    <row r="16076" s="109" customFormat="1" ht="14.4"/>
    <row r="16077" s="109" customFormat="1" ht="14.4"/>
    <row r="16078" s="109" customFormat="1" ht="14.4"/>
    <row r="16079" s="109" customFormat="1" ht="14.4"/>
    <row r="16080" s="109" customFormat="1" ht="14.4"/>
    <row r="16081" s="109" customFormat="1" ht="14.4"/>
    <row r="16082" s="109" customFormat="1" ht="14.4"/>
    <row r="16083" s="109" customFormat="1" ht="14.4"/>
    <row r="16084" s="109" customFormat="1" ht="14.4"/>
    <row r="16085" s="109" customFormat="1" ht="14.4"/>
    <row r="16086" s="109" customFormat="1" ht="14.4"/>
    <row r="16087" s="109" customFormat="1" ht="14.4"/>
    <row r="16088" s="109" customFormat="1" ht="14.4"/>
    <row r="16089" s="109" customFormat="1" ht="14.4"/>
    <row r="16090" s="109" customFormat="1" ht="14.4"/>
    <row r="16091" s="109" customFormat="1" ht="14.4"/>
    <row r="16092" s="109" customFormat="1" ht="14.4"/>
    <row r="16093" s="109" customFormat="1" ht="14.4"/>
    <row r="16094" s="109" customFormat="1" ht="14.4"/>
    <row r="16095" s="109" customFormat="1" ht="14.4"/>
    <row r="16096" s="109" customFormat="1" ht="14.4"/>
    <row r="16097" s="109" customFormat="1" ht="14.4"/>
    <row r="16098" s="109" customFormat="1" ht="14.4"/>
    <row r="16099" s="109" customFormat="1" ht="14.4"/>
    <row r="16100" s="109" customFormat="1" ht="14.4"/>
    <row r="16101" s="109" customFormat="1" ht="14.4"/>
    <row r="16102" s="109" customFormat="1" ht="14.4"/>
    <row r="16103" s="109" customFormat="1" ht="14.4"/>
    <row r="16104" s="109" customFormat="1" ht="14.4"/>
    <row r="16105" s="109" customFormat="1" ht="14.4"/>
    <row r="16106" s="109" customFormat="1" ht="14.4"/>
    <row r="16107" s="109" customFormat="1" ht="14.4"/>
    <row r="16108" s="109" customFormat="1" ht="14.4"/>
    <row r="16109" s="109" customFormat="1" ht="14.4"/>
    <row r="16110" s="109" customFormat="1" ht="14.4"/>
    <row r="16111" s="109" customFormat="1" ht="14.4"/>
    <row r="16112" s="109" customFormat="1" ht="14.4"/>
    <row r="16113" s="109" customFormat="1" ht="14.4"/>
    <row r="16114" s="109" customFormat="1" ht="14.4"/>
    <row r="16115" s="109" customFormat="1" ht="14.4"/>
    <row r="16116" s="109" customFormat="1" ht="14.4"/>
    <row r="16117" s="109" customFormat="1" ht="14.4"/>
    <row r="16118" s="109" customFormat="1" ht="14.4"/>
    <row r="16119" s="109" customFormat="1" ht="14.4"/>
    <row r="16120" s="109" customFormat="1" ht="14.4"/>
    <row r="16121" s="109" customFormat="1" ht="14.4"/>
    <row r="16122" s="109" customFormat="1" ht="14.4"/>
    <row r="16123" s="109" customFormat="1" ht="14.4"/>
    <row r="16124" s="109" customFormat="1" ht="14.4"/>
    <row r="16125" s="109" customFormat="1" ht="14.4"/>
    <row r="16126" s="109" customFormat="1" ht="14.4"/>
    <row r="16127" s="109" customFormat="1" ht="14.4"/>
    <row r="16128" s="109" customFormat="1" ht="14.4"/>
    <row r="16129" s="109" customFormat="1" ht="14.4"/>
    <row r="16130" s="109" customFormat="1" ht="14.4"/>
    <row r="16131" s="109" customFormat="1" ht="14.4"/>
    <row r="16132" s="109" customFormat="1" ht="14.4"/>
    <row r="16133" s="109" customFormat="1" ht="14.4"/>
    <row r="16134" s="109" customFormat="1" ht="14.4"/>
    <row r="16135" s="109" customFormat="1" ht="14.4"/>
    <row r="16136" s="109" customFormat="1" ht="14.4"/>
    <row r="16137" s="109" customFormat="1" ht="14.4"/>
    <row r="16138" s="109" customFormat="1" ht="14.4"/>
    <row r="16139" s="109" customFormat="1" ht="14.4"/>
    <row r="16140" s="109" customFormat="1" ht="14.4"/>
    <row r="16141" s="109" customFormat="1" ht="14.4"/>
    <row r="16142" s="109" customFormat="1" ht="14.4"/>
    <row r="16143" s="109" customFormat="1" ht="14.4"/>
    <row r="16144" s="109" customFormat="1" ht="14.4"/>
    <row r="16145" s="109" customFormat="1" ht="14.4"/>
    <row r="16146" s="109" customFormat="1" ht="14.4"/>
    <row r="16147" s="109" customFormat="1" ht="14.4"/>
    <row r="16148" s="109" customFormat="1" ht="14.4"/>
    <row r="16149" s="109" customFormat="1" ht="14.4"/>
    <row r="16150" s="109" customFormat="1" ht="14.4"/>
    <row r="16151" s="109" customFormat="1" ht="14.4"/>
    <row r="16152" s="109" customFormat="1" ht="14.4"/>
    <row r="16153" s="109" customFormat="1" ht="14.4"/>
    <row r="16154" s="109" customFormat="1" ht="14.4"/>
    <row r="16155" s="109" customFormat="1" ht="14.4"/>
    <row r="16156" s="109" customFormat="1" ht="14.4"/>
    <row r="16157" s="109" customFormat="1" ht="14.4"/>
    <row r="16158" s="109" customFormat="1" ht="14.4"/>
    <row r="16159" s="109" customFormat="1" ht="14.4"/>
    <row r="16160" s="109" customFormat="1" ht="14.4"/>
    <row r="16161" s="109" customFormat="1" ht="14.4"/>
    <row r="16162" s="109" customFormat="1" ht="14.4"/>
    <row r="16163" s="109" customFormat="1" ht="14.4"/>
    <row r="16164" s="109" customFormat="1" ht="14.4"/>
    <row r="16165" s="109" customFormat="1" ht="14.4"/>
    <row r="16166" s="109" customFormat="1" ht="14.4"/>
    <row r="16167" s="109" customFormat="1" ht="14.4"/>
    <row r="16168" s="109" customFormat="1" ht="14.4"/>
    <row r="16169" s="109" customFormat="1" ht="14.4"/>
    <row r="16170" s="109" customFormat="1" ht="14.4"/>
    <row r="16171" s="109" customFormat="1" ht="14.4"/>
    <row r="16172" s="109" customFormat="1" ht="14.4"/>
    <row r="16173" s="109" customFormat="1" ht="14.4"/>
    <row r="16174" s="109" customFormat="1" ht="14.4"/>
    <row r="16175" s="109" customFormat="1" ht="14.4"/>
    <row r="16176" s="109" customFormat="1" ht="14.4"/>
    <row r="16177" s="109" customFormat="1" ht="14.4"/>
    <row r="16178" s="109" customFormat="1" ht="14.4"/>
    <row r="16179" s="109" customFormat="1" ht="14.4"/>
    <row r="16180" s="109" customFormat="1" ht="14.4"/>
    <row r="16181" s="109" customFormat="1" ht="14.4"/>
    <row r="16182" s="109" customFormat="1" ht="14.4"/>
    <row r="16183" s="109" customFormat="1" ht="14.4"/>
    <row r="16184" s="109" customFormat="1" ht="14.4"/>
    <row r="16185" s="109" customFormat="1" ht="14.4"/>
    <row r="16186" s="109" customFormat="1" ht="14.4"/>
    <row r="16187" s="109" customFormat="1" ht="14.4"/>
    <row r="16188" s="109" customFormat="1" ht="14.4"/>
    <row r="16189" s="109" customFormat="1" ht="14.4"/>
    <row r="16190" s="109" customFormat="1" ht="14.4"/>
    <row r="16191" s="109" customFormat="1" ht="14.4"/>
    <row r="16192" s="109" customFormat="1" ht="14.4"/>
    <row r="16193" s="109" customFormat="1" ht="14.4"/>
    <row r="16194" s="109" customFormat="1" ht="14.4"/>
    <row r="16195" s="109" customFormat="1" ht="14.4"/>
    <row r="16196" s="109" customFormat="1" ht="14.4"/>
    <row r="16197" s="109" customFormat="1" ht="14.4"/>
    <row r="16198" s="109" customFormat="1" ht="14.4"/>
    <row r="16199" s="109" customFormat="1" ht="14.4"/>
    <row r="16200" s="109" customFormat="1" ht="14.4"/>
    <row r="16201" s="109" customFormat="1" ht="14.4"/>
    <row r="16202" s="109" customFormat="1" ht="14.4"/>
    <row r="16203" s="109" customFormat="1" ht="14.4"/>
    <row r="16204" s="109" customFormat="1" ht="14.4"/>
    <row r="16205" s="109" customFormat="1" ht="14.4"/>
    <row r="16206" s="109" customFormat="1" ht="14.4"/>
    <row r="16207" s="109" customFormat="1" ht="14.4"/>
    <row r="16208" s="109" customFormat="1" ht="14.4"/>
    <row r="16209" s="109" customFormat="1" ht="14.4"/>
    <row r="16210" s="109" customFormat="1" ht="14.4"/>
    <row r="16211" s="109" customFormat="1" ht="14.4"/>
    <row r="16212" s="109" customFormat="1" ht="14.4"/>
    <row r="16213" s="109" customFormat="1" ht="14.4"/>
    <row r="16214" s="109" customFormat="1" ht="14.4"/>
    <row r="16215" s="109" customFormat="1" ht="14.4"/>
    <row r="16216" s="109" customFormat="1" ht="14.4"/>
    <row r="16217" s="109" customFormat="1" ht="14.4"/>
    <row r="16218" s="109" customFormat="1" ht="14.4"/>
    <row r="16219" s="109" customFormat="1" ht="14.4"/>
    <row r="16220" s="109" customFormat="1" ht="14.4"/>
    <row r="16221" s="109" customFormat="1" ht="14.4"/>
    <row r="16222" s="109" customFormat="1" ht="14.4"/>
    <row r="16223" s="109" customFormat="1" ht="14.4"/>
    <row r="16224" s="109" customFormat="1" ht="14.4"/>
    <row r="16225" s="109" customFormat="1" ht="14.4"/>
    <row r="16226" s="109" customFormat="1" ht="14.4"/>
    <row r="16227" s="109" customFormat="1" ht="14.4"/>
    <row r="16228" s="109" customFormat="1" ht="14.4"/>
    <row r="16229" s="109" customFormat="1" ht="14.4"/>
    <row r="16230" s="109" customFormat="1" ht="14.4"/>
    <row r="16231" s="109" customFormat="1" ht="14.4"/>
    <row r="16232" s="109" customFormat="1" ht="14.4"/>
    <row r="16233" s="109" customFormat="1" ht="14.4"/>
    <row r="16234" s="109" customFormat="1" ht="14.4"/>
    <row r="16235" s="109" customFormat="1" ht="14.4"/>
    <row r="16236" s="109" customFormat="1" ht="14.4"/>
    <row r="16237" s="109" customFormat="1" ht="14.4"/>
    <row r="16238" s="109" customFormat="1" ht="14.4"/>
    <row r="16239" s="109" customFormat="1" ht="14.4"/>
    <row r="16240" s="109" customFormat="1" ht="14.4"/>
    <row r="16241" s="109" customFormat="1" ht="14.4"/>
    <row r="16242" s="109" customFormat="1" ht="14.4"/>
    <row r="16243" s="109" customFormat="1" ht="14.4"/>
    <row r="16244" s="109" customFormat="1" ht="14.4"/>
    <row r="16245" s="109" customFormat="1" ht="14.4"/>
    <row r="16246" s="109" customFormat="1" ht="14.4"/>
    <row r="16247" s="109" customFormat="1" ht="14.4"/>
    <row r="16248" s="109" customFormat="1" ht="14.4"/>
    <row r="16249" s="109" customFormat="1" ht="14.4"/>
    <row r="16250" s="109" customFormat="1" ht="14.4"/>
    <row r="16251" s="109" customFormat="1" ht="14.4"/>
    <row r="16252" s="109" customFormat="1" ht="14.4"/>
    <row r="16253" s="109" customFormat="1" ht="14.4"/>
    <row r="16254" s="109" customFormat="1" ht="14.4"/>
    <row r="16255" s="109" customFormat="1" ht="14.4"/>
    <row r="16256" s="109" customFormat="1" ht="14.4"/>
    <row r="16257" s="109" customFormat="1" ht="14.4"/>
    <row r="16258" s="109" customFormat="1" ht="14.4"/>
    <row r="16259" s="109" customFormat="1" ht="14.4"/>
    <row r="16260" s="109" customFormat="1" ht="14.4"/>
    <row r="16261" s="109" customFormat="1" ht="14.4"/>
    <row r="16262" s="109" customFormat="1" ht="14.4"/>
    <row r="16263" s="109" customFormat="1" ht="14.4"/>
    <row r="16264" s="109" customFormat="1" ht="14.4"/>
    <row r="16265" s="109" customFormat="1" ht="14.4"/>
    <row r="16266" s="109" customFormat="1" ht="14.4"/>
    <row r="16267" s="109" customFormat="1" ht="14.4"/>
    <row r="16268" s="109" customFormat="1" ht="14.4"/>
    <row r="16269" s="109" customFormat="1" ht="14.4"/>
    <row r="16270" s="109" customFormat="1" ht="14.4"/>
    <row r="16271" s="109" customFormat="1" ht="14.4"/>
    <row r="16272" s="109" customFormat="1" ht="14.4"/>
    <row r="16273" s="109" customFormat="1" ht="14.4"/>
    <row r="16274" s="109" customFormat="1" ht="14.4"/>
    <row r="16275" s="109" customFormat="1" ht="14.4"/>
    <row r="16276" s="109" customFormat="1" ht="14.4"/>
    <row r="16277" s="109" customFormat="1" ht="14.4"/>
    <row r="16278" s="109" customFormat="1" ht="14.4"/>
    <row r="16279" s="109" customFormat="1" ht="14.4"/>
    <row r="16280" s="109" customFormat="1" ht="14.4"/>
    <row r="16281" s="109" customFormat="1" ht="14.4"/>
    <row r="16282" s="109" customFormat="1" ht="14.4"/>
    <row r="16283" s="109" customFormat="1" ht="14.4"/>
    <row r="16284" s="109" customFormat="1" ht="14.4"/>
    <row r="16285" s="109" customFormat="1" ht="14.4"/>
    <row r="16286" s="109" customFormat="1" ht="14.4"/>
    <row r="16287" s="109" customFormat="1" ht="14.4"/>
    <row r="16288" s="109" customFormat="1" ht="14.4"/>
    <row r="16289" s="109" customFormat="1" ht="14.4"/>
    <row r="16290" s="109" customFormat="1" ht="14.4"/>
    <row r="16291" s="109" customFormat="1" ht="14.4"/>
    <row r="16292" s="109" customFormat="1" ht="14.4"/>
    <row r="16293" s="109" customFormat="1" ht="14.4"/>
    <row r="16294" s="109" customFormat="1" ht="14.4"/>
    <row r="16295" s="109" customFormat="1" ht="14.4"/>
    <row r="16296" s="109" customFormat="1" ht="14.4"/>
    <row r="16297" s="109" customFormat="1" ht="14.4"/>
    <row r="16298" s="109" customFormat="1" ht="14.4"/>
    <row r="16299" s="109" customFormat="1" ht="14.4"/>
    <row r="16300" s="109" customFormat="1" ht="14.4"/>
    <row r="16301" s="109" customFormat="1" ht="14.4"/>
    <row r="16302" s="109" customFormat="1" ht="14.4"/>
    <row r="16303" s="109" customFormat="1" ht="14.4"/>
    <row r="16304" s="109" customFormat="1" ht="14.4"/>
    <row r="16305" s="109" customFormat="1" ht="14.4"/>
    <row r="16306" s="109" customFormat="1" ht="14.4"/>
    <row r="16307" s="109" customFormat="1" ht="14.4"/>
    <row r="16308" s="109" customFormat="1" ht="14.4"/>
    <row r="16309" s="109" customFormat="1" ht="14.4"/>
    <row r="16310" s="109" customFormat="1" ht="14.4"/>
    <row r="16311" s="109" customFormat="1" ht="14.4"/>
    <row r="16312" s="109" customFormat="1" ht="14.4"/>
    <row r="16313" s="109" customFormat="1" ht="14.4"/>
    <row r="16314" s="109" customFormat="1" ht="14.4"/>
    <row r="16315" s="109" customFormat="1" ht="14.4"/>
    <row r="16316" s="109" customFormat="1" ht="14.4"/>
    <row r="16317" s="109" customFormat="1" ht="14.4"/>
    <row r="16318" s="109" customFormat="1" ht="14.4"/>
    <row r="16319" s="109" customFormat="1" ht="14.4"/>
    <row r="16320" s="109" customFormat="1" ht="14.4"/>
    <row r="16321" s="109" customFormat="1" ht="14.4"/>
    <row r="16322" s="109" customFormat="1" ht="14.4"/>
    <row r="16323" s="109" customFormat="1" ht="14.4"/>
    <row r="16324" s="109" customFormat="1" ht="14.4"/>
    <row r="16325" s="109" customFormat="1" ht="14.4"/>
    <row r="16326" s="109" customFormat="1" ht="14.4"/>
    <row r="16327" s="109" customFormat="1" ht="14.4"/>
    <row r="16328" s="109" customFormat="1" ht="14.4"/>
    <row r="16329" s="109" customFormat="1" ht="14.4"/>
    <row r="16330" s="109" customFormat="1" ht="14.4"/>
    <row r="16331" s="109" customFormat="1" ht="14.4"/>
    <row r="16332" s="109" customFormat="1" ht="14.4"/>
    <row r="16333" s="109" customFormat="1" ht="14.4"/>
    <row r="16334" s="109" customFormat="1" ht="14.4"/>
    <row r="16335" s="109" customFormat="1" ht="14.4"/>
    <row r="16336" s="109" customFormat="1" ht="14.4"/>
    <row r="16337" s="109" customFormat="1" ht="14.4"/>
    <row r="16338" s="109" customFormat="1" ht="14.4"/>
    <row r="16339" s="109" customFormat="1" ht="14.4"/>
    <row r="16340" s="109" customFormat="1" ht="14.4"/>
    <row r="16341" s="109" customFormat="1" ht="14.4"/>
    <row r="16342" s="109" customFormat="1" ht="14.4"/>
    <row r="16343" s="109" customFormat="1" ht="14.4"/>
    <row r="16344" s="109" customFormat="1" ht="14.4"/>
    <row r="16345" s="109" customFormat="1" ht="14.4"/>
    <row r="16346" s="109" customFormat="1" ht="14.4"/>
    <row r="16347" s="109" customFormat="1" ht="14.4"/>
    <row r="16348" s="109" customFormat="1" ht="14.4"/>
    <row r="16349" s="109" customFormat="1" ht="14.4"/>
    <row r="16350" s="109" customFormat="1" ht="14.4"/>
    <row r="16351" s="109" customFormat="1" ht="14.4"/>
    <row r="16352" s="109" customFormat="1" ht="14.4"/>
    <row r="16353" s="109" customFormat="1" ht="14.4"/>
    <row r="16354" s="109" customFormat="1" ht="14.4"/>
    <row r="16355" s="109" customFormat="1" ht="14.4"/>
    <row r="16356" s="109" customFormat="1" ht="14.4"/>
    <row r="16357" s="109" customFormat="1" ht="14.4"/>
    <row r="16358" s="109" customFormat="1" ht="14.4"/>
    <row r="16359" s="109" customFormat="1" ht="14.4"/>
    <row r="16360" s="109" customFormat="1" ht="14.4"/>
    <row r="16361" s="109" customFormat="1" ht="14.4"/>
    <row r="16362" s="109" customFormat="1" ht="14.4"/>
    <row r="16363" s="109" customFormat="1" ht="14.4"/>
    <row r="16364" s="109" customFormat="1" ht="14.4"/>
    <row r="16365" s="109" customFormat="1" ht="14.4"/>
    <row r="16366" s="109" customFormat="1" ht="14.4"/>
    <row r="16367" s="109" customFormat="1" ht="14.4"/>
    <row r="16368" s="109" customFormat="1" ht="14.4"/>
    <row r="16369" s="109" customFormat="1" ht="14.4"/>
    <row r="16370" s="109" customFormat="1" ht="14.4"/>
    <row r="16371" s="109" customFormat="1" ht="14.4"/>
    <row r="16372" s="109" customFormat="1" ht="14.4"/>
    <row r="16373" s="109" customFormat="1" ht="14.4"/>
    <row r="16374" s="109" customFormat="1" ht="14.4"/>
    <row r="16375" s="109" customFormat="1" ht="14.4"/>
    <row r="16376" s="109" customFormat="1" ht="14.4"/>
    <row r="16377" s="109" customFormat="1" ht="14.4"/>
    <row r="16378" s="109" customFormat="1" ht="14.4"/>
    <row r="16379" s="109" customFormat="1" ht="14.4"/>
    <row r="16380" s="109" customFormat="1" ht="14.4"/>
    <row r="16381" s="109" customFormat="1" ht="14.4"/>
    <row r="16382" s="109" customFormat="1" ht="14.4"/>
    <row r="16383" s="109" customFormat="1" ht="14.4"/>
    <row r="16384" s="109" customFormat="1" ht="14.4"/>
    <row r="16385" s="109" customFormat="1" ht="14.4"/>
    <row r="16386" s="109" customFormat="1" ht="14.4"/>
    <row r="16387" s="109" customFormat="1" ht="14.4"/>
    <row r="16388" s="109" customFormat="1" ht="14.4"/>
    <row r="16389" s="109" customFormat="1" ht="14.4"/>
    <row r="16390" s="109" customFormat="1" ht="14.4"/>
    <row r="16391" s="109" customFormat="1" ht="14.4"/>
    <row r="16392" s="109" customFormat="1" ht="14.4"/>
    <row r="16393" s="109" customFormat="1" ht="14.4"/>
    <row r="16394" s="109" customFormat="1" ht="14.4"/>
    <row r="16395" s="26" customFormat="1" ht="14.4" spans="1:4">
      <c r="A16395" s="109"/>
      <c r="B16395" s="109"/>
      <c r="C16395" s="109"/>
      <c r="D16395" s="109"/>
    </row>
  </sheetData>
  <sheetProtection selectLockedCells="1" selectUnlockedCells="1" autoFilter="0" pivotTables="0"/>
  <mergeCells count="4">
    <mergeCell ref="A1:D1"/>
    <mergeCell ref="C3:D3"/>
    <mergeCell ref="A3:A4"/>
    <mergeCell ref="B3:B4"/>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394"/>
  <sheetViews>
    <sheetView showZeros="0" workbookViewId="0">
      <pane xSplit="1" ySplit="3" topLeftCell="B4" activePane="bottomRight" state="frozen"/>
      <selection/>
      <selection pane="topRight"/>
      <selection pane="bottomLeft"/>
      <selection pane="bottomRight" activeCell="G14" sqref="G14"/>
    </sheetView>
  </sheetViews>
  <sheetFormatPr defaultColWidth="9" defaultRowHeight="12" outlineLevelCol="4"/>
  <cols>
    <col min="1" max="1" width="45.9074074074074" style="142" customWidth="1"/>
    <col min="2" max="2" width="26.4537037037037" style="131" customWidth="1"/>
    <col min="3" max="3" width="11.7314814814815" style="26" customWidth="1"/>
    <col min="4" max="4" width="9.44444444444444" style="26" customWidth="1"/>
    <col min="5" max="5" width="8.35185185185185" style="26" customWidth="1"/>
    <col min="6" max="16384" width="9" style="26"/>
  </cols>
  <sheetData>
    <row r="1" s="109" customFormat="1" ht="99" customHeight="1" spans="1:5">
      <c r="A1" s="132" t="s">
        <v>664</v>
      </c>
      <c r="B1" s="132"/>
      <c r="C1" s="22"/>
      <c r="D1" s="1"/>
      <c r="E1" s="1"/>
    </row>
    <row r="2" s="109" customFormat="1" ht="16" customHeight="1" spans="2:5">
      <c r="B2" s="143" t="s">
        <v>39</v>
      </c>
      <c r="C2" s="143"/>
      <c r="D2" s="143"/>
      <c r="E2" s="143"/>
    </row>
    <row r="3" s="109" customFormat="1" ht="16" customHeight="1" spans="1:5">
      <c r="A3" s="144" t="s">
        <v>595</v>
      </c>
      <c r="B3" s="145" t="s">
        <v>665</v>
      </c>
      <c r="C3" s="1"/>
      <c r="D3" s="1"/>
      <c r="E3" s="1"/>
    </row>
    <row r="4" s="83" customFormat="1" ht="16" customHeight="1" spans="1:5">
      <c r="A4" s="146" t="s">
        <v>600</v>
      </c>
      <c r="B4" s="147">
        <v>1064</v>
      </c>
      <c r="C4" s="3"/>
      <c r="D4" s="3"/>
      <c r="E4" s="3"/>
    </row>
    <row r="5" s="109" customFormat="1" ht="16" customHeight="1" spans="1:5">
      <c r="A5" s="148" t="s">
        <v>601</v>
      </c>
      <c r="B5" s="149">
        <v>656</v>
      </c>
      <c r="C5" s="1"/>
      <c r="D5" s="1"/>
      <c r="E5" s="1"/>
    </row>
    <row r="6" s="109" customFormat="1" ht="16" customHeight="1" spans="1:5">
      <c r="A6" s="148" t="s">
        <v>602</v>
      </c>
      <c r="B6" s="149">
        <v>316</v>
      </c>
      <c r="C6" s="1"/>
      <c r="D6" s="1"/>
      <c r="E6" s="1"/>
    </row>
    <row r="7" s="109" customFormat="1" ht="16" customHeight="1" spans="1:5">
      <c r="A7" s="148" t="s">
        <v>603</v>
      </c>
      <c r="B7" s="149">
        <v>92</v>
      </c>
      <c r="C7" s="1"/>
      <c r="D7" s="1"/>
      <c r="E7" s="1"/>
    </row>
    <row r="8" s="109" customFormat="1" ht="16" customHeight="1" spans="1:5">
      <c r="A8" s="148" t="s">
        <v>604</v>
      </c>
      <c r="B8" s="149"/>
      <c r="C8" s="1"/>
      <c r="D8" s="1"/>
      <c r="E8" s="1"/>
    </row>
    <row r="9" s="83" customFormat="1" ht="16" customHeight="1" spans="1:5">
      <c r="A9" s="146" t="s">
        <v>605</v>
      </c>
      <c r="B9" s="147">
        <v>160</v>
      </c>
      <c r="C9" s="3"/>
      <c r="D9" s="3"/>
      <c r="E9" s="3"/>
    </row>
    <row r="10" s="109" customFormat="1" ht="16" customHeight="1" spans="1:5">
      <c r="A10" s="148" t="s">
        <v>606</v>
      </c>
      <c r="B10" s="149">
        <v>140</v>
      </c>
      <c r="C10" s="1"/>
      <c r="D10" s="1"/>
      <c r="E10" s="1"/>
    </row>
    <row r="11" s="109" customFormat="1" ht="16" customHeight="1" spans="1:5">
      <c r="A11" s="148" t="s">
        <v>607</v>
      </c>
      <c r="B11" s="149">
        <v>4</v>
      </c>
      <c r="C11" s="1"/>
      <c r="D11" s="1"/>
      <c r="E11" s="1"/>
    </row>
    <row r="12" s="109" customFormat="1" ht="16" customHeight="1" spans="1:5">
      <c r="A12" s="148" t="s">
        <v>608</v>
      </c>
      <c r="B12" s="149">
        <v>3</v>
      </c>
      <c r="C12" s="1"/>
      <c r="D12" s="1"/>
      <c r="E12" s="1"/>
    </row>
    <row r="13" s="109" customFormat="1" ht="16" customHeight="1" spans="1:5">
      <c r="A13" s="148" t="s">
        <v>609</v>
      </c>
      <c r="B13" s="149"/>
      <c r="C13" s="1"/>
      <c r="D13" s="1"/>
      <c r="E13" s="1"/>
    </row>
    <row r="14" s="109" customFormat="1" ht="16" customHeight="1" spans="1:5">
      <c r="A14" s="148" t="s">
        <v>610</v>
      </c>
      <c r="B14" s="149"/>
      <c r="C14" s="1"/>
      <c r="D14" s="1"/>
      <c r="E14" s="1"/>
    </row>
    <row r="15" s="109" customFormat="1" ht="16" customHeight="1" spans="1:5">
      <c r="A15" s="148" t="s">
        <v>611</v>
      </c>
      <c r="B15" s="149">
        <v>3</v>
      </c>
      <c r="C15" s="1"/>
      <c r="D15" s="1"/>
      <c r="E15" s="1"/>
    </row>
    <row r="16" s="109" customFormat="1" ht="16" customHeight="1" spans="1:5">
      <c r="A16" s="148" t="s">
        <v>612</v>
      </c>
      <c r="B16" s="149"/>
      <c r="C16" s="1"/>
      <c r="D16" s="1"/>
      <c r="E16" s="1"/>
    </row>
    <row r="17" s="109" customFormat="1" ht="16" customHeight="1" spans="1:5">
      <c r="A17" s="148" t="s">
        <v>613</v>
      </c>
      <c r="B17" s="149"/>
      <c r="C17" s="1"/>
      <c r="D17" s="1"/>
      <c r="E17" s="1"/>
    </row>
    <row r="18" s="109" customFormat="1" ht="16" customHeight="1" spans="1:5">
      <c r="A18" s="148" t="s">
        <v>614</v>
      </c>
      <c r="B18" s="149">
        <v>3</v>
      </c>
      <c r="C18" s="1"/>
      <c r="D18" s="1"/>
      <c r="E18" s="1"/>
    </row>
    <row r="19" s="109" customFormat="1" ht="16" customHeight="1" spans="1:5">
      <c r="A19" s="148" t="s">
        <v>615</v>
      </c>
      <c r="B19" s="149">
        <v>7</v>
      </c>
      <c r="C19" s="1"/>
      <c r="D19" s="1"/>
      <c r="E19" s="1"/>
    </row>
    <row r="20" s="83" customFormat="1" ht="16" customHeight="1" spans="1:5">
      <c r="A20" s="146" t="s">
        <v>616</v>
      </c>
      <c r="B20" s="147">
        <v>0</v>
      </c>
      <c r="C20" s="3"/>
      <c r="D20" s="3"/>
      <c r="E20" s="3"/>
    </row>
    <row r="21" s="109" customFormat="1" ht="16" customHeight="1" spans="1:5">
      <c r="A21" s="148" t="s">
        <v>617</v>
      </c>
      <c r="B21" s="149"/>
      <c r="C21" s="1"/>
      <c r="D21" s="1"/>
      <c r="E21" s="1"/>
    </row>
    <row r="22" s="109" customFormat="1" ht="16" customHeight="1" spans="1:5">
      <c r="A22" s="148" t="s">
        <v>618</v>
      </c>
      <c r="B22" s="149"/>
      <c r="C22" s="1"/>
      <c r="D22" s="1"/>
      <c r="E22" s="1"/>
    </row>
    <row r="23" s="109" customFormat="1" ht="16" customHeight="1" spans="1:5">
      <c r="A23" s="148" t="s">
        <v>619</v>
      </c>
      <c r="B23" s="149"/>
      <c r="C23" s="1"/>
      <c r="D23" s="1"/>
      <c r="E23" s="1"/>
    </row>
    <row r="24" s="109" customFormat="1" ht="16" customHeight="1" spans="1:5">
      <c r="A24" s="148" t="s">
        <v>620</v>
      </c>
      <c r="B24" s="149"/>
      <c r="C24" s="1"/>
      <c r="D24" s="1"/>
      <c r="E24" s="1"/>
    </row>
    <row r="25" s="109" customFormat="1" ht="16" customHeight="1" spans="1:5">
      <c r="A25" s="148" t="s">
        <v>621</v>
      </c>
      <c r="B25" s="149"/>
      <c r="C25" s="1"/>
      <c r="D25" s="1"/>
      <c r="E25" s="1"/>
    </row>
    <row r="26" s="109" customFormat="1" ht="16" customHeight="1" spans="1:5">
      <c r="A26" s="148" t="s">
        <v>622</v>
      </c>
      <c r="B26" s="149"/>
      <c r="C26" s="1"/>
      <c r="D26" s="1"/>
      <c r="E26" s="1"/>
    </row>
    <row r="27" s="109" customFormat="1" ht="16" customHeight="1" spans="1:5">
      <c r="A27" s="148" t="s">
        <v>623</v>
      </c>
      <c r="B27" s="149"/>
      <c r="C27" s="1"/>
      <c r="D27" s="1"/>
      <c r="E27" s="1"/>
    </row>
    <row r="28" s="83" customFormat="1" ht="16" customHeight="1" spans="1:5">
      <c r="A28" s="146" t="s">
        <v>624</v>
      </c>
      <c r="B28" s="147">
        <v>0</v>
      </c>
      <c r="C28" s="3"/>
      <c r="D28" s="3"/>
      <c r="E28" s="3"/>
    </row>
    <row r="29" s="83" customFormat="1" ht="16" customHeight="1" spans="1:5">
      <c r="A29" s="148" t="s">
        <v>617</v>
      </c>
      <c r="B29" s="147"/>
      <c r="C29" s="3"/>
      <c r="D29" s="3"/>
      <c r="E29" s="3"/>
    </row>
    <row r="30" s="83" customFormat="1" ht="16" customHeight="1" spans="1:5">
      <c r="A30" s="148" t="s">
        <v>618</v>
      </c>
      <c r="B30" s="147"/>
      <c r="C30" s="3"/>
      <c r="D30" s="3"/>
      <c r="E30" s="3"/>
    </row>
    <row r="31" s="83" customFormat="1" ht="16" customHeight="1" spans="1:5">
      <c r="A31" s="148" t="s">
        <v>619</v>
      </c>
      <c r="B31" s="147"/>
      <c r="C31" s="3"/>
      <c r="D31" s="3"/>
      <c r="E31" s="3"/>
    </row>
    <row r="32" s="109" customFormat="1" ht="16" customHeight="1" spans="1:5">
      <c r="A32" s="148" t="s">
        <v>621</v>
      </c>
      <c r="B32" s="149"/>
      <c r="C32" s="1"/>
      <c r="D32" s="1"/>
      <c r="E32" s="1"/>
    </row>
    <row r="33" s="109" customFormat="1" ht="16" customHeight="1" spans="1:5">
      <c r="A33" s="148" t="s">
        <v>622</v>
      </c>
      <c r="B33" s="149"/>
      <c r="C33" s="1"/>
      <c r="D33" s="1"/>
      <c r="E33" s="1"/>
    </row>
    <row r="34" s="109" customFormat="1" ht="16" customHeight="1" spans="1:5">
      <c r="A34" s="148" t="s">
        <v>623</v>
      </c>
      <c r="B34" s="149"/>
      <c r="C34" s="1"/>
      <c r="D34" s="1"/>
      <c r="E34" s="1"/>
    </row>
    <row r="35" s="109" customFormat="1" ht="16" customHeight="1" spans="1:5">
      <c r="A35" s="146" t="s">
        <v>625</v>
      </c>
      <c r="B35" s="147">
        <v>4832</v>
      </c>
      <c r="C35" s="1"/>
      <c r="D35" s="1"/>
      <c r="E35" s="1"/>
    </row>
    <row r="36" s="83" customFormat="1" ht="16" customHeight="1" spans="1:5">
      <c r="A36" s="148" t="s">
        <v>626</v>
      </c>
      <c r="B36" s="149">
        <v>4323</v>
      </c>
      <c r="C36" s="3"/>
      <c r="D36" s="3"/>
      <c r="E36" s="3"/>
    </row>
    <row r="37" s="109" customFormat="1" ht="16" customHeight="1" spans="1:5">
      <c r="A37" s="148" t="s">
        <v>627</v>
      </c>
      <c r="B37" s="149">
        <v>509</v>
      </c>
      <c r="C37" s="1"/>
      <c r="D37" s="1"/>
      <c r="E37" s="1"/>
    </row>
    <row r="38" s="109" customFormat="1" ht="16" customHeight="1" spans="1:5">
      <c r="A38" s="148" t="s">
        <v>628</v>
      </c>
      <c r="B38" s="149"/>
      <c r="C38" s="1"/>
      <c r="D38" s="1"/>
      <c r="E38" s="1"/>
    </row>
    <row r="39" s="109" customFormat="1" ht="16" customHeight="1" spans="1:5">
      <c r="A39" s="146" t="s">
        <v>629</v>
      </c>
      <c r="B39" s="147">
        <v>0</v>
      </c>
      <c r="C39" s="1"/>
      <c r="D39" s="1"/>
      <c r="E39" s="1"/>
    </row>
    <row r="40" s="83" customFormat="1" ht="16" customHeight="1" spans="1:5">
      <c r="A40" s="148" t="s">
        <v>630</v>
      </c>
      <c r="B40" s="149"/>
      <c r="C40" s="3"/>
      <c r="D40" s="3"/>
      <c r="E40" s="3"/>
    </row>
    <row r="41" s="109" customFormat="1" ht="16" customHeight="1" spans="1:5">
      <c r="A41" s="148" t="s">
        <v>631</v>
      </c>
      <c r="B41" s="149"/>
      <c r="C41" s="1"/>
      <c r="D41" s="1"/>
      <c r="E41" s="1"/>
    </row>
    <row r="42" s="109" customFormat="1" ht="16" customHeight="1" spans="1:5">
      <c r="A42" s="146" t="s">
        <v>632</v>
      </c>
      <c r="B42" s="147">
        <v>0</v>
      </c>
      <c r="C42" s="1"/>
      <c r="D42" s="1"/>
      <c r="E42" s="1"/>
    </row>
    <row r="43" s="83" customFormat="1" ht="16" customHeight="1" spans="1:5">
      <c r="A43" s="148" t="s">
        <v>633</v>
      </c>
      <c r="B43" s="149"/>
      <c r="C43" s="3"/>
      <c r="D43" s="3"/>
      <c r="E43" s="3"/>
    </row>
    <row r="44" s="109" customFormat="1" ht="16" customHeight="1" spans="1:5">
      <c r="A44" s="148" t="s">
        <v>634</v>
      </c>
      <c r="B44" s="149"/>
      <c r="C44" s="1"/>
      <c r="D44" s="1"/>
      <c r="E44" s="1"/>
    </row>
    <row r="45" s="109" customFormat="1" ht="16" customHeight="1" spans="1:5">
      <c r="A45" s="148" t="s">
        <v>635</v>
      </c>
      <c r="B45" s="149"/>
      <c r="C45" s="1"/>
      <c r="D45" s="1"/>
      <c r="E45" s="1"/>
    </row>
    <row r="46" s="83" customFormat="1" ht="16" customHeight="1" spans="1:5">
      <c r="A46" s="146" t="s">
        <v>636</v>
      </c>
      <c r="B46" s="147">
        <v>0</v>
      </c>
      <c r="C46" s="3"/>
      <c r="D46" s="3"/>
      <c r="E46" s="3"/>
    </row>
    <row r="47" s="109" customFormat="1" ht="16" customHeight="1" spans="1:5">
      <c r="A47" s="148" t="s">
        <v>637</v>
      </c>
      <c r="B47" s="149"/>
      <c r="C47" s="1"/>
      <c r="D47" s="1"/>
      <c r="E47" s="1"/>
    </row>
    <row r="48" s="109" customFormat="1" ht="16" customHeight="1" spans="1:5">
      <c r="A48" s="148" t="s">
        <v>638</v>
      </c>
      <c r="B48" s="149"/>
      <c r="C48" s="1"/>
      <c r="D48" s="1"/>
      <c r="E48" s="1"/>
    </row>
    <row r="49" s="83" customFormat="1" ht="16" customHeight="1" spans="1:5">
      <c r="A49" s="146" t="s">
        <v>639</v>
      </c>
      <c r="B49" s="147">
        <v>236</v>
      </c>
      <c r="C49" s="3"/>
      <c r="D49" s="3"/>
      <c r="E49" s="3"/>
    </row>
    <row r="50" s="109" customFormat="1" ht="16" customHeight="1" spans="1:5">
      <c r="A50" s="148" t="s">
        <v>640</v>
      </c>
      <c r="B50" s="149"/>
      <c r="C50" s="1"/>
      <c r="D50" s="1"/>
      <c r="E50" s="1"/>
    </row>
    <row r="51" s="109" customFormat="1" ht="16" customHeight="1" spans="1:5">
      <c r="A51" s="148" t="s">
        <v>641</v>
      </c>
      <c r="B51" s="149"/>
      <c r="C51" s="1"/>
      <c r="D51" s="1"/>
      <c r="E51" s="1"/>
    </row>
    <row r="52" s="109" customFormat="1" ht="16" customHeight="1" spans="1:5">
      <c r="A52" s="148" t="s">
        <v>642</v>
      </c>
      <c r="B52" s="149"/>
      <c r="C52" s="1"/>
      <c r="D52" s="1"/>
      <c r="E52" s="1"/>
    </row>
    <row r="53" s="109" customFormat="1" ht="16" customHeight="1" spans="1:5">
      <c r="A53" s="148" t="s">
        <v>643</v>
      </c>
      <c r="B53" s="149">
        <v>125</v>
      </c>
      <c r="C53" s="1"/>
      <c r="D53" s="1"/>
      <c r="E53" s="1"/>
    </row>
    <row r="54" s="109" customFormat="1" ht="16" customHeight="1" spans="1:5">
      <c r="A54" s="148" t="s">
        <v>644</v>
      </c>
      <c r="B54" s="149">
        <v>111</v>
      </c>
      <c r="C54" s="1"/>
      <c r="D54" s="1"/>
      <c r="E54" s="1"/>
    </row>
    <row r="55" s="83" customFormat="1" ht="16" customHeight="1" spans="1:5">
      <c r="A55" s="146" t="s">
        <v>645</v>
      </c>
      <c r="B55" s="147">
        <v>0</v>
      </c>
      <c r="C55" s="3"/>
      <c r="D55" s="3"/>
      <c r="E55" s="3"/>
    </row>
    <row r="56" s="109" customFormat="1" ht="16" customHeight="1" spans="1:5">
      <c r="A56" s="148" t="s">
        <v>646</v>
      </c>
      <c r="B56" s="149"/>
      <c r="C56" s="1"/>
      <c r="D56" s="1"/>
      <c r="E56" s="1"/>
    </row>
    <row r="57" s="109" customFormat="1" ht="16" customHeight="1" spans="1:5">
      <c r="A57" s="148" t="s">
        <v>647</v>
      </c>
      <c r="B57" s="149"/>
      <c r="C57" s="1"/>
      <c r="D57" s="1"/>
      <c r="E57" s="1"/>
    </row>
    <row r="58" s="109" customFormat="1" ht="16" customHeight="1" spans="1:5">
      <c r="A58" s="148" t="s">
        <v>648</v>
      </c>
      <c r="B58" s="149"/>
      <c r="C58" s="1"/>
      <c r="D58" s="1"/>
      <c r="E58" s="1"/>
    </row>
    <row r="59" s="109" customFormat="1" ht="16" customHeight="1" spans="1:5">
      <c r="A59" s="146" t="s">
        <v>649</v>
      </c>
      <c r="B59" s="147">
        <v>0</v>
      </c>
      <c r="C59" s="1"/>
      <c r="D59" s="1"/>
      <c r="E59" s="1"/>
    </row>
    <row r="60" s="83" customFormat="1" ht="16" customHeight="1" spans="1:5">
      <c r="A60" s="148" t="s">
        <v>650</v>
      </c>
      <c r="B60" s="149"/>
      <c r="C60" s="3"/>
      <c r="D60" s="3"/>
      <c r="E60" s="3"/>
    </row>
    <row r="61" s="109" customFormat="1" ht="16" customHeight="1" spans="1:5">
      <c r="A61" s="148" t="s">
        <v>651</v>
      </c>
      <c r="B61" s="149"/>
      <c r="C61" s="1"/>
      <c r="D61" s="1"/>
      <c r="E61" s="1"/>
    </row>
    <row r="62" s="109" customFormat="1" ht="16" customHeight="1" spans="1:5">
      <c r="A62" s="146" t="s">
        <v>652</v>
      </c>
      <c r="B62" s="147">
        <v>0</v>
      </c>
      <c r="C62" s="1"/>
      <c r="D62" s="1"/>
      <c r="E62" s="1"/>
    </row>
    <row r="63" s="83" customFormat="1" ht="16" customHeight="1" spans="1:5">
      <c r="A63" s="148" t="s">
        <v>653</v>
      </c>
      <c r="B63" s="149"/>
      <c r="C63" s="3"/>
      <c r="D63" s="3"/>
      <c r="E63" s="3"/>
    </row>
    <row r="64" s="83" customFormat="1" ht="16" customHeight="1" spans="1:5">
      <c r="A64" s="146" t="s">
        <v>654</v>
      </c>
      <c r="B64" s="149"/>
      <c r="C64" s="3"/>
      <c r="D64" s="3"/>
      <c r="E64" s="3"/>
    </row>
    <row r="65" s="109" customFormat="1" ht="16" customHeight="1" spans="1:5">
      <c r="A65" s="146" t="s">
        <v>655</v>
      </c>
      <c r="B65" s="147">
        <v>0</v>
      </c>
      <c r="C65" s="1"/>
      <c r="D65" s="1"/>
      <c r="E65" s="1"/>
    </row>
    <row r="66" s="109" customFormat="1" ht="16" customHeight="1" spans="1:5">
      <c r="A66" s="148" t="s">
        <v>656</v>
      </c>
      <c r="B66" s="149"/>
      <c r="C66" s="1"/>
      <c r="D66" s="1"/>
      <c r="E66" s="1"/>
    </row>
    <row r="67" s="83" customFormat="1" ht="16" customHeight="1" spans="1:5">
      <c r="A67" s="148" t="s">
        <v>657</v>
      </c>
      <c r="B67" s="149"/>
      <c r="C67" s="3"/>
      <c r="D67" s="3"/>
      <c r="E67" s="3"/>
    </row>
    <row r="68" s="109" customFormat="1" ht="16" customHeight="1" spans="1:5">
      <c r="A68" s="146" t="s">
        <v>658</v>
      </c>
      <c r="B68" s="147">
        <v>0</v>
      </c>
      <c r="C68" s="1"/>
      <c r="D68" s="1"/>
      <c r="E68" s="1"/>
    </row>
    <row r="69" s="83" customFormat="1" ht="16" customHeight="1" spans="1:5">
      <c r="A69" s="150" t="s">
        <v>659</v>
      </c>
      <c r="B69" s="149"/>
      <c r="C69" s="3"/>
      <c r="D69" s="3"/>
      <c r="E69" s="3"/>
    </row>
    <row r="70" s="83" customFormat="1" ht="16" customHeight="1" spans="1:5">
      <c r="A70" s="148" t="s">
        <v>660</v>
      </c>
      <c r="B70" s="149"/>
      <c r="C70" s="3"/>
      <c r="D70" s="3"/>
      <c r="E70" s="3"/>
    </row>
    <row r="71" s="83" customFormat="1" ht="16" customHeight="1" spans="1:5">
      <c r="A71" s="151" t="s">
        <v>661</v>
      </c>
      <c r="B71" s="147">
        <v>6292</v>
      </c>
      <c r="C71" s="3"/>
      <c r="D71" s="3"/>
      <c r="E71" s="3"/>
    </row>
    <row r="72" s="83" customFormat="1" ht="16" customHeight="1" spans="1:5">
      <c r="A72" s="152" t="s">
        <v>662</v>
      </c>
      <c r="B72" s="153"/>
      <c r="C72" s="3"/>
      <c r="D72" s="3"/>
      <c r="E72" s="3"/>
    </row>
    <row r="73" s="83" customFormat="1" ht="16" customHeight="1" spans="1:5">
      <c r="A73" s="152" t="s">
        <v>663</v>
      </c>
      <c r="B73" s="153"/>
      <c r="C73" s="3"/>
      <c r="D73" s="3"/>
      <c r="E73" s="3"/>
    </row>
    <row r="74" s="83" customFormat="1" ht="16" customHeight="1" spans="1:5">
      <c r="A74" s="144" t="s">
        <v>153</v>
      </c>
      <c r="B74" s="153">
        <v>6292</v>
      </c>
      <c r="C74" s="3"/>
      <c r="D74" s="3"/>
      <c r="E74" s="3"/>
    </row>
    <row r="75" s="109" customFormat="1" ht="16" customHeight="1" spans="1:5">
      <c r="A75" s="151" t="s">
        <v>582</v>
      </c>
      <c r="B75" s="153"/>
      <c r="C75" s="1"/>
      <c r="D75" s="1"/>
      <c r="E75" s="1"/>
    </row>
    <row r="76" s="109" customFormat="1" ht="14.4" spans="1:5">
      <c r="A76" s="144" t="s">
        <v>593</v>
      </c>
      <c r="B76" s="153">
        <v>6292</v>
      </c>
      <c r="C76" s="1"/>
      <c r="D76" s="1"/>
      <c r="E76" s="1"/>
    </row>
    <row r="77" s="109" customFormat="1" ht="14.4" spans="1:5">
      <c r="A77" s="1"/>
      <c r="B77" s="1"/>
      <c r="C77" s="1"/>
      <c r="D77" s="1"/>
      <c r="E77" s="1"/>
    </row>
    <row r="78" s="109" customFormat="1" ht="14.4" spans="1:5">
      <c r="A78" s="1"/>
      <c r="B78" s="1"/>
      <c r="C78" s="1"/>
      <c r="D78" s="1"/>
      <c r="E78" s="1"/>
    </row>
    <row r="79" s="109" customFormat="1" ht="14.4" hidden="1" spans="1:5">
      <c r="A79" s="1"/>
      <c r="B79" s="1"/>
      <c r="C79" s="1"/>
      <c r="D79" s="1"/>
      <c r="E79" s="1"/>
    </row>
    <row r="80" s="109" customFormat="1" ht="14.4" spans="1:5">
      <c r="A80" s="1"/>
      <c r="B80" s="1"/>
      <c r="C80" s="1"/>
      <c r="D80" s="1"/>
      <c r="E80" s="1"/>
    </row>
    <row r="81" s="109" customFormat="1" ht="14.4" spans="1:5">
      <c r="A81" s="1"/>
      <c r="B81" s="1"/>
      <c r="C81" s="1"/>
      <c r="D81" s="1"/>
      <c r="E81" s="1"/>
    </row>
    <row r="82" s="109" customFormat="1" ht="14.4" spans="1:5">
      <c r="A82" s="1"/>
      <c r="B82" s="1"/>
      <c r="C82" s="1"/>
      <c r="D82" s="1"/>
      <c r="E82" s="1"/>
    </row>
    <row r="83" s="109" customFormat="1" ht="14.4" spans="1:5">
      <c r="A83" s="1"/>
      <c r="B83" s="1"/>
      <c r="C83" s="1"/>
      <c r="D83" s="1"/>
      <c r="E83" s="1"/>
    </row>
    <row r="84" s="109" customFormat="1" ht="14.4" spans="1:5">
      <c r="A84" s="1"/>
      <c r="B84" s="1"/>
      <c r="C84" s="1"/>
      <c r="D84" s="1"/>
      <c r="E84" s="1"/>
    </row>
    <row r="85" s="109" customFormat="1" ht="14.4" spans="1:5">
      <c r="A85" s="1"/>
      <c r="B85" s="1"/>
      <c r="C85" s="1"/>
      <c r="D85" s="1"/>
      <c r="E85" s="1"/>
    </row>
    <row r="86" s="109" customFormat="1" ht="14.4" spans="1:5">
      <c r="A86" s="1"/>
      <c r="B86" s="1"/>
      <c r="C86" s="1"/>
      <c r="D86" s="1"/>
      <c r="E86" s="1"/>
    </row>
    <row r="87" s="109" customFormat="1" ht="14.4" spans="1:5">
      <c r="A87" s="1"/>
      <c r="B87" s="1"/>
      <c r="C87" s="1"/>
      <c r="D87" s="1"/>
      <c r="E87" s="1"/>
    </row>
    <row r="88" s="109" customFormat="1" ht="14.4" spans="1:5">
      <c r="A88" s="1"/>
      <c r="B88" s="1"/>
      <c r="C88" s="1"/>
      <c r="D88" s="1"/>
      <c r="E88" s="1"/>
    </row>
    <row r="89" s="109" customFormat="1" ht="14.4" spans="1:5">
      <c r="A89" s="1"/>
      <c r="B89" s="1"/>
      <c r="C89" s="1"/>
      <c r="D89" s="1"/>
      <c r="E89" s="1"/>
    </row>
    <row r="90" s="109" customFormat="1" ht="14.4" spans="1:5">
      <c r="A90" s="1"/>
      <c r="B90" s="1"/>
      <c r="C90" s="1"/>
      <c r="D90" s="1"/>
      <c r="E90" s="1"/>
    </row>
    <row r="91" s="109" customFormat="1" ht="14.4" spans="1:5">
      <c r="A91" s="1"/>
      <c r="B91" s="1"/>
      <c r="C91" s="1"/>
      <c r="D91" s="1"/>
      <c r="E91" s="1"/>
    </row>
    <row r="92" s="109" customFormat="1" ht="14.4" spans="1:5">
      <c r="A92" s="1"/>
      <c r="B92" s="1"/>
      <c r="C92" s="1"/>
      <c r="D92" s="1"/>
      <c r="E92" s="1"/>
    </row>
    <row r="93" s="109" customFormat="1" ht="14.4" spans="1:5">
      <c r="A93" s="1"/>
      <c r="B93" s="1"/>
      <c r="C93" s="1"/>
      <c r="D93" s="1"/>
      <c r="E93" s="1"/>
    </row>
    <row r="94" s="109" customFormat="1" ht="14.4" spans="1:5">
      <c r="A94" s="1"/>
      <c r="B94" s="1"/>
      <c r="C94" s="1"/>
      <c r="D94" s="1"/>
      <c r="E94" s="1"/>
    </row>
    <row r="95" s="109" customFormat="1" ht="14.4" spans="1:5">
      <c r="A95" s="1"/>
      <c r="B95" s="1"/>
      <c r="C95" s="1"/>
      <c r="D95" s="1"/>
      <c r="E95" s="1"/>
    </row>
    <row r="96" s="109" customFormat="1" ht="14.4" spans="1:5">
      <c r="A96" s="1"/>
      <c r="B96" s="1"/>
      <c r="C96" s="1"/>
      <c r="D96" s="1"/>
      <c r="E96" s="1"/>
    </row>
    <row r="97" s="109" customFormat="1" ht="14.4" spans="1:5">
      <c r="A97" s="1"/>
      <c r="B97" s="1"/>
      <c r="C97" s="1"/>
      <c r="D97" s="1"/>
      <c r="E97" s="1"/>
    </row>
    <row r="98" s="109" customFormat="1" ht="14.4" spans="1:5">
      <c r="A98" s="1"/>
      <c r="B98" s="1"/>
      <c r="C98" s="1"/>
      <c r="D98" s="1"/>
      <c r="E98" s="1"/>
    </row>
    <row r="99" s="109" customFormat="1" ht="14.4"/>
    <row r="100" s="109" customFormat="1" ht="14.4"/>
    <row r="101" s="109" customFormat="1" ht="14.4"/>
    <row r="102" s="109" customFormat="1" ht="14.4"/>
    <row r="103" s="109" customFormat="1" ht="14.4"/>
    <row r="104" s="109" customFormat="1" ht="14.4"/>
    <row r="105" s="109" customFormat="1" ht="14.4"/>
    <row r="106" s="109" customFormat="1" ht="14.4"/>
    <row r="107" s="109" customFormat="1" ht="14.4"/>
    <row r="108" s="109" customFormat="1" ht="14.4"/>
    <row r="109" s="109" customFormat="1" ht="14.4"/>
    <row r="110" s="109" customFormat="1" ht="14.4"/>
    <row r="111" s="109" customFormat="1" ht="14.4"/>
    <row r="112" s="109" customFormat="1" ht="14.4"/>
    <row r="113" s="109" customFormat="1" ht="14.4"/>
    <row r="114" s="109" customFormat="1" ht="14.4"/>
    <row r="115" s="109" customFormat="1" ht="14.4"/>
    <row r="116" s="109" customFormat="1" ht="14.4"/>
    <row r="117" s="109" customFormat="1" ht="14.4"/>
    <row r="118" s="109" customFormat="1" ht="14.4"/>
    <row r="119" s="109" customFormat="1" ht="14.4"/>
    <row r="120" s="109" customFormat="1" ht="14.4"/>
    <row r="121" s="109" customFormat="1" ht="14.4"/>
    <row r="122" s="109" customFormat="1" ht="14.4"/>
    <row r="123" s="109" customFormat="1" ht="14.4"/>
    <row r="124" s="109" customFormat="1" ht="14.4"/>
    <row r="125" s="109" customFormat="1" ht="14.4"/>
    <row r="126" s="109" customFormat="1" ht="14.4"/>
    <row r="127" s="109" customFormat="1" ht="14.4"/>
    <row r="128" s="109" customFormat="1" ht="14.4"/>
    <row r="129" s="109" customFormat="1" ht="14.4"/>
    <row r="130" s="109" customFormat="1" ht="14.4"/>
    <row r="131" s="109" customFormat="1" ht="14.4"/>
    <row r="132" s="109" customFormat="1" ht="14.4"/>
    <row r="133" s="109" customFormat="1" ht="14.4"/>
    <row r="134" s="109" customFormat="1" ht="14.4"/>
    <row r="135" s="109" customFormat="1" ht="14.4"/>
    <row r="136" s="109" customFormat="1" ht="14.4"/>
    <row r="137" s="109" customFormat="1" ht="14.4"/>
    <row r="138" s="109" customFormat="1" ht="14.4"/>
    <row r="139" s="109" customFormat="1" ht="14.4"/>
    <row r="140" s="109" customFormat="1" ht="14.4"/>
    <row r="141" s="109" customFormat="1" ht="14.4"/>
    <row r="142" s="109" customFormat="1" ht="14.4"/>
    <row r="143" s="109" customFormat="1" ht="14.4"/>
    <row r="144" s="109" customFormat="1" ht="14.4"/>
    <row r="145" s="109" customFormat="1" ht="14.4"/>
    <row r="146" s="109" customFormat="1" ht="14.4"/>
    <row r="147" s="109" customFormat="1" ht="14.4"/>
    <row r="148" s="109" customFormat="1" ht="14.4"/>
    <row r="149" s="109" customFormat="1" ht="14.4"/>
    <row r="150" s="109" customFormat="1" ht="14.4"/>
    <row r="151" s="109" customFormat="1" ht="14.4"/>
    <row r="152" s="109" customFormat="1" ht="14.4"/>
    <row r="153" s="109" customFormat="1" ht="14.4"/>
    <row r="154" s="109" customFormat="1" ht="14.4"/>
    <row r="155" s="109" customFormat="1" ht="14.4"/>
    <row r="156" s="109" customFormat="1" ht="14.4"/>
    <row r="157" s="109" customFormat="1" ht="14.4"/>
    <row r="158" s="109" customFormat="1" ht="14.4"/>
    <row r="159" s="109" customFormat="1" ht="14.4"/>
    <row r="160" s="109" customFormat="1" ht="14.4"/>
    <row r="161" s="109" customFormat="1" ht="14.4"/>
    <row r="162" s="109" customFormat="1" ht="14.4"/>
    <row r="163" s="109" customFormat="1" ht="14.4"/>
    <row r="164" s="109" customFormat="1" ht="14.4"/>
    <row r="165" s="109" customFormat="1" ht="14.4"/>
    <row r="166" s="109" customFormat="1" ht="14.4"/>
    <row r="167" s="109" customFormat="1" ht="14.4"/>
    <row r="168" s="109" customFormat="1" ht="14.4"/>
    <row r="169" s="109" customFormat="1" ht="14.4"/>
    <row r="170" s="109" customFormat="1" ht="14.4"/>
    <row r="171" s="109" customFormat="1" ht="14.4"/>
    <row r="172" s="109" customFormat="1" ht="14.4"/>
    <row r="173" s="109" customFormat="1" ht="14.4"/>
    <row r="174" s="109" customFormat="1" ht="14.4"/>
    <row r="175" s="109" customFormat="1" ht="14.4"/>
    <row r="176" s="109" customFormat="1" ht="14.4"/>
    <row r="177" s="109" customFormat="1" ht="14.4"/>
    <row r="178" s="109" customFormat="1" ht="14.4"/>
    <row r="179" s="109" customFormat="1" ht="14.4"/>
    <row r="180" s="109" customFormat="1" ht="14.4"/>
    <row r="181" s="109" customFormat="1" ht="14.4"/>
    <row r="182" s="109" customFormat="1" ht="14.4"/>
    <row r="183" s="109" customFormat="1" ht="14.4"/>
    <row r="184" s="109" customFormat="1" ht="14.4"/>
    <row r="185" s="109" customFormat="1" ht="14.4"/>
    <row r="186" s="109" customFormat="1" ht="14.4"/>
    <row r="187" s="109" customFormat="1" ht="14.4"/>
    <row r="188" s="109" customFormat="1" ht="14.4"/>
    <row r="189" s="109" customFormat="1" ht="14.4"/>
    <row r="190" s="109" customFormat="1" ht="14.4"/>
    <row r="191" s="109" customFormat="1" ht="14.4"/>
    <row r="192" s="109" customFormat="1" ht="14.4"/>
    <row r="193" s="109" customFormat="1" ht="14.4"/>
    <row r="194" s="109" customFormat="1" ht="14.4"/>
    <row r="195" s="109" customFormat="1" ht="14.4"/>
    <row r="196" s="109" customFormat="1" ht="14.4"/>
    <row r="197" s="109" customFormat="1" ht="14.4"/>
    <row r="198" s="109" customFormat="1" ht="14.4"/>
    <row r="199" s="109" customFormat="1" ht="14.4"/>
    <row r="200" s="109" customFormat="1" ht="14.4"/>
    <row r="201" s="109" customFormat="1" ht="14.4"/>
    <row r="202" s="109" customFormat="1" ht="14.4"/>
    <row r="203" s="109" customFormat="1" ht="14.4"/>
    <row r="204" s="109" customFormat="1" ht="14.4"/>
    <row r="205" s="109" customFormat="1" ht="14.4"/>
    <row r="206" s="109" customFormat="1" ht="14.4"/>
    <row r="207" s="109" customFormat="1" ht="14.4"/>
    <row r="208" s="109" customFormat="1" ht="14.4"/>
    <row r="209" s="109" customFormat="1" ht="14.4"/>
    <row r="210" s="109" customFormat="1" ht="14.4"/>
    <row r="211" s="109" customFormat="1" ht="14.4"/>
    <row r="212" s="109" customFormat="1" ht="14.4"/>
    <row r="213" s="109" customFormat="1" ht="14.4"/>
    <row r="214" s="109" customFormat="1" ht="14.4"/>
    <row r="215" s="109" customFormat="1" ht="14.4"/>
    <row r="216" s="109" customFormat="1" ht="14.4"/>
    <row r="217" s="109" customFormat="1" ht="14.4"/>
    <row r="218" s="109" customFormat="1" ht="14.4"/>
    <row r="219" s="109" customFormat="1" ht="14.4"/>
    <row r="220" s="109" customFormat="1" ht="14.4"/>
    <row r="221" s="109" customFormat="1" ht="14.4"/>
    <row r="222" s="109" customFormat="1" ht="14.4"/>
    <row r="223" s="109" customFormat="1" ht="14.4"/>
    <row r="224" s="109" customFormat="1" ht="14.4"/>
    <row r="225" s="109" customFormat="1" ht="14.4"/>
    <row r="226" s="109" customFormat="1" ht="14.4"/>
    <row r="227" s="109" customFormat="1" ht="14.4"/>
    <row r="228" s="109" customFormat="1" ht="14.4"/>
    <row r="229" s="109" customFormat="1" ht="14.4"/>
    <row r="230" s="109" customFormat="1" ht="14.4"/>
    <row r="231" s="109" customFormat="1" ht="14.4"/>
    <row r="232" s="109" customFormat="1" ht="14.4"/>
    <row r="233" s="109" customFormat="1" ht="14.4"/>
    <row r="234" s="109" customFormat="1" ht="14.4"/>
    <row r="235" s="109" customFormat="1" ht="14.4"/>
    <row r="236" s="109" customFormat="1" ht="14.4"/>
    <row r="237" s="109" customFormat="1" ht="14.4"/>
    <row r="238" s="109" customFormat="1" ht="14.4"/>
    <row r="239" s="109" customFormat="1" ht="14.4"/>
    <row r="240" s="109" customFormat="1" ht="14.4"/>
    <row r="241" s="109" customFormat="1" ht="14.4"/>
    <row r="242" s="109" customFormat="1" ht="14.4"/>
    <row r="243" s="109" customFormat="1" ht="14.4"/>
    <row r="244" s="109" customFormat="1" ht="14.4"/>
    <row r="245" s="109" customFormat="1" ht="14.4"/>
    <row r="246" s="109" customFormat="1" ht="14.4"/>
    <row r="247" s="109" customFormat="1" ht="14.4"/>
    <row r="248" s="109" customFormat="1" ht="14.4"/>
    <row r="249" s="109" customFormat="1" ht="14.4"/>
    <row r="250" s="109" customFormat="1" ht="14.4"/>
    <row r="251" s="109" customFormat="1" ht="14.4"/>
    <row r="252" s="109" customFormat="1" ht="14.4"/>
    <row r="253" s="109" customFormat="1" ht="14.4"/>
    <row r="254" s="109" customFormat="1" ht="14.4"/>
    <row r="255" s="109" customFormat="1" ht="14.4"/>
    <row r="256" s="109" customFormat="1" ht="14.4"/>
    <row r="257" s="109" customFormat="1" ht="14.4"/>
    <row r="258" s="109" customFormat="1" ht="14.4"/>
    <row r="259" s="109" customFormat="1" ht="14.4"/>
    <row r="260" s="109" customFormat="1" ht="14.4"/>
    <row r="261" s="109" customFormat="1" ht="14.4"/>
    <row r="262" s="109" customFormat="1" ht="14.4"/>
    <row r="263" s="109" customFormat="1" ht="14.4"/>
    <row r="264" s="109" customFormat="1" ht="14.4"/>
    <row r="265" s="109" customFormat="1" ht="14.4"/>
    <row r="266" s="109" customFormat="1" ht="14.4"/>
    <row r="267" s="109" customFormat="1" ht="14.4"/>
    <row r="268" s="109" customFormat="1" ht="14.4"/>
    <row r="269" s="109" customFormat="1" ht="14.4"/>
    <row r="270" s="109" customFormat="1" ht="14.4"/>
    <row r="271" s="109" customFormat="1" ht="14.4"/>
    <row r="272" s="109" customFormat="1" ht="14.4"/>
    <row r="273" s="109" customFormat="1" ht="14.4"/>
    <row r="274" s="109" customFormat="1" ht="14.4"/>
    <row r="275" s="109" customFormat="1" ht="14.4"/>
    <row r="276" s="109" customFormat="1" ht="14.4"/>
    <row r="277" s="109" customFormat="1" ht="14.4"/>
    <row r="278" s="109" customFormat="1" ht="14.4"/>
    <row r="279" s="109" customFormat="1" ht="14.4"/>
    <row r="280" s="109" customFormat="1" ht="14.4"/>
    <row r="281" s="109" customFormat="1" ht="14.4"/>
    <row r="282" s="109" customFormat="1" ht="14.4"/>
    <row r="283" s="109" customFormat="1" ht="14.4"/>
    <row r="284" s="109" customFormat="1" ht="14.4"/>
    <row r="285" s="109" customFormat="1" ht="14.4"/>
    <row r="286" s="109" customFormat="1" ht="14.4"/>
    <row r="287" s="109" customFormat="1" ht="14.4"/>
    <row r="288" s="109" customFormat="1" ht="14.4"/>
    <row r="289" s="109" customFormat="1" ht="14.4"/>
    <row r="290" s="109" customFormat="1" ht="14.4"/>
    <row r="291" s="109" customFormat="1" ht="14.4"/>
    <row r="292" s="109" customFormat="1" ht="14.4"/>
    <row r="293" s="109" customFormat="1" ht="14.4"/>
    <row r="294" s="109" customFormat="1" ht="14.4"/>
    <row r="295" s="109" customFormat="1" ht="14.4"/>
    <row r="296" s="109" customFormat="1" ht="14.4"/>
    <row r="297" s="109" customFormat="1" ht="14.4"/>
    <row r="298" s="109" customFormat="1" ht="14.4"/>
    <row r="299" s="109" customFormat="1" ht="14.4"/>
    <row r="300" s="109" customFormat="1" ht="14.4"/>
    <row r="301" s="109" customFormat="1" ht="14.4"/>
    <row r="302" s="109" customFormat="1" ht="14.4"/>
    <row r="303" s="109" customFormat="1" ht="14.4"/>
    <row r="304" s="109" customFormat="1" ht="14.4"/>
    <row r="305" s="109" customFormat="1" ht="14.4"/>
    <row r="306" s="109" customFormat="1" ht="14.4"/>
    <row r="307" s="109" customFormat="1" ht="14.4"/>
    <row r="308" s="109" customFormat="1" ht="14.4"/>
    <row r="309" s="109" customFormat="1" ht="14.4"/>
    <row r="310" s="109" customFormat="1" ht="14.4"/>
    <row r="311" s="109" customFormat="1" ht="14.4"/>
    <row r="312" s="109" customFormat="1" ht="14.4"/>
    <row r="313" s="109" customFormat="1" ht="14.4"/>
    <row r="314" s="109" customFormat="1" ht="14.4"/>
    <row r="315" s="109" customFormat="1" ht="14.4"/>
    <row r="316" s="109" customFormat="1" ht="14.4"/>
    <row r="317" s="109" customFormat="1" ht="14.4"/>
    <row r="318" s="109" customFormat="1" ht="14.4"/>
    <row r="319" s="109" customFormat="1" ht="14.4"/>
    <row r="320" s="109" customFormat="1" ht="14.4"/>
    <row r="321" s="109" customFormat="1" ht="14.4"/>
    <row r="322" s="109" customFormat="1" ht="14.4"/>
    <row r="323" s="109" customFormat="1" ht="14.4"/>
    <row r="324" s="109" customFormat="1" ht="14.4"/>
    <row r="325" s="109" customFormat="1" ht="14.4"/>
    <row r="326" s="109" customFormat="1" ht="14.4"/>
    <row r="327" s="109" customFormat="1" ht="14.4"/>
    <row r="328" s="109" customFormat="1" ht="14.4"/>
    <row r="329" s="109" customFormat="1" ht="14.4"/>
    <row r="330" s="109" customFormat="1" ht="14.4"/>
    <row r="331" s="109" customFormat="1" ht="14.4"/>
    <row r="332" s="109" customFormat="1" ht="14.4"/>
    <row r="333" s="109" customFormat="1" ht="14.4"/>
    <row r="334" s="109" customFormat="1" ht="14.4"/>
    <row r="335" s="109" customFormat="1" ht="14.4"/>
    <row r="336" s="109" customFormat="1" ht="14.4"/>
    <row r="337" s="109" customFormat="1" ht="14.4"/>
    <row r="338" s="109" customFormat="1" ht="14.4"/>
    <row r="339" s="109" customFormat="1" ht="14.4"/>
    <row r="340" s="109" customFormat="1" ht="14.4"/>
    <row r="341" s="109" customFormat="1" ht="14.4"/>
    <row r="342" s="109" customFormat="1" ht="14.4"/>
    <row r="343" s="109" customFormat="1" ht="14.4"/>
    <row r="344" s="109" customFormat="1" ht="14.4"/>
    <row r="345" s="109" customFormat="1" ht="14.4"/>
    <row r="346" s="109" customFormat="1" ht="14.4"/>
    <row r="347" s="109" customFormat="1" ht="14.4"/>
    <row r="348" s="109" customFormat="1" ht="14.4"/>
    <row r="349" s="109" customFormat="1" ht="14.4"/>
    <row r="350" s="109" customFormat="1" ht="14.4"/>
    <row r="351" s="109" customFormat="1" ht="14.4"/>
    <row r="352" s="109" customFormat="1" ht="14.4"/>
    <row r="353" s="109" customFormat="1" ht="14.4"/>
    <row r="354" s="109" customFormat="1" ht="14.4"/>
    <row r="355" s="109" customFormat="1" ht="14.4"/>
    <row r="356" s="109" customFormat="1" ht="14.4"/>
    <row r="357" s="109" customFormat="1" ht="14.4"/>
    <row r="358" s="109" customFormat="1" ht="14.4"/>
    <row r="359" s="109" customFormat="1" ht="14.4"/>
    <row r="360" s="109" customFormat="1" ht="14.4"/>
    <row r="361" s="109" customFormat="1" ht="14.4"/>
    <row r="362" s="109" customFormat="1" ht="14.4"/>
    <row r="363" s="109" customFormat="1" ht="14.4"/>
    <row r="364" s="109" customFormat="1" ht="14.4"/>
    <row r="365" s="109" customFormat="1" ht="14.4"/>
    <row r="366" s="109" customFormat="1" ht="14.4"/>
    <row r="367" s="109" customFormat="1" ht="14.4"/>
    <row r="368" s="109" customFormat="1" ht="14.4"/>
    <row r="369" s="109" customFormat="1" ht="14.4"/>
    <row r="370" s="109" customFormat="1" ht="14.4"/>
    <row r="371" s="109" customFormat="1" ht="14.4"/>
    <row r="372" s="109" customFormat="1" ht="14.4"/>
    <row r="373" s="109" customFormat="1" ht="14.4"/>
    <row r="374" s="109" customFormat="1" ht="14.4"/>
    <row r="375" s="109" customFormat="1" ht="14.4"/>
    <row r="376" s="109" customFormat="1" ht="14.4"/>
    <row r="377" s="109" customFormat="1" ht="14.4"/>
    <row r="378" s="109" customFormat="1" ht="14.4"/>
    <row r="379" s="109" customFormat="1" ht="14.4"/>
    <row r="380" s="109" customFormat="1" ht="14.4"/>
    <row r="381" s="109" customFormat="1" ht="14.4"/>
    <row r="382" s="109" customFormat="1" ht="14.4"/>
    <row r="383" s="109" customFormat="1" ht="14.4"/>
    <row r="384" s="109" customFormat="1" ht="14.4"/>
    <row r="385" s="109" customFormat="1" ht="14.4"/>
    <row r="386" s="109" customFormat="1" ht="14.4"/>
    <row r="387" s="109" customFormat="1" ht="14.4"/>
    <row r="388" s="109" customFormat="1" ht="14.4"/>
    <row r="389" s="109" customFormat="1" ht="14.4"/>
    <row r="390" s="109" customFormat="1" ht="14.4"/>
    <row r="391" s="109" customFormat="1" ht="14.4"/>
    <row r="392" s="109" customFormat="1" ht="14.4"/>
    <row r="393" s="109" customFormat="1" ht="14.4"/>
    <row r="394" s="109" customFormat="1" ht="14.4"/>
    <row r="395" s="109" customFormat="1" ht="14.4"/>
    <row r="396" s="109" customFormat="1" ht="14.4"/>
    <row r="397" s="109" customFormat="1" ht="14.4"/>
    <row r="398" s="109" customFormat="1" ht="14.4"/>
    <row r="399" s="109" customFormat="1" ht="14.4"/>
    <row r="400" s="109" customFormat="1" ht="14.4"/>
    <row r="401" s="109" customFormat="1" ht="14.4"/>
    <row r="402" s="109" customFormat="1" ht="14.4"/>
    <row r="403" s="109" customFormat="1" ht="14.4"/>
    <row r="404" s="109" customFormat="1" ht="14.4"/>
    <row r="405" s="109" customFormat="1" ht="14.4"/>
    <row r="406" s="109" customFormat="1" ht="14.4"/>
    <row r="407" s="109" customFormat="1" ht="14.4"/>
    <row r="408" s="109" customFormat="1" ht="14.4"/>
    <row r="409" s="109" customFormat="1" ht="14.4"/>
    <row r="410" s="109" customFormat="1" ht="14.4"/>
    <row r="411" s="109" customFormat="1" ht="14.4"/>
    <row r="412" s="109" customFormat="1" ht="14.4"/>
    <row r="413" s="109" customFormat="1" ht="14.4"/>
    <row r="414" s="109" customFormat="1" ht="14.4"/>
    <row r="415" s="109" customFormat="1" ht="14.4"/>
    <row r="416" s="109" customFormat="1" ht="14.4"/>
    <row r="417" s="109" customFormat="1" ht="14.4"/>
    <row r="418" s="109" customFormat="1" ht="14.4"/>
    <row r="419" s="109" customFormat="1" ht="14.4"/>
    <row r="420" s="109" customFormat="1" ht="14.4"/>
    <row r="421" s="109" customFormat="1" ht="14.4"/>
    <row r="422" s="109" customFormat="1" ht="14.4"/>
    <row r="423" s="109" customFormat="1" ht="14.4"/>
    <row r="424" s="109" customFormat="1" ht="14.4"/>
    <row r="425" s="109" customFormat="1" ht="14.4"/>
    <row r="426" s="109" customFormat="1" ht="14.4"/>
    <row r="427" s="109" customFormat="1" ht="14.4"/>
    <row r="428" s="109" customFormat="1" ht="14.4"/>
    <row r="429" s="109" customFormat="1" ht="14.4"/>
    <row r="430" s="109" customFormat="1" ht="14.4"/>
    <row r="431" s="109" customFormat="1" ht="14.4"/>
    <row r="432" s="109" customFormat="1" ht="14.4"/>
    <row r="433" s="109" customFormat="1" ht="14.4"/>
    <row r="434" s="109" customFormat="1" ht="14.4"/>
    <row r="435" s="109" customFormat="1" ht="14.4"/>
    <row r="436" s="109" customFormat="1" ht="14.4"/>
    <row r="437" s="109" customFormat="1" ht="14.4"/>
    <row r="438" s="109" customFormat="1" ht="14.4"/>
    <row r="439" s="109" customFormat="1" ht="14.4"/>
    <row r="440" s="109" customFormat="1" ht="14.4"/>
    <row r="441" s="109" customFormat="1" ht="14.4"/>
    <row r="442" s="109" customFormat="1" ht="14.4"/>
    <row r="443" s="109" customFormat="1" ht="14.4"/>
    <row r="444" s="109" customFormat="1" ht="14.4"/>
    <row r="445" s="109" customFormat="1" ht="14.4"/>
    <row r="446" s="109" customFormat="1" ht="14.4"/>
    <row r="447" s="109" customFormat="1" ht="14.4"/>
    <row r="448" s="109" customFormat="1" ht="14.4"/>
    <row r="449" s="109" customFormat="1" ht="14.4"/>
    <row r="450" s="109" customFormat="1" ht="14.4"/>
    <row r="451" s="109" customFormat="1" ht="14.4"/>
    <row r="452" s="109" customFormat="1" ht="14.4"/>
    <row r="453" s="109" customFormat="1" ht="14.4"/>
    <row r="454" s="109" customFormat="1" ht="14.4"/>
    <row r="455" s="109" customFormat="1" ht="14.4"/>
    <row r="456" s="109" customFormat="1" ht="14.4"/>
    <row r="457" s="109" customFormat="1" ht="14.4"/>
    <row r="458" s="109" customFormat="1" ht="14.4"/>
    <row r="459" s="109" customFormat="1" ht="14.4"/>
    <row r="460" s="109" customFormat="1" ht="14.4"/>
    <row r="461" s="109" customFormat="1" ht="14.4"/>
    <row r="462" s="109" customFormat="1" ht="14.4"/>
    <row r="463" s="109" customFormat="1" ht="14.4"/>
    <row r="464" s="109" customFormat="1" ht="14.4"/>
    <row r="465" s="109" customFormat="1" ht="14.4"/>
    <row r="466" s="109" customFormat="1" ht="14.4"/>
    <row r="467" s="109" customFormat="1" ht="14.4"/>
    <row r="468" s="109" customFormat="1" ht="14.4"/>
    <row r="469" s="109" customFormat="1" ht="14.4"/>
    <row r="470" s="109" customFormat="1" ht="14.4"/>
    <row r="471" s="109" customFormat="1" ht="14.4"/>
    <row r="472" s="109" customFormat="1" ht="14.4"/>
    <row r="473" s="109" customFormat="1" ht="14.4"/>
    <row r="474" s="109" customFormat="1" ht="14.4"/>
    <row r="475" s="109" customFormat="1" ht="14.4"/>
    <row r="476" s="109" customFormat="1" ht="14.4"/>
    <row r="477" s="109" customFormat="1" ht="14.4"/>
    <row r="478" s="109" customFormat="1" ht="14.4"/>
    <row r="479" s="109" customFormat="1" ht="14.4"/>
    <row r="480" s="109" customFormat="1" ht="14.4"/>
    <row r="481" s="109" customFormat="1" ht="14.4"/>
    <row r="482" s="109" customFormat="1" ht="14.4"/>
    <row r="483" s="109" customFormat="1" ht="14.4"/>
    <row r="484" s="109" customFormat="1" ht="14.4"/>
    <row r="485" s="109" customFormat="1" ht="14.4"/>
    <row r="486" s="109" customFormat="1" ht="14.4"/>
    <row r="487" s="109" customFormat="1" ht="14.4"/>
    <row r="488" s="109" customFormat="1" ht="14.4"/>
    <row r="489" s="109" customFormat="1" ht="14.4"/>
    <row r="490" s="109" customFormat="1" ht="14.4"/>
    <row r="491" s="109" customFormat="1" ht="14.4"/>
    <row r="492" s="109" customFormat="1" ht="14.4"/>
    <row r="493" s="109" customFormat="1" ht="14.4"/>
    <row r="494" s="109" customFormat="1" ht="14.4"/>
    <row r="495" s="109" customFormat="1" ht="14.4"/>
    <row r="496" s="109" customFormat="1" ht="14.4"/>
    <row r="497" s="109" customFormat="1" ht="14.4"/>
    <row r="498" s="109" customFormat="1" ht="14.4"/>
    <row r="499" s="109" customFormat="1" ht="14.4"/>
    <row r="500" s="109" customFormat="1" ht="14.4"/>
    <row r="501" s="109" customFormat="1" ht="14.4"/>
    <row r="502" s="109" customFormat="1" ht="14.4"/>
    <row r="503" s="109" customFormat="1" ht="14.4"/>
    <row r="504" s="109" customFormat="1" ht="14.4"/>
    <row r="505" s="109" customFormat="1" ht="14.4"/>
    <row r="506" s="109" customFormat="1" ht="14.4"/>
    <row r="507" s="109" customFormat="1" ht="14.4"/>
    <row r="508" s="109" customFormat="1" ht="14.4"/>
    <row r="509" s="109" customFormat="1" ht="14.4"/>
    <row r="510" s="109" customFormat="1" ht="14.4"/>
    <row r="511" s="109" customFormat="1" ht="14.4"/>
    <row r="512" s="109" customFormat="1" ht="14.4"/>
    <row r="513" s="109" customFormat="1" ht="14.4"/>
    <row r="514" s="109" customFormat="1" ht="14.4"/>
    <row r="515" s="109" customFormat="1" ht="14.4"/>
    <row r="516" s="109" customFormat="1" ht="14.4"/>
    <row r="517" s="109" customFormat="1" ht="14.4"/>
    <row r="518" s="109" customFormat="1" ht="14.4"/>
    <row r="519" s="109" customFormat="1" ht="14.4"/>
    <row r="520" s="109" customFormat="1" ht="14.4"/>
    <row r="521" s="109" customFormat="1" ht="14.4"/>
    <row r="522" s="109" customFormat="1" ht="14.4"/>
    <row r="523" s="109" customFormat="1" ht="14.4"/>
    <row r="524" s="109" customFormat="1" ht="14.4"/>
    <row r="525" s="109" customFormat="1" ht="14.4"/>
    <row r="526" s="109" customFormat="1" ht="14.4"/>
    <row r="527" s="109" customFormat="1" ht="14.4"/>
    <row r="528" s="109" customFormat="1" ht="14.4"/>
    <row r="529" s="109" customFormat="1" ht="14.4"/>
    <row r="530" s="109" customFormat="1" ht="14.4"/>
    <row r="531" s="109" customFormat="1" ht="14.4"/>
    <row r="532" s="109" customFormat="1" ht="14.4"/>
    <row r="533" s="109" customFormat="1" ht="14.4"/>
    <row r="534" s="109" customFormat="1" ht="14.4"/>
    <row r="535" s="109" customFormat="1" ht="14.4"/>
    <row r="536" s="109" customFormat="1" ht="14.4"/>
    <row r="537" s="109" customFormat="1" ht="14.4"/>
    <row r="538" s="109" customFormat="1" ht="14.4"/>
    <row r="539" s="109" customFormat="1" ht="14.4"/>
    <row r="540" s="109" customFormat="1" ht="14.4"/>
    <row r="541" s="109" customFormat="1" ht="14.4"/>
    <row r="542" s="109" customFormat="1" ht="14.4"/>
    <row r="543" s="109" customFormat="1" ht="14.4"/>
    <row r="544" s="109" customFormat="1" ht="14.4"/>
    <row r="545" s="109" customFormat="1" ht="14.4"/>
    <row r="546" s="109" customFormat="1" ht="14.4"/>
    <row r="547" s="109" customFormat="1" ht="14.4"/>
    <row r="548" s="109" customFormat="1" ht="14.4"/>
    <row r="549" s="109" customFormat="1" ht="14.4"/>
    <row r="550" s="109" customFormat="1" ht="14.4"/>
    <row r="551" s="109" customFormat="1" ht="14.4"/>
    <row r="552" s="109" customFormat="1" ht="14.4"/>
    <row r="553" s="109" customFormat="1" ht="14.4"/>
    <row r="554" s="109" customFormat="1" ht="14.4"/>
    <row r="555" s="109" customFormat="1" ht="14.4"/>
    <row r="556" s="109" customFormat="1" ht="14.4"/>
    <row r="557" s="109" customFormat="1" ht="14.4"/>
    <row r="558" s="109" customFormat="1" ht="14.4"/>
    <row r="559" s="109" customFormat="1" ht="14.4"/>
    <row r="560" s="109" customFormat="1" ht="14.4"/>
    <row r="561" s="109" customFormat="1" ht="14.4"/>
    <row r="562" s="109" customFormat="1" ht="14.4"/>
    <row r="563" s="109" customFormat="1" ht="14.4"/>
    <row r="564" s="109" customFormat="1" ht="14.4"/>
    <row r="565" s="109" customFormat="1" ht="14.4"/>
    <row r="566" s="109" customFormat="1" ht="14.4"/>
    <row r="567" s="109" customFormat="1" ht="14.4"/>
    <row r="568" s="109" customFormat="1" ht="14.4"/>
    <row r="569" s="109" customFormat="1" ht="14.4"/>
    <row r="570" s="109" customFormat="1" ht="14.4"/>
    <row r="571" s="109" customFormat="1" ht="14.4"/>
    <row r="572" s="109" customFormat="1" ht="14.4"/>
    <row r="573" s="109" customFormat="1" ht="14.4"/>
    <row r="574" s="109" customFormat="1" ht="14.4"/>
    <row r="575" s="109" customFormat="1" ht="14.4"/>
    <row r="576" s="109" customFormat="1" ht="14.4"/>
    <row r="577" s="109" customFormat="1" ht="14.4"/>
    <row r="578" s="109" customFormat="1" ht="14.4"/>
    <row r="579" s="109" customFormat="1" ht="14.4"/>
    <row r="580" s="109" customFormat="1" ht="14.4"/>
    <row r="581" s="109" customFormat="1" ht="14.4"/>
    <row r="582" s="109" customFormat="1" ht="14.4"/>
    <row r="583" s="109" customFormat="1" ht="14.4"/>
    <row r="584" s="109" customFormat="1" ht="14.4"/>
    <row r="585" s="109" customFormat="1" ht="14.4"/>
    <row r="586" s="109" customFormat="1" ht="14.4"/>
    <row r="587" s="109" customFormat="1" ht="14.4"/>
    <row r="588" s="109" customFormat="1" ht="14.4"/>
    <row r="589" s="109" customFormat="1" ht="14.4"/>
    <row r="590" s="109" customFormat="1" ht="14.4"/>
    <row r="591" s="109" customFormat="1" ht="14.4"/>
    <row r="592" s="109" customFormat="1" ht="14.4"/>
    <row r="593" s="109" customFormat="1" ht="14.4"/>
    <row r="594" s="109" customFormat="1" ht="14.4"/>
    <row r="595" s="109" customFormat="1" ht="14.4"/>
    <row r="596" s="109" customFormat="1" ht="14.4"/>
    <row r="597" s="109" customFormat="1" ht="14.4"/>
    <row r="598" s="109" customFormat="1" ht="14.4"/>
    <row r="599" s="109" customFormat="1" ht="14.4"/>
    <row r="600" s="109" customFormat="1" ht="14.4"/>
    <row r="601" s="109" customFormat="1" ht="14.4"/>
    <row r="602" s="109" customFormat="1" ht="14.4"/>
    <row r="603" s="109" customFormat="1" ht="14.4"/>
    <row r="604" s="109" customFormat="1" ht="14.4"/>
    <row r="605" s="109" customFormat="1" ht="14.4"/>
    <row r="606" s="109" customFormat="1" ht="14.4"/>
    <row r="607" s="109" customFormat="1" ht="14.4"/>
    <row r="608" s="109" customFormat="1" ht="14.4"/>
    <row r="609" s="109" customFormat="1" ht="14.4"/>
    <row r="610" s="109" customFormat="1" ht="14.4"/>
    <row r="611" s="109" customFormat="1" ht="14.4"/>
    <row r="612" s="109" customFormat="1" ht="14.4"/>
    <row r="613" s="109" customFormat="1" ht="14.4"/>
    <row r="614" s="109" customFormat="1" ht="14.4"/>
    <row r="615" s="109" customFormat="1" ht="14.4"/>
    <row r="616" s="109" customFormat="1" ht="14.4"/>
    <row r="617" s="109" customFormat="1" ht="14.4"/>
    <row r="618" s="109" customFormat="1" ht="14.4"/>
    <row r="619" s="109" customFormat="1" ht="14.4"/>
    <row r="620" s="109" customFormat="1" ht="14.4"/>
    <row r="621" s="109" customFormat="1" ht="14.4"/>
    <row r="622" s="109" customFormat="1" ht="14.4"/>
    <row r="623" s="109" customFormat="1" ht="14.4"/>
    <row r="624" s="109" customFormat="1" ht="14.4"/>
    <row r="625" s="109" customFormat="1" ht="14.4"/>
    <row r="626" s="109" customFormat="1" ht="14.4"/>
    <row r="627" s="109" customFormat="1" ht="14.4"/>
    <row r="628" s="109" customFormat="1" ht="14.4"/>
    <row r="629" s="109" customFormat="1" ht="14.4"/>
    <row r="630" s="109" customFormat="1" ht="14.4"/>
    <row r="631" s="109" customFormat="1" ht="14.4"/>
    <row r="632" s="109" customFormat="1" ht="14.4"/>
    <row r="633" s="109" customFormat="1" ht="14.4"/>
    <row r="634" s="109" customFormat="1" ht="14.4"/>
    <row r="635" s="109" customFormat="1" ht="14.4"/>
    <row r="636" s="109" customFormat="1" ht="14.4"/>
    <row r="637" s="109" customFormat="1" ht="14.4"/>
    <row r="638" s="109" customFormat="1" ht="14.4"/>
    <row r="639" s="109" customFormat="1" ht="14.4"/>
    <row r="640" s="109" customFormat="1" ht="14.4"/>
    <row r="641" s="109" customFormat="1" ht="14.4"/>
    <row r="642" s="109" customFormat="1" ht="14.4"/>
    <row r="643" s="109" customFormat="1" ht="14.4"/>
    <row r="644" s="109" customFormat="1" ht="14.4"/>
    <row r="645" s="109" customFormat="1" ht="14.4"/>
    <row r="646" s="109" customFormat="1" ht="14.4"/>
    <row r="647" s="109" customFormat="1" ht="14.4"/>
    <row r="648" s="109" customFormat="1" ht="14.4"/>
    <row r="649" s="109" customFormat="1" ht="14.4"/>
    <row r="650" s="109" customFormat="1" ht="14.4"/>
    <row r="651" s="109" customFormat="1" ht="14.4"/>
    <row r="652" s="109" customFormat="1" ht="14.4"/>
    <row r="653" s="109" customFormat="1" ht="14.4"/>
    <row r="654" s="109" customFormat="1" ht="14.4"/>
    <row r="655" s="109" customFormat="1" ht="14.4"/>
    <row r="656" s="109" customFormat="1" ht="14.4"/>
    <row r="657" s="109" customFormat="1" ht="14.4"/>
    <row r="658" s="109" customFormat="1" ht="14.4"/>
    <row r="659" s="109" customFormat="1" ht="14.4"/>
    <row r="660" s="109" customFormat="1" ht="14.4"/>
    <row r="661" s="109" customFormat="1" ht="14.4"/>
    <row r="662" s="109" customFormat="1" ht="14.4"/>
    <row r="663" s="109" customFormat="1" ht="14.4"/>
    <row r="664" s="109" customFormat="1" ht="14.4"/>
    <row r="665" s="109" customFormat="1" ht="14.4"/>
    <row r="666" s="109" customFormat="1" ht="14.4"/>
    <row r="667" s="109" customFormat="1" ht="14.4"/>
    <row r="668" s="109" customFormat="1" ht="14.4"/>
    <row r="669" s="109" customFormat="1" ht="14.4"/>
    <row r="670" s="109" customFormat="1" ht="14.4"/>
    <row r="671" s="109" customFormat="1" ht="14.4"/>
    <row r="672" s="109" customFormat="1" ht="14.4"/>
    <row r="673" s="109" customFormat="1" ht="14.4"/>
    <row r="674" s="109" customFormat="1" ht="14.4"/>
    <row r="675" s="109" customFormat="1" ht="14.4"/>
    <row r="676" s="109" customFormat="1" ht="14.4"/>
    <row r="677" s="109" customFormat="1" ht="14.4"/>
    <row r="678" s="109" customFormat="1" ht="14.4"/>
    <row r="679" s="109" customFormat="1" ht="14.4"/>
    <row r="680" s="109" customFormat="1" ht="14.4"/>
    <row r="681" s="109" customFormat="1" ht="14.4"/>
    <row r="682" s="109" customFormat="1" ht="14.4"/>
    <row r="683" s="109" customFormat="1" ht="14.4"/>
    <row r="684" s="109" customFormat="1" ht="14.4"/>
    <row r="685" s="109" customFormat="1" ht="14.4"/>
    <row r="686" s="109" customFormat="1" ht="14.4"/>
    <row r="687" s="109" customFormat="1" ht="14.4"/>
    <row r="688" s="109" customFormat="1" ht="14.4"/>
    <row r="689" s="109" customFormat="1" ht="14.4"/>
    <row r="690" s="109" customFormat="1" ht="14.4"/>
    <row r="691" s="109" customFormat="1" ht="14.4"/>
    <row r="692" s="109" customFormat="1" ht="14.4"/>
    <row r="693" s="109" customFormat="1" ht="14.4"/>
    <row r="694" s="109" customFormat="1" ht="14.4"/>
    <row r="695" s="109" customFormat="1" ht="14.4"/>
    <row r="696" s="109" customFormat="1" ht="14.4"/>
    <row r="697" s="109" customFormat="1" ht="14.4"/>
    <row r="698" s="109" customFormat="1" ht="14.4"/>
    <row r="699" s="109" customFormat="1" ht="14.4"/>
    <row r="700" s="109" customFormat="1" ht="14.4"/>
    <row r="701" s="109" customFormat="1" ht="14.4"/>
    <row r="702" s="109" customFormat="1" ht="14.4"/>
    <row r="703" s="109" customFormat="1" ht="14.4"/>
    <row r="704" s="109" customFormat="1" ht="14.4"/>
    <row r="705" s="109" customFormat="1" ht="14.4"/>
    <row r="706" s="109" customFormat="1" ht="14.4"/>
    <row r="707" s="109" customFormat="1" ht="14.4"/>
    <row r="708" s="109" customFormat="1" ht="14.4"/>
    <row r="709" s="109" customFormat="1" ht="14.4"/>
    <row r="710" s="109" customFormat="1" ht="14.4"/>
    <row r="711" s="109" customFormat="1" ht="14.4"/>
    <row r="712" s="109" customFormat="1" ht="14.4"/>
    <row r="713" s="109" customFormat="1" ht="14.4"/>
    <row r="714" s="109" customFormat="1" ht="14.4"/>
    <row r="715" s="109" customFormat="1" ht="14.4"/>
    <row r="716" s="109" customFormat="1" ht="14.4"/>
    <row r="717" s="109" customFormat="1" ht="14.4"/>
    <row r="718" s="109" customFormat="1" ht="14.4"/>
    <row r="719" s="109" customFormat="1" ht="14.4"/>
    <row r="720" s="109" customFormat="1" ht="14.4"/>
    <row r="721" s="109" customFormat="1" ht="14.4"/>
    <row r="722" s="109" customFormat="1" ht="14.4"/>
    <row r="723" s="109" customFormat="1" ht="14.4"/>
    <row r="724" s="109" customFormat="1" ht="14.4"/>
    <row r="725" s="109" customFormat="1" ht="14.4"/>
    <row r="726" s="109" customFormat="1" ht="14.4"/>
    <row r="727" s="109" customFormat="1" ht="14.4"/>
    <row r="728" s="109" customFormat="1" ht="14.4"/>
    <row r="729" s="109" customFormat="1" ht="14.4"/>
    <row r="730" s="109" customFormat="1" ht="14.4"/>
    <row r="731" s="109" customFormat="1" ht="14.4"/>
    <row r="732" s="109" customFormat="1" ht="14.4"/>
    <row r="733" s="109" customFormat="1" ht="14.4"/>
    <row r="734" s="109" customFormat="1" ht="14.4"/>
    <row r="735" s="109" customFormat="1" ht="14.4"/>
    <row r="736" s="109" customFormat="1" ht="14.4"/>
    <row r="737" s="109" customFormat="1" ht="14.4"/>
    <row r="738" s="109" customFormat="1" ht="14.4"/>
    <row r="739" s="109" customFormat="1" ht="14.4"/>
    <row r="740" s="109" customFormat="1" ht="14.4"/>
    <row r="741" s="109" customFormat="1" ht="14.4"/>
    <row r="742" s="109" customFormat="1" ht="14.4"/>
    <row r="743" s="109" customFormat="1" ht="14.4"/>
    <row r="744" s="109" customFormat="1" ht="14.4"/>
    <row r="745" s="109" customFormat="1" ht="14.4"/>
    <row r="746" s="109" customFormat="1" ht="14.4"/>
    <row r="747" s="109" customFormat="1" ht="14.4"/>
    <row r="748" s="109" customFormat="1" ht="14.4"/>
    <row r="749" s="109" customFormat="1" ht="14.4"/>
    <row r="750" s="109" customFormat="1" ht="14.4"/>
    <row r="751" s="109" customFormat="1" ht="14.4"/>
    <row r="752" s="109" customFormat="1" ht="14.4"/>
    <row r="753" s="109" customFormat="1" ht="14.4"/>
    <row r="754" s="109" customFormat="1" ht="14.4"/>
    <row r="755" s="109" customFormat="1" ht="14.4"/>
    <row r="756" s="109" customFormat="1" ht="14.4"/>
    <row r="757" s="109" customFormat="1" ht="14.4"/>
    <row r="758" s="109" customFormat="1" ht="14.4"/>
    <row r="759" s="109" customFormat="1" ht="14.4"/>
    <row r="760" s="109" customFormat="1" ht="14.4"/>
    <row r="761" s="109" customFormat="1" ht="14.4"/>
    <row r="762" s="109" customFormat="1" ht="14.4"/>
    <row r="763" s="109" customFormat="1" ht="14.4"/>
    <row r="764" s="109" customFormat="1" ht="14.4"/>
    <row r="765" s="109" customFormat="1" ht="14.4"/>
    <row r="766" s="109" customFormat="1" ht="14.4"/>
    <row r="767" s="109" customFormat="1" ht="14.4"/>
    <row r="768" s="109" customFormat="1" ht="14.4"/>
    <row r="769" s="109" customFormat="1" ht="14.4"/>
    <row r="770" s="109" customFormat="1" ht="14.4"/>
    <row r="771" s="109" customFormat="1" ht="14.4"/>
    <row r="772" s="109" customFormat="1" ht="14.4"/>
    <row r="773" s="109" customFormat="1" ht="14.4"/>
    <row r="774" s="109" customFormat="1" ht="14.4"/>
    <row r="775" s="109" customFormat="1" ht="14.4"/>
    <row r="776" s="109" customFormat="1" ht="14.4"/>
    <row r="777" s="109" customFormat="1" ht="14.4"/>
    <row r="778" s="109" customFormat="1" ht="14.4"/>
    <row r="779" s="109" customFormat="1" ht="14.4"/>
    <row r="780" s="109" customFormat="1" ht="14.4"/>
    <row r="781" s="109" customFormat="1" ht="14.4"/>
    <row r="782" s="109" customFormat="1" ht="14.4"/>
    <row r="783" s="109" customFormat="1" ht="14.4"/>
    <row r="784" s="109" customFormat="1" ht="14.4"/>
    <row r="785" s="109" customFormat="1" ht="14.4"/>
    <row r="786" s="109" customFormat="1" ht="14.4"/>
    <row r="787" s="109" customFormat="1" ht="14.4"/>
    <row r="788" s="109" customFormat="1" ht="14.4"/>
    <row r="789" s="109" customFormat="1" ht="14.4"/>
    <row r="790" s="109" customFormat="1" ht="14.4"/>
    <row r="791" s="109" customFormat="1" ht="14.4"/>
    <row r="792" s="109" customFormat="1" ht="14.4"/>
    <row r="793" s="109" customFormat="1" ht="14.4"/>
    <row r="794" s="109" customFormat="1" ht="14.4"/>
    <row r="795" s="109" customFormat="1" ht="14.4"/>
    <row r="796" s="109" customFormat="1" ht="14.4"/>
    <row r="797" s="109" customFormat="1" ht="14.4"/>
    <row r="798" s="109" customFormat="1" ht="14.4"/>
    <row r="799" s="109" customFormat="1" ht="14.4"/>
    <row r="800" s="109" customFormat="1" ht="14.4"/>
    <row r="801" s="109" customFormat="1" ht="14.4"/>
    <row r="802" s="109" customFormat="1" ht="14.4"/>
    <row r="803" s="109" customFormat="1" ht="14.4"/>
    <row r="804" s="109" customFormat="1" ht="14.4"/>
    <row r="805" s="109" customFormat="1" ht="14.4"/>
    <row r="806" s="109" customFormat="1" ht="14.4"/>
    <row r="807" s="109" customFormat="1" ht="14.4"/>
    <row r="808" s="109" customFormat="1" ht="14.4"/>
    <row r="809" s="109" customFormat="1" ht="14.4"/>
    <row r="810" s="109" customFormat="1" ht="14.4"/>
    <row r="811" s="109" customFormat="1" ht="14.4"/>
    <row r="812" s="109" customFormat="1" ht="14.4"/>
    <row r="813" s="109" customFormat="1" ht="14.4"/>
    <row r="814" s="109" customFormat="1" ht="14.4"/>
    <row r="815" s="109" customFormat="1" ht="14.4"/>
    <row r="816" s="109" customFormat="1" ht="14.4"/>
    <row r="817" s="109" customFormat="1" ht="14.4"/>
    <row r="818" s="109" customFormat="1" ht="14.4"/>
    <row r="819" s="109" customFormat="1" ht="14.4"/>
    <row r="820" s="109" customFormat="1" ht="14.4"/>
    <row r="821" s="109" customFormat="1" ht="14.4"/>
    <row r="822" s="109" customFormat="1" ht="14.4"/>
    <row r="823" s="109" customFormat="1" ht="14.4"/>
    <row r="824" s="109" customFormat="1" ht="14.4"/>
    <row r="825" s="109" customFormat="1" ht="14.4"/>
    <row r="826" s="109" customFormat="1" ht="14.4"/>
    <row r="827" s="109" customFormat="1" ht="14.4"/>
    <row r="828" s="109" customFormat="1" ht="14.4"/>
    <row r="829" s="109" customFormat="1" ht="14.4"/>
    <row r="830" s="109" customFormat="1" ht="14.4"/>
    <row r="831" s="109" customFormat="1" ht="14.4"/>
    <row r="832" s="109" customFormat="1" ht="14.4"/>
    <row r="833" s="109" customFormat="1" ht="14.4"/>
    <row r="834" s="109" customFormat="1" ht="14.4"/>
    <row r="835" s="109" customFormat="1" ht="14.4"/>
    <row r="836" s="109" customFormat="1" ht="14.4"/>
    <row r="837" s="109" customFormat="1" ht="14.4"/>
    <row r="838" s="109" customFormat="1" ht="14.4"/>
    <row r="839" s="109" customFormat="1" ht="14.4"/>
    <row r="840" s="109" customFormat="1" ht="14.4"/>
    <row r="841" s="109" customFormat="1" ht="14.4"/>
    <row r="842" s="109" customFormat="1" ht="14.4"/>
    <row r="843" s="109" customFormat="1" ht="14.4"/>
    <row r="844" s="109" customFormat="1" ht="14.4"/>
    <row r="845" s="109" customFormat="1" ht="14.4"/>
    <row r="846" s="109" customFormat="1" ht="14.4"/>
    <row r="847" s="109" customFormat="1" ht="14.4"/>
    <row r="848" s="109" customFormat="1" ht="14.4"/>
    <row r="849" s="109" customFormat="1" ht="14.4"/>
    <row r="850" s="109" customFormat="1" ht="14.4"/>
    <row r="851" s="109" customFormat="1" ht="14.4"/>
    <row r="852" s="109" customFormat="1" ht="14.4"/>
    <row r="853" s="109" customFormat="1" ht="14.4"/>
    <row r="854" s="109" customFormat="1" ht="14.4"/>
    <row r="855" s="109" customFormat="1" ht="14.4"/>
    <row r="856" s="109" customFormat="1" ht="14.4"/>
    <row r="857" s="109" customFormat="1" ht="14.4"/>
    <row r="858" s="109" customFormat="1" ht="14.4"/>
    <row r="859" s="109" customFormat="1" ht="14.4"/>
    <row r="860" s="109" customFormat="1" ht="14.4"/>
    <row r="861" s="109" customFormat="1" ht="14.4"/>
    <row r="862" s="109" customFormat="1" ht="14.4"/>
    <row r="863" s="109" customFormat="1" ht="14.4"/>
    <row r="864" s="109" customFormat="1" ht="14.4"/>
    <row r="865" s="109" customFormat="1" ht="14.4"/>
    <row r="866" s="109" customFormat="1" ht="14.4"/>
    <row r="867" s="109" customFormat="1" ht="14.4"/>
    <row r="868" s="109" customFormat="1" ht="14.4"/>
    <row r="869" s="109" customFormat="1" ht="14.4"/>
    <row r="870" s="109" customFormat="1" ht="14.4"/>
    <row r="871" s="109" customFormat="1" ht="14.4"/>
    <row r="872" s="109" customFormat="1" ht="14.4"/>
    <row r="873" s="109" customFormat="1" ht="14.4"/>
    <row r="874" s="109" customFormat="1" ht="14.4"/>
    <row r="875" s="109" customFormat="1" ht="14.4"/>
    <row r="876" s="109" customFormat="1" ht="14.4"/>
    <row r="877" s="109" customFormat="1" ht="14.4"/>
    <row r="878" s="109" customFormat="1" ht="14.4"/>
    <row r="879" s="109" customFormat="1" ht="14.4"/>
    <row r="880" s="109" customFormat="1" ht="14.4"/>
    <row r="881" s="109" customFormat="1" ht="14.4"/>
    <row r="882" s="109" customFormat="1" ht="14.4"/>
    <row r="883" s="109" customFormat="1" ht="14.4"/>
    <row r="884" s="109" customFormat="1" ht="14.4"/>
    <row r="885" s="109" customFormat="1" ht="14.4"/>
    <row r="886" s="109" customFormat="1" ht="14.4"/>
    <row r="887" s="109" customFormat="1" ht="14.4"/>
    <row r="888" s="109" customFormat="1" ht="14.4"/>
    <row r="889" s="109" customFormat="1" ht="14.4"/>
    <row r="890" s="109" customFormat="1" ht="14.4"/>
    <row r="891" s="109" customFormat="1" ht="14.4"/>
    <row r="892" s="109" customFormat="1" ht="14.4"/>
    <row r="893" s="109" customFormat="1" ht="14.4"/>
    <row r="894" s="109" customFormat="1" ht="14.4"/>
    <row r="895" s="109" customFormat="1" ht="14.4"/>
    <row r="896" s="109" customFormat="1" ht="14.4"/>
    <row r="897" s="109" customFormat="1" ht="14.4"/>
    <row r="898" s="109" customFormat="1" ht="14.4"/>
    <row r="899" s="109" customFormat="1" ht="14.4"/>
    <row r="900" s="109" customFormat="1" ht="14.4"/>
    <row r="901" s="109" customFormat="1" ht="14.4"/>
    <row r="902" s="109" customFormat="1" ht="14.4"/>
    <row r="903" s="109" customFormat="1" ht="14.4"/>
    <row r="904" s="109" customFormat="1" ht="14.4"/>
    <row r="905" s="109" customFormat="1" ht="14.4"/>
    <row r="906" s="109" customFormat="1" ht="14.4"/>
    <row r="907" s="109" customFormat="1" ht="14.4"/>
    <row r="908" s="109" customFormat="1" ht="14.4"/>
    <row r="909" s="109" customFormat="1" ht="14.4"/>
    <row r="910" s="109" customFormat="1" ht="14.4"/>
    <row r="911" s="109" customFormat="1" ht="14.4"/>
    <row r="912" s="109" customFormat="1" ht="14.4"/>
    <row r="913" s="109" customFormat="1" ht="14.4"/>
    <row r="914" s="109" customFormat="1" ht="14.4"/>
    <row r="915" s="109" customFormat="1" ht="14.4"/>
    <row r="916" s="109" customFormat="1" ht="14.4"/>
    <row r="917" s="109" customFormat="1" ht="14.4"/>
    <row r="918" s="109" customFormat="1" ht="14.4"/>
    <row r="919" s="109" customFormat="1" ht="14.4"/>
    <row r="920" s="109" customFormat="1" ht="14.4"/>
    <row r="921" s="109" customFormat="1" ht="14.4"/>
    <row r="922" s="109" customFormat="1" ht="14.4"/>
    <row r="923" s="109" customFormat="1" ht="14.4"/>
    <row r="924" s="109" customFormat="1" ht="14.4"/>
    <row r="925" s="109" customFormat="1" ht="14.4"/>
    <row r="926" s="109" customFormat="1" ht="14.4"/>
    <row r="927" s="109" customFormat="1" ht="14.4"/>
    <row r="928" s="109" customFormat="1" ht="14.4"/>
    <row r="929" s="109" customFormat="1" ht="14.4"/>
    <row r="930" s="109" customFormat="1" ht="14.4"/>
    <row r="931" s="109" customFormat="1" ht="14.4"/>
    <row r="932" s="109" customFormat="1" ht="14.4"/>
    <row r="933" s="109" customFormat="1" ht="14.4"/>
    <row r="934" s="109" customFormat="1" ht="14.4"/>
    <row r="935" s="109" customFormat="1" ht="14.4"/>
    <row r="936" s="109" customFormat="1" ht="14.4"/>
    <row r="937" s="109" customFormat="1" ht="14.4"/>
    <row r="938" s="109" customFormat="1" ht="14.4"/>
    <row r="939" s="109" customFormat="1" ht="14.4"/>
    <row r="940" s="109" customFormat="1" ht="14.4"/>
    <row r="941" s="109" customFormat="1" ht="14.4"/>
    <row r="942" s="109" customFormat="1" ht="14.4"/>
    <row r="943" s="109" customFormat="1" ht="14.4"/>
    <row r="944" s="109" customFormat="1" ht="14.4"/>
    <row r="945" s="109" customFormat="1" ht="14.4"/>
    <row r="946" s="109" customFormat="1" ht="14.4"/>
    <row r="947" s="109" customFormat="1" ht="14.4"/>
    <row r="948" s="109" customFormat="1" ht="14.4"/>
    <row r="949" s="109" customFormat="1" ht="14.4"/>
    <row r="950" s="109" customFormat="1" ht="14.4"/>
    <row r="951" s="109" customFormat="1" ht="14.4"/>
    <row r="952" s="109" customFormat="1" ht="14.4"/>
    <row r="953" s="109" customFormat="1" ht="14.4"/>
    <row r="954" s="109" customFormat="1" ht="14.4"/>
    <row r="955" s="109" customFormat="1" ht="14.4"/>
    <row r="956" s="109" customFormat="1" ht="14.4"/>
    <row r="957" s="109" customFormat="1" ht="14.4"/>
    <row r="958" s="109" customFormat="1" ht="14.4"/>
    <row r="959" s="109" customFormat="1" ht="14.4"/>
    <row r="960" s="109" customFormat="1" ht="14.4"/>
    <row r="961" s="109" customFormat="1" ht="14.4"/>
    <row r="962" s="109" customFormat="1" ht="14.4"/>
    <row r="963" s="109" customFormat="1" ht="14.4"/>
    <row r="964" s="109" customFormat="1" ht="14.4"/>
    <row r="965" s="109" customFormat="1" ht="14.4"/>
    <row r="966" s="109" customFormat="1" ht="14.4"/>
    <row r="967" s="109" customFormat="1" ht="14.4"/>
    <row r="968" s="109" customFormat="1" ht="14.4"/>
    <row r="969" s="109" customFormat="1" ht="14.4"/>
    <row r="970" s="109" customFormat="1" ht="14.4"/>
    <row r="971" s="109" customFormat="1" ht="14.4"/>
    <row r="972" s="109" customFormat="1" ht="14.4"/>
    <row r="973" s="109" customFormat="1" ht="14.4"/>
    <row r="974" s="109" customFormat="1" ht="14.4"/>
    <row r="975" s="109" customFormat="1" ht="14.4"/>
    <row r="976" s="109" customFormat="1" ht="14.4"/>
    <row r="977" s="109" customFormat="1" ht="14.4"/>
    <row r="978" s="109" customFormat="1" ht="14.4"/>
    <row r="979" s="109" customFormat="1" ht="14.4"/>
    <row r="980" s="109" customFormat="1" ht="14.4"/>
    <row r="981" s="109" customFormat="1" ht="14.4"/>
    <row r="982" s="109" customFormat="1" ht="14.4"/>
    <row r="983" s="109" customFormat="1" ht="14.4"/>
    <row r="984" s="109" customFormat="1" ht="14.4"/>
    <row r="985" s="109" customFormat="1" ht="14.4"/>
    <row r="986" s="109" customFormat="1" ht="14.4"/>
    <row r="987" s="109" customFormat="1" ht="14.4"/>
    <row r="988" s="109" customFormat="1" ht="14.4"/>
    <row r="989" s="109" customFormat="1" ht="14.4"/>
    <row r="990" s="109" customFormat="1" ht="14.4"/>
    <row r="991" s="109" customFormat="1" ht="14.4"/>
    <row r="992" s="109" customFormat="1" ht="14.4"/>
    <row r="993" s="109" customFormat="1" ht="14.4"/>
    <row r="994" s="109" customFormat="1" ht="14.4"/>
    <row r="995" s="109" customFormat="1" ht="14.4"/>
    <row r="996" s="109" customFormat="1" ht="14.4"/>
    <row r="997" s="109" customFormat="1" ht="14.4"/>
    <row r="998" s="109" customFormat="1" ht="14.4"/>
    <row r="999" s="109" customFormat="1" ht="14.4"/>
    <row r="1000" s="109" customFormat="1" ht="14.4"/>
    <row r="1001" s="109" customFormat="1" ht="14.4"/>
    <row r="1002" s="109" customFormat="1" ht="14.4"/>
    <row r="1003" s="109" customFormat="1" ht="14.4"/>
    <row r="1004" s="109" customFormat="1" ht="14.4"/>
    <row r="1005" s="109" customFormat="1" ht="14.4"/>
    <row r="1006" s="109" customFormat="1" ht="14.4"/>
    <row r="1007" s="109" customFormat="1" ht="14.4"/>
    <row r="1008" s="109" customFormat="1" ht="14.4"/>
    <row r="1009" s="109" customFormat="1" ht="14.4"/>
    <row r="1010" s="109" customFormat="1" ht="14.4"/>
    <row r="1011" s="109" customFormat="1" ht="14.4"/>
    <row r="1012" s="109" customFormat="1" ht="14.4"/>
    <row r="1013" s="109" customFormat="1" ht="14.4"/>
    <row r="1014" s="109" customFormat="1" ht="14.4"/>
    <row r="1015" s="109" customFormat="1" ht="14.4"/>
    <row r="1016" s="109" customFormat="1" ht="14.4"/>
    <row r="1017" s="109" customFormat="1" ht="14.4"/>
    <row r="1018" s="109" customFormat="1" ht="14.4"/>
    <row r="1019" s="109" customFormat="1" ht="14.4"/>
    <row r="1020" s="109" customFormat="1" ht="14.4"/>
    <row r="1021" s="109" customFormat="1" ht="14.4"/>
    <row r="1022" s="109" customFormat="1" ht="14.4"/>
    <row r="1023" s="109" customFormat="1" ht="14.4"/>
    <row r="1024" s="109" customFormat="1" ht="14.4"/>
    <row r="1025" s="109" customFormat="1" ht="14.4"/>
    <row r="1026" s="109" customFormat="1" ht="14.4"/>
    <row r="1027" s="109" customFormat="1" ht="14.4"/>
    <row r="1028" s="109" customFormat="1" ht="14.4"/>
    <row r="1029" s="109" customFormat="1" ht="14.4"/>
    <row r="1030" s="109" customFormat="1" ht="14.4"/>
    <row r="1031" s="109" customFormat="1" ht="14.4"/>
    <row r="1032" s="109" customFormat="1" ht="14.4"/>
    <row r="1033" s="109" customFormat="1" ht="14.4"/>
    <row r="1034" s="109" customFormat="1" ht="14.4"/>
    <row r="1035" s="109" customFormat="1" ht="14.4"/>
    <row r="1036" s="109" customFormat="1" ht="14.4"/>
    <row r="1037" s="109" customFormat="1" ht="14.4"/>
    <row r="1038" s="109" customFormat="1" ht="14.4"/>
    <row r="1039" s="109" customFormat="1" ht="14.4"/>
    <row r="1040" s="109" customFormat="1" ht="14.4"/>
    <row r="1041" s="109" customFormat="1" ht="14.4"/>
    <row r="1042" s="109" customFormat="1" ht="14.4"/>
    <row r="1043" s="109" customFormat="1" ht="14.4"/>
    <row r="1044" s="109" customFormat="1" ht="14.4"/>
    <row r="1045" s="109" customFormat="1" ht="14.4"/>
    <row r="1046" s="109" customFormat="1" ht="14.4"/>
    <row r="1047" s="109" customFormat="1" ht="14.4"/>
    <row r="1048" s="109" customFormat="1" ht="14.4"/>
    <row r="1049" s="109" customFormat="1" ht="14.4"/>
    <row r="1050" s="109" customFormat="1" ht="14.4"/>
    <row r="1051" s="109" customFormat="1" ht="14.4"/>
    <row r="1052" s="109" customFormat="1" ht="14.4"/>
    <row r="1053" s="109" customFormat="1" ht="14.4"/>
    <row r="1054" s="109" customFormat="1" ht="14.4"/>
    <row r="1055" s="109" customFormat="1" ht="14.4"/>
    <row r="1056" s="109" customFormat="1" ht="14.4"/>
    <row r="1057" s="109" customFormat="1" ht="14.4"/>
    <row r="1058" s="109" customFormat="1" ht="14.4"/>
    <row r="1059" s="109" customFormat="1" ht="14.4"/>
    <row r="1060" s="109" customFormat="1" ht="14.4"/>
    <row r="1061" s="109" customFormat="1" ht="14.4"/>
    <row r="1062" s="109" customFormat="1" ht="14.4"/>
    <row r="1063" s="109" customFormat="1" ht="14.4"/>
    <row r="1064" s="109" customFormat="1" ht="14.4"/>
    <row r="1065" s="109" customFormat="1" ht="14.4"/>
    <row r="1066" s="109" customFormat="1" ht="14.4"/>
    <row r="1067" s="109" customFormat="1" ht="14.4"/>
    <row r="1068" s="109" customFormat="1" ht="14.4"/>
    <row r="1069" s="109" customFormat="1" ht="14.4"/>
    <row r="1070" s="109" customFormat="1" ht="14.4"/>
    <row r="1071" s="109" customFormat="1" ht="14.4"/>
    <row r="1072" s="109" customFormat="1" ht="14.4"/>
    <row r="1073" s="109" customFormat="1" ht="14.4"/>
    <row r="1074" s="109" customFormat="1" ht="14.4"/>
    <row r="1075" s="109" customFormat="1" ht="14.4"/>
    <row r="1076" s="109" customFormat="1" ht="14.4"/>
    <row r="1077" s="109" customFormat="1" ht="14.4"/>
    <row r="1078" s="109" customFormat="1" ht="14.4"/>
    <row r="1079" s="109" customFormat="1" ht="14.4"/>
    <row r="1080" s="109" customFormat="1" ht="14.4"/>
    <row r="1081" s="109" customFormat="1" ht="14.4"/>
    <row r="1082" s="109" customFormat="1" ht="14.4"/>
    <row r="1083" s="109" customFormat="1" ht="14.4"/>
    <row r="1084" s="109" customFormat="1" ht="14.4"/>
    <row r="1085" s="109" customFormat="1" ht="14.4"/>
    <row r="1086" s="109" customFormat="1" ht="14.4"/>
    <row r="1087" s="109" customFormat="1" ht="14.4"/>
    <row r="1088" s="109" customFormat="1" ht="14.4"/>
    <row r="1089" s="109" customFormat="1" ht="14.4"/>
    <row r="1090" s="109" customFormat="1" ht="14.4"/>
    <row r="1091" s="109" customFormat="1" ht="14.4"/>
    <row r="1092" s="109" customFormat="1" ht="14.4"/>
    <row r="1093" s="109" customFormat="1" ht="14.4"/>
    <row r="1094" s="109" customFormat="1" ht="14.4"/>
    <row r="1095" s="109" customFormat="1" ht="14.4"/>
    <row r="1096" s="109" customFormat="1" ht="14.4"/>
    <row r="1097" s="109" customFormat="1" ht="14.4"/>
    <row r="1098" s="109" customFormat="1" ht="14.4"/>
    <row r="1099" s="109" customFormat="1" ht="14.4"/>
    <row r="1100" s="109" customFormat="1" ht="14.4"/>
    <row r="1101" s="109" customFormat="1" ht="14.4"/>
    <row r="1102" s="109" customFormat="1" ht="14.4"/>
    <row r="1103" s="109" customFormat="1" ht="14.4"/>
    <row r="1104" s="109" customFormat="1" ht="14.4"/>
    <row r="1105" s="109" customFormat="1" ht="14.4"/>
    <row r="1106" s="109" customFormat="1" ht="14.4"/>
    <row r="1107" s="109" customFormat="1" ht="14.4"/>
    <row r="1108" s="109" customFormat="1" ht="14.4"/>
    <row r="1109" s="109" customFormat="1" ht="14.4"/>
    <row r="1110" s="109" customFormat="1" ht="14.4"/>
    <row r="1111" s="109" customFormat="1" ht="14.4"/>
    <row r="1112" s="109" customFormat="1" ht="14.4"/>
    <row r="1113" s="109" customFormat="1" ht="14.4"/>
    <row r="1114" s="109" customFormat="1" ht="14.4"/>
    <row r="1115" s="109" customFormat="1" ht="14.4"/>
    <row r="1116" s="109" customFormat="1" ht="14.4"/>
    <row r="1117" s="109" customFormat="1" ht="14.4"/>
    <row r="1118" s="109" customFormat="1" ht="14.4"/>
    <row r="1119" s="109" customFormat="1" ht="14.4"/>
    <row r="1120" s="109" customFormat="1" ht="14.4"/>
    <row r="1121" s="109" customFormat="1" ht="14.4"/>
    <row r="1122" s="109" customFormat="1" ht="14.4"/>
    <row r="1123" s="109" customFormat="1" ht="14.4"/>
    <row r="1124" s="109" customFormat="1" ht="14.4"/>
    <row r="1125" s="109" customFormat="1" ht="14.4"/>
    <row r="1126" s="109" customFormat="1" ht="14.4"/>
    <row r="1127" s="109" customFormat="1" ht="14.4"/>
    <row r="1128" s="109" customFormat="1" ht="14.4"/>
    <row r="1129" s="109" customFormat="1" ht="14.4"/>
    <row r="1130" s="109" customFormat="1" ht="14.4"/>
    <row r="1131" s="109" customFormat="1" ht="14.4"/>
    <row r="1132" s="109" customFormat="1" ht="14.4"/>
    <row r="1133" s="109" customFormat="1" ht="14.4"/>
    <row r="1134" s="109" customFormat="1" ht="14.4"/>
    <row r="1135" s="109" customFormat="1" ht="14.4"/>
    <row r="1136" s="109" customFormat="1" ht="14.4"/>
    <row r="1137" s="109" customFormat="1" ht="14.4"/>
    <row r="1138" s="109" customFormat="1" ht="14.4"/>
    <row r="1139" s="109" customFormat="1" ht="14.4"/>
    <row r="1140" s="109" customFormat="1" ht="14.4"/>
    <row r="1141" s="109" customFormat="1" ht="14.4"/>
    <row r="1142" s="109" customFormat="1" ht="14.4"/>
    <row r="1143" s="109" customFormat="1" ht="14.4"/>
    <row r="1144" s="109" customFormat="1" ht="14.4"/>
    <row r="1145" s="109" customFormat="1" ht="14.4"/>
    <row r="1146" s="109" customFormat="1" ht="14.4"/>
    <row r="1147" s="109" customFormat="1" ht="14.4"/>
    <row r="1148" s="109" customFormat="1" ht="14.4"/>
    <row r="1149" s="109" customFormat="1" ht="14.4"/>
    <row r="1150" s="109" customFormat="1" ht="14.4"/>
    <row r="1151" s="109" customFormat="1" ht="14.4"/>
    <row r="1152" s="109" customFormat="1" ht="14.4"/>
    <row r="1153" s="109" customFormat="1" ht="14.4"/>
    <row r="1154" s="109" customFormat="1" ht="14.4"/>
    <row r="1155" s="109" customFormat="1" ht="14.4"/>
    <row r="1156" s="109" customFormat="1" ht="14.4"/>
    <row r="1157" s="109" customFormat="1" ht="14.4"/>
    <row r="1158" s="109" customFormat="1" ht="14.4"/>
    <row r="1159" s="109" customFormat="1" ht="14.4"/>
    <row r="1160" s="109" customFormat="1" ht="14.4"/>
    <row r="1161" s="109" customFormat="1" ht="14.4"/>
    <row r="1162" s="109" customFormat="1" ht="14.4"/>
    <row r="1163" s="109" customFormat="1" ht="14.4"/>
    <row r="1164" s="109" customFormat="1" ht="14.4"/>
    <row r="1165" s="109" customFormat="1" ht="14.4"/>
    <row r="1166" s="109" customFormat="1" ht="14.4"/>
    <row r="1167" s="109" customFormat="1" ht="14.4"/>
    <row r="1168" s="109" customFormat="1" ht="14.4"/>
    <row r="1169" s="109" customFormat="1" ht="14.4"/>
    <row r="1170" s="109" customFormat="1" ht="14.4"/>
    <row r="1171" s="109" customFormat="1" ht="14.4"/>
    <row r="1172" s="109" customFormat="1" ht="14.4"/>
    <row r="1173" s="109" customFormat="1" ht="14.4"/>
    <row r="1174" s="109" customFormat="1" ht="14.4"/>
    <row r="1175" s="109" customFormat="1" ht="14.4"/>
    <row r="1176" s="109" customFormat="1" ht="14.4"/>
    <row r="1177" s="109" customFormat="1" ht="14.4"/>
    <row r="1178" s="109" customFormat="1" ht="14.4"/>
    <row r="1179" s="109" customFormat="1" ht="14.4"/>
    <row r="1180" s="109" customFormat="1" ht="14.4"/>
    <row r="1181" s="109" customFormat="1" ht="14.4"/>
    <row r="1182" s="109" customFormat="1" ht="14.4"/>
    <row r="1183" s="109" customFormat="1" ht="14.4"/>
    <row r="1184" s="109" customFormat="1" ht="14.4"/>
    <row r="1185" s="109" customFormat="1" ht="14.4"/>
    <row r="1186" s="109" customFormat="1" ht="14.4"/>
    <row r="1187" s="109" customFormat="1" ht="14.4"/>
    <row r="1188" s="109" customFormat="1" ht="14.4"/>
    <row r="1189" s="109" customFormat="1" ht="14.4"/>
    <row r="1190" s="109" customFormat="1" ht="14.4"/>
    <row r="1191" s="109" customFormat="1" ht="14.4"/>
    <row r="1192" s="109" customFormat="1" ht="14.4"/>
    <row r="1193" s="109" customFormat="1" ht="14.4"/>
    <row r="1194" s="109" customFormat="1" ht="14.4"/>
    <row r="1195" s="109" customFormat="1" ht="14.4"/>
    <row r="1196" s="109" customFormat="1" ht="14.4"/>
    <row r="1197" s="109" customFormat="1" ht="14.4"/>
    <row r="1198" s="109" customFormat="1" ht="14.4"/>
    <row r="1199" s="109" customFormat="1" ht="14.4"/>
    <row r="1200" s="109" customFormat="1" ht="14.4"/>
    <row r="1201" s="109" customFormat="1" ht="14.4"/>
    <row r="1202" s="109" customFormat="1" ht="14.4"/>
    <row r="1203" s="109" customFormat="1" ht="14.4"/>
    <row r="1204" s="109" customFormat="1" ht="14.4"/>
    <row r="1205" s="109" customFormat="1" ht="14.4"/>
    <row r="1206" s="109" customFormat="1" ht="14.4"/>
    <row r="1207" s="109" customFormat="1" ht="14.4"/>
    <row r="1208" s="109" customFormat="1" ht="14.4"/>
    <row r="1209" s="109" customFormat="1" ht="14.4"/>
    <row r="1210" s="109" customFormat="1" ht="14.4"/>
    <row r="1211" s="109" customFormat="1" ht="14.4"/>
    <row r="1212" s="109" customFormat="1" ht="14.4"/>
    <row r="1213" s="109" customFormat="1" ht="14.4"/>
    <row r="1214" s="109" customFormat="1" ht="14.4"/>
    <row r="1215" s="109" customFormat="1" ht="14.4"/>
    <row r="1216" s="109" customFormat="1" ht="14.4"/>
    <row r="1217" s="109" customFormat="1" ht="14.4"/>
    <row r="1218" s="109" customFormat="1" ht="14.4"/>
    <row r="1219" s="109" customFormat="1" ht="14.4"/>
    <row r="1220" s="109" customFormat="1" ht="14.4"/>
    <row r="1221" s="109" customFormat="1" ht="14.4"/>
    <row r="1222" s="109" customFormat="1" ht="14.4"/>
    <row r="1223" s="109" customFormat="1" ht="14.4"/>
    <row r="1224" s="109" customFormat="1" ht="14.4"/>
    <row r="1225" s="109" customFormat="1" ht="14.4"/>
    <row r="1226" s="109" customFormat="1" ht="14.4"/>
    <row r="1227" s="109" customFormat="1" ht="14.4"/>
    <row r="1228" s="109" customFormat="1" ht="14.4"/>
    <row r="1229" s="109" customFormat="1" ht="14.4"/>
    <row r="1230" s="109" customFormat="1" ht="14.4"/>
    <row r="1231" s="109" customFormat="1" ht="14.4"/>
    <row r="1232" s="109" customFormat="1" ht="14.4"/>
    <row r="1233" s="109" customFormat="1" ht="14.4"/>
    <row r="1234" s="109" customFormat="1" ht="14.4"/>
    <row r="1235" s="109" customFormat="1" ht="14.4"/>
    <row r="1236" s="109" customFormat="1" ht="14.4"/>
    <row r="1237" s="109" customFormat="1" ht="14.4"/>
    <row r="1238" s="109" customFormat="1" ht="14.4"/>
    <row r="1239" s="109" customFormat="1" ht="14.4"/>
    <row r="1240" s="109" customFormat="1" ht="14.4"/>
    <row r="1241" s="109" customFormat="1" ht="14.4"/>
    <row r="1242" s="109" customFormat="1" ht="14.4"/>
    <row r="1243" s="109" customFormat="1" ht="14.4"/>
    <row r="1244" s="109" customFormat="1" ht="14.4"/>
    <row r="1245" s="109" customFormat="1" ht="14.4"/>
    <row r="1246" s="109" customFormat="1" ht="14.4"/>
    <row r="1247" s="109" customFormat="1" ht="14.4"/>
    <row r="1248" s="109" customFormat="1" ht="14.4"/>
    <row r="1249" s="109" customFormat="1" ht="14.4"/>
    <row r="1250" s="109" customFormat="1" ht="14.4"/>
    <row r="1251" s="109" customFormat="1" ht="14.4"/>
    <row r="1252" s="109" customFormat="1" ht="14.4"/>
    <row r="1253" s="109" customFormat="1" ht="14.4"/>
    <row r="1254" s="109" customFormat="1" ht="14.4"/>
    <row r="1255" s="109" customFormat="1" ht="14.4"/>
    <row r="1256" s="109" customFormat="1" ht="14.4"/>
    <row r="1257" s="109" customFormat="1" ht="14.4"/>
    <row r="1258" s="109" customFormat="1" ht="14.4"/>
    <row r="1259" s="109" customFormat="1" ht="14.4"/>
    <row r="1260" s="109" customFormat="1" ht="14.4"/>
    <row r="1261" s="109" customFormat="1" ht="14.4"/>
    <row r="1262" s="109" customFormat="1" ht="14.4"/>
    <row r="1263" s="109" customFormat="1" ht="14.4"/>
    <row r="1264" s="109" customFormat="1" ht="14.4"/>
    <row r="1265" s="109" customFormat="1" ht="14.4"/>
    <row r="1266" s="109" customFormat="1" ht="14.4"/>
    <row r="1267" s="109" customFormat="1" ht="14.4"/>
    <row r="1268" s="109" customFormat="1" ht="14.4"/>
    <row r="1269" s="109" customFormat="1" ht="14.4"/>
    <row r="1270" s="109" customFormat="1" ht="14.4"/>
    <row r="1271" s="109" customFormat="1" ht="14.4"/>
    <row r="1272" s="109" customFormat="1" ht="14.4"/>
    <row r="1273" s="109" customFormat="1" ht="14.4"/>
    <row r="1274" s="109" customFormat="1" ht="14.4"/>
    <row r="1275" s="109" customFormat="1" ht="14.4"/>
    <row r="1276" s="109" customFormat="1" ht="14.4"/>
    <row r="1277" s="109" customFormat="1" ht="14.4"/>
    <row r="1278" s="109" customFormat="1" ht="14.4"/>
    <row r="1279" s="109" customFormat="1" ht="14.4"/>
    <row r="1280" s="109" customFormat="1" ht="14.4"/>
    <row r="1281" s="109" customFormat="1" ht="14.4"/>
    <row r="1282" s="109" customFormat="1" ht="14.4"/>
    <row r="1283" s="109" customFormat="1" ht="14.4"/>
    <row r="1284" s="109" customFormat="1" ht="14.4"/>
    <row r="1285" s="109" customFormat="1" ht="14.4"/>
    <row r="1286" s="109" customFormat="1" ht="14.4"/>
    <row r="1287" s="109" customFormat="1" ht="14.4"/>
    <row r="1288" s="109" customFormat="1" ht="14.4"/>
    <row r="1289" s="109" customFormat="1" ht="14.4"/>
    <row r="1290" s="109" customFormat="1" ht="14.4"/>
    <row r="1291" s="109" customFormat="1" ht="14.4"/>
    <row r="1292" s="109" customFormat="1" ht="14.4"/>
    <row r="1293" s="109" customFormat="1" ht="14.4"/>
    <row r="1294" s="109" customFormat="1" ht="14.4"/>
    <row r="1295" s="109" customFormat="1" ht="14.4"/>
    <row r="1296" s="109" customFormat="1" ht="14.4"/>
    <row r="1297" s="109" customFormat="1" ht="14.4"/>
    <row r="1298" s="109" customFormat="1" ht="14.4"/>
    <row r="1299" s="109" customFormat="1" ht="14.4"/>
    <row r="1300" s="109" customFormat="1" ht="14.4"/>
    <row r="1301" s="109" customFormat="1" ht="14.4"/>
    <row r="1302" s="109" customFormat="1" ht="14.4"/>
    <row r="1303" s="109" customFormat="1" ht="14.4"/>
    <row r="1304" s="109" customFormat="1" ht="14.4"/>
    <row r="1305" s="109" customFormat="1" ht="14.4"/>
    <row r="1306" s="109" customFormat="1" ht="14.4"/>
    <row r="1307" s="109" customFormat="1" ht="14.4"/>
    <row r="1308" s="109" customFormat="1" ht="14.4"/>
    <row r="1309" s="109" customFormat="1" ht="14.4"/>
    <row r="1310" s="109" customFormat="1" ht="14.4"/>
    <row r="1311" s="109" customFormat="1" ht="14.4"/>
    <row r="1312" s="109" customFormat="1" ht="14.4"/>
    <row r="1313" s="109" customFormat="1" ht="14.4"/>
    <row r="1314" s="109" customFormat="1" ht="14.4"/>
    <row r="1315" s="109" customFormat="1" ht="14.4"/>
    <row r="1316" s="109" customFormat="1" ht="14.4"/>
    <row r="1317" s="109" customFormat="1" ht="14.4"/>
    <row r="1318" s="109" customFormat="1" ht="14.4"/>
    <row r="1319" s="109" customFormat="1" ht="14.4"/>
    <row r="1320" s="109" customFormat="1" ht="14.4"/>
    <row r="1321" s="109" customFormat="1" ht="14.4"/>
    <row r="1322" s="109" customFormat="1" ht="14.4"/>
    <row r="1323" s="109" customFormat="1" ht="14.4"/>
    <row r="1324" s="109" customFormat="1" ht="14.4"/>
    <row r="1325" s="109" customFormat="1" ht="14.4"/>
    <row r="1326" s="109" customFormat="1" ht="14.4"/>
    <row r="1327" s="109" customFormat="1" ht="14.4"/>
    <row r="1328" s="109" customFormat="1" ht="14.4"/>
    <row r="1329" s="109" customFormat="1" ht="14.4"/>
    <row r="1330" s="109" customFormat="1" ht="14.4"/>
    <row r="1331" s="109" customFormat="1" ht="14.4"/>
    <row r="1332" s="109" customFormat="1" ht="14.4"/>
    <row r="1333" s="109" customFormat="1" ht="14.4"/>
    <row r="1334" s="109" customFormat="1" ht="14.4"/>
    <row r="1335" s="109" customFormat="1" ht="14.4"/>
    <row r="1336" s="109" customFormat="1" ht="14.4"/>
    <row r="1337" s="109" customFormat="1" ht="14.4"/>
    <row r="1338" s="109" customFormat="1" ht="14.4"/>
    <row r="1339" s="109" customFormat="1" ht="14.4"/>
    <row r="1340" s="109" customFormat="1" ht="14.4"/>
    <row r="1341" s="109" customFormat="1" ht="14.4"/>
    <row r="1342" s="109" customFormat="1" ht="14.4"/>
    <row r="1343" s="109" customFormat="1" ht="14.4"/>
    <row r="1344" s="109" customFormat="1" ht="14.4"/>
    <row r="1345" s="109" customFormat="1" ht="14.4"/>
    <row r="1346" s="109" customFormat="1" ht="14.4"/>
    <row r="1347" s="109" customFormat="1" ht="14.4"/>
    <row r="1348" s="109" customFormat="1" ht="14.4"/>
    <row r="1349" s="109" customFormat="1" ht="14.4"/>
    <row r="1350" s="109" customFormat="1" ht="14.4"/>
    <row r="1351" s="109" customFormat="1" ht="14.4"/>
    <row r="1352" s="109" customFormat="1" ht="14.4"/>
    <row r="1353" s="109" customFormat="1" ht="14.4"/>
    <row r="1354" s="109" customFormat="1" ht="14.4"/>
    <row r="1355" s="109" customFormat="1" ht="14.4"/>
    <row r="1356" s="109" customFormat="1" ht="14.4"/>
    <row r="1357" s="109" customFormat="1" ht="14.4"/>
    <row r="1358" s="109" customFormat="1" ht="14.4"/>
    <row r="1359" s="109" customFormat="1" ht="14.4"/>
    <row r="1360" s="109" customFormat="1" ht="14.4"/>
    <row r="1361" s="109" customFormat="1" ht="14.4"/>
    <row r="1362" s="109" customFormat="1" ht="14.4"/>
    <row r="1363" s="109" customFormat="1" ht="14.4"/>
    <row r="1364" s="109" customFormat="1" ht="14.4"/>
    <row r="1365" s="109" customFormat="1" ht="14.4"/>
    <row r="1366" s="109" customFormat="1" ht="14.4"/>
    <row r="1367" s="109" customFormat="1" ht="14.4"/>
    <row r="1368" s="109" customFormat="1" ht="14.4"/>
    <row r="1369" s="109" customFormat="1" ht="14.4"/>
    <row r="1370" s="109" customFormat="1" ht="14.4"/>
    <row r="1371" s="109" customFormat="1" ht="14.4"/>
    <row r="1372" s="109" customFormat="1" ht="14.4"/>
    <row r="1373" s="109" customFormat="1" ht="14.4"/>
    <row r="1374" s="109" customFormat="1" ht="14.4"/>
    <row r="1375" s="109" customFormat="1" ht="14.4"/>
    <row r="1376" s="109" customFormat="1" ht="14.4"/>
    <row r="1377" s="109" customFormat="1" ht="14.4"/>
    <row r="1378" s="109" customFormat="1" ht="14.4"/>
    <row r="1379" s="109" customFormat="1" ht="14.4"/>
    <row r="1380" s="109" customFormat="1" ht="14.4"/>
    <row r="1381" s="109" customFormat="1" ht="14.4"/>
    <row r="1382" s="109" customFormat="1" ht="14.4"/>
    <row r="1383" s="109" customFormat="1" ht="14.4"/>
    <row r="1384" s="109" customFormat="1" ht="14.4"/>
    <row r="1385" s="109" customFormat="1" ht="14.4"/>
    <row r="1386" s="109" customFormat="1" ht="14.4"/>
    <row r="1387" s="109" customFormat="1" ht="14.4"/>
    <row r="1388" s="109" customFormat="1" ht="14.4"/>
    <row r="1389" s="109" customFormat="1" ht="14.4"/>
    <row r="1390" s="109" customFormat="1" ht="14.4"/>
    <row r="1391" s="109" customFormat="1" ht="14.4"/>
    <row r="1392" s="109" customFormat="1" ht="14.4"/>
    <row r="1393" s="109" customFormat="1" ht="14.4"/>
    <row r="1394" s="109" customFormat="1" ht="14.4"/>
    <row r="1395" s="109" customFormat="1" ht="14.4"/>
    <row r="1396" s="109" customFormat="1" ht="14.4"/>
    <row r="1397" s="109" customFormat="1" ht="14.4"/>
    <row r="1398" s="109" customFormat="1" ht="14.4"/>
    <row r="1399" s="109" customFormat="1" ht="14.4"/>
    <row r="1400" s="109" customFormat="1" ht="14.4"/>
    <row r="1401" s="109" customFormat="1" ht="14.4"/>
    <row r="1402" s="109" customFormat="1" ht="14.4"/>
    <row r="1403" s="109" customFormat="1" ht="14.4"/>
    <row r="1404" s="109" customFormat="1" ht="14.4"/>
    <row r="1405" s="109" customFormat="1" ht="14.4"/>
    <row r="1406" s="109" customFormat="1" ht="14.4"/>
    <row r="1407" s="109" customFormat="1" ht="14.4"/>
    <row r="1408" s="109" customFormat="1" ht="14.4"/>
    <row r="1409" s="109" customFormat="1" ht="14.4"/>
    <row r="1410" s="109" customFormat="1" ht="14.4"/>
    <row r="1411" s="109" customFormat="1" ht="14.4"/>
    <row r="1412" s="109" customFormat="1" ht="14.4"/>
    <row r="1413" s="109" customFormat="1" ht="14.4"/>
    <row r="1414" s="109" customFormat="1" ht="14.4"/>
    <row r="1415" s="109" customFormat="1" ht="14.4"/>
    <row r="1416" s="109" customFormat="1" ht="14.4"/>
    <row r="1417" s="109" customFormat="1" ht="14.4"/>
    <row r="1418" s="109" customFormat="1" ht="14.4"/>
    <row r="1419" s="109" customFormat="1" ht="14.4"/>
    <row r="1420" s="109" customFormat="1" ht="14.4"/>
    <row r="1421" s="109" customFormat="1" ht="14.4"/>
    <row r="1422" s="109" customFormat="1" ht="14.4"/>
    <row r="1423" s="109" customFormat="1" ht="14.4"/>
    <row r="1424" s="109" customFormat="1" ht="14.4"/>
    <row r="1425" s="109" customFormat="1" ht="14.4"/>
    <row r="1426" s="109" customFormat="1" ht="14.4"/>
    <row r="1427" s="109" customFormat="1" ht="14.4"/>
    <row r="1428" s="109" customFormat="1" ht="14.4"/>
    <row r="1429" s="109" customFormat="1" ht="14.4"/>
    <row r="1430" s="109" customFormat="1" ht="14.4"/>
    <row r="1431" s="109" customFormat="1" ht="14.4"/>
    <row r="1432" s="109" customFormat="1" ht="14.4"/>
    <row r="1433" s="109" customFormat="1" ht="14.4"/>
    <row r="1434" s="109" customFormat="1" ht="14.4"/>
    <row r="1435" s="109" customFormat="1" ht="14.4"/>
    <row r="1436" s="109" customFormat="1" ht="14.4"/>
    <row r="1437" s="109" customFormat="1" ht="14.4"/>
    <row r="1438" s="109" customFormat="1" ht="14.4"/>
    <row r="1439" s="109" customFormat="1" ht="14.4"/>
    <row r="1440" s="109" customFormat="1" ht="14.4"/>
    <row r="1441" s="109" customFormat="1" ht="14.4"/>
    <row r="1442" s="109" customFormat="1" ht="14.4"/>
    <row r="1443" s="109" customFormat="1" ht="14.4"/>
    <row r="1444" s="109" customFormat="1" ht="14.4"/>
    <row r="1445" s="109" customFormat="1" ht="14.4"/>
    <row r="1446" s="109" customFormat="1" ht="14.4"/>
    <row r="1447" s="109" customFormat="1" ht="14.4"/>
    <row r="1448" s="109" customFormat="1" ht="14.4"/>
    <row r="1449" s="109" customFormat="1" ht="14.4"/>
    <row r="1450" s="109" customFormat="1" ht="14.4"/>
    <row r="1451" s="109" customFormat="1" ht="14.4"/>
    <row r="1452" s="109" customFormat="1" ht="14.4"/>
    <row r="1453" s="109" customFormat="1" ht="14.4"/>
    <row r="1454" s="109" customFormat="1" ht="14.4"/>
    <row r="1455" s="109" customFormat="1" ht="14.4"/>
    <row r="1456" s="109" customFormat="1" ht="14.4"/>
    <row r="1457" s="109" customFormat="1" ht="14.4"/>
    <row r="1458" s="109" customFormat="1" ht="14.4"/>
    <row r="1459" s="109" customFormat="1" ht="14.4"/>
    <row r="1460" s="109" customFormat="1" ht="14.4"/>
    <row r="1461" s="109" customFormat="1" ht="14.4"/>
    <row r="1462" s="109" customFormat="1" ht="14.4"/>
    <row r="1463" s="109" customFormat="1" ht="14.4"/>
    <row r="1464" s="109" customFormat="1" ht="14.4"/>
    <row r="1465" s="109" customFormat="1" ht="14.4"/>
    <row r="1466" s="109" customFormat="1" ht="14.4"/>
    <row r="1467" s="109" customFormat="1" ht="14.4"/>
    <row r="1468" s="109" customFormat="1" ht="14.4"/>
    <row r="1469" s="109" customFormat="1" ht="14.4"/>
    <row r="1470" s="109" customFormat="1" ht="14.4"/>
    <row r="1471" s="109" customFormat="1" ht="14.4"/>
    <row r="1472" s="109" customFormat="1" ht="14.4"/>
    <row r="1473" s="109" customFormat="1" ht="14.4"/>
    <row r="1474" s="109" customFormat="1" ht="14.4"/>
    <row r="1475" s="109" customFormat="1" ht="14.4"/>
    <row r="1476" s="109" customFormat="1" ht="14.4"/>
    <row r="1477" s="109" customFormat="1" ht="14.4"/>
    <row r="1478" s="109" customFormat="1" ht="14.4"/>
    <row r="1479" s="109" customFormat="1" ht="14.4"/>
    <row r="1480" s="109" customFormat="1" ht="14.4"/>
    <row r="1481" s="109" customFormat="1" ht="14.4"/>
    <row r="1482" s="109" customFormat="1" ht="14.4"/>
    <row r="1483" s="109" customFormat="1" ht="14.4"/>
    <row r="1484" s="109" customFormat="1" ht="14.4"/>
    <row r="1485" s="109" customFormat="1" ht="14.4"/>
    <row r="1486" s="109" customFormat="1" ht="14.4"/>
    <row r="1487" s="109" customFormat="1" ht="14.4"/>
    <row r="1488" s="109" customFormat="1" ht="14.4"/>
    <row r="1489" s="109" customFormat="1" ht="14.4"/>
    <row r="1490" s="109" customFormat="1" ht="14.4"/>
    <row r="1491" s="109" customFormat="1" ht="14.4"/>
    <row r="1492" s="109" customFormat="1" ht="14.4"/>
    <row r="1493" s="109" customFormat="1" ht="14.4"/>
    <row r="1494" s="109" customFormat="1" ht="14.4"/>
    <row r="1495" s="109" customFormat="1" ht="14.4"/>
    <row r="1496" s="109" customFormat="1" ht="14.4"/>
    <row r="1497" s="109" customFormat="1" ht="14.4"/>
    <row r="1498" s="109" customFormat="1" ht="14.4"/>
    <row r="1499" s="109" customFormat="1" ht="14.4"/>
    <row r="1500" s="109" customFormat="1" ht="14.4"/>
    <row r="1501" s="109" customFormat="1" ht="14.4"/>
    <row r="1502" s="109" customFormat="1" ht="14.4"/>
    <row r="1503" s="109" customFormat="1" ht="14.4"/>
    <row r="1504" s="109" customFormat="1" ht="14.4"/>
    <row r="1505" s="109" customFormat="1" ht="14.4"/>
    <row r="1506" s="109" customFormat="1" ht="14.4"/>
    <row r="1507" s="109" customFormat="1" ht="14.4"/>
    <row r="1508" s="109" customFormat="1" ht="14.4"/>
    <row r="1509" s="109" customFormat="1" ht="14.4"/>
    <row r="1510" s="109" customFormat="1" ht="14.4"/>
    <row r="1511" s="109" customFormat="1" ht="14.4"/>
    <row r="1512" s="109" customFormat="1" ht="14.4"/>
    <row r="1513" s="109" customFormat="1" ht="14.4"/>
    <row r="1514" s="109" customFormat="1" ht="14.4"/>
    <row r="1515" s="109" customFormat="1" ht="14.4"/>
    <row r="1516" s="109" customFormat="1" ht="14.4"/>
    <row r="1517" s="109" customFormat="1" ht="14.4"/>
    <row r="1518" s="109" customFormat="1" ht="14.4"/>
    <row r="1519" s="109" customFormat="1" ht="14.4"/>
    <row r="1520" s="109" customFormat="1" ht="14.4"/>
    <row r="1521" s="109" customFormat="1" ht="14.4"/>
    <row r="1522" s="109" customFormat="1" ht="14.4"/>
    <row r="1523" s="109" customFormat="1" ht="14.4"/>
    <row r="1524" s="109" customFormat="1" ht="14.4"/>
    <row r="1525" s="109" customFormat="1" ht="14.4"/>
    <row r="1526" s="109" customFormat="1" ht="14.4"/>
    <row r="1527" s="109" customFormat="1" ht="14.4"/>
    <row r="1528" s="109" customFormat="1" ht="14.4"/>
    <row r="1529" s="109" customFormat="1" ht="14.4"/>
    <row r="1530" s="109" customFormat="1" ht="14.4"/>
    <row r="1531" s="109" customFormat="1" ht="14.4"/>
    <row r="1532" s="109" customFormat="1" ht="14.4"/>
    <row r="1533" s="109" customFormat="1" ht="14.4"/>
    <row r="1534" s="109" customFormat="1" ht="14.4"/>
    <row r="1535" s="109" customFormat="1" ht="14.4"/>
    <row r="1536" s="109" customFormat="1" ht="14.4"/>
    <row r="1537" s="109" customFormat="1" ht="14.4"/>
    <row r="1538" s="109" customFormat="1" ht="14.4"/>
    <row r="1539" s="109" customFormat="1" ht="14.4"/>
    <row r="1540" s="109" customFormat="1" ht="14.4"/>
    <row r="1541" s="109" customFormat="1" ht="14.4"/>
    <row r="1542" s="109" customFormat="1" ht="14.4"/>
    <row r="1543" s="109" customFormat="1" ht="14.4"/>
    <row r="1544" s="109" customFormat="1" ht="14.4"/>
    <row r="1545" s="109" customFormat="1" ht="14.4"/>
    <row r="1546" s="109" customFormat="1" ht="14.4"/>
    <row r="1547" s="109" customFormat="1" ht="14.4"/>
    <row r="1548" s="109" customFormat="1" ht="14.4"/>
    <row r="1549" s="109" customFormat="1" ht="14.4"/>
    <row r="1550" s="109" customFormat="1" ht="14.4"/>
    <row r="1551" s="109" customFormat="1" ht="14.4"/>
    <row r="1552" s="109" customFormat="1" ht="14.4"/>
    <row r="1553" s="109" customFormat="1" ht="14.4"/>
    <row r="1554" s="109" customFormat="1" ht="14.4"/>
    <row r="1555" s="109" customFormat="1" ht="14.4"/>
    <row r="1556" s="109" customFormat="1" ht="14.4"/>
    <row r="1557" s="109" customFormat="1" ht="14.4"/>
    <row r="1558" s="109" customFormat="1" ht="14.4"/>
    <row r="1559" s="109" customFormat="1" ht="14.4"/>
    <row r="1560" s="109" customFormat="1" ht="14.4"/>
    <row r="1561" s="109" customFormat="1" ht="14.4"/>
    <row r="1562" s="109" customFormat="1" ht="14.4"/>
    <row r="1563" s="109" customFormat="1" ht="14.4"/>
    <row r="1564" s="109" customFormat="1" ht="14.4"/>
    <row r="1565" s="109" customFormat="1" ht="14.4"/>
    <row r="1566" s="109" customFormat="1" ht="14.4"/>
    <row r="1567" s="109" customFormat="1" ht="14.4"/>
    <row r="1568" s="109" customFormat="1" ht="14.4"/>
    <row r="1569" s="109" customFormat="1" ht="14.4"/>
    <row r="1570" s="109" customFormat="1" ht="14.4"/>
    <row r="1571" s="109" customFormat="1" ht="14.4"/>
    <row r="1572" s="109" customFormat="1" ht="14.4"/>
    <row r="1573" s="109" customFormat="1" ht="14.4"/>
    <row r="1574" s="109" customFormat="1" ht="14.4"/>
    <row r="1575" s="109" customFormat="1" ht="14.4"/>
    <row r="1576" s="109" customFormat="1" ht="14.4"/>
    <row r="1577" s="109" customFormat="1" ht="14.4"/>
    <row r="1578" s="109" customFormat="1" ht="14.4"/>
    <row r="1579" s="109" customFormat="1" ht="14.4"/>
    <row r="1580" s="109" customFormat="1" ht="14.4"/>
    <row r="1581" s="109" customFormat="1" ht="14.4"/>
    <row r="1582" s="109" customFormat="1" ht="14.4"/>
    <row r="1583" s="109" customFormat="1" ht="14.4"/>
    <row r="1584" s="109" customFormat="1" ht="14.4"/>
    <row r="1585" s="109" customFormat="1" ht="14.4"/>
    <row r="1586" s="109" customFormat="1" ht="14.4"/>
    <row r="1587" s="109" customFormat="1" ht="14.4"/>
    <row r="1588" s="109" customFormat="1" ht="14.4"/>
    <row r="1589" s="109" customFormat="1" ht="14.4"/>
    <row r="1590" s="109" customFormat="1" ht="14.4"/>
    <row r="1591" s="109" customFormat="1" ht="14.4"/>
    <row r="1592" s="109" customFormat="1" ht="14.4"/>
    <row r="1593" s="109" customFormat="1" ht="14.4"/>
    <row r="1594" s="109" customFormat="1" ht="14.4"/>
    <row r="1595" s="109" customFormat="1" ht="14.4"/>
    <row r="1596" s="109" customFormat="1" ht="14.4"/>
    <row r="1597" s="109" customFormat="1" ht="14.4"/>
    <row r="1598" s="109" customFormat="1" ht="14.4"/>
    <row r="1599" s="109" customFormat="1" ht="14.4"/>
    <row r="1600" s="109" customFormat="1" ht="14.4"/>
    <row r="1601" s="109" customFormat="1" ht="14.4"/>
    <row r="1602" s="109" customFormat="1" ht="14.4"/>
    <row r="1603" s="109" customFormat="1" ht="14.4"/>
    <row r="1604" s="109" customFormat="1" ht="14.4"/>
    <row r="1605" s="109" customFormat="1" ht="14.4"/>
    <row r="1606" s="109" customFormat="1" ht="14.4"/>
    <row r="1607" s="109" customFormat="1" ht="14.4"/>
    <row r="1608" s="109" customFormat="1" ht="14.4"/>
    <row r="1609" s="109" customFormat="1" ht="14.4"/>
    <row r="1610" s="109" customFormat="1" ht="14.4"/>
    <row r="1611" s="109" customFormat="1" ht="14.4"/>
    <row r="1612" s="109" customFormat="1" ht="14.4"/>
    <row r="1613" s="109" customFormat="1" ht="14.4"/>
    <row r="1614" s="109" customFormat="1" ht="14.4"/>
    <row r="1615" s="109" customFormat="1" ht="14.4"/>
    <row r="1616" s="109" customFormat="1" ht="14.4"/>
    <row r="1617" s="109" customFormat="1" ht="14.4"/>
    <row r="1618" s="109" customFormat="1" ht="14.4"/>
    <row r="1619" s="109" customFormat="1" ht="14.4"/>
    <row r="1620" s="109" customFormat="1" ht="14.4"/>
    <row r="1621" s="109" customFormat="1" ht="14.4"/>
    <row r="1622" s="109" customFormat="1" ht="14.4"/>
    <row r="1623" s="109" customFormat="1" ht="14.4"/>
    <row r="1624" s="109" customFormat="1" ht="14.4"/>
    <row r="1625" s="109" customFormat="1" ht="14.4"/>
    <row r="1626" s="109" customFormat="1" ht="14.4"/>
    <row r="1627" s="109" customFormat="1" ht="14.4"/>
    <row r="1628" s="109" customFormat="1" ht="14.4"/>
    <row r="1629" s="109" customFormat="1" ht="14.4"/>
    <row r="1630" s="109" customFormat="1" ht="14.4"/>
    <row r="1631" s="109" customFormat="1" ht="14.4"/>
    <row r="1632" s="109" customFormat="1" ht="14.4"/>
    <row r="1633" s="109" customFormat="1" ht="14.4"/>
    <row r="1634" s="109" customFormat="1" ht="14.4"/>
    <row r="1635" s="109" customFormat="1" ht="14.4"/>
    <row r="1636" s="109" customFormat="1" ht="14.4"/>
    <row r="1637" s="109" customFormat="1" ht="14.4"/>
    <row r="1638" s="109" customFormat="1" ht="14.4"/>
    <row r="1639" s="109" customFormat="1" ht="14.4"/>
    <row r="1640" s="109" customFormat="1" ht="14.4"/>
    <row r="1641" s="109" customFormat="1" ht="14.4"/>
    <row r="1642" s="109" customFormat="1" ht="14.4"/>
    <row r="1643" s="109" customFormat="1" ht="14.4"/>
    <row r="1644" s="109" customFormat="1" ht="14.4"/>
    <row r="1645" s="109" customFormat="1" ht="14.4"/>
    <row r="1646" s="109" customFormat="1" ht="14.4"/>
    <row r="1647" s="109" customFormat="1" ht="14.4"/>
    <row r="1648" s="109" customFormat="1" ht="14.4"/>
    <row r="1649" s="109" customFormat="1" ht="14.4"/>
    <row r="1650" s="109" customFormat="1" ht="14.4"/>
    <row r="1651" s="109" customFormat="1" ht="14.4"/>
    <row r="1652" s="109" customFormat="1" ht="14.4"/>
    <row r="1653" s="109" customFormat="1" ht="14.4"/>
    <row r="1654" s="109" customFormat="1" ht="14.4"/>
    <row r="1655" s="109" customFormat="1" ht="14.4"/>
    <row r="1656" s="109" customFormat="1" ht="14.4"/>
    <row r="1657" s="109" customFormat="1" ht="14.4"/>
    <row r="1658" s="109" customFormat="1" ht="14.4"/>
    <row r="1659" s="109" customFormat="1" ht="14.4"/>
    <row r="1660" s="109" customFormat="1" ht="14.4"/>
    <row r="1661" s="109" customFormat="1" ht="14.4"/>
    <row r="1662" s="109" customFormat="1" ht="14.4"/>
    <row r="1663" s="109" customFormat="1" ht="14.4"/>
    <row r="1664" s="109" customFormat="1" ht="14.4"/>
    <row r="1665" s="109" customFormat="1" ht="14.4"/>
    <row r="1666" s="109" customFormat="1" ht="14.4"/>
    <row r="1667" s="109" customFormat="1" ht="14.4"/>
    <row r="1668" s="109" customFormat="1" ht="14.4"/>
    <row r="1669" s="109" customFormat="1" ht="14.4"/>
    <row r="1670" s="109" customFormat="1" ht="14.4"/>
    <row r="1671" s="109" customFormat="1" ht="14.4"/>
    <row r="1672" s="109" customFormat="1" ht="14.4"/>
    <row r="1673" s="109" customFormat="1" ht="14.4"/>
    <row r="1674" s="109" customFormat="1" ht="14.4"/>
    <row r="1675" s="109" customFormat="1" ht="14.4"/>
    <row r="1676" s="109" customFormat="1" ht="14.4"/>
    <row r="1677" s="109" customFormat="1" ht="14.4"/>
    <row r="1678" s="109" customFormat="1" ht="14.4"/>
    <row r="1679" s="109" customFormat="1" ht="14.4"/>
    <row r="1680" s="109" customFormat="1" ht="14.4"/>
    <row r="1681" s="109" customFormat="1" ht="14.4"/>
    <row r="1682" s="109" customFormat="1" ht="14.4"/>
    <row r="1683" s="109" customFormat="1" ht="14.4"/>
    <row r="1684" s="109" customFormat="1" ht="14.4"/>
    <row r="1685" s="109" customFormat="1" ht="14.4"/>
    <row r="1686" s="109" customFormat="1" ht="14.4"/>
    <row r="1687" s="109" customFormat="1" ht="14.4"/>
    <row r="1688" s="109" customFormat="1" ht="14.4"/>
    <row r="1689" s="109" customFormat="1" ht="14.4"/>
    <row r="1690" s="109" customFormat="1" ht="14.4"/>
    <row r="1691" s="109" customFormat="1" ht="14.4"/>
    <row r="1692" s="109" customFormat="1" ht="14.4"/>
    <row r="1693" s="109" customFormat="1" ht="14.4"/>
    <row r="1694" s="109" customFormat="1" ht="14.4"/>
    <row r="1695" s="109" customFormat="1" ht="14.4"/>
    <row r="1696" s="109" customFormat="1" ht="14.4"/>
    <row r="1697" s="109" customFormat="1" ht="14.4"/>
    <row r="1698" s="109" customFormat="1" ht="14.4"/>
    <row r="1699" s="109" customFormat="1" ht="14.4"/>
    <row r="1700" s="109" customFormat="1" ht="14.4"/>
    <row r="1701" s="109" customFormat="1" ht="14.4"/>
    <row r="1702" s="109" customFormat="1" ht="14.4"/>
    <row r="1703" s="109" customFormat="1" ht="14.4"/>
    <row r="1704" s="109" customFormat="1" ht="14.4"/>
    <row r="1705" s="109" customFormat="1" ht="14.4"/>
    <row r="1706" s="109" customFormat="1" ht="14.4"/>
    <row r="1707" s="109" customFormat="1" ht="14.4"/>
    <row r="1708" s="109" customFormat="1" ht="14.4"/>
    <row r="1709" s="109" customFormat="1" ht="14.4"/>
    <row r="1710" s="109" customFormat="1" ht="14.4"/>
    <row r="1711" s="109" customFormat="1" ht="14.4"/>
    <row r="1712" s="109" customFormat="1" ht="14.4"/>
    <row r="1713" s="109" customFormat="1" ht="14.4"/>
    <row r="1714" s="109" customFormat="1" ht="14.4"/>
    <row r="1715" s="109" customFormat="1" ht="14.4"/>
    <row r="1716" s="109" customFormat="1" ht="14.4"/>
    <row r="1717" s="109" customFormat="1" ht="14.4"/>
    <row r="1718" s="109" customFormat="1" ht="14.4"/>
    <row r="1719" s="109" customFormat="1" ht="14.4"/>
    <row r="1720" s="109" customFormat="1" ht="14.4"/>
    <row r="1721" s="109" customFormat="1" ht="14.4"/>
    <row r="1722" s="109" customFormat="1" ht="14.4"/>
    <row r="1723" s="109" customFormat="1" ht="14.4"/>
    <row r="1724" s="109" customFormat="1" ht="14.4"/>
    <row r="1725" s="109" customFormat="1" ht="14.4"/>
    <row r="1726" s="109" customFormat="1" ht="14.4"/>
    <row r="1727" s="109" customFormat="1" ht="14.4"/>
    <row r="1728" s="109" customFormat="1" ht="14.4"/>
    <row r="1729" s="109" customFormat="1" ht="14.4"/>
    <row r="1730" s="109" customFormat="1" ht="14.4"/>
    <row r="1731" s="109" customFormat="1" ht="14.4"/>
    <row r="1732" s="109" customFormat="1" ht="14.4"/>
    <row r="1733" s="109" customFormat="1" ht="14.4"/>
    <row r="1734" s="109" customFormat="1" ht="14.4"/>
    <row r="1735" s="109" customFormat="1" ht="14.4"/>
    <row r="1736" s="109" customFormat="1" ht="14.4"/>
    <row r="1737" s="109" customFormat="1" ht="14.4"/>
    <row r="1738" s="109" customFormat="1" ht="14.4"/>
    <row r="1739" s="109" customFormat="1" ht="14.4"/>
    <row r="1740" s="109" customFormat="1" ht="14.4"/>
    <row r="1741" s="109" customFormat="1" ht="14.4"/>
    <row r="1742" s="109" customFormat="1" ht="14.4"/>
    <row r="1743" s="109" customFormat="1" ht="14.4"/>
    <row r="1744" s="109" customFormat="1" ht="14.4"/>
    <row r="1745" s="109" customFormat="1" ht="14.4"/>
    <row r="1746" s="109" customFormat="1" ht="14.4"/>
    <row r="1747" s="109" customFormat="1" ht="14.4"/>
    <row r="1748" s="109" customFormat="1" ht="14.4"/>
    <row r="1749" s="109" customFormat="1" ht="14.4"/>
    <row r="1750" s="109" customFormat="1" ht="14.4"/>
    <row r="1751" s="109" customFormat="1" ht="14.4"/>
    <row r="1752" s="109" customFormat="1" ht="14.4"/>
    <row r="1753" s="109" customFormat="1" ht="14.4"/>
    <row r="1754" s="109" customFormat="1" ht="14.4"/>
    <row r="1755" s="109" customFormat="1" ht="14.4"/>
    <row r="1756" s="109" customFormat="1" ht="14.4"/>
    <row r="1757" s="109" customFormat="1" ht="14.4"/>
    <row r="1758" s="109" customFormat="1" ht="14.4"/>
    <row r="1759" s="109" customFormat="1" ht="14.4"/>
    <row r="1760" s="109" customFormat="1" ht="14.4"/>
    <row r="1761" s="109" customFormat="1" ht="14.4"/>
    <row r="1762" s="109" customFormat="1" ht="14.4"/>
    <row r="1763" s="109" customFormat="1" ht="14.4"/>
    <row r="1764" s="109" customFormat="1" ht="14.4"/>
    <row r="1765" s="109" customFormat="1" ht="14.4"/>
    <row r="1766" s="109" customFormat="1" ht="14.4"/>
    <row r="1767" s="109" customFormat="1" ht="14.4"/>
    <row r="1768" s="109" customFormat="1" ht="14.4"/>
    <row r="1769" s="109" customFormat="1" ht="14.4"/>
    <row r="1770" s="109" customFormat="1" ht="14.4"/>
    <row r="1771" s="109" customFormat="1" ht="14.4"/>
    <row r="1772" s="109" customFormat="1" ht="14.4"/>
    <row r="1773" s="109" customFormat="1" ht="14.4"/>
    <row r="1774" s="109" customFormat="1" ht="14.4"/>
    <row r="1775" s="109" customFormat="1" ht="14.4"/>
    <row r="1776" s="109" customFormat="1" ht="14.4"/>
    <row r="1777" s="109" customFormat="1" ht="14.4"/>
    <row r="1778" s="109" customFormat="1" ht="14.4"/>
    <row r="1779" s="109" customFormat="1" ht="14.4"/>
    <row r="1780" s="109" customFormat="1" ht="14.4"/>
    <row r="1781" s="109" customFormat="1" ht="14.4"/>
    <row r="1782" s="109" customFormat="1" ht="14.4"/>
    <row r="1783" s="109" customFormat="1" ht="14.4"/>
    <row r="1784" s="109" customFormat="1" ht="14.4"/>
    <row r="1785" s="109" customFormat="1" ht="14.4"/>
    <row r="1786" s="109" customFormat="1" ht="14.4"/>
    <row r="1787" s="109" customFormat="1" ht="14.4"/>
    <row r="1788" s="109" customFormat="1" ht="14.4"/>
    <row r="1789" s="109" customFormat="1" ht="14.4"/>
    <row r="1790" s="109" customFormat="1" ht="14.4"/>
    <row r="1791" s="109" customFormat="1" ht="14.4"/>
    <row r="1792" s="109" customFormat="1" ht="14.4"/>
    <row r="1793" s="109" customFormat="1" ht="14.4"/>
    <row r="1794" s="109" customFormat="1" ht="14.4"/>
    <row r="1795" s="109" customFormat="1" ht="14.4"/>
    <row r="1796" s="109" customFormat="1" ht="14.4"/>
    <row r="1797" s="109" customFormat="1" ht="14.4"/>
    <row r="1798" s="109" customFormat="1" ht="14.4"/>
    <row r="1799" s="109" customFormat="1" ht="14.4"/>
    <row r="1800" s="109" customFormat="1" ht="14.4"/>
    <row r="1801" s="109" customFormat="1" ht="14.4"/>
    <row r="1802" s="109" customFormat="1" ht="14.4"/>
    <row r="1803" s="109" customFormat="1" ht="14.4"/>
    <row r="1804" s="109" customFormat="1" ht="14.4"/>
    <row r="1805" s="109" customFormat="1" ht="14.4"/>
    <row r="1806" s="109" customFormat="1" ht="14.4"/>
    <row r="1807" s="109" customFormat="1" ht="14.4"/>
    <row r="1808" s="109" customFormat="1" ht="14.4"/>
    <row r="1809" s="109" customFormat="1" ht="14.4"/>
    <row r="1810" s="109" customFormat="1" ht="14.4"/>
    <row r="1811" s="109" customFormat="1" ht="14.4"/>
    <row r="1812" s="109" customFormat="1" ht="14.4"/>
    <row r="1813" s="109" customFormat="1" ht="14.4"/>
    <row r="1814" s="109" customFormat="1" ht="14.4"/>
    <row r="1815" s="109" customFormat="1" ht="14.4"/>
    <row r="1816" s="109" customFormat="1" ht="14.4"/>
    <row r="1817" s="109" customFormat="1" ht="14.4"/>
    <row r="1818" s="109" customFormat="1" ht="14.4"/>
    <row r="1819" s="109" customFormat="1" ht="14.4"/>
    <row r="1820" s="109" customFormat="1" ht="14.4"/>
    <row r="1821" s="109" customFormat="1" ht="14.4"/>
    <row r="1822" s="109" customFormat="1" ht="14.4"/>
    <row r="1823" s="109" customFormat="1" ht="14.4"/>
    <row r="1824" s="109" customFormat="1" ht="14.4"/>
    <row r="1825" s="109" customFormat="1" ht="14.4"/>
    <row r="1826" s="109" customFormat="1" ht="14.4"/>
    <row r="1827" s="109" customFormat="1" ht="14.4"/>
    <row r="1828" s="109" customFormat="1" ht="14.4"/>
    <row r="1829" s="109" customFormat="1" ht="14.4"/>
    <row r="1830" s="109" customFormat="1" ht="14.4"/>
    <row r="1831" s="109" customFormat="1" ht="14.4"/>
    <row r="1832" s="109" customFormat="1" ht="14.4"/>
    <row r="1833" s="109" customFormat="1" ht="14.4"/>
    <row r="1834" s="109" customFormat="1" ht="14.4"/>
    <row r="1835" s="109" customFormat="1" ht="14.4"/>
    <row r="1836" s="109" customFormat="1" ht="14.4"/>
    <row r="1837" s="109" customFormat="1" ht="14.4"/>
    <row r="1838" s="109" customFormat="1" ht="14.4"/>
    <row r="1839" s="109" customFormat="1" ht="14.4"/>
    <row r="1840" s="109" customFormat="1" ht="14.4"/>
    <row r="1841" s="109" customFormat="1" ht="14.4"/>
    <row r="1842" s="109" customFormat="1" ht="14.4"/>
    <row r="1843" s="109" customFormat="1" ht="14.4"/>
    <row r="1844" s="109" customFormat="1" ht="14.4"/>
    <row r="1845" s="109" customFormat="1" ht="14.4"/>
    <row r="1846" s="109" customFormat="1" ht="14.4"/>
    <row r="1847" s="109" customFormat="1" ht="14.4"/>
    <row r="1848" s="109" customFormat="1" ht="14.4"/>
    <row r="1849" s="109" customFormat="1" ht="14.4"/>
    <row r="1850" s="109" customFormat="1" ht="14.4"/>
    <row r="1851" s="109" customFormat="1" ht="14.4"/>
    <row r="1852" s="109" customFormat="1" ht="14.4"/>
    <row r="1853" s="109" customFormat="1" ht="14.4"/>
    <row r="1854" s="109" customFormat="1" ht="14.4"/>
    <row r="1855" s="109" customFormat="1" ht="14.4"/>
    <row r="1856" s="109" customFormat="1" ht="14.4"/>
    <row r="1857" s="109" customFormat="1" ht="14.4"/>
    <row r="1858" s="109" customFormat="1" ht="14.4"/>
    <row r="1859" s="109" customFormat="1" ht="14.4"/>
    <row r="1860" s="109" customFormat="1" ht="14.4"/>
    <row r="1861" s="109" customFormat="1" ht="14.4"/>
    <row r="1862" s="109" customFormat="1" ht="14.4"/>
    <row r="1863" s="109" customFormat="1" ht="14.4"/>
    <row r="1864" s="109" customFormat="1" ht="14.4"/>
    <row r="1865" s="109" customFormat="1" ht="14.4"/>
    <row r="1866" s="109" customFormat="1" ht="14.4"/>
    <row r="1867" s="109" customFormat="1" ht="14.4"/>
    <row r="1868" s="109" customFormat="1" ht="14.4"/>
    <row r="1869" s="109" customFormat="1" ht="14.4"/>
    <row r="1870" s="109" customFormat="1" ht="14.4"/>
    <row r="1871" s="109" customFormat="1" ht="14.4"/>
    <row r="1872" s="109" customFormat="1" ht="14.4"/>
    <row r="1873" s="109" customFormat="1" ht="14.4"/>
    <row r="1874" s="109" customFormat="1" ht="14.4"/>
    <row r="1875" s="109" customFormat="1" ht="14.4"/>
    <row r="1876" s="109" customFormat="1" ht="14.4"/>
    <row r="1877" s="109" customFormat="1" ht="14.4"/>
    <row r="1878" s="109" customFormat="1" ht="14.4"/>
    <row r="1879" s="109" customFormat="1" ht="14.4"/>
    <row r="1880" s="109" customFormat="1" ht="14.4"/>
    <row r="1881" s="109" customFormat="1" ht="14.4"/>
    <row r="1882" s="109" customFormat="1" ht="14.4"/>
    <row r="1883" s="109" customFormat="1" ht="14.4"/>
    <row r="1884" s="109" customFormat="1" ht="14.4"/>
    <row r="1885" s="109" customFormat="1" ht="14.4"/>
    <row r="1886" s="109" customFormat="1" ht="14.4"/>
    <row r="1887" s="109" customFormat="1" ht="14.4"/>
    <row r="1888" s="109" customFormat="1" ht="14.4"/>
    <row r="1889" s="109" customFormat="1" ht="14.4"/>
    <row r="1890" s="109" customFormat="1" ht="14.4"/>
    <row r="1891" s="109" customFormat="1" ht="14.4"/>
    <row r="1892" s="109" customFormat="1" ht="14.4"/>
    <row r="1893" s="109" customFormat="1" ht="14.4"/>
    <row r="1894" s="109" customFormat="1" ht="14.4"/>
    <row r="1895" s="109" customFormat="1" ht="14.4"/>
    <row r="1896" s="109" customFormat="1" ht="14.4"/>
    <row r="1897" s="109" customFormat="1" ht="14.4"/>
    <row r="1898" s="109" customFormat="1" ht="14.4"/>
    <row r="1899" s="109" customFormat="1" ht="14.4"/>
    <row r="1900" s="109" customFormat="1" ht="14.4"/>
    <row r="1901" s="109" customFormat="1" ht="14.4"/>
    <row r="1902" s="109" customFormat="1" ht="14.4"/>
    <row r="1903" s="109" customFormat="1" ht="14.4"/>
    <row r="1904" s="109" customFormat="1" ht="14.4"/>
    <row r="1905" s="109" customFormat="1" ht="14.4"/>
    <row r="1906" s="109" customFormat="1" ht="14.4"/>
    <row r="1907" s="109" customFormat="1" ht="14.4"/>
    <row r="1908" s="109" customFormat="1" ht="14.4"/>
    <row r="1909" s="109" customFormat="1" ht="14.4"/>
    <row r="1910" s="109" customFormat="1" ht="14.4"/>
    <row r="1911" s="109" customFormat="1" ht="14.4"/>
    <row r="1912" s="109" customFormat="1" ht="14.4"/>
    <row r="1913" s="109" customFormat="1" ht="14.4"/>
    <row r="1914" s="109" customFormat="1" ht="14.4"/>
    <row r="1915" s="109" customFormat="1" ht="14.4"/>
    <row r="1916" s="109" customFormat="1" ht="14.4"/>
    <row r="1917" s="109" customFormat="1" ht="14.4"/>
    <row r="1918" s="109" customFormat="1" ht="14.4"/>
    <row r="1919" s="109" customFormat="1" ht="14.4"/>
    <row r="1920" s="109" customFormat="1" ht="14.4"/>
    <row r="1921" s="109" customFormat="1" ht="14.4"/>
    <row r="1922" s="109" customFormat="1" ht="14.4"/>
    <row r="1923" s="109" customFormat="1" ht="14.4"/>
    <row r="1924" s="109" customFormat="1" ht="14.4"/>
    <row r="1925" s="109" customFormat="1" ht="14.4"/>
    <row r="1926" s="109" customFormat="1" ht="14.4"/>
    <row r="1927" s="109" customFormat="1" ht="14.4"/>
    <row r="1928" s="109" customFormat="1" ht="14.4"/>
    <row r="1929" s="109" customFormat="1" ht="14.4"/>
    <row r="1930" s="109" customFormat="1" ht="14.4"/>
    <row r="1931" s="109" customFormat="1" ht="14.4"/>
    <row r="1932" s="109" customFormat="1" ht="14.4"/>
    <row r="1933" s="109" customFormat="1" ht="14.4"/>
    <row r="1934" s="109" customFormat="1" ht="14.4"/>
    <row r="1935" s="109" customFormat="1" ht="14.4"/>
    <row r="1936" s="109" customFormat="1" ht="14.4"/>
    <row r="1937" s="109" customFormat="1" ht="14.4"/>
    <row r="1938" s="109" customFormat="1" ht="14.4"/>
    <row r="1939" s="109" customFormat="1" ht="14.4"/>
    <row r="1940" s="109" customFormat="1" ht="14.4"/>
    <row r="1941" s="109" customFormat="1" ht="14.4"/>
    <row r="1942" s="109" customFormat="1" ht="14.4"/>
    <row r="1943" s="109" customFormat="1" ht="14.4"/>
    <row r="1944" s="109" customFormat="1" ht="14.4"/>
    <row r="1945" s="109" customFormat="1" ht="14.4"/>
    <row r="1946" s="109" customFormat="1" ht="14.4"/>
    <row r="1947" s="109" customFormat="1" ht="14.4"/>
    <row r="1948" s="109" customFormat="1" ht="14.4"/>
    <row r="1949" s="109" customFormat="1" ht="14.4"/>
    <row r="1950" s="109" customFormat="1" ht="14.4"/>
    <row r="1951" s="109" customFormat="1" ht="14.4"/>
    <row r="1952" s="109" customFormat="1" ht="14.4"/>
    <row r="1953" s="109" customFormat="1" ht="14.4"/>
    <row r="1954" s="109" customFormat="1" ht="14.4"/>
    <row r="1955" s="109" customFormat="1" ht="14.4"/>
    <row r="1956" s="109" customFormat="1" ht="14.4"/>
    <row r="1957" s="109" customFormat="1" ht="14.4"/>
    <row r="1958" s="109" customFormat="1" ht="14.4"/>
    <row r="1959" s="109" customFormat="1" ht="14.4"/>
    <row r="1960" s="109" customFormat="1" ht="14.4"/>
    <row r="1961" s="109" customFormat="1" ht="14.4"/>
    <row r="1962" s="109" customFormat="1" ht="14.4"/>
    <row r="1963" s="109" customFormat="1" ht="14.4"/>
    <row r="1964" s="109" customFormat="1" ht="14.4"/>
    <row r="1965" s="109" customFormat="1" ht="14.4"/>
    <row r="1966" s="109" customFormat="1" ht="14.4"/>
    <row r="1967" s="109" customFormat="1" ht="14.4"/>
    <row r="1968" s="109" customFormat="1" ht="14.4"/>
    <row r="1969" s="109" customFormat="1" ht="14.4"/>
    <row r="1970" s="109" customFormat="1" ht="14.4"/>
    <row r="1971" s="109" customFormat="1" ht="14.4"/>
    <row r="1972" s="109" customFormat="1" ht="14.4"/>
    <row r="1973" s="109" customFormat="1" ht="14.4"/>
    <row r="1974" s="109" customFormat="1" ht="14.4"/>
    <row r="1975" s="109" customFormat="1" ht="14.4"/>
    <row r="1976" s="109" customFormat="1" ht="14.4"/>
    <row r="1977" s="109" customFormat="1" ht="14.4"/>
    <row r="1978" s="109" customFormat="1" ht="14.4"/>
    <row r="1979" s="109" customFormat="1" ht="14.4"/>
    <row r="1980" s="109" customFormat="1" ht="14.4"/>
    <row r="1981" s="109" customFormat="1" ht="14.4"/>
    <row r="1982" s="109" customFormat="1" ht="14.4"/>
    <row r="1983" s="109" customFormat="1" ht="14.4"/>
    <row r="1984" s="109" customFormat="1" ht="14.4"/>
    <row r="1985" s="109" customFormat="1" ht="14.4"/>
    <row r="1986" s="109" customFormat="1" ht="14.4"/>
    <row r="1987" s="109" customFormat="1" ht="14.4"/>
    <row r="1988" s="109" customFormat="1" ht="14.4"/>
    <row r="1989" s="109" customFormat="1" ht="14.4"/>
    <row r="1990" s="109" customFormat="1" ht="14.4"/>
    <row r="1991" s="109" customFormat="1" ht="14.4"/>
    <row r="1992" s="109" customFormat="1" ht="14.4"/>
    <row r="1993" s="109" customFormat="1" ht="14.4"/>
    <row r="1994" s="109" customFormat="1" ht="14.4"/>
    <row r="1995" s="109" customFormat="1" ht="14.4"/>
    <row r="1996" s="109" customFormat="1" ht="14.4"/>
    <row r="1997" s="109" customFormat="1" ht="14.4"/>
    <row r="1998" s="109" customFormat="1" ht="14.4"/>
    <row r="1999" s="109" customFormat="1" ht="14.4"/>
    <row r="2000" s="109" customFormat="1" ht="14.4"/>
    <row r="2001" s="109" customFormat="1" ht="14.4"/>
    <row r="2002" s="109" customFormat="1" ht="14.4"/>
    <row r="2003" s="109" customFormat="1" ht="14.4"/>
    <row r="2004" s="109" customFormat="1" ht="14.4"/>
    <row r="2005" s="109" customFormat="1" ht="14.4"/>
    <row r="2006" s="109" customFormat="1" ht="14.4"/>
    <row r="2007" s="109" customFormat="1" ht="14.4"/>
    <row r="2008" s="109" customFormat="1" ht="14.4"/>
    <row r="2009" s="109" customFormat="1" ht="14.4"/>
    <row r="2010" s="109" customFormat="1" ht="14.4"/>
    <row r="2011" s="109" customFormat="1" ht="14.4"/>
    <row r="2012" s="109" customFormat="1" ht="14.4"/>
    <row r="2013" s="109" customFormat="1" ht="14.4"/>
    <row r="2014" s="109" customFormat="1" ht="14.4"/>
    <row r="2015" s="109" customFormat="1" ht="14.4"/>
    <row r="2016" s="109" customFormat="1" ht="14.4"/>
    <row r="2017" s="109" customFormat="1" ht="14.4"/>
    <row r="2018" s="109" customFormat="1" ht="14.4"/>
    <row r="2019" s="109" customFormat="1" ht="14.4"/>
    <row r="2020" s="109" customFormat="1" ht="14.4"/>
    <row r="2021" s="109" customFormat="1" ht="14.4"/>
    <row r="2022" s="109" customFormat="1" ht="14.4"/>
    <row r="2023" s="109" customFormat="1" ht="14.4"/>
    <row r="2024" s="109" customFormat="1" ht="14.4"/>
    <row r="2025" s="109" customFormat="1" ht="14.4"/>
    <row r="2026" s="109" customFormat="1" ht="14.4"/>
    <row r="2027" s="109" customFormat="1" ht="14.4"/>
    <row r="2028" s="109" customFormat="1" ht="14.4"/>
    <row r="2029" s="109" customFormat="1" ht="14.4"/>
    <row r="2030" s="109" customFormat="1" ht="14.4"/>
    <row r="2031" s="109" customFormat="1" ht="14.4"/>
    <row r="2032" s="109" customFormat="1" ht="14.4"/>
    <row r="2033" s="109" customFormat="1" ht="14.4"/>
    <row r="2034" s="109" customFormat="1" ht="14.4"/>
    <row r="2035" s="109" customFormat="1" ht="14.4"/>
    <row r="2036" s="109" customFormat="1" ht="14.4"/>
    <row r="2037" s="109" customFormat="1" ht="14.4"/>
    <row r="2038" s="109" customFormat="1" ht="14.4"/>
    <row r="2039" s="109" customFormat="1" ht="14.4"/>
    <row r="2040" s="109" customFormat="1" ht="14.4"/>
    <row r="2041" s="109" customFormat="1" ht="14.4"/>
    <row r="2042" s="109" customFormat="1" ht="14.4"/>
    <row r="2043" s="109" customFormat="1" ht="14.4"/>
    <row r="2044" s="109" customFormat="1" ht="14.4"/>
    <row r="2045" s="109" customFormat="1" ht="14.4"/>
    <row r="2046" s="109" customFormat="1" ht="14.4"/>
    <row r="2047" s="109" customFormat="1" ht="14.4"/>
    <row r="2048" s="109" customFormat="1" ht="14.4"/>
    <row r="2049" s="109" customFormat="1" ht="14.4"/>
    <row r="2050" s="109" customFormat="1" ht="14.4"/>
    <row r="2051" s="109" customFormat="1" ht="14.4"/>
    <row r="2052" s="109" customFormat="1" ht="14.4"/>
    <row r="2053" s="109" customFormat="1" ht="14.4"/>
    <row r="2054" s="109" customFormat="1" ht="14.4"/>
    <row r="2055" s="109" customFormat="1" ht="14.4"/>
    <row r="2056" s="109" customFormat="1" ht="14.4"/>
    <row r="2057" s="109" customFormat="1" ht="14.4"/>
    <row r="2058" s="109" customFormat="1" ht="14.4"/>
    <row r="2059" s="109" customFormat="1" ht="14.4"/>
    <row r="2060" s="109" customFormat="1" ht="14.4"/>
    <row r="2061" s="109" customFormat="1" ht="14.4"/>
    <row r="2062" s="109" customFormat="1" ht="14.4"/>
    <row r="2063" s="109" customFormat="1" ht="14.4"/>
    <row r="2064" s="109" customFormat="1" ht="14.4"/>
    <row r="2065" s="109" customFormat="1" ht="14.4"/>
    <row r="2066" s="109" customFormat="1" ht="14.4"/>
    <row r="2067" s="109" customFormat="1" ht="14.4"/>
    <row r="2068" s="109" customFormat="1" ht="14.4"/>
    <row r="2069" s="109" customFormat="1" ht="14.4"/>
    <row r="2070" s="109" customFormat="1" ht="14.4"/>
    <row r="2071" s="109" customFormat="1" ht="14.4"/>
    <row r="2072" s="109" customFormat="1" ht="14.4"/>
    <row r="2073" s="109" customFormat="1" ht="14.4"/>
    <row r="2074" s="109" customFormat="1" ht="14.4"/>
    <row r="2075" s="109" customFormat="1" ht="14.4"/>
    <row r="2076" s="109" customFormat="1" ht="14.4"/>
    <row r="2077" s="109" customFormat="1" ht="14.4"/>
    <row r="2078" s="109" customFormat="1" ht="14.4"/>
    <row r="2079" s="109" customFormat="1" ht="14.4"/>
    <row r="2080" s="109" customFormat="1" ht="14.4"/>
    <row r="2081" s="109" customFormat="1" ht="14.4"/>
    <row r="2082" s="109" customFormat="1" ht="14.4"/>
    <row r="2083" s="109" customFormat="1" ht="14.4"/>
    <row r="2084" s="109" customFormat="1" ht="14.4"/>
    <row r="2085" s="109" customFormat="1" ht="14.4"/>
    <row r="2086" s="109" customFormat="1" ht="14.4"/>
    <row r="2087" s="109" customFormat="1" ht="14.4"/>
    <row r="2088" s="109" customFormat="1" ht="14.4"/>
    <row r="2089" s="109" customFormat="1" ht="14.4"/>
    <row r="2090" s="109" customFormat="1" ht="14.4"/>
    <row r="2091" s="109" customFormat="1" ht="14.4"/>
    <row r="2092" s="109" customFormat="1" ht="14.4"/>
    <row r="2093" s="109" customFormat="1" ht="14.4"/>
    <row r="2094" s="109" customFormat="1" ht="14.4"/>
    <row r="2095" s="109" customFormat="1" ht="14.4"/>
    <row r="2096" s="109" customFormat="1" ht="14.4"/>
    <row r="2097" s="109" customFormat="1" ht="14.4"/>
    <row r="2098" s="109" customFormat="1" ht="14.4"/>
    <row r="2099" s="109" customFormat="1" ht="14.4"/>
    <row r="2100" s="109" customFormat="1" ht="14.4"/>
    <row r="2101" s="109" customFormat="1" ht="14.4"/>
    <row r="2102" s="109" customFormat="1" ht="14.4"/>
    <row r="2103" s="109" customFormat="1" ht="14.4"/>
    <row r="2104" s="109" customFormat="1" ht="14.4"/>
    <row r="2105" s="109" customFormat="1" ht="14.4"/>
    <row r="2106" s="109" customFormat="1" ht="14.4"/>
    <row r="2107" s="109" customFormat="1" ht="14.4"/>
    <row r="2108" s="109" customFormat="1" ht="14.4"/>
    <row r="2109" s="109" customFormat="1" ht="14.4"/>
    <row r="2110" s="109" customFormat="1" ht="14.4"/>
    <row r="2111" s="109" customFormat="1" ht="14.4"/>
    <row r="2112" s="109" customFormat="1" ht="14.4"/>
    <row r="2113" s="109" customFormat="1" ht="14.4"/>
    <row r="2114" s="109" customFormat="1" ht="14.4"/>
    <row r="2115" s="109" customFormat="1" ht="14.4"/>
    <row r="2116" s="109" customFormat="1" ht="14.4"/>
    <row r="2117" s="109" customFormat="1" ht="14.4"/>
    <row r="2118" s="109" customFormat="1" ht="14.4"/>
    <row r="2119" s="109" customFormat="1" ht="14.4"/>
    <row r="2120" s="109" customFormat="1" ht="14.4"/>
    <row r="2121" s="109" customFormat="1" ht="14.4"/>
    <row r="2122" s="109" customFormat="1" ht="14.4"/>
    <row r="2123" s="109" customFormat="1" ht="14.4"/>
    <row r="2124" s="109" customFormat="1" ht="14.4"/>
    <row r="2125" s="109" customFormat="1" ht="14.4"/>
    <row r="2126" s="109" customFormat="1" ht="14.4"/>
    <row r="2127" s="109" customFormat="1" ht="14.4"/>
    <row r="2128" s="109" customFormat="1" ht="14.4"/>
    <row r="2129" s="109" customFormat="1" ht="14.4"/>
    <row r="2130" s="109" customFormat="1" ht="14.4"/>
    <row r="2131" s="109" customFormat="1" ht="14.4"/>
    <row r="2132" s="109" customFormat="1" ht="14.4"/>
    <row r="2133" s="109" customFormat="1" ht="14.4"/>
    <row r="2134" s="109" customFormat="1" ht="14.4"/>
    <row r="2135" s="109" customFormat="1" ht="14.4"/>
    <row r="2136" s="109" customFormat="1" ht="14.4"/>
    <row r="2137" s="109" customFormat="1" ht="14.4"/>
    <row r="2138" s="109" customFormat="1" ht="14.4"/>
    <row r="2139" s="109" customFormat="1" ht="14.4"/>
    <row r="2140" s="109" customFormat="1" ht="14.4"/>
    <row r="2141" s="109" customFormat="1" ht="14.4"/>
    <row r="2142" s="109" customFormat="1" ht="14.4"/>
    <row r="2143" s="109" customFormat="1" ht="14.4"/>
    <row r="2144" s="109" customFormat="1" ht="14.4"/>
    <row r="2145" s="109" customFormat="1" ht="14.4"/>
    <row r="2146" s="109" customFormat="1" ht="14.4"/>
    <row r="2147" s="109" customFormat="1" ht="14.4"/>
    <row r="2148" s="109" customFormat="1" ht="14.4"/>
    <row r="2149" s="109" customFormat="1" ht="14.4"/>
    <row r="2150" s="109" customFormat="1" ht="14.4"/>
    <row r="2151" s="109" customFormat="1" ht="14.4"/>
    <row r="2152" s="109" customFormat="1" ht="14.4"/>
    <row r="2153" s="109" customFormat="1" ht="14.4"/>
    <row r="2154" s="109" customFormat="1" ht="14.4"/>
    <row r="2155" s="109" customFormat="1" ht="14.4"/>
    <row r="2156" s="109" customFormat="1" ht="14.4"/>
    <row r="2157" s="109" customFormat="1" ht="14.4"/>
    <row r="2158" s="109" customFormat="1" ht="14.4"/>
    <row r="2159" s="109" customFormat="1" ht="14.4"/>
    <row r="2160" s="109" customFormat="1" ht="14.4"/>
    <row r="2161" s="109" customFormat="1" ht="14.4"/>
    <row r="2162" s="109" customFormat="1" ht="14.4"/>
    <row r="2163" s="109" customFormat="1" ht="14.4"/>
    <row r="2164" s="109" customFormat="1" ht="14.4"/>
    <row r="2165" s="109" customFormat="1" ht="14.4"/>
    <row r="2166" s="109" customFormat="1" ht="14.4"/>
    <row r="2167" s="109" customFormat="1" ht="14.4"/>
    <row r="2168" s="109" customFormat="1" ht="14.4"/>
    <row r="2169" s="109" customFormat="1" ht="14.4"/>
    <row r="2170" s="109" customFormat="1" ht="14.4"/>
    <row r="2171" s="109" customFormat="1" ht="14.4"/>
    <row r="2172" s="109" customFormat="1" ht="14.4"/>
    <row r="2173" s="109" customFormat="1" ht="14.4"/>
    <row r="2174" s="109" customFormat="1" ht="14.4"/>
    <row r="2175" s="109" customFormat="1" ht="14.4"/>
    <row r="2176" s="109" customFormat="1" ht="14.4"/>
    <row r="2177" s="109" customFormat="1" ht="14.4"/>
    <row r="2178" s="109" customFormat="1" ht="14.4"/>
    <row r="2179" s="109" customFormat="1" ht="14.4"/>
    <row r="2180" s="109" customFormat="1" ht="14.4"/>
    <row r="2181" s="109" customFormat="1" ht="14.4"/>
    <row r="2182" s="109" customFormat="1" ht="14.4"/>
    <row r="2183" s="109" customFormat="1" ht="14.4"/>
    <row r="2184" s="109" customFormat="1" ht="14.4"/>
    <row r="2185" s="109" customFormat="1" ht="14.4"/>
    <row r="2186" s="109" customFormat="1" ht="14.4"/>
    <row r="2187" s="109" customFormat="1" ht="14.4"/>
    <row r="2188" s="109" customFormat="1" ht="14.4"/>
    <row r="2189" s="109" customFormat="1" ht="14.4"/>
    <row r="2190" s="109" customFormat="1" ht="14.4"/>
    <row r="2191" s="109" customFormat="1" ht="14.4"/>
    <row r="2192" s="109" customFormat="1" ht="14.4"/>
    <row r="2193" s="109" customFormat="1" ht="14.4"/>
    <row r="2194" s="109" customFormat="1" ht="14.4"/>
    <row r="2195" s="109" customFormat="1" ht="14.4"/>
    <row r="2196" s="109" customFormat="1" ht="14.4"/>
    <row r="2197" s="109" customFormat="1" ht="14.4"/>
    <row r="2198" s="109" customFormat="1" ht="14.4"/>
    <row r="2199" s="109" customFormat="1" ht="14.4"/>
    <row r="2200" s="109" customFormat="1" ht="14.4"/>
    <row r="2201" s="109" customFormat="1" ht="14.4"/>
    <row r="2202" s="109" customFormat="1" ht="14.4"/>
    <row r="2203" s="109" customFormat="1" ht="14.4"/>
    <row r="2204" s="109" customFormat="1" ht="14.4"/>
    <row r="2205" s="109" customFormat="1" ht="14.4"/>
    <row r="2206" s="109" customFormat="1" ht="14.4"/>
    <row r="2207" s="109" customFormat="1" ht="14.4"/>
    <row r="2208" s="109" customFormat="1" ht="14.4"/>
    <row r="2209" s="109" customFormat="1" ht="14.4"/>
    <row r="2210" s="109" customFormat="1" ht="14.4"/>
    <row r="2211" s="109" customFormat="1" ht="14.4"/>
    <row r="2212" s="109" customFormat="1" ht="14.4"/>
    <row r="2213" s="109" customFormat="1" ht="14.4"/>
    <row r="2214" s="109" customFormat="1" ht="14.4"/>
    <row r="2215" s="109" customFormat="1" ht="14.4"/>
    <row r="2216" s="109" customFormat="1" ht="14.4"/>
    <row r="2217" s="109" customFormat="1" ht="14.4"/>
    <row r="2218" s="109" customFormat="1" ht="14.4"/>
    <row r="2219" s="109" customFormat="1" ht="14.4"/>
    <row r="2220" s="109" customFormat="1" ht="14.4"/>
    <row r="2221" s="109" customFormat="1" ht="14.4"/>
    <row r="2222" s="109" customFormat="1" ht="14.4"/>
    <row r="2223" s="109" customFormat="1" ht="14.4"/>
    <row r="2224" s="109" customFormat="1" ht="14.4"/>
    <row r="2225" s="109" customFormat="1" ht="14.4"/>
    <row r="2226" s="109" customFormat="1" ht="14.4"/>
    <row r="2227" s="109" customFormat="1" ht="14.4"/>
    <row r="2228" s="109" customFormat="1" ht="14.4"/>
    <row r="2229" s="109" customFormat="1" ht="14.4"/>
    <row r="2230" s="109" customFormat="1" ht="14.4"/>
    <row r="2231" s="109" customFormat="1" ht="14.4"/>
    <row r="2232" s="109" customFormat="1" ht="14.4"/>
    <row r="2233" s="109" customFormat="1" ht="14.4"/>
    <row r="2234" s="109" customFormat="1" ht="14.4"/>
    <row r="2235" s="109" customFormat="1" ht="14.4"/>
    <row r="2236" s="109" customFormat="1" ht="14.4"/>
    <row r="2237" s="109" customFormat="1" ht="14.4"/>
    <row r="2238" s="109" customFormat="1" ht="14.4"/>
    <row r="2239" s="109" customFormat="1" ht="14.4"/>
    <row r="2240" s="109" customFormat="1" ht="14.4"/>
    <row r="2241" s="109" customFormat="1" ht="14.4"/>
    <row r="2242" s="109" customFormat="1" ht="14.4"/>
    <row r="2243" s="109" customFormat="1" ht="14.4"/>
    <row r="2244" s="109" customFormat="1" ht="14.4"/>
    <row r="2245" s="109" customFormat="1" ht="14.4"/>
    <row r="2246" s="109" customFormat="1" ht="14.4"/>
    <row r="2247" s="109" customFormat="1" ht="14.4"/>
    <row r="2248" s="109" customFormat="1" ht="14.4"/>
    <row r="2249" s="109" customFormat="1" ht="14.4"/>
    <row r="2250" s="109" customFormat="1" ht="14.4"/>
    <row r="2251" s="109" customFormat="1" ht="14.4"/>
    <row r="2252" s="109" customFormat="1" ht="14.4"/>
    <row r="2253" s="109" customFormat="1" ht="14.4"/>
    <row r="2254" s="109" customFormat="1" ht="14.4"/>
    <row r="2255" s="109" customFormat="1" ht="14.4"/>
    <row r="2256" s="109" customFormat="1" ht="14.4"/>
    <row r="2257" s="109" customFormat="1" ht="14.4"/>
    <row r="2258" s="109" customFormat="1" ht="14.4"/>
    <row r="2259" s="109" customFormat="1" ht="14.4"/>
    <row r="2260" s="109" customFormat="1" ht="14.4"/>
    <row r="2261" s="109" customFormat="1" ht="14.4"/>
    <row r="2262" s="109" customFormat="1" ht="14.4"/>
    <row r="2263" s="109" customFormat="1" ht="14.4"/>
    <row r="2264" s="109" customFormat="1" ht="14.4"/>
    <row r="2265" s="109" customFormat="1" ht="14.4"/>
    <row r="2266" s="109" customFormat="1" ht="14.4"/>
    <row r="2267" s="109" customFormat="1" ht="14.4"/>
    <row r="2268" s="109" customFormat="1" ht="14.4"/>
    <row r="2269" s="109" customFormat="1" ht="14.4"/>
    <row r="2270" s="109" customFormat="1" ht="14.4"/>
    <row r="2271" s="109" customFormat="1" ht="14.4"/>
    <row r="2272" s="109" customFormat="1" ht="14.4"/>
    <row r="2273" s="109" customFormat="1" ht="14.4"/>
    <row r="2274" s="109" customFormat="1" ht="14.4"/>
    <row r="2275" s="109" customFormat="1" ht="14.4"/>
    <row r="2276" s="109" customFormat="1" ht="14.4"/>
    <row r="2277" s="109" customFormat="1" ht="14.4"/>
    <row r="2278" s="109" customFormat="1" ht="14.4"/>
    <row r="2279" s="109" customFormat="1" ht="14.4"/>
    <row r="2280" s="109" customFormat="1" ht="14.4"/>
    <row r="2281" s="109" customFormat="1" ht="14.4"/>
    <row r="2282" s="109" customFormat="1" ht="14.4"/>
    <row r="2283" s="109" customFormat="1" ht="14.4"/>
    <row r="2284" s="109" customFormat="1" ht="14.4"/>
    <row r="2285" s="109" customFormat="1" ht="14.4"/>
    <row r="2286" s="109" customFormat="1" ht="14.4"/>
    <row r="2287" s="109" customFormat="1" ht="14.4"/>
    <row r="2288" s="109" customFormat="1" ht="14.4"/>
    <row r="2289" s="109" customFormat="1" ht="14.4"/>
    <row r="2290" s="109" customFormat="1" ht="14.4"/>
    <row r="2291" s="109" customFormat="1" ht="14.4"/>
    <row r="2292" s="109" customFormat="1" ht="14.4"/>
    <row r="2293" s="109" customFormat="1" ht="14.4"/>
    <row r="2294" s="109" customFormat="1" ht="14.4"/>
    <row r="2295" s="109" customFormat="1" ht="14.4"/>
    <row r="2296" s="109" customFormat="1" ht="14.4"/>
    <row r="2297" s="109" customFormat="1" ht="14.4"/>
    <row r="2298" s="109" customFormat="1" ht="14.4"/>
    <row r="2299" s="109" customFormat="1" ht="14.4"/>
    <row r="2300" s="109" customFormat="1" ht="14.4"/>
    <row r="2301" s="109" customFormat="1" ht="14.4"/>
    <row r="2302" s="109" customFormat="1" ht="14.4"/>
    <row r="2303" s="109" customFormat="1" ht="14.4"/>
    <row r="2304" s="109" customFormat="1" ht="14.4"/>
    <row r="2305" s="109" customFormat="1" ht="14.4"/>
    <row r="2306" s="109" customFormat="1" ht="14.4"/>
    <row r="2307" s="109" customFormat="1" ht="14.4"/>
    <row r="2308" s="109" customFormat="1" ht="14.4"/>
    <row r="2309" s="109" customFormat="1" ht="14.4"/>
    <row r="2310" s="109" customFormat="1" ht="14.4"/>
    <row r="2311" s="109" customFormat="1" ht="14.4"/>
    <row r="2312" s="109" customFormat="1" ht="14.4"/>
    <row r="2313" s="109" customFormat="1" ht="14.4"/>
    <row r="2314" s="109" customFormat="1" ht="14.4"/>
    <row r="2315" s="109" customFormat="1" ht="14.4"/>
    <row r="2316" s="109" customFormat="1" ht="14.4"/>
    <row r="2317" s="109" customFormat="1" ht="14.4"/>
    <row r="2318" s="109" customFormat="1" ht="14.4"/>
    <row r="2319" s="109" customFormat="1" ht="14.4"/>
    <row r="2320" s="109" customFormat="1" ht="14.4"/>
    <row r="2321" s="109" customFormat="1" ht="14.4"/>
    <row r="2322" s="109" customFormat="1" ht="14.4"/>
    <row r="2323" s="109" customFormat="1" ht="14.4"/>
    <row r="2324" s="109" customFormat="1" ht="14.4"/>
    <row r="2325" s="109" customFormat="1" ht="14.4"/>
    <row r="2326" s="109" customFormat="1" ht="14.4"/>
    <row r="2327" s="109" customFormat="1" ht="14.4"/>
    <row r="2328" s="109" customFormat="1" ht="14.4"/>
    <row r="2329" s="109" customFormat="1" ht="14.4"/>
    <row r="2330" s="109" customFormat="1" ht="14.4"/>
    <row r="2331" s="109" customFormat="1" ht="14.4"/>
    <row r="2332" s="109" customFormat="1" ht="14.4"/>
    <row r="2333" s="109" customFormat="1" ht="14.4"/>
    <row r="2334" s="109" customFormat="1" ht="14.4"/>
    <row r="2335" s="109" customFormat="1" ht="14.4"/>
    <row r="2336" s="109" customFormat="1" ht="14.4"/>
    <row r="2337" s="109" customFormat="1" ht="14.4"/>
    <row r="2338" s="109" customFormat="1" ht="14.4"/>
    <row r="2339" s="109" customFormat="1" ht="14.4"/>
    <row r="2340" s="109" customFormat="1" ht="14.4"/>
    <row r="2341" s="109" customFormat="1" ht="14.4"/>
    <row r="2342" s="109" customFormat="1" ht="14.4"/>
    <row r="2343" s="109" customFormat="1" ht="14.4"/>
    <row r="2344" s="109" customFormat="1" ht="14.4"/>
    <row r="2345" s="109" customFormat="1" ht="14.4"/>
    <row r="2346" s="109" customFormat="1" ht="14.4"/>
    <row r="2347" s="109" customFormat="1" ht="14.4"/>
    <row r="2348" s="109" customFormat="1" ht="14.4"/>
    <row r="2349" s="109" customFormat="1" ht="14.4"/>
    <row r="2350" s="109" customFormat="1" ht="14.4"/>
    <row r="2351" s="109" customFormat="1" ht="14.4"/>
    <row r="2352" s="109" customFormat="1" ht="14.4"/>
    <row r="2353" s="109" customFormat="1" ht="14.4"/>
    <row r="2354" s="109" customFormat="1" ht="14.4"/>
    <row r="2355" s="109" customFormat="1" ht="14.4"/>
    <row r="2356" s="109" customFormat="1" ht="14.4"/>
    <row r="2357" s="109" customFormat="1" ht="14.4"/>
    <row r="2358" s="109" customFormat="1" ht="14.4"/>
    <row r="2359" s="109" customFormat="1" ht="14.4"/>
    <row r="2360" s="109" customFormat="1" ht="14.4"/>
    <row r="2361" s="109" customFormat="1" ht="14.4"/>
    <row r="2362" s="109" customFormat="1" ht="14.4"/>
    <row r="2363" s="109" customFormat="1" ht="14.4"/>
    <row r="2364" s="109" customFormat="1" ht="14.4"/>
    <row r="2365" s="109" customFormat="1" ht="14.4"/>
    <row r="2366" s="109" customFormat="1" ht="14.4"/>
    <row r="2367" s="109" customFormat="1" ht="14.4"/>
    <row r="2368" s="109" customFormat="1" ht="14.4"/>
    <row r="2369" s="109" customFormat="1" ht="14.4"/>
    <row r="2370" s="109" customFormat="1" ht="14.4"/>
    <row r="2371" s="109" customFormat="1" ht="14.4"/>
    <row r="2372" s="109" customFormat="1" ht="14.4"/>
    <row r="2373" s="109" customFormat="1" ht="14.4"/>
    <row r="2374" s="109" customFormat="1" ht="14.4"/>
    <row r="2375" s="109" customFormat="1" ht="14.4"/>
    <row r="2376" s="109" customFormat="1" ht="14.4"/>
    <row r="2377" s="109" customFormat="1" ht="14.4"/>
    <row r="2378" s="109" customFormat="1" ht="14.4"/>
    <row r="2379" s="109" customFormat="1" ht="14.4"/>
    <row r="2380" s="109" customFormat="1" ht="14.4"/>
    <row r="2381" s="109" customFormat="1" ht="14.4"/>
    <row r="2382" s="109" customFormat="1" ht="14.4"/>
    <row r="2383" s="109" customFormat="1" ht="14.4"/>
    <row r="2384" s="109" customFormat="1" ht="14.4"/>
    <row r="2385" s="109" customFormat="1" ht="14.4"/>
    <row r="2386" s="109" customFormat="1" ht="14.4"/>
    <row r="2387" s="109" customFormat="1" ht="14.4"/>
    <row r="2388" s="109" customFormat="1" ht="14.4"/>
    <row r="2389" s="109" customFormat="1" ht="14.4"/>
    <row r="2390" s="109" customFormat="1" ht="14.4"/>
    <row r="2391" s="109" customFormat="1" ht="14.4"/>
    <row r="2392" s="109" customFormat="1" ht="14.4"/>
    <row r="2393" s="109" customFormat="1" ht="14.4"/>
    <row r="2394" s="109" customFormat="1" ht="14.4"/>
    <row r="2395" s="109" customFormat="1" ht="14.4"/>
    <row r="2396" s="109" customFormat="1" ht="14.4"/>
    <row r="2397" s="109" customFormat="1" ht="14.4"/>
    <row r="2398" s="109" customFormat="1" ht="14.4"/>
    <row r="2399" s="109" customFormat="1" ht="14.4"/>
    <row r="2400" s="109" customFormat="1" ht="14.4"/>
    <row r="2401" s="109" customFormat="1" ht="14.4"/>
    <row r="2402" s="109" customFormat="1" ht="14.4"/>
    <row r="2403" s="109" customFormat="1" ht="14.4"/>
    <row r="2404" s="109" customFormat="1" ht="14.4"/>
    <row r="2405" s="109" customFormat="1" ht="14.4"/>
    <row r="2406" s="109" customFormat="1" ht="14.4"/>
    <row r="2407" s="109" customFormat="1" ht="14.4"/>
    <row r="2408" s="109" customFormat="1" ht="14.4"/>
    <row r="2409" s="109" customFormat="1" ht="14.4"/>
    <row r="2410" s="109" customFormat="1" ht="14.4"/>
    <row r="2411" s="109" customFormat="1" ht="14.4"/>
    <row r="2412" s="109" customFormat="1" ht="14.4"/>
    <row r="2413" s="109" customFormat="1" ht="14.4"/>
    <row r="2414" s="109" customFormat="1" ht="14.4"/>
    <row r="2415" s="109" customFormat="1" ht="14.4"/>
    <row r="2416" s="109" customFormat="1" ht="14.4"/>
    <row r="2417" s="109" customFormat="1" ht="14.4"/>
    <row r="2418" s="109" customFormat="1" ht="14.4"/>
    <row r="2419" s="109" customFormat="1" ht="14.4"/>
    <row r="2420" s="109" customFormat="1" ht="14.4"/>
    <row r="2421" s="109" customFormat="1" ht="14.4"/>
    <row r="2422" s="109" customFormat="1" ht="14.4"/>
    <row r="2423" s="109" customFormat="1" ht="14.4"/>
    <row r="2424" s="109" customFormat="1" ht="14.4"/>
    <row r="2425" s="109" customFormat="1" ht="14.4"/>
    <row r="2426" s="109" customFormat="1" ht="14.4"/>
    <row r="2427" s="109" customFormat="1" ht="14.4"/>
    <row r="2428" s="109" customFormat="1" ht="14.4"/>
    <row r="2429" s="109" customFormat="1" ht="14.4"/>
    <row r="2430" s="109" customFormat="1" ht="14.4"/>
    <row r="2431" s="109" customFormat="1" ht="14.4"/>
    <row r="2432" s="109" customFormat="1" ht="14.4"/>
    <row r="2433" s="109" customFormat="1" ht="14.4"/>
    <row r="2434" s="109" customFormat="1" ht="14.4"/>
    <row r="2435" s="109" customFormat="1" ht="14.4"/>
    <row r="2436" s="109" customFormat="1" ht="14.4"/>
    <row r="2437" s="109" customFormat="1" ht="14.4"/>
    <row r="2438" s="109" customFormat="1" ht="14.4"/>
    <row r="2439" s="109" customFormat="1" ht="14.4"/>
    <row r="2440" s="109" customFormat="1" ht="14.4"/>
    <row r="2441" s="109" customFormat="1" ht="14.4"/>
    <row r="2442" s="109" customFormat="1" ht="14.4"/>
    <row r="2443" s="109" customFormat="1" ht="14.4"/>
    <row r="2444" s="109" customFormat="1" ht="14.4"/>
    <row r="2445" s="109" customFormat="1" ht="14.4"/>
    <row r="2446" s="109" customFormat="1" ht="14.4"/>
    <row r="2447" s="109" customFormat="1" ht="14.4"/>
    <row r="2448" s="109" customFormat="1" ht="14.4"/>
    <row r="2449" s="109" customFormat="1" ht="14.4"/>
    <row r="2450" s="109" customFormat="1" ht="14.4"/>
    <row r="2451" s="109" customFormat="1" ht="14.4"/>
    <row r="2452" s="109" customFormat="1" ht="14.4"/>
    <row r="2453" s="109" customFormat="1" ht="14.4"/>
    <row r="2454" s="109" customFormat="1" ht="14.4"/>
    <row r="2455" s="109" customFormat="1" ht="14.4"/>
    <row r="2456" s="109" customFormat="1" ht="14.4"/>
    <row r="2457" s="109" customFormat="1" ht="14.4"/>
    <row r="2458" s="109" customFormat="1" ht="14.4"/>
    <row r="2459" s="109" customFormat="1" ht="14.4"/>
    <row r="2460" s="109" customFormat="1" ht="14.4"/>
    <row r="2461" s="109" customFormat="1" ht="14.4"/>
    <row r="2462" s="109" customFormat="1" ht="14.4"/>
    <row r="2463" s="109" customFormat="1" ht="14.4"/>
    <row r="2464" s="109" customFormat="1" ht="14.4"/>
    <row r="2465" s="109" customFormat="1" ht="14.4"/>
    <row r="2466" s="109" customFormat="1" ht="14.4"/>
    <row r="2467" s="109" customFormat="1" ht="14.4"/>
    <row r="2468" s="109" customFormat="1" ht="14.4"/>
    <row r="2469" s="109" customFormat="1" ht="14.4"/>
    <row r="2470" s="109" customFormat="1" ht="14.4"/>
    <row r="2471" s="109" customFormat="1" ht="14.4"/>
    <row r="2472" s="109" customFormat="1" ht="14.4"/>
    <row r="2473" s="109" customFormat="1" ht="14.4"/>
    <row r="2474" s="109" customFormat="1" ht="14.4"/>
    <row r="2475" s="109" customFormat="1" ht="14.4"/>
    <row r="2476" s="109" customFormat="1" ht="14.4"/>
    <row r="2477" s="109" customFormat="1" ht="14.4"/>
    <row r="2478" s="109" customFormat="1" ht="14.4"/>
    <row r="2479" s="109" customFormat="1" ht="14.4"/>
    <row r="2480" s="109" customFormat="1" ht="14.4"/>
    <row r="2481" s="109" customFormat="1" ht="14.4"/>
    <row r="2482" s="109" customFormat="1" ht="14.4"/>
    <row r="2483" s="109" customFormat="1" ht="14.4"/>
    <row r="2484" s="109" customFormat="1" ht="14.4"/>
    <row r="2485" s="109" customFormat="1" ht="14.4"/>
    <row r="2486" s="109" customFormat="1" ht="14.4"/>
    <row r="2487" s="109" customFormat="1" ht="14.4"/>
    <row r="2488" s="109" customFormat="1" ht="14.4"/>
    <row r="2489" s="109" customFormat="1" ht="14.4"/>
    <row r="2490" s="109" customFormat="1" ht="14.4"/>
    <row r="2491" s="109" customFormat="1" ht="14.4"/>
    <row r="2492" s="109" customFormat="1" ht="14.4"/>
    <row r="2493" s="109" customFormat="1" ht="14.4"/>
    <row r="2494" s="109" customFormat="1" ht="14.4"/>
    <row r="2495" s="109" customFormat="1" ht="14.4"/>
    <row r="2496" s="109" customFormat="1" ht="14.4"/>
    <row r="2497" s="109" customFormat="1" ht="14.4"/>
    <row r="2498" s="109" customFormat="1" ht="14.4"/>
    <row r="2499" s="109" customFormat="1" ht="14.4"/>
    <row r="2500" s="109" customFormat="1" ht="14.4"/>
    <row r="2501" s="109" customFormat="1" ht="14.4"/>
    <row r="2502" s="109" customFormat="1" ht="14.4"/>
    <row r="2503" s="109" customFormat="1" ht="14.4"/>
    <row r="2504" s="109" customFormat="1" ht="14.4"/>
    <row r="2505" s="109" customFormat="1" ht="14.4"/>
    <row r="2506" s="109" customFormat="1" ht="14.4"/>
    <row r="2507" s="109" customFormat="1" ht="14.4"/>
    <row r="2508" s="109" customFormat="1" ht="14.4"/>
    <row r="2509" s="109" customFormat="1" ht="14.4"/>
    <row r="2510" s="109" customFormat="1" ht="14.4"/>
    <row r="2511" s="109" customFormat="1" ht="14.4"/>
    <row r="2512" s="109" customFormat="1" ht="14.4"/>
    <row r="2513" s="109" customFormat="1" ht="14.4"/>
    <row r="2514" s="109" customFormat="1" ht="14.4"/>
    <row r="2515" s="109" customFormat="1" ht="14.4"/>
    <row r="2516" s="109" customFormat="1" ht="14.4"/>
    <row r="2517" s="109" customFormat="1" ht="14.4"/>
    <row r="2518" s="109" customFormat="1" ht="14.4"/>
    <row r="2519" s="109" customFormat="1" ht="14.4"/>
    <row r="2520" s="109" customFormat="1" ht="14.4"/>
    <row r="2521" s="109" customFormat="1" ht="14.4"/>
    <row r="2522" s="109" customFormat="1" ht="14.4"/>
    <row r="2523" s="109" customFormat="1" ht="14.4"/>
    <row r="2524" s="109" customFormat="1" ht="14.4"/>
    <row r="2525" s="109" customFormat="1" ht="14.4"/>
    <row r="2526" s="109" customFormat="1" ht="14.4"/>
    <row r="2527" s="109" customFormat="1" ht="14.4"/>
    <row r="2528" s="109" customFormat="1" ht="14.4"/>
    <row r="2529" s="109" customFormat="1" ht="14.4"/>
    <row r="2530" s="109" customFormat="1" ht="14.4"/>
    <row r="2531" s="109" customFormat="1" ht="14.4"/>
    <row r="2532" s="109" customFormat="1" ht="14.4"/>
    <row r="2533" s="109" customFormat="1" ht="14.4"/>
    <row r="2534" s="109" customFormat="1" ht="14.4"/>
    <row r="2535" s="109" customFormat="1" ht="14.4"/>
    <row r="2536" s="109" customFormat="1" ht="14.4"/>
    <row r="2537" s="109" customFormat="1" ht="14.4"/>
    <row r="2538" s="109" customFormat="1" ht="14.4"/>
    <row r="2539" s="109" customFormat="1" ht="14.4"/>
    <row r="2540" s="109" customFormat="1" ht="14.4"/>
    <row r="2541" s="109" customFormat="1" ht="14.4"/>
    <row r="2542" s="109" customFormat="1" ht="14.4"/>
    <row r="2543" s="109" customFormat="1" ht="14.4"/>
    <row r="2544" s="109" customFormat="1" ht="14.4"/>
    <row r="2545" s="109" customFormat="1" ht="14.4"/>
    <row r="2546" s="109" customFormat="1" ht="14.4"/>
    <row r="2547" s="109" customFormat="1" ht="14.4"/>
    <row r="2548" s="109" customFormat="1" ht="14.4"/>
    <row r="2549" s="109" customFormat="1" ht="14.4"/>
    <row r="2550" s="109" customFormat="1" ht="14.4"/>
    <row r="2551" s="109" customFormat="1" ht="14.4"/>
    <row r="2552" s="109" customFormat="1" ht="14.4"/>
    <row r="2553" s="109" customFormat="1" ht="14.4"/>
    <row r="2554" s="109" customFormat="1" ht="14.4"/>
    <row r="2555" s="109" customFormat="1" ht="14.4"/>
    <row r="2556" s="109" customFormat="1" ht="14.4"/>
    <row r="2557" s="109" customFormat="1" ht="14.4"/>
    <row r="2558" s="109" customFormat="1" ht="14.4"/>
    <row r="2559" s="109" customFormat="1" ht="14.4"/>
    <row r="2560" s="109" customFormat="1" ht="14.4"/>
    <row r="2561" s="109" customFormat="1" ht="14.4"/>
    <row r="2562" s="109" customFormat="1" ht="14.4"/>
    <row r="2563" s="109" customFormat="1" ht="14.4"/>
    <row r="2564" s="109" customFormat="1" ht="14.4"/>
    <row r="2565" s="109" customFormat="1" ht="14.4"/>
    <row r="2566" s="109" customFormat="1" ht="14.4"/>
    <row r="2567" s="109" customFormat="1" ht="14.4"/>
    <row r="2568" s="109" customFormat="1" ht="14.4"/>
    <row r="2569" s="109" customFormat="1" ht="14.4"/>
    <row r="2570" s="109" customFormat="1" ht="14.4"/>
    <row r="2571" s="109" customFormat="1" ht="14.4"/>
    <row r="2572" s="109" customFormat="1" ht="14.4"/>
    <row r="2573" s="109" customFormat="1" ht="14.4"/>
    <row r="2574" s="109" customFormat="1" ht="14.4"/>
    <row r="2575" s="109" customFormat="1" ht="14.4"/>
    <row r="2576" s="109" customFormat="1" ht="14.4"/>
    <row r="2577" s="109" customFormat="1" ht="14.4"/>
    <row r="2578" s="109" customFormat="1" ht="14.4"/>
    <row r="2579" s="109" customFormat="1" ht="14.4"/>
    <row r="2580" s="109" customFormat="1" ht="14.4"/>
    <row r="2581" s="109" customFormat="1" ht="14.4"/>
    <row r="2582" s="109" customFormat="1" ht="14.4"/>
    <row r="2583" s="109" customFormat="1" ht="14.4"/>
    <row r="2584" s="109" customFormat="1" ht="14.4"/>
    <row r="2585" s="109" customFormat="1" ht="14.4"/>
    <row r="2586" s="109" customFormat="1" ht="14.4"/>
    <row r="2587" s="109" customFormat="1" ht="14.4"/>
    <row r="2588" s="109" customFormat="1" ht="14.4"/>
    <row r="2589" s="109" customFormat="1" ht="14.4"/>
    <row r="2590" s="109" customFormat="1" ht="14.4"/>
    <row r="2591" s="109" customFormat="1" ht="14.4"/>
    <row r="2592" s="109" customFormat="1" ht="14.4"/>
    <row r="2593" s="109" customFormat="1" ht="14.4"/>
    <row r="2594" s="109" customFormat="1" ht="14.4"/>
    <row r="2595" s="109" customFormat="1" ht="14.4"/>
    <row r="2596" s="109" customFormat="1" ht="14.4"/>
    <row r="2597" s="109" customFormat="1" ht="14.4"/>
    <row r="2598" s="109" customFormat="1" ht="14.4"/>
    <row r="2599" s="109" customFormat="1" ht="14.4"/>
    <row r="2600" s="109" customFormat="1" ht="14.4"/>
    <row r="2601" s="109" customFormat="1" ht="14.4"/>
    <row r="2602" s="109" customFormat="1" ht="14.4"/>
    <row r="2603" s="109" customFormat="1" ht="14.4"/>
    <row r="2604" s="109" customFormat="1" ht="14.4"/>
    <row r="2605" s="109" customFormat="1" ht="14.4"/>
    <row r="2606" s="109" customFormat="1" ht="14.4"/>
    <row r="2607" s="109" customFormat="1" ht="14.4"/>
    <row r="2608" s="109" customFormat="1" ht="14.4"/>
    <row r="2609" s="109" customFormat="1" ht="14.4"/>
    <row r="2610" s="109" customFormat="1" ht="14.4"/>
    <row r="2611" s="109" customFormat="1" ht="14.4"/>
    <row r="2612" s="109" customFormat="1" ht="14.4"/>
    <row r="2613" s="109" customFormat="1" ht="14.4"/>
    <row r="2614" s="109" customFormat="1" ht="14.4"/>
    <row r="2615" s="109" customFormat="1" ht="14.4"/>
    <row r="2616" s="109" customFormat="1" ht="14.4"/>
    <row r="2617" s="109" customFormat="1" ht="14.4"/>
    <row r="2618" s="109" customFormat="1" ht="14.4"/>
    <row r="2619" s="109" customFormat="1" ht="14.4"/>
    <row r="2620" s="109" customFormat="1" ht="14.4"/>
    <row r="2621" s="109" customFormat="1" ht="14.4"/>
    <row r="2622" s="109" customFormat="1" ht="14.4"/>
    <row r="2623" s="109" customFormat="1" ht="14.4"/>
    <row r="2624" s="109" customFormat="1" ht="14.4"/>
    <row r="2625" s="109" customFormat="1" ht="14.4"/>
    <row r="2626" s="109" customFormat="1" ht="14.4"/>
    <row r="2627" s="109" customFormat="1" ht="14.4"/>
    <row r="2628" s="109" customFormat="1" ht="14.4"/>
    <row r="2629" s="109" customFormat="1" ht="14.4"/>
    <row r="2630" s="109" customFormat="1" ht="14.4"/>
    <row r="2631" s="109" customFormat="1" ht="14.4"/>
    <row r="2632" s="109" customFormat="1" ht="14.4"/>
    <row r="2633" s="109" customFormat="1" ht="14.4"/>
    <row r="2634" s="109" customFormat="1" ht="14.4"/>
    <row r="2635" s="109" customFormat="1" ht="14.4"/>
    <row r="2636" s="109" customFormat="1" ht="14.4"/>
    <row r="2637" s="109" customFormat="1" ht="14.4"/>
    <row r="2638" s="109" customFormat="1" ht="14.4"/>
    <row r="2639" s="109" customFormat="1" ht="14.4"/>
    <row r="2640" s="109" customFormat="1" ht="14.4"/>
    <row r="2641" s="109" customFormat="1" ht="14.4"/>
    <row r="2642" s="109" customFormat="1" ht="14.4"/>
    <row r="2643" s="109" customFormat="1" ht="14.4"/>
    <row r="2644" s="109" customFormat="1" ht="14.4"/>
    <row r="2645" s="109" customFormat="1" ht="14.4"/>
    <row r="2646" s="109" customFormat="1" ht="14.4"/>
    <row r="2647" s="109" customFormat="1" ht="14.4"/>
    <row r="2648" s="109" customFormat="1" ht="14.4"/>
    <row r="2649" s="109" customFormat="1" ht="14.4"/>
    <row r="2650" s="109" customFormat="1" ht="14.4"/>
    <row r="2651" s="109" customFormat="1" ht="14.4"/>
    <row r="2652" s="109" customFormat="1" ht="14.4"/>
    <row r="2653" s="109" customFormat="1" ht="14.4"/>
    <row r="2654" s="109" customFormat="1" ht="14.4"/>
    <row r="2655" s="109" customFormat="1" ht="14.4"/>
    <row r="2656" s="109" customFormat="1" ht="14.4"/>
    <row r="2657" s="109" customFormat="1" ht="14.4"/>
    <row r="2658" s="109" customFormat="1" ht="14.4"/>
    <row r="2659" s="109" customFormat="1" ht="14.4"/>
    <row r="2660" s="109" customFormat="1" ht="14.4"/>
    <row r="2661" s="109" customFormat="1" ht="14.4"/>
    <row r="2662" s="109" customFormat="1" ht="14.4"/>
    <row r="2663" s="109" customFormat="1" ht="14.4"/>
    <row r="2664" s="109" customFormat="1" ht="14.4"/>
    <row r="2665" s="109" customFormat="1" ht="14.4"/>
    <row r="2666" s="109" customFormat="1" ht="14.4"/>
    <row r="2667" s="109" customFormat="1" ht="14.4"/>
    <row r="2668" s="109" customFormat="1" ht="14.4"/>
    <row r="2669" s="109" customFormat="1" ht="14.4"/>
    <row r="2670" s="109" customFormat="1" ht="14.4"/>
    <row r="2671" s="109" customFormat="1" ht="14.4"/>
    <row r="2672" s="109" customFormat="1" ht="14.4"/>
    <row r="2673" s="109" customFormat="1" ht="14.4"/>
    <row r="2674" s="109" customFormat="1" ht="14.4"/>
    <row r="2675" s="109" customFormat="1" ht="14.4"/>
    <row r="2676" s="109" customFormat="1" ht="14.4"/>
    <row r="2677" s="109" customFormat="1" ht="14.4"/>
    <row r="2678" s="109" customFormat="1" ht="14.4"/>
    <row r="2679" s="109" customFormat="1" ht="14.4"/>
    <row r="2680" s="109" customFormat="1" ht="14.4"/>
    <row r="2681" s="109" customFormat="1" ht="14.4"/>
    <row r="2682" s="109" customFormat="1" ht="14.4"/>
    <row r="2683" s="109" customFormat="1" ht="14.4"/>
    <row r="2684" s="109" customFormat="1" ht="14.4"/>
    <row r="2685" s="109" customFormat="1" ht="14.4"/>
    <row r="2686" s="109" customFormat="1" ht="14.4"/>
    <row r="2687" s="109" customFormat="1" ht="14.4"/>
    <row r="2688" s="109" customFormat="1" ht="14.4"/>
    <row r="2689" s="109" customFormat="1" ht="14.4"/>
    <row r="2690" s="109" customFormat="1" ht="14.4"/>
    <row r="2691" s="109" customFormat="1" ht="14.4"/>
    <row r="2692" s="109" customFormat="1" ht="14.4"/>
    <row r="2693" s="109" customFormat="1" ht="14.4"/>
    <row r="2694" s="109" customFormat="1" ht="14.4"/>
    <row r="2695" s="109" customFormat="1" ht="14.4"/>
    <row r="2696" s="109" customFormat="1" ht="14.4"/>
    <row r="2697" s="109" customFormat="1" ht="14.4"/>
    <row r="2698" s="109" customFormat="1" ht="14.4"/>
    <row r="2699" s="109" customFormat="1" ht="14.4"/>
    <row r="2700" s="109" customFormat="1" ht="14.4"/>
    <row r="2701" s="109" customFormat="1" ht="14.4"/>
    <row r="2702" s="109" customFormat="1" ht="14.4"/>
    <row r="2703" s="109" customFormat="1" ht="14.4"/>
    <row r="2704" s="109" customFormat="1" ht="14.4"/>
    <row r="2705" s="109" customFormat="1" ht="14.4"/>
    <row r="2706" s="109" customFormat="1" ht="14.4"/>
    <row r="2707" s="109" customFormat="1" ht="14.4"/>
    <row r="2708" s="109" customFormat="1" ht="14.4"/>
    <row r="2709" s="109" customFormat="1" ht="14.4"/>
    <row r="2710" s="109" customFormat="1" ht="14.4"/>
    <row r="2711" s="109" customFormat="1" ht="14.4"/>
    <row r="2712" s="109" customFormat="1" ht="14.4"/>
    <row r="2713" s="109" customFormat="1" ht="14.4"/>
    <row r="2714" s="109" customFormat="1" ht="14.4"/>
    <row r="2715" s="109" customFormat="1" ht="14.4"/>
    <row r="2716" s="109" customFormat="1" ht="14.4"/>
    <row r="2717" s="109" customFormat="1" ht="14.4"/>
    <row r="2718" s="109" customFormat="1" ht="14.4"/>
    <row r="2719" s="109" customFormat="1" ht="14.4"/>
    <row r="2720" s="109" customFormat="1" ht="14.4"/>
    <row r="2721" s="109" customFormat="1" ht="14.4"/>
    <row r="2722" s="109" customFormat="1" ht="14.4"/>
    <row r="2723" s="109" customFormat="1" ht="14.4"/>
    <row r="2724" s="109" customFormat="1" ht="14.4"/>
    <row r="2725" s="109" customFormat="1" ht="14.4"/>
    <row r="2726" s="109" customFormat="1" ht="14.4"/>
    <row r="2727" s="109" customFormat="1" ht="14.4"/>
    <row r="2728" s="109" customFormat="1" ht="14.4"/>
    <row r="2729" s="109" customFormat="1" ht="14.4"/>
    <row r="2730" s="109" customFormat="1" ht="14.4"/>
    <row r="2731" s="109" customFormat="1" ht="14.4"/>
    <row r="2732" s="109" customFormat="1" ht="14.4"/>
    <row r="2733" s="109" customFormat="1" ht="14.4"/>
    <row r="2734" s="109" customFormat="1" ht="14.4"/>
    <row r="2735" s="109" customFormat="1" ht="14.4"/>
    <row r="2736" s="109" customFormat="1" ht="14.4"/>
    <row r="2737" s="109" customFormat="1" ht="14.4"/>
    <row r="2738" s="109" customFormat="1" ht="14.4"/>
    <row r="2739" s="109" customFormat="1" ht="14.4"/>
    <row r="2740" s="109" customFormat="1" ht="14.4"/>
    <row r="2741" s="109" customFormat="1" ht="14.4"/>
    <row r="2742" s="109" customFormat="1" ht="14.4"/>
    <row r="2743" s="109" customFormat="1" ht="14.4"/>
    <row r="2744" s="109" customFormat="1" ht="14.4"/>
    <row r="2745" s="109" customFormat="1" ht="14.4"/>
    <row r="2746" s="109" customFormat="1" ht="14.4"/>
    <row r="2747" s="109" customFormat="1" ht="14.4"/>
    <row r="2748" s="109" customFormat="1" ht="14.4"/>
    <row r="2749" s="109" customFormat="1" ht="14.4"/>
    <row r="2750" s="109" customFormat="1" ht="14.4"/>
    <row r="2751" s="109" customFormat="1" ht="14.4"/>
    <row r="2752" s="109" customFormat="1" ht="14.4"/>
    <row r="2753" s="109" customFormat="1" ht="14.4"/>
    <row r="2754" s="109" customFormat="1" ht="14.4"/>
    <row r="2755" s="109" customFormat="1" ht="14.4"/>
    <row r="2756" s="109" customFormat="1" ht="14.4"/>
    <row r="2757" s="109" customFormat="1" ht="14.4"/>
    <row r="2758" s="109" customFormat="1" ht="14.4"/>
    <row r="2759" s="109" customFormat="1" ht="14.4"/>
    <row r="2760" s="109" customFormat="1" ht="14.4"/>
    <row r="2761" s="109" customFormat="1" ht="14.4"/>
    <row r="2762" s="109" customFormat="1" ht="14.4"/>
    <row r="2763" s="109" customFormat="1" ht="14.4"/>
    <row r="2764" s="109" customFormat="1" ht="14.4"/>
    <row r="2765" s="109" customFormat="1" ht="14.4"/>
    <row r="2766" s="109" customFormat="1" ht="14.4"/>
    <row r="2767" s="109" customFormat="1" ht="14.4"/>
    <row r="2768" s="109" customFormat="1" ht="14.4"/>
    <row r="2769" s="109" customFormat="1" ht="14.4"/>
    <row r="2770" s="109" customFormat="1" ht="14.4"/>
    <row r="2771" s="109" customFormat="1" ht="14.4"/>
    <row r="2772" s="109" customFormat="1" ht="14.4"/>
    <row r="2773" s="109" customFormat="1" ht="14.4"/>
    <row r="2774" s="109" customFormat="1" ht="14.4"/>
    <row r="2775" s="109" customFormat="1" ht="14.4"/>
    <row r="2776" s="109" customFormat="1" ht="14.4"/>
    <row r="2777" s="109" customFormat="1" ht="14.4"/>
    <row r="2778" s="109" customFormat="1" ht="14.4"/>
    <row r="2779" s="109" customFormat="1" ht="14.4"/>
    <row r="2780" s="109" customFormat="1" ht="14.4"/>
    <row r="2781" s="109" customFormat="1" ht="14.4"/>
    <row r="2782" s="109" customFormat="1" ht="14.4"/>
    <row r="2783" s="109" customFormat="1" ht="14.4"/>
    <row r="2784" s="109" customFormat="1" ht="14.4"/>
    <row r="2785" s="109" customFormat="1" ht="14.4"/>
    <row r="2786" s="109" customFormat="1" ht="14.4"/>
    <row r="2787" s="109" customFormat="1" ht="14.4"/>
    <row r="2788" s="109" customFormat="1" ht="14.4"/>
    <row r="2789" s="109" customFormat="1" ht="14.4"/>
    <row r="2790" s="109" customFormat="1" ht="14.4"/>
    <row r="2791" s="109" customFormat="1" ht="14.4"/>
    <row r="2792" s="109" customFormat="1" ht="14.4"/>
    <row r="2793" s="109" customFormat="1" ht="14.4"/>
    <row r="2794" s="109" customFormat="1" ht="14.4"/>
    <row r="2795" s="109" customFormat="1" ht="14.4"/>
    <row r="2796" s="109" customFormat="1" ht="14.4"/>
    <row r="2797" s="109" customFormat="1" ht="14.4"/>
    <row r="2798" s="109" customFormat="1" ht="14.4"/>
    <row r="2799" s="109" customFormat="1" ht="14.4"/>
    <row r="2800" s="109" customFormat="1" ht="14.4"/>
    <row r="2801" s="109" customFormat="1" ht="14.4"/>
    <row r="2802" s="109" customFormat="1" ht="14.4"/>
    <row r="2803" s="109" customFormat="1" ht="14.4"/>
    <row r="2804" s="109" customFormat="1" ht="14.4"/>
    <row r="2805" s="109" customFormat="1" ht="14.4"/>
    <row r="2806" s="109" customFormat="1" ht="14.4"/>
    <row r="2807" s="109" customFormat="1" ht="14.4"/>
    <row r="2808" s="109" customFormat="1" ht="14.4"/>
    <row r="2809" s="109" customFormat="1" ht="14.4"/>
    <row r="2810" s="109" customFormat="1" ht="14.4"/>
    <row r="2811" s="109" customFormat="1" ht="14.4"/>
    <row r="2812" s="109" customFormat="1" ht="14.4"/>
    <row r="2813" s="109" customFormat="1" ht="14.4"/>
    <row r="2814" s="109" customFormat="1" ht="14.4"/>
    <row r="2815" s="109" customFormat="1" ht="14.4"/>
    <row r="2816" s="109" customFormat="1" ht="14.4"/>
    <row r="2817" s="109" customFormat="1" ht="14.4"/>
    <row r="2818" s="109" customFormat="1" ht="14.4"/>
    <row r="2819" s="109" customFormat="1" ht="14.4"/>
    <row r="2820" s="109" customFormat="1" ht="14.4"/>
    <row r="2821" s="109" customFormat="1" ht="14.4"/>
    <row r="2822" s="109" customFormat="1" ht="14.4"/>
    <row r="2823" s="109" customFormat="1" ht="14.4"/>
    <row r="2824" s="109" customFormat="1" ht="14.4"/>
    <row r="2825" s="109" customFormat="1" ht="14.4"/>
    <row r="2826" s="109" customFormat="1" ht="14.4"/>
    <row r="2827" s="109" customFormat="1" ht="14.4"/>
    <row r="2828" s="109" customFormat="1" ht="14.4"/>
    <row r="2829" s="109" customFormat="1" ht="14.4"/>
    <row r="2830" s="109" customFormat="1" ht="14.4"/>
    <row r="2831" s="109" customFormat="1" ht="14.4"/>
    <row r="2832" s="109" customFormat="1" ht="14.4"/>
    <row r="2833" s="109" customFormat="1" ht="14.4"/>
    <row r="2834" s="109" customFormat="1" ht="14.4"/>
    <row r="2835" s="109" customFormat="1" ht="14.4"/>
    <row r="2836" s="109" customFormat="1" ht="14.4"/>
    <row r="2837" s="109" customFormat="1" ht="14.4"/>
    <row r="2838" s="109" customFormat="1" ht="14.4"/>
    <row r="2839" s="109" customFormat="1" ht="14.4"/>
    <row r="2840" s="109" customFormat="1" ht="14.4"/>
    <row r="2841" s="109" customFormat="1" ht="14.4"/>
    <row r="2842" s="109" customFormat="1" ht="14.4"/>
    <row r="2843" s="109" customFormat="1" ht="14.4"/>
    <row r="2844" s="109" customFormat="1" ht="14.4"/>
    <row r="2845" s="109" customFormat="1" ht="14.4"/>
    <row r="2846" s="109" customFormat="1" ht="14.4"/>
    <row r="2847" s="109" customFormat="1" ht="14.4"/>
    <row r="2848" s="109" customFormat="1" ht="14.4"/>
    <row r="2849" s="109" customFormat="1" ht="14.4"/>
    <row r="2850" s="109" customFormat="1" ht="14.4"/>
    <row r="2851" s="109" customFormat="1" ht="14.4"/>
    <row r="2852" s="109" customFormat="1" ht="14.4"/>
    <row r="2853" s="109" customFormat="1" ht="14.4"/>
    <row r="2854" s="109" customFormat="1" ht="14.4"/>
    <row r="2855" s="109" customFormat="1" ht="14.4"/>
    <row r="2856" s="109" customFormat="1" ht="14.4"/>
    <row r="2857" s="109" customFormat="1" ht="14.4"/>
    <row r="2858" s="109" customFormat="1" ht="14.4"/>
    <row r="2859" s="109" customFormat="1" ht="14.4"/>
    <row r="2860" s="109" customFormat="1" ht="14.4"/>
    <row r="2861" s="109" customFormat="1" ht="14.4"/>
    <row r="2862" s="109" customFormat="1" ht="14.4"/>
    <row r="2863" s="109" customFormat="1" ht="14.4"/>
    <row r="2864" s="109" customFormat="1" ht="14.4"/>
    <row r="2865" s="109" customFormat="1" ht="14.4"/>
    <row r="2866" s="109" customFormat="1" ht="14.4"/>
    <row r="2867" s="109" customFormat="1" ht="14.4"/>
    <row r="2868" s="109" customFormat="1" ht="14.4"/>
    <row r="2869" s="109" customFormat="1" ht="14.4"/>
    <row r="2870" s="109" customFormat="1" ht="14.4"/>
    <row r="2871" s="109" customFormat="1" ht="14.4"/>
    <row r="2872" s="109" customFormat="1" ht="14.4"/>
    <row r="2873" s="109" customFormat="1" ht="14.4"/>
    <row r="2874" s="109" customFormat="1" ht="14.4"/>
    <row r="2875" s="109" customFormat="1" ht="14.4"/>
    <row r="2876" s="109" customFormat="1" ht="14.4"/>
    <row r="2877" s="109" customFormat="1" ht="14.4"/>
    <row r="2878" s="109" customFormat="1" ht="14.4"/>
    <row r="2879" s="109" customFormat="1" ht="14.4"/>
    <row r="2880" s="109" customFormat="1" ht="14.4"/>
    <row r="2881" s="109" customFormat="1" ht="14.4"/>
    <row r="2882" s="109" customFormat="1" ht="14.4"/>
    <row r="2883" s="109" customFormat="1" ht="14.4"/>
    <row r="2884" s="109" customFormat="1" ht="14.4"/>
    <row r="2885" s="109" customFormat="1" ht="14.4"/>
    <row r="2886" s="109" customFormat="1" ht="14.4"/>
    <row r="2887" s="109" customFormat="1" ht="14.4"/>
    <row r="2888" s="109" customFormat="1" ht="14.4"/>
    <row r="2889" s="109" customFormat="1" ht="14.4"/>
    <row r="2890" s="109" customFormat="1" ht="14.4"/>
    <row r="2891" s="109" customFormat="1" ht="14.4"/>
    <row r="2892" s="109" customFormat="1" ht="14.4"/>
    <row r="2893" s="109" customFormat="1" ht="14.4"/>
    <row r="2894" s="109" customFormat="1" ht="14.4"/>
    <row r="2895" s="109" customFormat="1" ht="14.4"/>
    <row r="2896" s="109" customFormat="1" ht="14.4"/>
    <row r="2897" s="109" customFormat="1" ht="14.4"/>
    <row r="2898" s="109" customFormat="1" ht="14.4"/>
    <row r="2899" s="109" customFormat="1" ht="14.4"/>
    <row r="2900" s="109" customFormat="1" ht="14.4"/>
    <row r="2901" s="109" customFormat="1" ht="14.4"/>
    <row r="2902" s="109" customFormat="1" ht="14.4"/>
    <row r="2903" s="109" customFormat="1" ht="14.4"/>
    <row r="2904" s="109" customFormat="1" ht="14.4"/>
    <row r="2905" s="109" customFormat="1" ht="14.4"/>
    <row r="2906" s="109" customFormat="1" ht="14.4"/>
    <row r="2907" s="109" customFormat="1" ht="14.4"/>
    <row r="2908" s="109" customFormat="1" ht="14.4"/>
    <row r="2909" s="109" customFormat="1" ht="14.4"/>
    <row r="2910" s="109" customFormat="1" ht="14.4"/>
    <row r="2911" s="109" customFormat="1" ht="14.4"/>
    <row r="2912" s="109" customFormat="1" ht="14.4"/>
    <row r="2913" s="109" customFormat="1" ht="14.4"/>
    <row r="2914" s="109" customFormat="1" ht="14.4"/>
    <row r="2915" s="109" customFormat="1" ht="14.4"/>
    <row r="2916" s="109" customFormat="1" ht="14.4"/>
    <row r="2917" s="109" customFormat="1" ht="14.4"/>
    <row r="2918" s="109" customFormat="1" ht="14.4"/>
    <row r="2919" s="109" customFormat="1" ht="14.4"/>
    <row r="2920" s="109" customFormat="1" ht="14.4"/>
    <row r="2921" s="109" customFormat="1" ht="14.4"/>
    <row r="2922" s="109" customFormat="1" ht="14.4"/>
    <row r="2923" s="109" customFormat="1" ht="14.4"/>
    <row r="2924" s="109" customFormat="1" ht="14.4"/>
    <row r="2925" s="109" customFormat="1" ht="14.4"/>
    <row r="2926" s="109" customFormat="1" ht="14.4"/>
    <row r="2927" s="109" customFormat="1" ht="14.4"/>
    <row r="2928" s="109" customFormat="1" ht="14.4"/>
    <row r="2929" s="109" customFormat="1" ht="14.4"/>
    <row r="2930" s="109" customFormat="1" ht="14.4"/>
    <row r="2931" s="109" customFormat="1" ht="14.4"/>
    <row r="2932" s="109" customFormat="1" ht="14.4"/>
    <row r="2933" s="109" customFormat="1" ht="14.4"/>
    <row r="2934" s="109" customFormat="1" ht="14.4"/>
    <row r="2935" s="109" customFormat="1" ht="14.4"/>
    <row r="2936" s="109" customFormat="1" ht="14.4"/>
    <row r="2937" s="109" customFormat="1" ht="14.4"/>
    <row r="2938" s="109" customFormat="1" ht="14.4"/>
    <row r="2939" s="109" customFormat="1" ht="14.4"/>
    <row r="2940" s="109" customFormat="1" ht="14.4"/>
    <row r="2941" s="109" customFormat="1" ht="14.4"/>
    <row r="2942" s="109" customFormat="1" ht="14.4"/>
    <row r="2943" s="109" customFormat="1" ht="14.4"/>
    <row r="2944" s="109" customFormat="1" ht="14.4"/>
    <row r="2945" s="109" customFormat="1" ht="14.4"/>
    <row r="2946" s="109" customFormat="1" ht="14.4"/>
    <row r="2947" s="109" customFormat="1" ht="14.4"/>
    <row r="2948" s="109" customFormat="1" ht="14.4"/>
    <row r="2949" s="109" customFormat="1" ht="14.4"/>
    <row r="2950" s="109" customFormat="1" ht="14.4"/>
    <row r="2951" s="109" customFormat="1" ht="14.4"/>
    <row r="2952" s="109" customFormat="1" ht="14.4"/>
    <row r="2953" s="109" customFormat="1" ht="14.4"/>
    <row r="2954" s="109" customFormat="1" ht="14.4"/>
    <row r="2955" s="109" customFormat="1" ht="14.4"/>
    <row r="2956" s="109" customFormat="1" ht="14.4"/>
    <row r="2957" s="109" customFormat="1" ht="14.4"/>
    <row r="2958" s="109" customFormat="1" ht="14.4"/>
    <row r="2959" s="109" customFormat="1" ht="14.4"/>
    <row r="2960" s="109" customFormat="1" ht="14.4"/>
    <row r="2961" s="109" customFormat="1" ht="14.4"/>
    <row r="2962" s="109" customFormat="1" ht="14.4"/>
    <row r="2963" s="109" customFormat="1" ht="14.4"/>
    <row r="2964" s="109" customFormat="1" ht="14.4"/>
    <row r="2965" s="109" customFormat="1" ht="14.4"/>
    <row r="2966" s="109" customFormat="1" ht="14.4"/>
    <row r="2967" s="109" customFormat="1" ht="14.4"/>
    <row r="2968" s="109" customFormat="1" ht="14.4"/>
    <row r="2969" s="109" customFormat="1" ht="14.4"/>
    <row r="2970" s="109" customFormat="1" ht="14.4"/>
    <row r="2971" s="109" customFormat="1" ht="14.4"/>
    <row r="2972" s="109" customFormat="1" ht="14.4"/>
    <row r="2973" s="109" customFormat="1" ht="14.4"/>
    <row r="2974" s="109" customFormat="1" ht="14.4"/>
    <row r="2975" s="109" customFormat="1" ht="14.4"/>
    <row r="2976" s="109" customFormat="1" ht="14.4"/>
    <row r="2977" s="109" customFormat="1" ht="14.4"/>
    <row r="2978" s="109" customFormat="1" ht="14.4"/>
    <row r="2979" s="109" customFormat="1" ht="14.4"/>
    <row r="2980" s="109" customFormat="1" ht="14.4"/>
    <row r="2981" s="109" customFormat="1" ht="14.4"/>
    <row r="2982" s="109" customFormat="1" ht="14.4"/>
    <row r="2983" s="109" customFormat="1" ht="14.4"/>
    <row r="2984" s="109" customFormat="1" ht="14.4"/>
    <row r="2985" s="109" customFormat="1" ht="14.4"/>
    <row r="2986" s="109" customFormat="1" ht="14.4"/>
    <row r="2987" s="109" customFormat="1" ht="14.4"/>
    <row r="2988" s="109" customFormat="1" ht="14.4"/>
    <row r="2989" s="109" customFormat="1" ht="14.4"/>
    <row r="2990" s="109" customFormat="1" ht="14.4"/>
    <row r="2991" s="109" customFormat="1" ht="14.4"/>
    <row r="2992" s="109" customFormat="1" ht="14.4"/>
    <row r="2993" s="109" customFormat="1" ht="14.4"/>
    <row r="2994" s="109" customFormat="1" ht="14.4"/>
    <row r="2995" s="109" customFormat="1" ht="14.4"/>
    <row r="2996" s="109" customFormat="1" ht="14.4"/>
    <row r="2997" s="109" customFormat="1" ht="14.4"/>
    <row r="2998" s="109" customFormat="1" ht="14.4"/>
    <row r="2999" s="109" customFormat="1" ht="14.4"/>
    <row r="3000" s="109" customFormat="1" ht="14.4"/>
    <row r="3001" s="109" customFormat="1" ht="14.4"/>
    <row r="3002" s="109" customFormat="1" ht="14.4"/>
    <row r="3003" s="109" customFormat="1" ht="14.4"/>
    <row r="3004" s="109" customFormat="1" ht="14.4"/>
    <row r="3005" s="109" customFormat="1" ht="14.4"/>
    <row r="3006" s="109" customFormat="1" ht="14.4"/>
    <row r="3007" s="109" customFormat="1" ht="14.4"/>
    <row r="3008" s="109" customFormat="1" ht="14.4"/>
    <row r="3009" s="109" customFormat="1" ht="14.4"/>
    <row r="3010" s="109" customFormat="1" ht="14.4"/>
    <row r="3011" s="109" customFormat="1" ht="14.4"/>
    <row r="3012" s="109" customFormat="1" ht="14.4"/>
    <row r="3013" s="109" customFormat="1" ht="14.4"/>
    <row r="3014" s="109" customFormat="1" ht="14.4"/>
    <row r="3015" s="109" customFormat="1" ht="14.4"/>
    <row r="3016" s="109" customFormat="1" ht="14.4"/>
    <row r="3017" s="109" customFormat="1" ht="14.4"/>
    <row r="3018" s="109" customFormat="1" ht="14.4"/>
    <row r="3019" s="109" customFormat="1" ht="14.4"/>
    <row r="3020" s="109" customFormat="1" ht="14.4"/>
    <row r="3021" s="109" customFormat="1" ht="14.4"/>
    <row r="3022" s="109" customFormat="1" ht="14.4"/>
    <row r="3023" s="109" customFormat="1" ht="14.4"/>
    <row r="3024" s="109" customFormat="1" ht="14.4"/>
    <row r="3025" s="109" customFormat="1" ht="14.4"/>
    <row r="3026" s="109" customFormat="1" ht="14.4"/>
    <row r="3027" s="109" customFormat="1" ht="14.4"/>
    <row r="3028" s="109" customFormat="1" ht="14.4"/>
    <row r="3029" s="109" customFormat="1" ht="14.4"/>
    <row r="3030" s="109" customFormat="1" ht="14.4"/>
    <row r="3031" s="109" customFormat="1" ht="14.4"/>
    <row r="3032" s="109" customFormat="1" ht="14.4"/>
    <row r="3033" s="109" customFormat="1" ht="14.4"/>
    <row r="3034" s="109" customFormat="1" ht="14.4"/>
    <row r="3035" s="109" customFormat="1" ht="14.4"/>
    <row r="3036" s="109" customFormat="1" ht="14.4"/>
    <row r="3037" s="109" customFormat="1" ht="14.4"/>
    <row r="3038" s="109" customFormat="1" ht="14.4"/>
    <row r="3039" s="109" customFormat="1" ht="14.4"/>
    <row r="3040" s="109" customFormat="1" ht="14.4"/>
    <row r="3041" s="109" customFormat="1" ht="14.4"/>
    <row r="3042" s="109" customFormat="1" ht="14.4"/>
    <row r="3043" s="109" customFormat="1" ht="14.4"/>
    <row r="3044" s="109" customFormat="1" ht="14.4"/>
    <row r="3045" s="109" customFormat="1" ht="14.4"/>
    <row r="3046" s="109" customFormat="1" ht="14.4"/>
    <row r="3047" s="109" customFormat="1" ht="14.4"/>
    <row r="3048" s="109" customFormat="1" ht="14.4"/>
    <row r="3049" s="109" customFormat="1" ht="14.4"/>
    <row r="3050" s="109" customFormat="1" ht="14.4"/>
    <row r="3051" s="109" customFormat="1" ht="14.4"/>
    <row r="3052" s="109" customFormat="1" ht="14.4"/>
    <row r="3053" s="109" customFormat="1" ht="14.4"/>
    <row r="3054" s="109" customFormat="1" ht="14.4"/>
    <row r="3055" s="109" customFormat="1" ht="14.4"/>
    <row r="3056" s="109" customFormat="1" ht="14.4"/>
    <row r="3057" s="109" customFormat="1" ht="14.4"/>
    <row r="3058" s="109" customFormat="1" ht="14.4"/>
    <row r="3059" s="109" customFormat="1" ht="14.4"/>
    <row r="3060" s="109" customFormat="1" ht="14.4"/>
    <row r="3061" s="109" customFormat="1" ht="14.4"/>
    <row r="3062" s="109" customFormat="1" ht="14.4"/>
    <row r="3063" s="109" customFormat="1" ht="14.4"/>
    <row r="3064" s="109" customFormat="1" ht="14.4"/>
    <row r="3065" s="109" customFormat="1" ht="14.4"/>
    <row r="3066" s="109" customFormat="1" ht="14.4"/>
    <row r="3067" s="109" customFormat="1" ht="14.4"/>
    <row r="3068" s="109" customFormat="1" ht="14.4"/>
    <row r="3069" s="109" customFormat="1" ht="14.4"/>
    <row r="3070" s="109" customFormat="1" ht="14.4"/>
    <row r="3071" s="109" customFormat="1" ht="14.4"/>
    <row r="3072" s="109" customFormat="1" ht="14.4"/>
    <row r="3073" s="109" customFormat="1" ht="14.4"/>
    <row r="3074" s="109" customFormat="1" ht="14.4"/>
    <row r="3075" s="109" customFormat="1" ht="14.4"/>
    <row r="3076" s="109" customFormat="1" ht="14.4"/>
    <row r="3077" s="109" customFormat="1" ht="14.4"/>
    <row r="3078" s="109" customFormat="1" ht="14.4"/>
    <row r="3079" s="109" customFormat="1" ht="14.4"/>
    <row r="3080" s="109" customFormat="1" ht="14.4"/>
    <row r="3081" s="109" customFormat="1" ht="14.4"/>
    <row r="3082" s="109" customFormat="1" ht="14.4"/>
    <row r="3083" s="109" customFormat="1" ht="14.4"/>
    <row r="3084" s="109" customFormat="1" ht="14.4"/>
    <row r="3085" s="109" customFormat="1" ht="14.4"/>
    <row r="3086" s="109" customFormat="1" ht="14.4"/>
    <row r="3087" s="109" customFormat="1" ht="14.4"/>
    <row r="3088" s="109" customFormat="1" ht="14.4"/>
    <row r="3089" s="109" customFormat="1" ht="14.4"/>
    <row r="3090" s="109" customFormat="1" ht="14.4"/>
    <row r="3091" s="109" customFormat="1" ht="14.4"/>
    <row r="3092" s="109" customFormat="1" ht="14.4"/>
    <row r="3093" s="109" customFormat="1" ht="14.4"/>
    <row r="3094" s="109" customFormat="1" ht="14.4"/>
    <row r="3095" s="109" customFormat="1" ht="14.4"/>
    <row r="3096" s="109" customFormat="1" ht="14.4"/>
    <row r="3097" s="109" customFormat="1" ht="14.4"/>
    <row r="3098" s="109" customFormat="1" ht="14.4"/>
    <row r="3099" s="109" customFormat="1" ht="14.4"/>
    <row r="3100" s="109" customFormat="1" ht="14.4"/>
    <row r="3101" s="109" customFormat="1" ht="14.4"/>
    <row r="3102" s="109" customFormat="1" ht="14.4"/>
    <row r="3103" s="109" customFormat="1" ht="14.4"/>
    <row r="3104" s="109" customFormat="1" ht="14.4"/>
    <row r="3105" s="109" customFormat="1" ht="14.4"/>
    <row r="3106" s="109" customFormat="1" ht="14.4"/>
    <row r="3107" s="109" customFormat="1" ht="14.4"/>
    <row r="3108" s="109" customFormat="1" ht="14.4"/>
    <row r="3109" s="109" customFormat="1" ht="14.4"/>
    <row r="3110" s="109" customFormat="1" ht="14.4"/>
    <row r="3111" s="109" customFormat="1" ht="14.4"/>
    <row r="3112" s="109" customFormat="1" ht="14.4"/>
    <row r="3113" s="109" customFormat="1" ht="14.4"/>
    <row r="3114" s="109" customFormat="1" ht="14.4"/>
    <row r="3115" s="109" customFormat="1" ht="14.4"/>
    <row r="3116" s="109" customFormat="1" ht="14.4"/>
    <row r="3117" s="109" customFormat="1" ht="14.4"/>
    <row r="3118" s="109" customFormat="1" ht="14.4"/>
    <row r="3119" s="109" customFormat="1" ht="14.4"/>
    <row r="3120" s="109" customFormat="1" ht="14.4"/>
    <row r="3121" s="109" customFormat="1" ht="14.4"/>
    <row r="3122" s="109" customFormat="1" ht="14.4"/>
    <row r="3123" s="109" customFormat="1" ht="14.4"/>
    <row r="3124" s="109" customFormat="1" ht="14.4"/>
    <row r="3125" s="109" customFormat="1" ht="14.4"/>
    <row r="3126" s="109" customFormat="1" ht="14.4"/>
    <row r="3127" s="109" customFormat="1" ht="14.4"/>
    <row r="3128" s="109" customFormat="1" ht="14.4"/>
    <row r="3129" s="109" customFormat="1" ht="14.4"/>
    <row r="3130" s="109" customFormat="1" ht="14.4"/>
    <row r="3131" s="109" customFormat="1" ht="14.4"/>
    <row r="3132" s="109" customFormat="1" ht="14.4"/>
    <row r="3133" s="109" customFormat="1" ht="14.4"/>
    <row r="3134" s="109" customFormat="1" ht="14.4"/>
    <row r="3135" s="109" customFormat="1" ht="14.4"/>
    <row r="3136" s="109" customFormat="1" ht="14.4"/>
    <row r="3137" s="109" customFormat="1" ht="14.4"/>
    <row r="3138" s="109" customFormat="1" ht="14.4"/>
    <row r="3139" s="109" customFormat="1" ht="14.4"/>
    <row r="3140" s="109" customFormat="1" ht="14.4"/>
    <row r="3141" s="109" customFormat="1" ht="14.4"/>
    <row r="3142" s="109" customFormat="1" ht="14.4"/>
    <row r="3143" s="109" customFormat="1" ht="14.4"/>
    <row r="3144" s="109" customFormat="1" ht="14.4"/>
    <row r="3145" s="109" customFormat="1" ht="14.4"/>
    <row r="3146" s="109" customFormat="1" ht="14.4"/>
    <row r="3147" s="109" customFormat="1" ht="14.4"/>
    <row r="3148" s="109" customFormat="1" ht="14.4"/>
    <row r="3149" s="109" customFormat="1" ht="14.4"/>
    <row r="3150" s="109" customFormat="1" ht="14.4"/>
    <row r="3151" s="109" customFormat="1" ht="14.4"/>
    <row r="3152" s="109" customFormat="1" ht="14.4"/>
    <row r="3153" s="109" customFormat="1" ht="14.4"/>
    <row r="3154" s="109" customFormat="1" ht="14.4"/>
    <row r="3155" s="109" customFormat="1" ht="14.4"/>
    <row r="3156" s="109" customFormat="1" ht="14.4"/>
    <row r="3157" s="109" customFormat="1" ht="14.4"/>
    <row r="3158" s="109" customFormat="1" ht="14.4"/>
    <row r="3159" s="109" customFormat="1" ht="14.4"/>
    <row r="3160" s="109" customFormat="1" ht="14.4"/>
    <row r="3161" s="109" customFormat="1" ht="14.4"/>
    <row r="3162" s="109" customFormat="1" ht="14.4"/>
    <row r="3163" s="109" customFormat="1" ht="14.4"/>
    <row r="3164" s="109" customFormat="1" ht="14.4"/>
    <row r="3165" s="109" customFormat="1" ht="14.4"/>
    <row r="3166" s="109" customFormat="1" ht="14.4"/>
    <row r="3167" s="109" customFormat="1" ht="14.4"/>
    <row r="3168" s="109" customFormat="1" ht="14.4"/>
    <row r="3169" s="109" customFormat="1" ht="14.4"/>
    <row r="3170" s="109" customFormat="1" ht="14.4"/>
    <row r="3171" s="109" customFormat="1" ht="14.4"/>
    <row r="3172" s="109" customFormat="1" ht="14.4"/>
    <row r="3173" s="109" customFormat="1" ht="14.4"/>
    <row r="3174" s="109" customFormat="1" ht="14.4"/>
    <row r="3175" s="109" customFormat="1" ht="14.4"/>
    <row r="3176" s="109" customFormat="1" ht="14.4"/>
    <row r="3177" s="109" customFormat="1" ht="14.4"/>
    <row r="3178" s="109" customFormat="1" ht="14.4"/>
    <row r="3179" s="109" customFormat="1" ht="14.4"/>
    <row r="3180" s="109" customFormat="1" ht="14.4"/>
    <row r="3181" s="109" customFormat="1" ht="14.4"/>
    <row r="3182" s="109" customFormat="1" ht="14.4"/>
    <row r="3183" s="109" customFormat="1" ht="14.4"/>
    <row r="3184" s="109" customFormat="1" ht="14.4"/>
    <row r="3185" s="109" customFormat="1" ht="14.4"/>
    <row r="3186" s="109" customFormat="1" ht="14.4"/>
    <row r="3187" s="109" customFormat="1" ht="14.4"/>
    <row r="3188" s="109" customFormat="1" ht="14.4"/>
    <row r="3189" s="109" customFormat="1" ht="14.4"/>
    <row r="3190" s="109" customFormat="1" ht="14.4"/>
    <row r="3191" s="109" customFormat="1" ht="14.4"/>
    <row r="3192" s="109" customFormat="1" ht="14.4"/>
    <row r="3193" s="109" customFormat="1" ht="14.4"/>
    <row r="3194" s="109" customFormat="1" ht="14.4"/>
    <row r="3195" s="109" customFormat="1" ht="14.4"/>
    <row r="3196" s="109" customFormat="1" ht="14.4"/>
    <row r="3197" s="109" customFormat="1" ht="14.4"/>
    <row r="3198" s="109" customFormat="1" ht="14.4"/>
    <row r="3199" s="109" customFormat="1" ht="14.4"/>
    <row r="3200" s="109" customFormat="1" ht="14.4"/>
    <row r="3201" s="109" customFormat="1" ht="14.4"/>
    <row r="3202" s="109" customFormat="1" ht="14.4"/>
    <row r="3203" s="109" customFormat="1" ht="14.4"/>
    <row r="3204" s="109" customFormat="1" ht="14.4"/>
    <row r="3205" s="109" customFormat="1" ht="14.4"/>
    <row r="3206" s="109" customFormat="1" ht="14.4"/>
    <row r="3207" s="109" customFormat="1" ht="14.4"/>
    <row r="3208" s="109" customFormat="1" ht="14.4"/>
    <row r="3209" s="109" customFormat="1" ht="14.4"/>
    <row r="3210" s="109" customFormat="1" ht="14.4"/>
    <row r="3211" s="109" customFormat="1" ht="14.4"/>
    <row r="3212" s="109" customFormat="1" ht="14.4"/>
    <row r="3213" s="109" customFormat="1" ht="14.4"/>
    <row r="3214" s="109" customFormat="1" ht="14.4"/>
    <row r="3215" s="109" customFormat="1" ht="14.4"/>
    <row r="3216" s="109" customFormat="1" ht="14.4"/>
    <row r="3217" s="109" customFormat="1" ht="14.4"/>
    <row r="3218" s="109" customFormat="1" ht="14.4"/>
    <row r="3219" s="109" customFormat="1" ht="14.4"/>
    <row r="3220" s="109" customFormat="1" ht="14.4"/>
    <row r="3221" s="109" customFormat="1" ht="14.4"/>
    <row r="3222" s="109" customFormat="1" ht="14.4"/>
    <row r="3223" s="109" customFormat="1" ht="14.4"/>
    <row r="3224" s="109" customFormat="1" ht="14.4"/>
    <row r="3225" s="109" customFormat="1" ht="14.4"/>
    <row r="3226" s="109" customFormat="1" ht="14.4"/>
    <row r="3227" s="109" customFormat="1" ht="14.4"/>
    <row r="3228" s="109" customFormat="1" ht="14.4"/>
    <row r="3229" s="109" customFormat="1" ht="14.4"/>
    <row r="3230" s="109" customFormat="1" ht="14.4"/>
    <row r="3231" s="109" customFormat="1" ht="14.4"/>
    <row r="3232" s="109" customFormat="1" ht="14.4"/>
    <row r="3233" s="109" customFormat="1" ht="14.4"/>
    <row r="3234" s="109" customFormat="1" ht="14.4"/>
    <row r="3235" s="109" customFormat="1" ht="14.4"/>
    <row r="3236" s="109" customFormat="1" ht="14.4"/>
    <row r="3237" s="109" customFormat="1" ht="14.4"/>
    <row r="3238" s="109" customFormat="1" ht="14.4"/>
    <row r="3239" s="109" customFormat="1" ht="14.4"/>
    <row r="3240" s="109" customFormat="1" ht="14.4"/>
    <row r="3241" s="109" customFormat="1" ht="14.4"/>
    <row r="3242" s="109" customFormat="1" ht="14.4"/>
    <row r="3243" s="109" customFormat="1" ht="14.4"/>
    <row r="3244" s="109" customFormat="1" ht="14.4"/>
    <row r="3245" s="109" customFormat="1" ht="14.4"/>
    <row r="3246" s="109" customFormat="1" ht="14.4"/>
    <row r="3247" s="109" customFormat="1" ht="14.4"/>
    <row r="3248" s="109" customFormat="1" ht="14.4"/>
    <row r="3249" s="109" customFormat="1" ht="14.4"/>
    <row r="3250" s="109" customFormat="1" ht="14.4"/>
    <row r="3251" s="109" customFormat="1" ht="14.4"/>
    <row r="3252" s="109" customFormat="1" ht="14.4"/>
    <row r="3253" s="109" customFormat="1" ht="14.4"/>
    <row r="3254" s="109" customFormat="1" ht="14.4"/>
    <row r="3255" s="109" customFormat="1" ht="14.4"/>
    <row r="3256" s="109" customFormat="1" ht="14.4"/>
    <row r="3257" s="109" customFormat="1" ht="14.4"/>
    <row r="3258" s="109" customFormat="1" ht="14.4"/>
    <row r="3259" s="109" customFormat="1" ht="14.4"/>
    <row r="3260" s="109" customFormat="1" ht="14.4"/>
    <row r="3261" s="109" customFormat="1" ht="14.4"/>
    <row r="3262" s="109" customFormat="1" ht="14.4"/>
    <row r="3263" s="109" customFormat="1" ht="14.4"/>
    <row r="3264" s="109" customFormat="1" ht="14.4"/>
    <row r="3265" s="109" customFormat="1" ht="14.4"/>
    <row r="3266" s="109" customFormat="1" ht="14.4"/>
    <row r="3267" s="109" customFormat="1" ht="14.4"/>
    <row r="3268" s="109" customFormat="1" ht="14.4"/>
    <row r="3269" s="109" customFormat="1" ht="14.4"/>
    <row r="3270" s="109" customFormat="1" ht="14.4"/>
    <row r="3271" s="109" customFormat="1" ht="14.4"/>
    <row r="3272" s="109" customFormat="1" ht="14.4"/>
    <row r="3273" s="109" customFormat="1" ht="14.4"/>
    <row r="3274" s="109" customFormat="1" ht="14.4"/>
    <row r="3275" s="109" customFormat="1" ht="14.4"/>
    <row r="3276" s="109" customFormat="1" ht="14.4"/>
    <row r="3277" s="109" customFormat="1" ht="14.4"/>
    <row r="3278" s="109" customFormat="1" ht="14.4"/>
    <row r="3279" s="109" customFormat="1" ht="14.4"/>
    <row r="3280" s="109" customFormat="1" ht="14.4"/>
    <row r="3281" s="109" customFormat="1" ht="14.4"/>
    <row r="3282" s="109" customFormat="1" ht="14.4"/>
    <row r="3283" s="109" customFormat="1" ht="14.4"/>
    <row r="3284" s="109" customFormat="1" ht="14.4"/>
    <row r="3285" s="109" customFormat="1" ht="14.4"/>
    <row r="3286" s="109" customFormat="1" ht="14.4"/>
    <row r="3287" s="109" customFormat="1" ht="14.4"/>
    <row r="3288" s="109" customFormat="1" ht="14.4"/>
    <row r="3289" s="109" customFormat="1" ht="14.4"/>
    <row r="3290" s="109" customFormat="1" ht="14.4"/>
    <row r="3291" s="109" customFormat="1" ht="14.4"/>
    <row r="3292" s="109" customFormat="1" ht="14.4"/>
    <row r="3293" s="109" customFormat="1" ht="14.4"/>
    <row r="3294" s="109" customFormat="1" ht="14.4"/>
    <row r="3295" s="109" customFormat="1" ht="14.4"/>
    <row r="3296" s="109" customFormat="1" ht="14.4"/>
    <row r="3297" s="109" customFormat="1" ht="14.4"/>
    <row r="3298" s="109" customFormat="1" ht="14.4"/>
    <row r="3299" s="109" customFormat="1" ht="14.4"/>
    <row r="3300" s="109" customFormat="1" ht="14.4"/>
    <row r="3301" s="109" customFormat="1" ht="14.4"/>
    <row r="3302" s="109" customFormat="1" ht="14.4"/>
    <row r="3303" s="109" customFormat="1" ht="14.4"/>
    <row r="3304" s="109" customFormat="1" ht="14.4"/>
    <row r="3305" s="109" customFormat="1" ht="14.4"/>
    <row r="3306" s="109" customFormat="1" ht="14.4"/>
    <row r="3307" s="109" customFormat="1" ht="14.4"/>
    <row r="3308" s="109" customFormat="1" ht="14.4"/>
    <row r="3309" s="109" customFormat="1" ht="14.4"/>
    <row r="3310" s="109" customFormat="1" ht="14.4"/>
    <row r="3311" s="109" customFormat="1" ht="14.4"/>
    <row r="3312" s="109" customFormat="1" ht="14.4"/>
    <row r="3313" s="109" customFormat="1" ht="14.4"/>
    <row r="3314" s="109" customFormat="1" ht="14.4"/>
    <row r="3315" s="109" customFormat="1" ht="14.4"/>
    <row r="3316" s="109" customFormat="1" ht="14.4"/>
    <row r="3317" s="109" customFormat="1" ht="14.4"/>
    <row r="3318" s="109" customFormat="1" ht="14.4"/>
    <row r="3319" s="109" customFormat="1" ht="14.4"/>
    <row r="3320" s="109" customFormat="1" ht="14.4"/>
    <row r="3321" s="109" customFormat="1" ht="14.4"/>
    <row r="3322" s="109" customFormat="1" ht="14.4"/>
    <row r="3323" s="109" customFormat="1" ht="14.4"/>
    <row r="3324" s="109" customFormat="1" ht="14.4"/>
    <row r="3325" s="109" customFormat="1" ht="14.4"/>
    <row r="3326" s="109" customFormat="1" ht="14.4"/>
    <row r="3327" s="109" customFormat="1" ht="14.4"/>
    <row r="3328" s="109" customFormat="1" ht="14.4"/>
    <row r="3329" s="109" customFormat="1" ht="14.4"/>
    <row r="3330" s="109" customFormat="1" ht="14.4"/>
    <row r="3331" s="109" customFormat="1" ht="14.4"/>
    <row r="3332" s="109" customFormat="1" ht="14.4"/>
    <row r="3333" s="109" customFormat="1" ht="14.4"/>
    <row r="3334" s="109" customFormat="1" ht="14.4"/>
    <row r="3335" s="109" customFormat="1" ht="14.4"/>
    <row r="3336" s="109" customFormat="1" ht="14.4"/>
    <row r="3337" s="109" customFormat="1" ht="14.4"/>
    <row r="3338" s="109" customFormat="1" ht="14.4"/>
    <row r="3339" s="109" customFormat="1" ht="14.4"/>
    <row r="3340" s="109" customFormat="1" ht="14.4"/>
    <row r="3341" s="109" customFormat="1" ht="14.4"/>
    <row r="3342" s="109" customFormat="1" ht="14.4"/>
    <row r="3343" s="109" customFormat="1" ht="14.4"/>
    <row r="3344" s="109" customFormat="1" ht="14.4"/>
    <row r="3345" s="109" customFormat="1" ht="14.4"/>
    <row r="3346" s="109" customFormat="1" ht="14.4"/>
    <row r="3347" s="109" customFormat="1" ht="14.4"/>
    <row r="3348" s="109" customFormat="1" ht="14.4"/>
    <row r="3349" s="109" customFormat="1" ht="14.4"/>
    <row r="3350" s="109" customFormat="1" ht="14.4"/>
    <row r="3351" s="109" customFormat="1" ht="14.4"/>
    <row r="3352" s="109" customFormat="1" ht="14.4"/>
    <row r="3353" s="109" customFormat="1" ht="14.4"/>
    <row r="3354" s="109" customFormat="1" ht="14.4"/>
    <row r="3355" s="109" customFormat="1" ht="14.4"/>
    <row r="3356" s="109" customFormat="1" ht="14.4"/>
    <row r="3357" s="109" customFormat="1" ht="14.4"/>
    <row r="3358" s="109" customFormat="1" ht="14.4"/>
    <row r="3359" s="109" customFormat="1" ht="14.4"/>
    <row r="3360" s="109" customFormat="1" ht="14.4"/>
    <row r="3361" s="109" customFormat="1" ht="14.4"/>
    <row r="3362" s="109" customFormat="1" ht="14.4"/>
    <row r="3363" s="109" customFormat="1" ht="14.4"/>
    <row r="3364" s="109" customFormat="1" ht="14.4"/>
    <row r="3365" s="109" customFormat="1" ht="14.4"/>
    <row r="3366" s="109" customFormat="1" ht="14.4"/>
    <row r="3367" s="109" customFormat="1" ht="14.4"/>
    <row r="3368" s="109" customFormat="1" ht="14.4"/>
    <row r="3369" s="109" customFormat="1" ht="14.4"/>
    <row r="3370" s="109" customFormat="1" ht="14.4"/>
    <row r="3371" s="109" customFormat="1" ht="14.4"/>
    <row r="3372" s="109" customFormat="1" ht="14.4"/>
    <row r="3373" s="109" customFormat="1" ht="14.4"/>
    <row r="3374" s="109" customFormat="1" ht="14.4"/>
    <row r="3375" s="109" customFormat="1" ht="14.4"/>
    <row r="3376" s="109" customFormat="1" ht="14.4"/>
    <row r="3377" s="109" customFormat="1" ht="14.4"/>
    <row r="3378" s="109" customFormat="1" ht="14.4"/>
    <row r="3379" s="109" customFormat="1" ht="14.4"/>
    <row r="3380" s="109" customFormat="1" ht="14.4"/>
    <row r="3381" s="109" customFormat="1" ht="14.4"/>
    <row r="3382" s="109" customFormat="1" ht="14.4"/>
    <row r="3383" s="109" customFormat="1" ht="14.4"/>
    <row r="3384" s="109" customFormat="1" ht="14.4"/>
    <row r="3385" s="109" customFormat="1" ht="14.4"/>
    <row r="3386" s="109" customFormat="1" ht="14.4"/>
    <row r="3387" s="109" customFormat="1" ht="14.4"/>
    <row r="3388" s="109" customFormat="1" ht="14.4"/>
    <row r="3389" s="109" customFormat="1" ht="14.4"/>
    <row r="3390" s="109" customFormat="1" ht="14.4"/>
    <row r="3391" s="109" customFormat="1" ht="14.4"/>
    <row r="3392" s="109" customFormat="1" ht="14.4"/>
    <row r="3393" s="109" customFormat="1" ht="14.4"/>
    <row r="3394" s="109" customFormat="1" ht="14.4"/>
    <row r="3395" s="109" customFormat="1" ht="14.4"/>
    <row r="3396" s="109" customFormat="1" ht="14.4"/>
    <row r="3397" s="109" customFormat="1" ht="14.4"/>
    <row r="3398" s="109" customFormat="1" ht="14.4"/>
    <row r="3399" s="109" customFormat="1" ht="14.4"/>
    <row r="3400" s="109" customFormat="1" ht="14.4"/>
    <row r="3401" s="109" customFormat="1" ht="14.4"/>
    <row r="3402" s="109" customFormat="1" ht="14.4"/>
    <row r="3403" s="109" customFormat="1" ht="14.4"/>
    <row r="3404" s="109" customFormat="1" ht="14.4"/>
    <row r="3405" s="109" customFormat="1" ht="14.4"/>
    <row r="3406" s="109" customFormat="1" ht="14.4"/>
    <row r="3407" s="109" customFormat="1" ht="14.4"/>
    <row r="3408" s="109" customFormat="1" ht="14.4"/>
    <row r="3409" s="109" customFormat="1" ht="14.4"/>
    <row r="3410" s="109" customFormat="1" ht="14.4"/>
    <row r="3411" s="109" customFormat="1" ht="14.4"/>
    <row r="3412" s="109" customFormat="1" ht="14.4"/>
    <row r="3413" s="109" customFormat="1" ht="14.4"/>
    <row r="3414" s="109" customFormat="1" ht="14.4"/>
    <row r="3415" s="109" customFormat="1" ht="14.4"/>
    <row r="3416" s="109" customFormat="1" ht="14.4"/>
    <row r="3417" s="109" customFormat="1" ht="14.4"/>
    <row r="3418" s="109" customFormat="1" ht="14.4"/>
    <row r="3419" s="109" customFormat="1" ht="14.4"/>
    <row r="3420" s="109" customFormat="1" ht="14.4"/>
    <row r="3421" s="109" customFormat="1" ht="14.4"/>
    <row r="3422" s="109" customFormat="1" ht="14.4"/>
    <row r="3423" s="109" customFormat="1" ht="14.4"/>
    <row r="3424" s="109" customFormat="1" ht="14.4"/>
    <row r="3425" s="109" customFormat="1" ht="14.4"/>
    <row r="3426" s="109" customFormat="1" ht="14.4"/>
    <row r="3427" s="109" customFormat="1" ht="14.4"/>
    <row r="3428" s="109" customFormat="1" ht="14.4"/>
    <row r="3429" s="109" customFormat="1" ht="14.4"/>
    <row r="3430" s="109" customFormat="1" ht="14.4"/>
    <row r="3431" s="109" customFormat="1" ht="14.4"/>
    <row r="3432" s="109" customFormat="1" ht="14.4"/>
    <row r="3433" s="109" customFormat="1" ht="14.4"/>
    <row r="3434" s="109" customFormat="1" ht="14.4"/>
    <row r="3435" s="109" customFormat="1" ht="14.4"/>
    <row r="3436" s="109" customFormat="1" ht="14.4"/>
    <row r="3437" s="109" customFormat="1" ht="14.4"/>
    <row r="3438" s="109" customFormat="1" ht="14.4"/>
    <row r="3439" s="109" customFormat="1" ht="14.4"/>
    <row r="3440" s="109" customFormat="1" ht="14.4"/>
    <row r="3441" s="109" customFormat="1" ht="14.4"/>
    <row r="3442" s="109" customFormat="1" ht="14.4"/>
    <row r="3443" s="109" customFormat="1" ht="14.4"/>
    <row r="3444" s="109" customFormat="1" ht="14.4"/>
    <row r="3445" s="109" customFormat="1" ht="14.4"/>
    <row r="3446" s="109" customFormat="1" ht="14.4"/>
    <row r="3447" s="109" customFormat="1" ht="14.4"/>
    <row r="3448" s="109" customFormat="1" ht="14.4"/>
    <row r="3449" s="109" customFormat="1" ht="14.4"/>
    <row r="3450" s="109" customFormat="1" ht="14.4"/>
    <row r="3451" s="109" customFormat="1" ht="14.4"/>
    <row r="3452" s="109" customFormat="1" ht="14.4"/>
    <row r="3453" s="109" customFormat="1" ht="14.4"/>
    <row r="3454" s="109" customFormat="1" ht="14.4"/>
    <row r="3455" s="109" customFormat="1" ht="14.4"/>
    <row r="3456" s="109" customFormat="1" ht="14.4"/>
    <row r="3457" s="109" customFormat="1" ht="14.4"/>
    <row r="3458" s="109" customFormat="1" ht="14.4"/>
    <row r="3459" s="109" customFormat="1" ht="14.4"/>
    <row r="3460" s="109" customFormat="1" ht="14.4"/>
    <row r="3461" s="109" customFormat="1" ht="14.4"/>
    <row r="3462" s="109" customFormat="1" ht="14.4"/>
    <row r="3463" s="109" customFormat="1" ht="14.4"/>
    <row r="3464" s="109" customFormat="1" ht="14.4"/>
    <row r="3465" s="109" customFormat="1" ht="14.4"/>
    <row r="3466" s="109" customFormat="1" ht="14.4"/>
    <row r="3467" s="109" customFormat="1" ht="14.4"/>
    <row r="3468" s="109" customFormat="1" ht="14.4"/>
    <row r="3469" s="109" customFormat="1" ht="14.4"/>
    <row r="3470" s="109" customFormat="1" ht="14.4"/>
    <row r="3471" s="109" customFormat="1" ht="14.4"/>
    <row r="3472" s="109" customFormat="1" ht="14.4"/>
    <row r="3473" s="109" customFormat="1" ht="14.4"/>
    <row r="3474" s="109" customFormat="1" ht="14.4"/>
    <row r="3475" s="109" customFormat="1" ht="14.4"/>
    <row r="3476" s="109" customFormat="1" ht="14.4"/>
    <row r="3477" s="109" customFormat="1" ht="14.4"/>
    <row r="3478" s="109" customFormat="1" ht="14.4"/>
    <row r="3479" s="109" customFormat="1" ht="14.4"/>
    <row r="3480" s="109" customFormat="1" ht="14.4"/>
    <row r="3481" s="109" customFormat="1" ht="14.4"/>
    <row r="3482" s="109" customFormat="1" ht="14.4"/>
    <row r="3483" s="109" customFormat="1" ht="14.4"/>
    <row r="3484" s="109" customFormat="1" ht="14.4"/>
    <row r="3485" s="109" customFormat="1" ht="14.4"/>
    <row r="3486" s="109" customFormat="1" ht="14.4"/>
    <row r="3487" s="109" customFormat="1" ht="14.4"/>
    <row r="3488" s="109" customFormat="1" ht="14.4"/>
    <row r="3489" s="109" customFormat="1" ht="14.4"/>
    <row r="3490" s="109" customFormat="1" ht="14.4"/>
    <row r="3491" s="109" customFormat="1" ht="14.4"/>
    <row r="3492" s="109" customFormat="1" ht="14.4"/>
    <row r="3493" s="109" customFormat="1" ht="14.4"/>
    <row r="3494" s="109" customFormat="1" ht="14.4"/>
    <row r="3495" s="109" customFormat="1" ht="14.4"/>
    <row r="3496" s="109" customFormat="1" ht="14.4"/>
    <row r="3497" s="109" customFormat="1" ht="14.4"/>
    <row r="3498" s="109" customFormat="1" ht="14.4"/>
    <row r="3499" s="109" customFormat="1" ht="14.4"/>
    <row r="3500" s="109" customFormat="1" ht="14.4"/>
    <row r="3501" s="109" customFormat="1" ht="14.4"/>
    <row r="3502" s="109" customFormat="1" ht="14.4"/>
    <row r="3503" s="109" customFormat="1" ht="14.4"/>
    <row r="3504" s="109" customFormat="1" ht="14.4"/>
    <row r="3505" s="109" customFormat="1" ht="14.4"/>
    <row r="3506" s="109" customFormat="1" ht="14.4"/>
    <row r="3507" s="109" customFormat="1" ht="14.4"/>
    <row r="3508" s="109" customFormat="1" ht="14.4"/>
    <row r="3509" s="109" customFormat="1" ht="14.4"/>
    <row r="3510" s="109" customFormat="1" ht="14.4"/>
    <row r="3511" s="109" customFormat="1" ht="14.4"/>
    <row r="3512" s="109" customFormat="1" ht="14.4"/>
    <row r="3513" s="109" customFormat="1" ht="14.4"/>
    <row r="3514" s="109" customFormat="1" ht="14.4"/>
    <row r="3515" s="109" customFormat="1" ht="14.4"/>
    <row r="3516" s="109" customFormat="1" ht="14.4"/>
    <row r="3517" s="109" customFormat="1" ht="14.4"/>
    <row r="3518" s="109" customFormat="1" ht="14.4"/>
    <row r="3519" s="109" customFormat="1" ht="14.4"/>
    <row r="3520" s="109" customFormat="1" ht="14.4"/>
    <row r="3521" s="109" customFormat="1" ht="14.4"/>
    <row r="3522" s="109" customFormat="1" ht="14.4"/>
    <row r="3523" s="109" customFormat="1" ht="14.4"/>
    <row r="3524" s="109" customFormat="1" ht="14.4"/>
    <row r="3525" s="109" customFormat="1" ht="14.4"/>
    <row r="3526" s="109" customFormat="1" ht="14.4"/>
    <row r="3527" s="109" customFormat="1" ht="14.4"/>
    <row r="3528" s="109" customFormat="1" ht="14.4"/>
    <row r="3529" s="109" customFormat="1" ht="14.4"/>
    <row r="3530" s="109" customFormat="1" ht="14.4"/>
    <row r="3531" s="109" customFormat="1" ht="14.4"/>
    <row r="3532" s="109" customFormat="1" ht="14.4"/>
    <row r="3533" s="109" customFormat="1" ht="14.4"/>
    <row r="3534" s="109" customFormat="1" ht="14.4"/>
    <row r="3535" s="109" customFormat="1" ht="14.4"/>
    <row r="3536" s="109" customFormat="1" ht="14.4"/>
    <row r="3537" s="109" customFormat="1" ht="14.4"/>
    <row r="3538" s="109" customFormat="1" ht="14.4"/>
    <row r="3539" s="109" customFormat="1" ht="14.4"/>
    <row r="3540" s="109" customFormat="1" ht="14.4"/>
    <row r="3541" s="109" customFormat="1" ht="14.4"/>
    <row r="3542" s="109" customFormat="1" ht="14.4"/>
    <row r="3543" s="109" customFormat="1" ht="14.4"/>
    <row r="3544" s="109" customFormat="1" ht="14.4"/>
    <row r="3545" s="109" customFormat="1" ht="14.4"/>
    <row r="3546" s="109" customFormat="1" ht="14.4"/>
    <row r="3547" s="109" customFormat="1" ht="14.4"/>
    <row r="3548" s="109" customFormat="1" ht="14.4"/>
    <row r="3549" s="109" customFormat="1" ht="14.4"/>
    <row r="3550" s="109" customFormat="1" ht="14.4"/>
    <row r="3551" s="109" customFormat="1" ht="14.4"/>
    <row r="3552" s="109" customFormat="1" ht="14.4"/>
    <row r="3553" s="109" customFormat="1" ht="14.4"/>
    <row r="3554" s="109" customFormat="1" ht="14.4"/>
    <row r="3555" s="109" customFormat="1" ht="14.4"/>
    <row r="3556" s="109" customFormat="1" ht="14.4"/>
    <row r="3557" s="109" customFormat="1" ht="14.4"/>
    <row r="3558" s="109" customFormat="1" ht="14.4"/>
    <row r="3559" s="109" customFormat="1" ht="14.4"/>
    <row r="3560" s="109" customFormat="1" ht="14.4"/>
    <row r="3561" s="109" customFormat="1" ht="14.4"/>
    <row r="3562" s="109" customFormat="1" ht="14.4"/>
    <row r="3563" s="109" customFormat="1" ht="14.4"/>
    <row r="3564" s="109" customFormat="1" ht="14.4"/>
    <row r="3565" s="109" customFormat="1" ht="14.4"/>
    <row r="3566" s="109" customFormat="1" ht="14.4"/>
    <row r="3567" s="109" customFormat="1" ht="14.4"/>
    <row r="3568" s="109" customFormat="1" ht="14.4"/>
    <row r="3569" s="109" customFormat="1" ht="14.4"/>
    <row r="3570" s="109" customFormat="1" ht="14.4"/>
    <row r="3571" s="109" customFormat="1" ht="14.4"/>
    <row r="3572" s="109" customFormat="1" ht="14.4"/>
    <row r="3573" s="109" customFormat="1" ht="14.4"/>
    <row r="3574" s="109" customFormat="1" ht="14.4"/>
    <row r="3575" s="109" customFormat="1" ht="14.4"/>
    <row r="3576" s="109" customFormat="1" ht="14.4"/>
    <row r="3577" s="109" customFormat="1" ht="14.4"/>
    <row r="3578" s="109" customFormat="1" ht="14.4"/>
    <row r="3579" s="109" customFormat="1" ht="14.4"/>
    <row r="3580" s="109" customFormat="1" ht="14.4"/>
    <row r="3581" s="109" customFormat="1" ht="14.4"/>
    <row r="3582" s="109" customFormat="1" ht="14.4"/>
    <row r="3583" s="109" customFormat="1" ht="14.4"/>
    <row r="3584" s="109" customFormat="1" ht="14.4"/>
    <row r="3585" s="109" customFormat="1" ht="14.4"/>
    <row r="3586" s="109" customFormat="1" ht="14.4"/>
    <row r="3587" s="109" customFormat="1" ht="14.4"/>
    <row r="3588" s="109" customFormat="1" ht="14.4"/>
    <row r="3589" s="109" customFormat="1" ht="14.4"/>
    <row r="3590" s="109" customFormat="1" ht="14.4"/>
    <row r="3591" s="109" customFormat="1" ht="14.4"/>
    <row r="3592" s="109" customFormat="1" ht="14.4"/>
    <row r="3593" s="109" customFormat="1" ht="14.4"/>
    <row r="3594" s="109" customFormat="1" ht="14.4"/>
    <row r="3595" s="109" customFormat="1" ht="14.4"/>
    <row r="3596" s="109" customFormat="1" ht="14.4"/>
    <row r="3597" s="109" customFormat="1" ht="14.4"/>
    <row r="3598" s="109" customFormat="1" ht="14.4"/>
    <row r="3599" s="109" customFormat="1" ht="14.4"/>
    <row r="3600" s="109" customFormat="1" ht="14.4"/>
    <row r="3601" s="109" customFormat="1" ht="14.4"/>
    <row r="3602" s="109" customFormat="1" ht="14.4"/>
    <row r="3603" s="109" customFormat="1" ht="14.4"/>
    <row r="3604" s="109" customFormat="1" ht="14.4"/>
    <row r="3605" s="109" customFormat="1" ht="14.4"/>
    <row r="3606" s="109" customFormat="1" ht="14.4"/>
    <row r="3607" s="109" customFormat="1" ht="14.4"/>
    <row r="3608" s="109" customFormat="1" ht="14.4"/>
    <row r="3609" s="109" customFormat="1" ht="14.4"/>
    <row r="3610" s="109" customFormat="1" ht="14.4"/>
    <row r="3611" s="109" customFormat="1" ht="14.4"/>
    <row r="3612" s="109" customFormat="1" ht="14.4"/>
    <row r="3613" s="109" customFormat="1" ht="14.4"/>
    <row r="3614" s="109" customFormat="1" ht="14.4"/>
    <row r="3615" s="109" customFormat="1" ht="14.4"/>
    <row r="3616" s="109" customFormat="1" ht="14.4"/>
    <row r="3617" s="109" customFormat="1" ht="14.4"/>
    <row r="3618" s="109" customFormat="1" ht="14.4"/>
    <row r="3619" s="109" customFormat="1" ht="14.4"/>
    <row r="3620" s="109" customFormat="1" ht="14.4"/>
    <row r="3621" s="109" customFormat="1" ht="14.4"/>
    <row r="3622" s="109" customFormat="1" ht="14.4"/>
    <row r="3623" s="109" customFormat="1" ht="14.4"/>
    <row r="3624" s="109" customFormat="1" ht="14.4"/>
    <row r="3625" s="109" customFormat="1" ht="14.4"/>
    <row r="3626" s="109" customFormat="1" ht="14.4"/>
    <row r="3627" s="109" customFormat="1" ht="14.4"/>
    <row r="3628" s="109" customFormat="1" ht="14.4"/>
    <row r="3629" s="109" customFormat="1" ht="14.4"/>
    <row r="3630" s="109" customFormat="1" ht="14.4"/>
    <row r="3631" s="109" customFormat="1" ht="14.4"/>
    <row r="3632" s="109" customFormat="1" ht="14.4"/>
    <row r="3633" s="109" customFormat="1" ht="14.4"/>
    <row r="3634" s="109" customFormat="1" ht="14.4"/>
    <row r="3635" s="109" customFormat="1" ht="14.4"/>
    <row r="3636" s="109" customFormat="1" ht="14.4"/>
    <row r="3637" s="109" customFormat="1" ht="14.4"/>
    <row r="3638" s="109" customFormat="1" ht="14.4"/>
    <row r="3639" s="109" customFormat="1" ht="14.4"/>
    <row r="3640" s="109" customFormat="1" ht="14.4"/>
    <row r="3641" s="109" customFormat="1" ht="14.4"/>
    <row r="3642" s="109" customFormat="1" ht="14.4"/>
    <row r="3643" s="109" customFormat="1" ht="14.4"/>
    <row r="3644" s="109" customFormat="1" ht="14.4"/>
    <row r="3645" s="109" customFormat="1" ht="14.4"/>
    <row r="3646" s="109" customFormat="1" ht="14.4"/>
    <row r="3647" s="109" customFormat="1" ht="14.4"/>
    <row r="3648" s="109" customFormat="1" ht="14.4"/>
    <row r="3649" s="109" customFormat="1" ht="14.4"/>
    <row r="3650" s="109" customFormat="1" ht="14.4"/>
    <row r="3651" s="109" customFormat="1" ht="14.4"/>
    <row r="3652" s="109" customFormat="1" ht="14.4"/>
    <row r="3653" s="109" customFormat="1" ht="14.4"/>
    <row r="3654" s="109" customFormat="1" ht="14.4"/>
    <row r="3655" s="109" customFormat="1" ht="14.4"/>
    <row r="3656" s="109" customFormat="1" ht="14.4"/>
    <row r="3657" s="109" customFormat="1" ht="14.4"/>
    <row r="3658" s="109" customFormat="1" ht="14.4"/>
    <row r="3659" s="109" customFormat="1" ht="14.4"/>
    <row r="3660" s="109" customFormat="1" ht="14.4"/>
    <row r="3661" s="109" customFormat="1" ht="14.4"/>
    <row r="3662" s="109" customFormat="1" ht="14.4"/>
    <row r="3663" s="109" customFormat="1" ht="14.4"/>
    <row r="3664" s="109" customFormat="1" ht="14.4"/>
    <row r="3665" s="109" customFormat="1" ht="14.4"/>
    <row r="3666" s="109" customFormat="1" ht="14.4"/>
    <row r="3667" s="109" customFormat="1" ht="14.4"/>
    <row r="3668" s="109" customFormat="1" ht="14.4"/>
    <row r="3669" s="109" customFormat="1" ht="14.4"/>
    <row r="3670" s="109" customFormat="1" ht="14.4"/>
    <row r="3671" s="109" customFormat="1" ht="14.4"/>
    <row r="3672" s="109" customFormat="1" ht="14.4"/>
    <row r="3673" s="109" customFormat="1" ht="14.4"/>
    <row r="3674" s="109" customFormat="1" ht="14.4"/>
    <row r="3675" s="109" customFormat="1" ht="14.4"/>
    <row r="3676" s="109" customFormat="1" ht="14.4"/>
    <row r="3677" s="109" customFormat="1" ht="14.4"/>
    <row r="3678" s="109" customFormat="1" ht="14.4"/>
    <row r="3679" s="109" customFormat="1" ht="14.4"/>
    <row r="3680" s="109" customFormat="1" ht="14.4"/>
    <row r="3681" s="109" customFormat="1" ht="14.4"/>
    <row r="3682" s="109" customFormat="1" ht="14.4"/>
    <row r="3683" s="109" customFormat="1" ht="14.4"/>
    <row r="3684" s="109" customFormat="1" ht="14.4"/>
    <row r="3685" s="109" customFormat="1" ht="14.4"/>
    <row r="3686" s="109" customFormat="1" ht="14.4"/>
    <row r="3687" s="109" customFormat="1" ht="14.4"/>
    <row r="3688" s="109" customFormat="1" ht="14.4"/>
    <row r="3689" s="109" customFormat="1" ht="14.4"/>
    <row r="3690" s="109" customFormat="1" ht="14.4"/>
    <row r="3691" s="109" customFormat="1" ht="14.4"/>
    <row r="3692" s="109" customFormat="1" ht="14.4"/>
    <row r="3693" s="109" customFormat="1" ht="14.4"/>
    <row r="3694" s="109" customFormat="1" ht="14.4"/>
    <row r="3695" s="109" customFormat="1" ht="14.4"/>
    <row r="3696" s="109" customFormat="1" ht="14.4"/>
    <row r="3697" s="109" customFormat="1" ht="14.4"/>
    <row r="3698" s="109" customFormat="1" ht="14.4"/>
    <row r="3699" s="109" customFormat="1" ht="14.4"/>
    <row r="3700" s="109" customFormat="1" ht="14.4"/>
    <row r="3701" s="109" customFormat="1" ht="14.4"/>
    <row r="3702" s="109" customFormat="1" ht="14.4"/>
    <row r="3703" s="109" customFormat="1" ht="14.4"/>
    <row r="3704" s="109" customFormat="1" ht="14.4"/>
    <row r="3705" s="109" customFormat="1" ht="14.4"/>
    <row r="3706" s="109" customFormat="1" ht="14.4"/>
    <row r="3707" s="109" customFormat="1" ht="14.4"/>
    <row r="3708" s="109" customFormat="1" ht="14.4"/>
    <row r="3709" s="109" customFormat="1" ht="14.4"/>
    <row r="3710" s="109" customFormat="1" ht="14.4"/>
    <row r="3711" s="109" customFormat="1" ht="14.4"/>
    <row r="3712" s="109" customFormat="1" ht="14.4"/>
    <row r="3713" s="109" customFormat="1" ht="14.4"/>
    <row r="3714" s="109" customFormat="1" ht="14.4"/>
    <row r="3715" s="109" customFormat="1" ht="14.4"/>
    <row r="3716" s="109" customFormat="1" ht="14.4"/>
    <row r="3717" s="109" customFormat="1" ht="14.4"/>
    <row r="3718" s="109" customFormat="1" ht="14.4"/>
    <row r="3719" s="109" customFormat="1" ht="14.4"/>
    <row r="3720" s="109" customFormat="1" ht="14.4"/>
    <row r="3721" s="109" customFormat="1" ht="14.4"/>
    <row r="3722" s="109" customFormat="1" ht="14.4"/>
    <row r="3723" s="109" customFormat="1" ht="14.4"/>
    <row r="3724" s="109" customFormat="1" ht="14.4"/>
    <row r="3725" s="109" customFormat="1" ht="14.4"/>
    <row r="3726" s="109" customFormat="1" ht="14.4"/>
    <row r="3727" s="109" customFormat="1" ht="14.4"/>
    <row r="3728" s="109" customFormat="1" ht="14.4"/>
    <row r="3729" s="109" customFormat="1" ht="14.4"/>
    <row r="3730" s="109" customFormat="1" ht="14.4"/>
    <row r="3731" s="109" customFormat="1" ht="14.4"/>
    <row r="3732" s="109" customFormat="1" ht="14.4"/>
    <row r="3733" s="109" customFormat="1" ht="14.4"/>
    <row r="3734" s="109" customFormat="1" ht="14.4"/>
    <row r="3735" s="109" customFormat="1" ht="14.4"/>
    <row r="3736" s="109" customFormat="1" ht="14.4"/>
    <row r="3737" s="109" customFormat="1" ht="14.4"/>
    <row r="3738" s="109" customFormat="1" ht="14.4"/>
    <row r="3739" s="109" customFormat="1" ht="14.4"/>
    <row r="3740" s="109" customFormat="1" ht="14.4"/>
    <row r="3741" s="109" customFormat="1" ht="14.4"/>
    <row r="3742" s="109" customFormat="1" ht="14.4"/>
    <row r="3743" s="109" customFormat="1" ht="14.4"/>
    <row r="3744" s="109" customFormat="1" ht="14.4"/>
    <row r="3745" s="109" customFormat="1" ht="14.4"/>
    <row r="3746" s="109" customFormat="1" ht="14.4"/>
    <row r="3747" s="109" customFormat="1" ht="14.4"/>
    <row r="3748" s="109" customFormat="1" ht="14.4"/>
    <row r="3749" s="109" customFormat="1" ht="14.4"/>
    <row r="3750" s="109" customFormat="1" ht="14.4"/>
    <row r="3751" s="109" customFormat="1" ht="14.4"/>
    <row r="3752" s="109" customFormat="1" ht="14.4"/>
    <row r="3753" s="109" customFormat="1" ht="14.4"/>
    <row r="3754" s="109" customFormat="1" ht="14.4"/>
    <row r="3755" s="109" customFormat="1" ht="14.4"/>
    <row r="3756" s="109" customFormat="1" ht="14.4"/>
    <row r="3757" s="109" customFormat="1" ht="14.4"/>
    <row r="3758" s="109" customFormat="1" ht="14.4"/>
    <row r="3759" s="109" customFormat="1" ht="14.4"/>
    <row r="3760" s="109" customFormat="1" ht="14.4"/>
    <row r="3761" s="109" customFormat="1" ht="14.4"/>
    <row r="3762" s="109" customFormat="1" ht="14.4"/>
    <row r="3763" s="109" customFormat="1" ht="14.4"/>
    <row r="3764" s="109" customFormat="1" ht="14.4"/>
    <row r="3765" s="109" customFormat="1" ht="14.4"/>
    <row r="3766" s="109" customFormat="1" ht="14.4"/>
    <row r="3767" s="109" customFormat="1" ht="14.4"/>
    <row r="3768" s="109" customFormat="1" ht="14.4"/>
    <row r="3769" s="109" customFormat="1" ht="14.4"/>
    <row r="3770" s="109" customFormat="1" ht="14.4"/>
    <row r="3771" s="109" customFormat="1" ht="14.4"/>
    <row r="3772" s="109" customFormat="1" ht="14.4"/>
    <row r="3773" s="109" customFormat="1" ht="14.4"/>
    <row r="3774" s="109" customFormat="1" ht="14.4"/>
    <row r="3775" s="109" customFormat="1" ht="14.4"/>
    <row r="3776" s="109" customFormat="1" ht="14.4"/>
    <row r="3777" s="109" customFormat="1" ht="14.4"/>
    <row r="3778" s="109" customFormat="1" ht="14.4"/>
    <row r="3779" s="109" customFormat="1" ht="14.4"/>
    <row r="3780" s="109" customFormat="1" ht="14.4"/>
    <row r="3781" s="109" customFormat="1" ht="14.4"/>
    <row r="3782" s="109" customFormat="1" ht="14.4"/>
    <row r="3783" s="109" customFormat="1" ht="14.4"/>
    <row r="3784" s="109" customFormat="1" ht="14.4"/>
    <row r="3785" s="109" customFormat="1" ht="14.4"/>
    <row r="3786" s="109" customFormat="1" ht="14.4"/>
    <row r="3787" s="109" customFormat="1" ht="14.4"/>
    <row r="3788" s="109" customFormat="1" ht="14.4"/>
    <row r="3789" s="109" customFormat="1" ht="14.4"/>
    <row r="3790" s="109" customFormat="1" ht="14.4"/>
    <row r="3791" s="109" customFormat="1" ht="14.4"/>
    <row r="3792" s="109" customFormat="1" ht="14.4"/>
    <row r="3793" s="109" customFormat="1" ht="14.4"/>
    <row r="3794" s="109" customFormat="1" ht="14.4"/>
    <row r="3795" s="109" customFormat="1" ht="14.4"/>
    <row r="3796" s="109" customFormat="1" ht="14.4"/>
    <row r="3797" s="109" customFormat="1" ht="14.4"/>
    <row r="3798" s="109" customFormat="1" ht="14.4"/>
    <row r="3799" s="109" customFormat="1" ht="14.4"/>
    <row r="3800" s="109" customFormat="1" ht="14.4"/>
    <row r="3801" s="109" customFormat="1" ht="14.4"/>
    <row r="3802" s="109" customFormat="1" ht="14.4"/>
    <row r="3803" s="109" customFormat="1" ht="14.4"/>
    <row r="3804" s="109" customFormat="1" ht="14.4"/>
    <row r="3805" s="109" customFormat="1" ht="14.4"/>
    <row r="3806" s="109" customFormat="1" ht="14.4"/>
    <row r="3807" s="109" customFormat="1" ht="14.4"/>
    <row r="3808" s="109" customFormat="1" ht="14.4"/>
    <row r="3809" s="109" customFormat="1" ht="14.4"/>
    <row r="3810" s="109" customFormat="1" ht="14.4"/>
    <row r="3811" s="109" customFormat="1" ht="14.4"/>
    <row r="3812" s="109" customFormat="1" ht="14.4"/>
    <row r="3813" s="109" customFormat="1" ht="14.4"/>
    <row r="3814" s="109" customFormat="1" ht="14.4"/>
    <row r="3815" s="109" customFormat="1" ht="14.4"/>
    <row r="3816" s="109" customFormat="1" ht="14.4"/>
    <row r="3817" s="109" customFormat="1" ht="14.4"/>
    <row r="3818" s="109" customFormat="1" ht="14.4"/>
    <row r="3819" s="109" customFormat="1" ht="14.4"/>
    <row r="3820" s="109" customFormat="1" ht="14.4"/>
    <row r="3821" s="109" customFormat="1" ht="14.4"/>
    <row r="3822" s="109" customFormat="1" ht="14.4"/>
    <row r="3823" s="109" customFormat="1" ht="14.4"/>
    <row r="3824" s="109" customFormat="1" ht="14.4"/>
    <row r="3825" s="109" customFormat="1" ht="14.4"/>
    <row r="3826" s="109" customFormat="1" ht="14.4"/>
    <row r="3827" s="109" customFormat="1" ht="14.4"/>
    <row r="3828" s="109" customFormat="1" ht="14.4"/>
    <row r="3829" s="109" customFormat="1" ht="14.4"/>
    <row r="3830" s="109" customFormat="1" ht="14.4"/>
    <row r="3831" s="109" customFormat="1" ht="14.4"/>
    <row r="3832" s="109" customFormat="1" ht="14.4"/>
    <row r="3833" s="109" customFormat="1" ht="14.4"/>
    <row r="3834" s="109" customFormat="1" ht="14.4"/>
    <row r="3835" s="109" customFormat="1" ht="14.4"/>
    <row r="3836" s="109" customFormat="1" ht="14.4"/>
    <row r="3837" s="109" customFormat="1" ht="14.4"/>
    <row r="3838" s="109" customFormat="1" ht="14.4"/>
    <row r="3839" s="109" customFormat="1" ht="14.4"/>
    <row r="3840" s="109" customFormat="1" ht="14.4"/>
    <row r="3841" s="109" customFormat="1" ht="14.4"/>
    <row r="3842" s="109" customFormat="1" ht="14.4"/>
    <row r="3843" s="109" customFormat="1" ht="14.4"/>
    <row r="3844" s="109" customFormat="1" ht="14.4"/>
    <row r="3845" s="109" customFormat="1" ht="14.4"/>
    <row r="3846" s="109" customFormat="1" ht="14.4"/>
    <row r="3847" s="109" customFormat="1" ht="14.4"/>
    <row r="3848" s="109" customFormat="1" ht="14.4"/>
    <row r="3849" s="109" customFormat="1" ht="14.4"/>
    <row r="3850" s="109" customFormat="1" ht="14.4"/>
    <row r="3851" s="109" customFormat="1" ht="14.4"/>
    <row r="3852" s="109" customFormat="1" ht="14.4"/>
    <row r="3853" s="109" customFormat="1" ht="14.4"/>
    <row r="3854" s="109" customFormat="1" ht="14.4"/>
    <row r="3855" s="109" customFormat="1" ht="14.4"/>
    <row r="3856" s="109" customFormat="1" ht="14.4"/>
    <row r="3857" s="109" customFormat="1" ht="14.4"/>
    <row r="3858" s="109" customFormat="1" ht="14.4"/>
    <row r="3859" s="109" customFormat="1" ht="14.4"/>
    <row r="3860" s="109" customFormat="1" ht="14.4"/>
    <row r="3861" s="109" customFormat="1" ht="14.4"/>
    <row r="3862" s="109" customFormat="1" ht="14.4"/>
    <row r="3863" s="109" customFormat="1" ht="14.4"/>
    <row r="3864" s="109" customFormat="1" ht="14.4"/>
    <row r="3865" s="109" customFormat="1" ht="14.4"/>
    <row r="3866" s="109" customFormat="1" ht="14.4"/>
    <row r="3867" s="109" customFormat="1" ht="14.4"/>
    <row r="3868" s="109" customFormat="1" ht="14.4"/>
    <row r="3869" s="109" customFormat="1" ht="14.4"/>
    <row r="3870" s="109" customFormat="1" ht="14.4"/>
    <row r="3871" s="109" customFormat="1" ht="14.4"/>
    <row r="3872" s="109" customFormat="1" ht="14.4"/>
    <row r="3873" s="109" customFormat="1" ht="14.4"/>
    <row r="3874" s="109" customFormat="1" ht="14.4"/>
    <row r="3875" s="109" customFormat="1" ht="14.4"/>
    <row r="3876" s="109" customFormat="1" ht="14.4"/>
    <row r="3877" s="109" customFormat="1" ht="14.4"/>
    <row r="3878" s="109" customFormat="1" ht="14.4"/>
    <row r="3879" s="109" customFormat="1" ht="14.4"/>
    <row r="3880" s="109" customFormat="1" ht="14.4"/>
    <row r="3881" s="109" customFormat="1" ht="14.4"/>
    <row r="3882" s="109" customFormat="1" ht="14.4"/>
    <row r="3883" s="109" customFormat="1" ht="14.4"/>
    <row r="3884" s="109" customFormat="1" ht="14.4"/>
    <row r="3885" s="109" customFormat="1" ht="14.4"/>
    <row r="3886" s="109" customFormat="1" ht="14.4"/>
    <row r="3887" s="109" customFormat="1" ht="14.4"/>
    <row r="3888" s="109" customFormat="1" ht="14.4"/>
    <row r="3889" s="109" customFormat="1" ht="14.4"/>
    <row r="3890" s="109" customFormat="1" ht="14.4"/>
    <row r="3891" s="109" customFormat="1" ht="14.4"/>
    <row r="3892" s="109" customFormat="1" ht="14.4"/>
    <row r="3893" s="109" customFormat="1" ht="14.4"/>
    <row r="3894" s="109" customFormat="1" ht="14.4"/>
    <row r="3895" s="109" customFormat="1" ht="14.4"/>
    <row r="3896" s="109" customFormat="1" ht="14.4"/>
    <row r="3897" s="109" customFormat="1" ht="14.4"/>
    <row r="3898" s="109" customFormat="1" ht="14.4"/>
    <row r="3899" s="109" customFormat="1" ht="14.4"/>
    <row r="3900" s="109" customFormat="1" ht="14.4"/>
    <row r="3901" s="109" customFormat="1" ht="14.4"/>
    <row r="3902" s="109" customFormat="1" ht="14.4"/>
    <row r="3903" s="109" customFormat="1" ht="14.4"/>
    <row r="3904" s="109" customFormat="1" ht="14.4"/>
    <row r="3905" s="109" customFormat="1" ht="14.4"/>
    <row r="3906" s="109" customFormat="1" ht="14.4"/>
    <row r="3907" s="109" customFormat="1" ht="14.4"/>
    <row r="3908" s="109" customFormat="1" ht="14.4"/>
    <row r="3909" s="109" customFormat="1" ht="14.4"/>
    <row r="3910" s="109" customFormat="1" ht="14.4"/>
    <row r="3911" s="109" customFormat="1" ht="14.4"/>
    <row r="3912" s="109" customFormat="1" ht="14.4"/>
    <row r="3913" s="109" customFormat="1" ht="14.4"/>
    <row r="3914" s="109" customFormat="1" ht="14.4"/>
    <row r="3915" s="109" customFormat="1" ht="14.4"/>
    <row r="3916" s="109" customFormat="1" ht="14.4"/>
    <row r="3917" s="109" customFormat="1" ht="14.4"/>
    <row r="3918" s="109" customFormat="1" ht="14.4"/>
    <row r="3919" s="109" customFormat="1" ht="14.4"/>
    <row r="3920" s="109" customFormat="1" ht="14.4"/>
    <row r="3921" s="109" customFormat="1" ht="14.4"/>
    <row r="3922" s="109" customFormat="1" ht="14.4"/>
    <row r="3923" s="109" customFormat="1" ht="14.4"/>
    <row r="3924" s="109" customFormat="1" ht="14.4"/>
    <row r="3925" s="109" customFormat="1" ht="14.4"/>
    <row r="3926" s="109" customFormat="1" ht="14.4"/>
    <row r="3927" s="109" customFormat="1" ht="14.4"/>
    <row r="3928" s="109" customFormat="1" ht="14.4"/>
    <row r="3929" s="109" customFormat="1" ht="14.4"/>
    <row r="3930" s="109" customFormat="1" ht="14.4"/>
    <row r="3931" s="109" customFormat="1" ht="14.4"/>
    <row r="3932" s="109" customFormat="1" ht="14.4"/>
    <row r="3933" s="109" customFormat="1" ht="14.4"/>
    <row r="3934" s="109" customFormat="1" ht="14.4"/>
    <row r="3935" s="109" customFormat="1" ht="14.4"/>
    <row r="3936" s="109" customFormat="1" ht="14.4"/>
    <row r="3937" s="109" customFormat="1" ht="14.4"/>
    <row r="3938" s="109" customFormat="1" ht="14.4"/>
    <row r="3939" s="109" customFormat="1" ht="14.4"/>
    <row r="3940" s="109" customFormat="1" ht="14.4"/>
    <row r="3941" s="109" customFormat="1" ht="14.4"/>
    <row r="3942" s="109" customFormat="1" ht="14.4"/>
    <row r="3943" s="109" customFormat="1" ht="14.4"/>
    <row r="3944" s="109" customFormat="1" ht="14.4"/>
    <row r="3945" s="109" customFormat="1" ht="14.4"/>
    <row r="3946" s="109" customFormat="1" ht="14.4"/>
    <row r="3947" s="109" customFormat="1" ht="14.4"/>
    <row r="3948" s="109" customFormat="1" ht="14.4"/>
    <row r="3949" s="109" customFormat="1" ht="14.4"/>
    <row r="3950" s="109" customFormat="1" ht="14.4"/>
    <row r="3951" s="109" customFormat="1" ht="14.4"/>
    <row r="3952" s="109" customFormat="1" ht="14.4"/>
    <row r="3953" s="109" customFormat="1" ht="14.4"/>
    <row r="3954" s="109" customFormat="1" ht="14.4"/>
    <row r="3955" s="109" customFormat="1" ht="14.4"/>
    <row r="3956" s="109" customFormat="1" ht="14.4"/>
    <row r="3957" s="109" customFormat="1" ht="14.4"/>
    <row r="3958" s="109" customFormat="1" ht="14.4"/>
    <row r="3959" s="109" customFormat="1" ht="14.4"/>
    <row r="3960" s="109" customFormat="1" ht="14.4"/>
    <row r="3961" s="109" customFormat="1" ht="14.4"/>
    <row r="3962" s="109" customFormat="1" ht="14.4"/>
    <row r="3963" s="109" customFormat="1" ht="14.4"/>
    <row r="3964" s="109" customFormat="1" ht="14.4"/>
    <row r="3965" s="109" customFormat="1" ht="14.4"/>
    <row r="3966" s="109" customFormat="1" ht="14.4"/>
    <row r="3967" s="109" customFormat="1" ht="14.4"/>
    <row r="3968" s="109" customFormat="1" ht="14.4"/>
    <row r="3969" s="109" customFormat="1" ht="14.4"/>
    <row r="3970" s="109" customFormat="1" ht="14.4"/>
    <row r="3971" s="109" customFormat="1" ht="14.4"/>
    <row r="3972" s="109" customFormat="1" ht="14.4"/>
    <row r="3973" s="109" customFormat="1" ht="14.4"/>
    <row r="3974" s="109" customFormat="1" ht="14.4"/>
    <row r="3975" s="109" customFormat="1" ht="14.4"/>
    <row r="3976" s="109" customFormat="1" ht="14.4"/>
    <row r="3977" s="109" customFormat="1" ht="14.4"/>
    <row r="3978" s="109" customFormat="1" ht="14.4"/>
    <row r="3979" s="109" customFormat="1" ht="14.4"/>
    <row r="3980" s="109" customFormat="1" ht="14.4"/>
    <row r="3981" s="109" customFormat="1" ht="14.4"/>
    <row r="3982" s="109" customFormat="1" ht="14.4"/>
    <row r="3983" s="109" customFormat="1" ht="14.4"/>
    <row r="3984" s="109" customFormat="1" ht="14.4"/>
    <row r="3985" s="109" customFormat="1" ht="14.4"/>
    <row r="3986" s="109" customFormat="1" ht="14.4"/>
    <row r="3987" s="109" customFormat="1" ht="14.4"/>
    <row r="3988" s="109" customFormat="1" ht="14.4"/>
    <row r="3989" s="109" customFormat="1" ht="14.4"/>
    <row r="3990" s="109" customFormat="1" ht="14.4"/>
    <row r="3991" s="109" customFormat="1" ht="14.4"/>
    <row r="3992" s="109" customFormat="1" ht="14.4"/>
    <row r="3993" s="109" customFormat="1" ht="14.4"/>
    <row r="3994" s="109" customFormat="1" ht="14.4"/>
    <row r="3995" s="109" customFormat="1" ht="14.4"/>
    <row r="3996" s="109" customFormat="1" ht="14.4"/>
    <row r="3997" s="109" customFormat="1" ht="14.4"/>
    <row r="3998" s="109" customFormat="1" ht="14.4"/>
    <row r="3999" s="109" customFormat="1" ht="14.4"/>
    <row r="4000" s="109" customFormat="1" ht="14.4"/>
    <row r="4001" s="109" customFormat="1" ht="14.4"/>
    <row r="4002" s="109" customFormat="1" ht="14.4"/>
    <row r="4003" s="109" customFormat="1" ht="14.4"/>
    <row r="4004" s="109" customFormat="1" ht="14.4"/>
    <row r="4005" s="109" customFormat="1" ht="14.4"/>
    <row r="4006" s="109" customFormat="1" ht="14.4"/>
    <row r="4007" s="109" customFormat="1" ht="14.4"/>
    <row r="4008" s="109" customFormat="1" ht="14.4"/>
    <row r="4009" s="109" customFormat="1" ht="14.4"/>
    <row r="4010" s="109" customFormat="1" ht="14.4"/>
    <row r="4011" s="109" customFormat="1" ht="14.4"/>
    <row r="4012" s="109" customFormat="1" ht="14.4"/>
    <row r="4013" s="109" customFormat="1" ht="14.4"/>
    <row r="4014" s="109" customFormat="1" ht="14.4"/>
    <row r="4015" s="109" customFormat="1" ht="14.4"/>
    <row r="4016" s="109" customFormat="1" ht="14.4"/>
    <row r="4017" s="109" customFormat="1" ht="14.4"/>
    <row r="4018" s="109" customFormat="1" ht="14.4"/>
    <row r="4019" s="109" customFormat="1" ht="14.4"/>
    <row r="4020" s="109" customFormat="1" ht="14.4"/>
    <row r="4021" s="109" customFormat="1" ht="14.4"/>
    <row r="4022" s="109" customFormat="1" ht="14.4"/>
    <row r="4023" s="109" customFormat="1" ht="14.4"/>
    <row r="4024" s="109" customFormat="1" ht="14.4"/>
    <row r="4025" s="109" customFormat="1" ht="14.4"/>
    <row r="4026" s="109" customFormat="1" ht="14.4"/>
    <row r="4027" s="109" customFormat="1" ht="14.4"/>
    <row r="4028" s="109" customFormat="1" ht="14.4"/>
    <row r="4029" s="109" customFormat="1" ht="14.4"/>
    <row r="4030" s="109" customFormat="1" ht="14.4"/>
    <row r="4031" s="109" customFormat="1" ht="14.4"/>
    <row r="4032" s="109" customFormat="1" ht="14.4"/>
    <row r="4033" s="109" customFormat="1" ht="14.4"/>
    <row r="4034" s="109" customFormat="1" ht="14.4"/>
    <row r="4035" s="109" customFormat="1" ht="14.4"/>
    <row r="4036" s="109" customFormat="1" ht="14.4"/>
    <row r="4037" s="109" customFormat="1" ht="14.4"/>
    <row r="4038" s="109" customFormat="1" ht="14.4"/>
    <row r="4039" s="109" customFormat="1" ht="14.4"/>
    <row r="4040" s="109" customFormat="1" ht="14.4"/>
    <row r="4041" s="109" customFormat="1" ht="14.4"/>
    <row r="4042" s="109" customFormat="1" ht="14.4"/>
    <row r="4043" s="109" customFormat="1" ht="14.4"/>
    <row r="4044" s="109" customFormat="1" ht="14.4"/>
    <row r="4045" s="109" customFormat="1" ht="14.4"/>
    <row r="4046" s="109" customFormat="1" ht="14.4"/>
    <row r="4047" s="109" customFormat="1" ht="14.4"/>
    <row r="4048" s="109" customFormat="1" ht="14.4"/>
    <row r="4049" s="109" customFormat="1" ht="14.4"/>
    <row r="4050" s="109" customFormat="1" ht="14.4"/>
    <row r="4051" s="109" customFormat="1" ht="14.4"/>
    <row r="4052" s="109" customFormat="1" ht="14.4"/>
    <row r="4053" s="109" customFormat="1" ht="14.4"/>
    <row r="4054" s="109" customFormat="1" ht="14.4"/>
    <row r="4055" s="109" customFormat="1" ht="14.4"/>
    <row r="4056" s="109" customFormat="1" ht="14.4"/>
    <row r="4057" s="109" customFormat="1" ht="14.4"/>
    <row r="4058" s="109" customFormat="1" ht="14.4"/>
    <row r="4059" s="109" customFormat="1" ht="14.4"/>
    <row r="4060" s="109" customFormat="1" ht="14.4"/>
    <row r="4061" s="109" customFormat="1" ht="14.4"/>
    <row r="4062" s="109" customFormat="1" ht="14.4"/>
    <row r="4063" s="109" customFormat="1" ht="14.4"/>
    <row r="4064" s="109" customFormat="1" ht="14.4"/>
    <row r="4065" s="109" customFormat="1" ht="14.4"/>
    <row r="4066" s="109" customFormat="1" ht="14.4"/>
    <row r="4067" s="109" customFormat="1" ht="14.4"/>
    <row r="4068" s="109" customFormat="1" ht="14.4"/>
    <row r="4069" s="109" customFormat="1" ht="14.4"/>
    <row r="4070" s="109" customFormat="1" ht="14.4"/>
    <row r="4071" s="109" customFormat="1" ht="14.4"/>
    <row r="4072" s="109" customFormat="1" ht="14.4"/>
    <row r="4073" s="109" customFormat="1" ht="14.4"/>
    <row r="4074" s="109" customFormat="1" ht="14.4"/>
    <row r="4075" s="109" customFormat="1" ht="14.4"/>
    <row r="4076" s="109" customFormat="1" ht="14.4"/>
    <row r="4077" s="109" customFormat="1" ht="14.4"/>
    <row r="4078" s="109" customFormat="1" ht="14.4"/>
    <row r="4079" s="109" customFormat="1" ht="14.4"/>
    <row r="4080" s="109" customFormat="1" ht="14.4"/>
    <row r="4081" s="109" customFormat="1" ht="14.4"/>
    <row r="4082" s="109" customFormat="1" ht="14.4"/>
    <row r="4083" s="109" customFormat="1" ht="14.4"/>
    <row r="4084" s="109" customFormat="1" ht="14.4"/>
    <row r="4085" s="109" customFormat="1" ht="14.4"/>
    <row r="4086" s="109" customFormat="1" ht="14.4"/>
    <row r="4087" s="109" customFormat="1" ht="14.4"/>
    <row r="4088" s="109" customFormat="1" ht="14.4"/>
    <row r="4089" s="109" customFormat="1" ht="14.4"/>
    <row r="4090" s="109" customFormat="1" ht="14.4"/>
    <row r="4091" s="109" customFormat="1" ht="14.4"/>
    <row r="4092" s="109" customFormat="1" ht="14.4"/>
    <row r="4093" s="109" customFormat="1" ht="14.4"/>
    <row r="4094" s="109" customFormat="1" ht="14.4"/>
    <row r="4095" s="109" customFormat="1" ht="14.4"/>
    <row r="4096" s="109" customFormat="1" ht="14.4"/>
    <row r="4097" s="109" customFormat="1" ht="14.4"/>
    <row r="4098" s="109" customFormat="1" ht="14.4"/>
    <row r="4099" s="109" customFormat="1" ht="14.4"/>
    <row r="4100" s="109" customFormat="1" ht="14.4"/>
    <row r="4101" s="109" customFormat="1" ht="14.4"/>
    <row r="4102" s="109" customFormat="1" ht="14.4"/>
    <row r="4103" s="109" customFormat="1" ht="14.4"/>
    <row r="4104" s="109" customFormat="1" ht="14.4"/>
    <row r="4105" s="109" customFormat="1" ht="14.4"/>
    <row r="4106" s="109" customFormat="1" ht="14.4"/>
    <row r="4107" s="109" customFormat="1" ht="14.4"/>
    <row r="4108" s="109" customFormat="1" ht="14.4"/>
    <row r="4109" s="109" customFormat="1" ht="14.4"/>
    <row r="4110" s="109" customFormat="1" ht="14.4"/>
    <row r="4111" s="109" customFormat="1" ht="14.4"/>
    <row r="4112" s="109" customFormat="1" ht="14.4"/>
    <row r="4113" s="109" customFormat="1" ht="14.4"/>
    <row r="4114" s="109" customFormat="1" ht="14.4"/>
    <row r="4115" s="109" customFormat="1" ht="14.4"/>
    <row r="4116" s="109" customFormat="1" ht="14.4"/>
    <row r="4117" s="109" customFormat="1" ht="14.4"/>
    <row r="4118" s="109" customFormat="1" ht="14.4"/>
    <row r="4119" s="109" customFormat="1" ht="14.4"/>
    <row r="4120" s="109" customFormat="1" ht="14.4"/>
    <row r="4121" s="109" customFormat="1" ht="14.4"/>
    <row r="4122" s="109" customFormat="1" ht="14.4"/>
    <row r="4123" s="109" customFormat="1" ht="14.4"/>
    <row r="4124" s="109" customFormat="1" ht="14.4"/>
    <row r="4125" s="109" customFormat="1" ht="14.4"/>
    <row r="4126" s="109" customFormat="1" ht="14.4"/>
    <row r="4127" s="109" customFormat="1" ht="14.4"/>
    <row r="4128" s="109" customFormat="1" ht="14.4"/>
    <row r="4129" s="109" customFormat="1" ht="14.4"/>
    <row r="4130" s="109" customFormat="1" ht="14.4"/>
    <row r="4131" s="109" customFormat="1" ht="14.4"/>
    <row r="4132" s="109" customFormat="1" ht="14.4"/>
    <row r="4133" s="109" customFormat="1" ht="14.4"/>
    <row r="4134" s="109" customFormat="1" ht="14.4"/>
    <row r="4135" s="109" customFormat="1" ht="14.4"/>
    <row r="4136" s="109" customFormat="1" ht="14.4"/>
    <row r="4137" s="109" customFormat="1" ht="14.4"/>
    <row r="4138" s="109" customFormat="1" ht="14.4"/>
    <row r="4139" s="109" customFormat="1" ht="14.4"/>
    <row r="4140" s="109" customFormat="1" ht="14.4"/>
    <row r="4141" s="109" customFormat="1" ht="14.4"/>
    <row r="4142" s="109" customFormat="1" ht="14.4"/>
    <row r="4143" s="109" customFormat="1" ht="14.4"/>
    <row r="4144" s="109" customFormat="1" ht="14.4"/>
    <row r="4145" s="109" customFormat="1" ht="14.4"/>
    <row r="4146" s="109" customFormat="1" ht="14.4"/>
    <row r="4147" s="109" customFormat="1" ht="14.4"/>
    <row r="4148" s="109" customFormat="1" ht="14.4"/>
    <row r="4149" s="109" customFormat="1" ht="14.4"/>
    <row r="4150" s="109" customFormat="1" ht="14.4"/>
    <row r="4151" s="109" customFormat="1" ht="14.4"/>
    <row r="4152" s="109" customFormat="1" ht="14.4"/>
    <row r="4153" s="109" customFormat="1" ht="14.4"/>
    <row r="4154" s="109" customFormat="1" ht="14.4"/>
    <row r="4155" s="109" customFormat="1" ht="14.4"/>
    <row r="4156" s="109" customFormat="1" ht="14.4"/>
    <row r="4157" s="109" customFormat="1" ht="14.4"/>
    <row r="4158" s="109" customFormat="1" ht="14.4"/>
    <row r="4159" s="109" customFormat="1" ht="14.4"/>
    <row r="4160" s="109" customFormat="1" ht="14.4"/>
    <row r="4161" s="109" customFormat="1" ht="14.4"/>
    <row r="4162" s="109" customFormat="1" ht="14.4"/>
    <row r="4163" s="109" customFormat="1" ht="14.4"/>
    <row r="4164" s="109" customFormat="1" ht="14.4"/>
    <row r="4165" s="109" customFormat="1" ht="14.4"/>
    <row r="4166" s="109" customFormat="1" ht="14.4"/>
    <row r="4167" s="109" customFormat="1" ht="14.4"/>
    <row r="4168" s="109" customFormat="1" ht="14.4"/>
    <row r="4169" s="109" customFormat="1" ht="14.4"/>
    <row r="4170" s="109" customFormat="1" ht="14.4"/>
    <row r="4171" s="109" customFormat="1" ht="14.4"/>
    <row r="4172" s="109" customFormat="1" ht="14.4"/>
    <row r="4173" s="109" customFormat="1" ht="14.4"/>
    <row r="4174" s="109" customFormat="1" ht="14.4"/>
    <row r="4175" s="109" customFormat="1" ht="14.4"/>
    <row r="4176" s="109" customFormat="1" ht="14.4"/>
    <row r="4177" s="109" customFormat="1" ht="14.4"/>
    <row r="4178" s="109" customFormat="1" ht="14.4"/>
    <row r="4179" s="109" customFormat="1" ht="14.4"/>
    <row r="4180" s="109" customFormat="1" ht="14.4"/>
    <row r="4181" s="109" customFormat="1" ht="14.4"/>
    <row r="4182" s="109" customFormat="1" ht="14.4"/>
    <row r="4183" s="109" customFormat="1" ht="14.4"/>
    <row r="4184" s="109" customFormat="1" ht="14.4"/>
    <row r="4185" s="109" customFormat="1" ht="14.4"/>
    <row r="4186" s="109" customFormat="1" ht="14.4"/>
    <row r="4187" s="109" customFormat="1" ht="14.4"/>
    <row r="4188" s="109" customFormat="1" ht="14.4"/>
    <row r="4189" s="109" customFormat="1" ht="14.4"/>
    <row r="4190" s="109" customFormat="1" ht="14.4"/>
    <row r="4191" s="109" customFormat="1" ht="14.4"/>
    <row r="4192" s="109" customFormat="1" ht="14.4"/>
    <row r="4193" s="109" customFormat="1" ht="14.4"/>
    <row r="4194" s="109" customFormat="1" ht="14.4"/>
    <row r="4195" s="109" customFormat="1" ht="14.4"/>
    <row r="4196" s="109" customFormat="1" ht="14.4"/>
    <row r="4197" s="109" customFormat="1" ht="14.4"/>
    <row r="4198" s="109" customFormat="1" ht="14.4"/>
    <row r="4199" s="109" customFormat="1" ht="14.4"/>
    <row r="4200" s="109" customFormat="1" ht="14.4"/>
    <row r="4201" s="109" customFormat="1" ht="14.4"/>
    <row r="4202" s="109" customFormat="1" ht="14.4"/>
    <row r="4203" s="109" customFormat="1" ht="14.4"/>
    <row r="4204" s="109" customFormat="1" ht="14.4"/>
    <row r="4205" s="109" customFormat="1" ht="14.4"/>
    <row r="4206" s="109" customFormat="1" ht="14.4"/>
    <row r="4207" s="109" customFormat="1" ht="14.4"/>
    <row r="4208" s="109" customFormat="1" ht="14.4"/>
    <row r="4209" s="109" customFormat="1" ht="14.4"/>
    <row r="4210" s="109" customFormat="1" ht="14.4"/>
    <row r="4211" s="109" customFormat="1" ht="14.4"/>
    <row r="4212" s="109" customFormat="1" ht="14.4"/>
    <row r="4213" s="109" customFormat="1" ht="14.4"/>
    <row r="4214" s="109" customFormat="1" ht="14.4"/>
    <row r="4215" s="109" customFormat="1" ht="14.4"/>
    <row r="4216" s="109" customFormat="1" ht="14.4"/>
    <row r="4217" s="109" customFormat="1" ht="14.4"/>
    <row r="4218" s="109" customFormat="1" ht="14.4"/>
    <row r="4219" s="109" customFormat="1" ht="14.4"/>
    <row r="4220" s="109" customFormat="1" ht="14.4"/>
    <row r="4221" s="109" customFormat="1" ht="14.4"/>
    <row r="4222" s="109" customFormat="1" ht="14.4"/>
    <row r="4223" s="109" customFormat="1" ht="14.4"/>
    <row r="4224" s="109" customFormat="1" ht="14.4"/>
    <row r="4225" s="109" customFormat="1" ht="14.4"/>
    <row r="4226" s="109" customFormat="1" ht="14.4"/>
    <row r="4227" s="109" customFormat="1" ht="14.4"/>
    <row r="4228" s="109" customFormat="1" ht="14.4"/>
    <row r="4229" s="109" customFormat="1" ht="14.4"/>
    <row r="4230" s="109" customFormat="1" ht="14.4"/>
    <row r="4231" s="109" customFormat="1" ht="14.4"/>
    <row r="4232" s="109" customFormat="1" ht="14.4"/>
    <row r="4233" s="109" customFormat="1" ht="14.4"/>
    <row r="4234" s="109" customFormat="1" ht="14.4"/>
    <row r="4235" s="109" customFormat="1" ht="14.4"/>
    <row r="4236" s="109" customFormat="1" ht="14.4"/>
    <row r="4237" s="109" customFormat="1" ht="14.4"/>
    <row r="4238" s="109" customFormat="1" ht="14.4"/>
    <row r="4239" s="109" customFormat="1" ht="14.4"/>
    <row r="4240" s="109" customFormat="1" ht="14.4"/>
    <row r="4241" s="109" customFormat="1" ht="14.4"/>
    <row r="4242" s="109" customFormat="1" ht="14.4"/>
    <row r="4243" s="109" customFormat="1" ht="14.4"/>
    <row r="4244" s="109" customFormat="1" ht="14.4"/>
    <row r="4245" s="109" customFormat="1" ht="14.4"/>
    <row r="4246" s="109" customFormat="1" ht="14.4"/>
    <row r="4247" s="109" customFormat="1" ht="14.4"/>
    <row r="4248" s="109" customFormat="1" ht="14.4"/>
    <row r="4249" s="109" customFormat="1" ht="14.4"/>
    <row r="4250" s="109" customFormat="1" ht="14.4"/>
    <row r="4251" s="109" customFormat="1" ht="14.4"/>
    <row r="4252" s="109" customFormat="1" ht="14.4"/>
    <row r="4253" s="109" customFormat="1" ht="14.4"/>
    <row r="4254" s="109" customFormat="1" ht="14.4"/>
    <row r="4255" s="109" customFormat="1" ht="14.4"/>
    <row r="4256" s="109" customFormat="1" ht="14.4"/>
    <row r="4257" s="109" customFormat="1" ht="14.4"/>
    <row r="4258" s="109" customFormat="1" ht="14.4"/>
    <row r="4259" s="109" customFormat="1" ht="14.4"/>
    <row r="4260" s="109" customFormat="1" ht="14.4"/>
    <row r="4261" s="109" customFormat="1" ht="14.4"/>
    <row r="4262" s="109" customFormat="1" ht="14.4"/>
    <row r="4263" s="109" customFormat="1" ht="14.4"/>
    <row r="4264" s="109" customFormat="1" ht="14.4"/>
    <row r="4265" s="109" customFormat="1" ht="14.4"/>
    <row r="4266" s="109" customFormat="1" ht="14.4"/>
    <row r="4267" s="109" customFormat="1" ht="14.4"/>
    <row r="4268" s="109" customFormat="1" ht="14.4"/>
    <row r="4269" s="109" customFormat="1" ht="14.4"/>
    <row r="4270" s="109" customFormat="1" ht="14.4"/>
    <row r="4271" s="109" customFormat="1" ht="14.4"/>
    <row r="4272" s="109" customFormat="1" ht="14.4"/>
    <row r="4273" s="109" customFormat="1" ht="14.4"/>
    <row r="4274" s="109" customFormat="1" ht="14.4"/>
    <row r="4275" s="109" customFormat="1" ht="14.4"/>
    <row r="4276" s="109" customFormat="1" ht="14.4"/>
    <row r="4277" s="109" customFormat="1" ht="14.4"/>
    <row r="4278" s="109" customFormat="1" ht="14.4"/>
    <row r="4279" s="109" customFormat="1" ht="14.4"/>
    <row r="4280" s="109" customFormat="1" ht="14.4"/>
    <row r="4281" s="109" customFormat="1" ht="14.4"/>
    <row r="4282" s="109" customFormat="1" ht="14.4"/>
    <row r="4283" s="109" customFormat="1" ht="14.4"/>
    <row r="4284" s="109" customFormat="1" ht="14.4"/>
    <row r="4285" s="109" customFormat="1" ht="14.4"/>
    <row r="4286" s="109" customFormat="1" ht="14.4"/>
    <row r="4287" s="109" customFormat="1" ht="14.4"/>
    <row r="4288" s="109" customFormat="1" ht="14.4"/>
    <row r="4289" s="109" customFormat="1" ht="14.4"/>
    <row r="4290" s="109" customFormat="1" ht="14.4"/>
    <row r="4291" s="109" customFormat="1" ht="14.4"/>
    <row r="4292" s="109" customFormat="1" ht="14.4"/>
    <row r="4293" s="109" customFormat="1" ht="14.4"/>
    <row r="4294" s="109" customFormat="1" ht="14.4"/>
    <row r="4295" s="109" customFormat="1" ht="14.4"/>
    <row r="4296" s="109" customFormat="1" ht="14.4"/>
    <row r="4297" s="109" customFormat="1" ht="14.4"/>
    <row r="4298" s="109" customFormat="1" ht="14.4"/>
    <row r="4299" s="109" customFormat="1" ht="14.4"/>
    <row r="4300" s="109" customFormat="1" ht="14.4"/>
    <row r="4301" s="109" customFormat="1" ht="14.4"/>
    <row r="4302" s="109" customFormat="1" ht="14.4"/>
    <row r="4303" s="109" customFormat="1" ht="14.4"/>
    <row r="4304" s="109" customFormat="1" ht="14.4"/>
    <row r="4305" s="109" customFormat="1" ht="14.4"/>
    <row r="4306" s="109" customFormat="1" ht="14.4"/>
    <row r="4307" s="109" customFormat="1" ht="14.4"/>
    <row r="4308" s="109" customFormat="1" ht="14.4"/>
    <row r="4309" s="109" customFormat="1" ht="14.4"/>
    <row r="4310" s="109" customFormat="1" ht="14.4"/>
    <row r="4311" s="109" customFormat="1" ht="14.4"/>
    <row r="4312" s="109" customFormat="1" ht="14.4"/>
    <row r="4313" s="109" customFormat="1" ht="14.4"/>
    <row r="4314" s="109" customFormat="1" ht="14.4"/>
    <row r="4315" s="109" customFormat="1" ht="14.4"/>
    <row r="4316" s="109" customFormat="1" ht="14.4"/>
    <row r="4317" s="109" customFormat="1" ht="14.4"/>
    <row r="4318" s="109" customFormat="1" ht="14.4"/>
    <row r="4319" s="109" customFormat="1" ht="14.4"/>
    <row r="4320" s="109" customFormat="1" ht="14.4"/>
    <row r="4321" s="109" customFormat="1" ht="14.4"/>
    <row r="4322" s="109" customFormat="1" ht="14.4"/>
    <row r="4323" s="109" customFormat="1" ht="14.4"/>
    <row r="4324" s="109" customFormat="1" ht="14.4"/>
    <row r="4325" s="109" customFormat="1" ht="14.4"/>
    <row r="4326" s="109" customFormat="1" ht="14.4"/>
    <row r="4327" s="109" customFormat="1" ht="14.4"/>
    <row r="4328" s="109" customFormat="1" ht="14.4"/>
    <row r="4329" s="109" customFormat="1" ht="14.4"/>
    <row r="4330" s="109" customFormat="1" ht="14.4"/>
    <row r="4331" s="109" customFormat="1" ht="14.4"/>
    <row r="4332" s="109" customFormat="1" ht="14.4"/>
    <row r="4333" s="109" customFormat="1" ht="14.4"/>
    <row r="4334" s="109" customFormat="1" ht="14.4"/>
    <row r="4335" s="109" customFormat="1" ht="14.4"/>
    <row r="4336" s="109" customFormat="1" ht="14.4"/>
    <row r="4337" s="109" customFormat="1" ht="14.4"/>
    <row r="4338" s="109" customFormat="1" ht="14.4"/>
    <row r="4339" s="109" customFormat="1" ht="14.4"/>
    <row r="4340" s="109" customFormat="1" ht="14.4"/>
    <row r="4341" s="109" customFormat="1" ht="14.4"/>
    <row r="4342" s="109" customFormat="1" ht="14.4"/>
    <row r="4343" s="109" customFormat="1" ht="14.4"/>
    <row r="4344" s="109" customFormat="1" ht="14.4"/>
    <row r="4345" s="109" customFormat="1" ht="14.4"/>
    <row r="4346" s="109" customFormat="1" ht="14.4"/>
    <row r="4347" s="109" customFormat="1" ht="14.4"/>
    <row r="4348" s="109" customFormat="1" ht="14.4"/>
    <row r="4349" s="109" customFormat="1" ht="14.4"/>
    <row r="4350" s="109" customFormat="1" ht="14.4"/>
    <row r="4351" s="109" customFormat="1" ht="14.4"/>
    <row r="4352" s="109" customFormat="1" ht="14.4"/>
    <row r="4353" s="109" customFormat="1" ht="14.4"/>
    <row r="4354" s="109" customFormat="1" ht="14.4"/>
    <row r="4355" s="109" customFormat="1" ht="14.4"/>
    <row r="4356" s="109" customFormat="1" ht="14.4"/>
    <row r="4357" s="109" customFormat="1" ht="14.4"/>
    <row r="4358" s="109" customFormat="1" ht="14.4"/>
    <row r="4359" s="109" customFormat="1" ht="14.4"/>
    <row r="4360" s="109" customFormat="1" ht="14.4"/>
    <row r="4361" s="109" customFormat="1" ht="14.4"/>
    <row r="4362" s="109" customFormat="1" ht="14.4"/>
    <row r="4363" s="109" customFormat="1" ht="14.4"/>
    <row r="4364" s="109" customFormat="1" ht="14.4"/>
    <row r="4365" s="109" customFormat="1" ht="14.4"/>
    <row r="4366" s="109" customFormat="1" ht="14.4"/>
    <row r="4367" s="109" customFormat="1" ht="14.4"/>
    <row r="4368" s="109" customFormat="1" ht="14.4"/>
    <row r="4369" s="109" customFormat="1" ht="14.4"/>
    <row r="4370" s="109" customFormat="1" ht="14.4"/>
    <row r="4371" s="109" customFormat="1" ht="14.4"/>
    <row r="4372" s="109" customFormat="1" ht="14.4"/>
    <row r="4373" s="109" customFormat="1" ht="14.4"/>
    <row r="4374" s="109" customFormat="1" ht="14.4"/>
    <row r="4375" s="109" customFormat="1" ht="14.4"/>
    <row r="4376" s="109" customFormat="1" ht="14.4"/>
    <row r="4377" s="109" customFormat="1" ht="14.4"/>
    <row r="4378" s="109" customFormat="1" ht="14.4"/>
    <row r="4379" s="109" customFormat="1" ht="14.4"/>
    <row r="4380" s="109" customFormat="1" ht="14.4"/>
    <row r="4381" s="109" customFormat="1" ht="14.4"/>
    <row r="4382" s="109" customFormat="1" ht="14.4"/>
    <row r="4383" s="109" customFormat="1" ht="14.4"/>
    <row r="4384" s="109" customFormat="1" ht="14.4"/>
    <row r="4385" s="109" customFormat="1" ht="14.4"/>
    <row r="4386" s="109" customFormat="1" ht="14.4"/>
    <row r="4387" s="109" customFormat="1" ht="14.4"/>
    <row r="4388" s="109" customFormat="1" ht="14.4"/>
    <row r="4389" s="109" customFormat="1" ht="14.4"/>
    <row r="4390" s="109" customFormat="1" ht="14.4"/>
    <row r="4391" s="109" customFormat="1" ht="14.4"/>
    <row r="4392" s="109" customFormat="1" ht="14.4"/>
    <row r="4393" s="109" customFormat="1" ht="14.4"/>
    <row r="4394" s="109" customFormat="1" ht="14.4"/>
    <row r="4395" s="109" customFormat="1" ht="14.4"/>
    <row r="4396" s="109" customFormat="1" ht="14.4"/>
    <row r="4397" s="109" customFormat="1" ht="14.4"/>
    <row r="4398" s="109" customFormat="1" ht="14.4"/>
    <row r="4399" s="109" customFormat="1" ht="14.4"/>
    <row r="4400" s="109" customFormat="1" ht="14.4"/>
    <row r="4401" s="109" customFormat="1" ht="14.4"/>
    <row r="4402" s="109" customFormat="1" ht="14.4"/>
    <row r="4403" s="109" customFormat="1" ht="14.4"/>
    <row r="4404" s="109" customFormat="1" ht="14.4"/>
    <row r="4405" s="109" customFormat="1" ht="14.4"/>
    <row r="4406" s="109" customFormat="1" ht="14.4"/>
    <row r="4407" s="109" customFormat="1" ht="14.4"/>
    <row r="4408" s="109" customFormat="1" ht="14.4"/>
    <row r="4409" s="109" customFormat="1" ht="14.4"/>
    <row r="4410" s="109" customFormat="1" ht="14.4"/>
    <row r="4411" s="109" customFormat="1" ht="14.4"/>
    <row r="4412" s="109" customFormat="1" ht="14.4"/>
    <row r="4413" s="109" customFormat="1" ht="14.4"/>
    <row r="4414" s="109" customFormat="1" ht="14.4"/>
    <row r="4415" s="109" customFormat="1" ht="14.4"/>
    <row r="4416" s="109" customFormat="1" ht="14.4"/>
    <row r="4417" s="109" customFormat="1" ht="14.4"/>
    <row r="4418" s="109" customFormat="1" ht="14.4"/>
    <row r="4419" s="109" customFormat="1" ht="14.4"/>
    <row r="4420" s="109" customFormat="1" ht="14.4"/>
    <row r="4421" s="109" customFormat="1" ht="14.4"/>
    <row r="4422" s="109" customFormat="1" ht="14.4"/>
    <row r="4423" s="109" customFormat="1" ht="14.4"/>
    <row r="4424" s="109" customFormat="1" ht="14.4"/>
    <row r="4425" s="109" customFormat="1" ht="14.4"/>
    <row r="4426" s="109" customFormat="1" ht="14.4"/>
    <row r="4427" s="109" customFormat="1" ht="14.4"/>
    <row r="4428" s="109" customFormat="1" ht="14.4"/>
    <row r="4429" s="109" customFormat="1" ht="14.4"/>
    <row r="4430" s="109" customFormat="1" ht="14.4"/>
    <row r="4431" s="109" customFormat="1" ht="14.4"/>
    <row r="4432" s="109" customFormat="1" ht="14.4"/>
    <row r="4433" s="109" customFormat="1" ht="14.4"/>
    <row r="4434" s="109" customFormat="1" ht="14.4"/>
    <row r="4435" s="109" customFormat="1" ht="14.4"/>
    <row r="4436" s="109" customFormat="1" ht="14.4"/>
    <row r="4437" s="109" customFormat="1" ht="14.4"/>
    <row r="4438" s="109" customFormat="1" ht="14.4"/>
    <row r="4439" s="109" customFormat="1" ht="14.4"/>
    <row r="4440" s="109" customFormat="1" ht="14.4"/>
    <row r="4441" s="109" customFormat="1" ht="14.4"/>
    <row r="4442" s="109" customFormat="1" ht="14.4"/>
    <row r="4443" s="109" customFormat="1" ht="14.4"/>
    <row r="4444" s="109" customFormat="1" ht="14.4"/>
    <row r="4445" s="109" customFormat="1" ht="14.4"/>
    <row r="4446" s="109" customFormat="1" ht="14.4"/>
    <row r="4447" s="109" customFormat="1" ht="14.4"/>
    <row r="4448" s="109" customFormat="1" ht="14.4"/>
    <row r="4449" s="109" customFormat="1" ht="14.4"/>
    <row r="4450" s="109" customFormat="1" ht="14.4"/>
    <row r="4451" s="109" customFormat="1" ht="14.4"/>
    <row r="4452" s="109" customFormat="1" ht="14.4"/>
    <row r="4453" s="109" customFormat="1" ht="14.4"/>
    <row r="4454" s="109" customFormat="1" ht="14.4"/>
    <row r="4455" s="109" customFormat="1" ht="14.4"/>
    <row r="4456" s="109" customFormat="1" ht="14.4"/>
    <row r="4457" s="109" customFormat="1" ht="14.4"/>
    <row r="4458" s="109" customFormat="1" ht="14.4"/>
    <row r="4459" s="109" customFormat="1" ht="14.4"/>
    <row r="4460" s="109" customFormat="1" ht="14.4"/>
    <row r="4461" s="109" customFormat="1" ht="14.4"/>
    <row r="4462" s="109" customFormat="1" ht="14.4"/>
    <row r="4463" s="109" customFormat="1" ht="14.4"/>
    <row r="4464" s="109" customFormat="1" ht="14.4"/>
    <row r="4465" s="109" customFormat="1" ht="14.4"/>
    <row r="4466" s="109" customFormat="1" ht="14.4"/>
    <row r="4467" s="109" customFormat="1" ht="14.4"/>
    <row r="4468" s="109" customFormat="1" ht="14.4"/>
    <row r="4469" s="109" customFormat="1" ht="14.4"/>
    <row r="4470" s="109" customFormat="1" ht="14.4"/>
    <row r="4471" s="109" customFormat="1" ht="14.4"/>
    <row r="4472" s="109" customFormat="1" ht="14.4"/>
    <row r="4473" s="109" customFormat="1" ht="14.4"/>
    <row r="4474" s="109" customFormat="1" ht="14.4"/>
    <row r="4475" s="109" customFormat="1" ht="14.4"/>
    <row r="4476" s="109" customFormat="1" ht="14.4"/>
    <row r="4477" s="109" customFormat="1" ht="14.4"/>
    <row r="4478" s="109" customFormat="1" ht="14.4"/>
    <row r="4479" s="109" customFormat="1" ht="14.4"/>
    <row r="4480" s="109" customFormat="1" ht="14.4"/>
    <row r="4481" s="109" customFormat="1" ht="14.4"/>
    <row r="4482" s="109" customFormat="1" ht="14.4"/>
    <row r="4483" s="109" customFormat="1" ht="14.4"/>
    <row r="4484" s="109" customFormat="1" ht="14.4"/>
    <row r="4485" s="109" customFormat="1" ht="14.4"/>
    <row r="4486" s="109" customFormat="1" ht="14.4"/>
    <row r="4487" s="109" customFormat="1" ht="14.4"/>
    <row r="4488" s="109" customFormat="1" ht="14.4"/>
    <row r="4489" s="109" customFormat="1" ht="14.4"/>
    <row r="4490" s="109" customFormat="1" ht="14.4"/>
    <row r="4491" s="109" customFormat="1" ht="14.4"/>
    <row r="4492" s="109" customFormat="1" ht="14.4"/>
    <row r="4493" s="109" customFormat="1" ht="14.4"/>
    <row r="4494" s="109" customFormat="1" ht="14.4"/>
    <row r="4495" s="109" customFormat="1" ht="14.4"/>
    <row r="4496" s="109" customFormat="1" ht="14.4"/>
    <row r="4497" s="109" customFormat="1" ht="14.4"/>
    <row r="4498" s="109" customFormat="1" ht="14.4"/>
    <row r="4499" s="109" customFormat="1" ht="14.4"/>
    <row r="4500" s="109" customFormat="1" ht="14.4"/>
    <row r="4501" s="109" customFormat="1" ht="14.4"/>
    <row r="4502" s="109" customFormat="1" ht="14.4"/>
    <row r="4503" s="109" customFormat="1" ht="14.4"/>
    <row r="4504" s="109" customFormat="1" ht="14.4"/>
    <row r="4505" s="109" customFormat="1" ht="14.4"/>
    <row r="4506" s="109" customFormat="1" ht="14.4"/>
    <row r="4507" s="109" customFormat="1" ht="14.4"/>
    <row r="4508" s="109" customFormat="1" ht="14.4"/>
    <row r="4509" s="109" customFormat="1" ht="14.4"/>
    <row r="4510" s="109" customFormat="1" ht="14.4"/>
    <row r="4511" s="109" customFormat="1" ht="14.4"/>
    <row r="4512" s="109" customFormat="1" ht="14.4"/>
    <row r="4513" s="109" customFormat="1" ht="14.4"/>
    <row r="4514" s="109" customFormat="1" ht="14.4"/>
    <row r="4515" s="109" customFormat="1" ht="14.4"/>
    <row r="4516" s="109" customFormat="1" ht="14.4"/>
    <row r="4517" s="109" customFormat="1" ht="14.4"/>
    <row r="4518" s="109" customFormat="1" ht="14.4"/>
    <row r="4519" s="109" customFormat="1" ht="14.4"/>
    <row r="4520" s="109" customFormat="1" ht="14.4"/>
    <row r="4521" s="109" customFormat="1" ht="14.4"/>
    <row r="4522" s="109" customFormat="1" ht="14.4"/>
    <row r="4523" s="109" customFormat="1" ht="14.4"/>
    <row r="4524" s="109" customFormat="1" ht="14.4"/>
    <row r="4525" s="109" customFormat="1" ht="14.4"/>
    <row r="4526" s="109" customFormat="1" ht="14.4"/>
    <row r="4527" s="109" customFormat="1" ht="14.4"/>
    <row r="4528" s="109" customFormat="1" ht="14.4"/>
    <row r="4529" s="109" customFormat="1" ht="14.4"/>
    <row r="4530" s="109" customFormat="1" ht="14.4"/>
    <row r="4531" s="109" customFormat="1" ht="14.4"/>
    <row r="4532" s="109" customFormat="1" ht="14.4"/>
    <row r="4533" s="109" customFormat="1" ht="14.4"/>
    <row r="4534" s="109" customFormat="1" ht="14.4"/>
    <row r="4535" s="109" customFormat="1" ht="14.4"/>
    <row r="4536" s="109" customFormat="1" ht="14.4"/>
    <row r="4537" s="109" customFormat="1" ht="14.4"/>
    <row r="4538" s="109" customFormat="1" ht="14.4"/>
    <row r="4539" s="109" customFormat="1" ht="14.4"/>
    <row r="4540" s="109" customFormat="1" ht="14.4"/>
    <row r="4541" s="109" customFormat="1" ht="14.4"/>
    <row r="4542" s="109" customFormat="1" ht="14.4"/>
    <row r="4543" s="109" customFormat="1" ht="14.4"/>
    <row r="4544" s="109" customFormat="1" ht="14.4"/>
    <row r="4545" s="109" customFormat="1" ht="14.4"/>
    <row r="4546" s="109" customFormat="1" ht="14.4"/>
    <row r="4547" s="109" customFormat="1" ht="14.4"/>
    <row r="4548" s="109" customFormat="1" ht="14.4"/>
    <row r="4549" s="109" customFormat="1" ht="14.4"/>
    <row r="4550" s="109" customFormat="1" ht="14.4"/>
    <row r="4551" s="109" customFormat="1" ht="14.4"/>
    <row r="4552" s="109" customFormat="1" ht="14.4"/>
    <row r="4553" s="109" customFormat="1" ht="14.4"/>
    <row r="4554" s="109" customFormat="1" ht="14.4"/>
    <row r="4555" s="109" customFormat="1" ht="14.4"/>
    <row r="4556" s="109" customFormat="1" ht="14.4"/>
    <row r="4557" s="109" customFormat="1" ht="14.4"/>
    <row r="4558" s="109" customFormat="1" ht="14.4"/>
    <row r="4559" s="109" customFormat="1" ht="14.4"/>
    <row r="4560" s="109" customFormat="1" ht="14.4"/>
    <row r="4561" s="109" customFormat="1" ht="14.4"/>
    <row r="4562" s="109" customFormat="1" ht="14.4"/>
    <row r="4563" s="109" customFormat="1" ht="14.4"/>
    <row r="4564" s="109" customFormat="1" ht="14.4"/>
    <row r="4565" s="109" customFormat="1" ht="14.4"/>
    <row r="4566" s="109" customFormat="1" ht="14.4"/>
    <row r="4567" s="109" customFormat="1" ht="14.4"/>
    <row r="4568" s="109" customFormat="1" ht="14.4"/>
    <row r="4569" s="109" customFormat="1" ht="14.4"/>
    <row r="4570" s="109" customFormat="1" ht="14.4"/>
    <row r="4571" s="109" customFormat="1" ht="14.4"/>
    <row r="4572" s="109" customFormat="1" ht="14.4"/>
    <row r="4573" s="109" customFormat="1" ht="14.4"/>
    <row r="4574" s="109" customFormat="1" ht="14.4"/>
    <row r="4575" s="109" customFormat="1" ht="14.4"/>
    <row r="4576" s="109" customFormat="1" ht="14.4"/>
    <row r="4577" s="109" customFormat="1" ht="14.4"/>
    <row r="4578" s="109" customFormat="1" ht="14.4"/>
    <row r="4579" s="109" customFormat="1" ht="14.4"/>
    <row r="4580" s="109" customFormat="1" ht="14.4"/>
    <row r="4581" s="109" customFormat="1" ht="14.4"/>
    <row r="4582" s="109" customFormat="1" ht="14.4"/>
    <row r="4583" s="109" customFormat="1" ht="14.4"/>
    <row r="4584" s="109" customFormat="1" ht="14.4"/>
    <row r="4585" s="109" customFormat="1" ht="14.4"/>
    <row r="4586" s="109" customFormat="1" ht="14.4"/>
    <row r="4587" s="109" customFormat="1" ht="14.4"/>
    <row r="4588" s="109" customFormat="1" ht="14.4"/>
    <row r="4589" s="109" customFormat="1" ht="14.4"/>
    <row r="4590" s="109" customFormat="1" ht="14.4"/>
    <row r="4591" s="109" customFormat="1" ht="14.4"/>
    <row r="4592" s="109" customFormat="1" ht="14.4"/>
    <row r="4593" s="109" customFormat="1" ht="14.4"/>
    <row r="4594" s="109" customFormat="1" ht="14.4"/>
    <row r="4595" s="109" customFormat="1" ht="14.4"/>
    <row r="4596" s="109" customFormat="1" ht="14.4"/>
    <row r="4597" s="109" customFormat="1" ht="14.4"/>
    <row r="4598" s="109" customFormat="1" ht="14.4"/>
    <row r="4599" s="109" customFormat="1" ht="14.4"/>
    <row r="4600" s="109" customFormat="1" ht="14.4"/>
    <row r="4601" s="109" customFormat="1" ht="14.4"/>
    <row r="4602" s="109" customFormat="1" ht="14.4"/>
    <row r="4603" s="109" customFormat="1" ht="14.4"/>
    <row r="4604" s="109" customFormat="1" ht="14.4"/>
    <row r="4605" s="109" customFormat="1" ht="14.4"/>
    <row r="4606" s="109" customFormat="1" ht="14.4"/>
    <row r="4607" s="109" customFormat="1" ht="14.4"/>
    <row r="4608" s="109" customFormat="1" ht="14.4"/>
    <row r="4609" s="109" customFormat="1" ht="14.4"/>
    <row r="4610" s="109" customFormat="1" ht="14.4"/>
    <row r="4611" s="109" customFormat="1" ht="14.4"/>
    <row r="4612" s="109" customFormat="1" ht="14.4"/>
    <row r="4613" s="109" customFormat="1" ht="14.4"/>
    <row r="4614" s="109" customFormat="1" ht="14.4"/>
    <row r="4615" s="109" customFormat="1" ht="14.4"/>
    <row r="4616" s="109" customFormat="1" ht="14.4"/>
    <row r="4617" s="109" customFormat="1" ht="14.4"/>
    <row r="4618" s="109" customFormat="1" ht="14.4"/>
    <row r="4619" s="109" customFormat="1" ht="14.4"/>
    <row r="4620" s="109" customFormat="1" ht="14.4"/>
    <row r="4621" s="109" customFormat="1" ht="14.4"/>
    <row r="4622" s="109" customFormat="1" ht="14.4"/>
    <row r="4623" s="109" customFormat="1" ht="14.4"/>
    <row r="4624" s="109" customFormat="1" ht="14.4"/>
    <row r="4625" s="109" customFormat="1" ht="14.4"/>
    <row r="4626" s="109" customFormat="1" ht="14.4"/>
    <row r="4627" s="109" customFormat="1" ht="14.4"/>
    <row r="4628" s="109" customFormat="1" ht="14.4"/>
    <row r="4629" s="109" customFormat="1" ht="14.4"/>
    <row r="4630" s="109" customFormat="1" ht="14.4"/>
    <row r="4631" s="109" customFormat="1" ht="14.4"/>
    <row r="4632" s="109" customFormat="1" ht="14.4"/>
    <row r="4633" s="109" customFormat="1" ht="14.4"/>
    <row r="4634" s="109" customFormat="1" ht="14.4"/>
    <row r="4635" s="109" customFormat="1" ht="14.4"/>
    <row r="4636" s="109" customFormat="1" ht="14.4"/>
    <row r="4637" s="109" customFormat="1" ht="14.4"/>
    <row r="4638" s="109" customFormat="1" ht="14.4"/>
    <row r="4639" s="109" customFormat="1" ht="14.4"/>
    <row r="4640" s="109" customFormat="1" ht="14.4"/>
    <row r="4641" s="109" customFormat="1" ht="14.4"/>
    <row r="4642" s="109" customFormat="1" ht="14.4"/>
    <row r="4643" s="109" customFormat="1" ht="14.4"/>
    <row r="4644" s="109" customFormat="1" ht="14.4"/>
    <row r="4645" s="109" customFormat="1" ht="14.4"/>
    <row r="4646" s="109" customFormat="1" ht="14.4"/>
    <row r="4647" s="109" customFormat="1" ht="14.4"/>
    <row r="4648" s="109" customFormat="1" ht="14.4"/>
    <row r="4649" s="109" customFormat="1" ht="14.4"/>
    <row r="4650" s="109" customFormat="1" ht="14.4"/>
    <row r="4651" s="109" customFormat="1" ht="14.4"/>
    <row r="4652" s="109" customFormat="1" ht="14.4"/>
    <row r="4653" s="109" customFormat="1" ht="14.4"/>
    <row r="4654" s="109" customFormat="1" ht="14.4"/>
    <row r="4655" s="109" customFormat="1" ht="14.4"/>
    <row r="4656" s="109" customFormat="1" ht="14.4"/>
    <row r="4657" s="109" customFormat="1" ht="14.4"/>
    <row r="4658" s="109" customFormat="1" ht="14.4"/>
    <row r="4659" s="109" customFormat="1" ht="14.4"/>
    <row r="4660" s="109" customFormat="1" ht="14.4"/>
    <row r="4661" s="109" customFormat="1" ht="14.4"/>
    <row r="4662" s="109" customFormat="1" ht="14.4"/>
    <row r="4663" s="109" customFormat="1" ht="14.4"/>
    <row r="4664" s="109" customFormat="1" ht="14.4"/>
    <row r="4665" s="109" customFormat="1" ht="14.4"/>
    <row r="4666" s="109" customFormat="1" ht="14.4"/>
    <row r="4667" s="109" customFormat="1" ht="14.4"/>
    <row r="4668" s="109" customFormat="1" ht="14.4"/>
    <row r="4669" s="109" customFormat="1" ht="14.4"/>
    <row r="4670" s="109" customFormat="1" ht="14.4"/>
    <row r="4671" s="109" customFormat="1" ht="14.4"/>
    <row r="4672" s="109" customFormat="1" ht="14.4"/>
    <row r="4673" s="109" customFormat="1" ht="14.4"/>
    <row r="4674" s="109" customFormat="1" ht="14.4"/>
    <row r="4675" s="109" customFormat="1" ht="14.4"/>
    <row r="4676" s="109" customFormat="1" ht="14.4"/>
    <row r="4677" s="109" customFormat="1" ht="14.4"/>
    <row r="4678" s="109" customFormat="1" ht="14.4"/>
    <row r="4679" s="109" customFormat="1" ht="14.4"/>
    <row r="4680" s="109" customFormat="1" ht="14.4"/>
    <row r="4681" s="109" customFormat="1" ht="14.4"/>
    <row r="4682" s="109" customFormat="1" ht="14.4"/>
    <row r="4683" s="109" customFormat="1" ht="14.4"/>
    <row r="4684" s="109" customFormat="1" ht="14.4"/>
    <row r="4685" s="109" customFormat="1" ht="14.4"/>
    <row r="4686" s="109" customFormat="1" ht="14.4"/>
    <row r="4687" s="109" customFormat="1" ht="14.4"/>
    <row r="4688" s="109" customFormat="1" ht="14.4"/>
    <row r="4689" s="109" customFormat="1" ht="14.4"/>
    <row r="4690" s="109" customFormat="1" ht="14.4"/>
    <row r="4691" s="109" customFormat="1" ht="14.4"/>
    <row r="4692" s="109" customFormat="1" ht="14.4"/>
    <row r="4693" s="109" customFormat="1" ht="14.4"/>
    <row r="4694" s="109" customFormat="1" ht="14.4"/>
    <row r="4695" s="109" customFormat="1" ht="14.4"/>
    <row r="4696" s="109" customFormat="1" ht="14.4"/>
    <row r="4697" s="109" customFormat="1" ht="14.4"/>
    <row r="4698" s="109" customFormat="1" ht="14.4"/>
    <row r="4699" s="109" customFormat="1" ht="14.4"/>
    <row r="4700" s="109" customFormat="1" ht="14.4"/>
    <row r="4701" s="109" customFormat="1" ht="14.4"/>
    <row r="4702" s="109" customFormat="1" ht="14.4"/>
    <row r="4703" s="109" customFormat="1" ht="14.4"/>
    <row r="4704" s="109" customFormat="1" ht="14.4"/>
    <row r="4705" s="109" customFormat="1" ht="14.4"/>
    <row r="4706" s="109" customFormat="1" ht="14.4"/>
    <row r="4707" s="109" customFormat="1" ht="14.4"/>
    <row r="4708" s="109" customFormat="1" ht="14.4"/>
    <row r="4709" s="109" customFormat="1" ht="14.4"/>
    <row r="4710" s="109" customFormat="1" ht="14.4"/>
    <row r="4711" s="109" customFormat="1" ht="14.4"/>
    <row r="4712" s="109" customFormat="1" ht="14.4"/>
    <row r="4713" s="109" customFormat="1" ht="14.4"/>
    <row r="4714" s="109" customFormat="1" ht="14.4"/>
    <row r="4715" s="109" customFormat="1" ht="14.4"/>
    <row r="4716" s="109" customFormat="1" ht="14.4"/>
    <row r="4717" s="109" customFormat="1" ht="14.4"/>
    <row r="4718" s="109" customFormat="1" ht="14.4"/>
    <row r="4719" s="109" customFormat="1" ht="14.4"/>
    <row r="4720" s="109" customFormat="1" ht="14.4"/>
    <row r="4721" s="109" customFormat="1" ht="14.4"/>
    <row r="4722" s="109" customFormat="1" ht="14.4"/>
    <row r="4723" s="109" customFormat="1" ht="14.4"/>
    <row r="4724" s="109" customFormat="1" ht="14.4"/>
    <row r="4725" s="109" customFormat="1" ht="14.4"/>
    <row r="4726" s="109" customFormat="1" ht="14.4"/>
    <row r="4727" s="109" customFormat="1" ht="14.4"/>
    <row r="4728" s="109" customFormat="1" ht="14.4"/>
    <row r="4729" s="109" customFormat="1" ht="14.4"/>
    <row r="4730" s="109" customFormat="1" ht="14.4"/>
    <row r="4731" s="109" customFormat="1" ht="14.4"/>
    <row r="4732" s="109" customFormat="1" ht="14.4"/>
    <row r="4733" s="109" customFormat="1" ht="14.4"/>
    <row r="4734" s="109" customFormat="1" ht="14.4"/>
    <row r="4735" s="109" customFormat="1" ht="14.4"/>
    <row r="4736" s="109" customFormat="1" ht="14.4"/>
    <row r="4737" s="109" customFormat="1" ht="14.4"/>
    <row r="4738" s="109" customFormat="1" ht="14.4"/>
    <row r="4739" s="109" customFormat="1" ht="14.4"/>
    <row r="4740" s="109" customFormat="1" ht="14.4"/>
    <row r="4741" s="109" customFormat="1" ht="14.4"/>
    <row r="4742" s="109" customFormat="1" ht="14.4"/>
    <row r="4743" s="109" customFormat="1" ht="14.4"/>
    <row r="4744" s="109" customFormat="1" ht="14.4"/>
    <row r="4745" s="109" customFormat="1" ht="14.4"/>
    <row r="4746" s="109" customFormat="1" ht="14.4"/>
    <row r="4747" s="109" customFormat="1" ht="14.4"/>
    <row r="4748" s="109" customFormat="1" ht="14.4"/>
    <row r="4749" s="109" customFormat="1" ht="14.4"/>
    <row r="4750" s="109" customFormat="1" ht="14.4"/>
    <row r="4751" s="109" customFormat="1" ht="14.4"/>
    <row r="4752" s="109" customFormat="1" ht="14.4"/>
    <row r="4753" s="109" customFormat="1" ht="14.4"/>
    <row r="4754" s="109" customFormat="1" ht="14.4"/>
    <row r="4755" s="109" customFormat="1" ht="14.4"/>
    <row r="4756" s="109" customFormat="1" ht="14.4"/>
    <row r="4757" s="109" customFormat="1" ht="14.4"/>
    <row r="4758" s="109" customFormat="1" ht="14.4"/>
    <row r="4759" s="109" customFormat="1" ht="14.4"/>
    <row r="4760" s="109" customFormat="1" ht="14.4"/>
    <row r="4761" s="109" customFormat="1" ht="14.4"/>
    <row r="4762" s="109" customFormat="1" ht="14.4"/>
    <row r="4763" s="109" customFormat="1" ht="14.4"/>
    <row r="4764" s="109" customFormat="1" ht="14.4"/>
    <row r="4765" s="109" customFormat="1" ht="14.4"/>
    <row r="4766" s="109" customFormat="1" ht="14.4"/>
    <row r="4767" s="109" customFormat="1" ht="14.4"/>
    <row r="4768" s="109" customFormat="1" ht="14.4"/>
    <row r="4769" s="109" customFormat="1" ht="14.4"/>
    <row r="4770" s="109" customFormat="1" ht="14.4"/>
    <row r="4771" s="109" customFormat="1" ht="14.4"/>
    <row r="4772" s="109" customFormat="1" ht="14.4"/>
    <row r="4773" s="109" customFormat="1" ht="14.4"/>
    <row r="4774" s="109" customFormat="1" ht="14.4"/>
    <row r="4775" s="109" customFormat="1" ht="14.4"/>
    <row r="4776" s="109" customFormat="1" ht="14.4"/>
    <row r="4777" s="109" customFormat="1" ht="14.4"/>
    <row r="4778" s="109" customFormat="1" ht="14.4"/>
    <row r="4779" s="109" customFormat="1" ht="14.4"/>
    <row r="4780" s="109" customFormat="1" ht="14.4"/>
    <row r="4781" s="109" customFormat="1" ht="14.4"/>
    <row r="4782" s="109" customFormat="1" ht="14.4"/>
    <row r="4783" s="109" customFormat="1" ht="14.4"/>
    <row r="4784" s="109" customFormat="1" ht="14.4"/>
    <row r="4785" s="109" customFormat="1" ht="14.4"/>
    <row r="4786" s="109" customFormat="1" ht="14.4"/>
    <row r="4787" s="109" customFormat="1" ht="14.4"/>
    <row r="4788" s="109" customFormat="1" ht="14.4"/>
    <row r="4789" s="109" customFormat="1" ht="14.4"/>
    <row r="4790" s="109" customFormat="1" ht="14.4"/>
    <row r="4791" s="109" customFormat="1" ht="14.4"/>
    <row r="4792" s="109" customFormat="1" ht="14.4"/>
    <row r="4793" s="109" customFormat="1" ht="14.4"/>
    <row r="4794" s="109" customFormat="1" ht="14.4"/>
    <row r="4795" s="109" customFormat="1" ht="14.4"/>
    <row r="4796" s="109" customFormat="1" ht="14.4"/>
    <row r="4797" s="109" customFormat="1" ht="14.4"/>
    <row r="4798" s="109" customFormat="1" ht="14.4"/>
    <row r="4799" s="109" customFormat="1" ht="14.4"/>
    <row r="4800" s="109" customFormat="1" ht="14.4"/>
    <row r="4801" s="109" customFormat="1" ht="14.4"/>
    <row r="4802" s="109" customFormat="1" ht="14.4"/>
    <row r="4803" s="109" customFormat="1" ht="14.4"/>
    <row r="4804" s="109" customFormat="1" ht="14.4"/>
    <row r="4805" s="109" customFormat="1" ht="14.4"/>
    <row r="4806" s="109" customFormat="1" ht="14.4"/>
    <row r="4807" s="109" customFormat="1" ht="14.4"/>
    <row r="4808" s="109" customFormat="1" ht="14.4"/>
    <row r="4809" s="109" customFormat="1" ht="14.4"/>
    <row r="4810" s="109" customFormat="1" ht="14.4"/>
    <row r="4811" s="109" customFormat="1" ht="14.4"/>
    <row r="4812" s="109" customFormat="1" ht="14.4"/>
    <row r="4813" s="109" customFormat="1" ht="14.4"/>
    <row r="4814" s="109" customFormat="1" ht="14.4"/>
    <row r="4815" s="109" customFormat="1" ht="14.4"/>
    <row r="4816" s="109" customFormat="1" ht="14.4"/>
    <row r="4817" s="109" customFormat="1" ht="14.4"/>
    <row r="4818" s="109" customFormat="1" ht="14.4"/>
    <row r="4819" s="109" customFormat="1" ht="14.4"/>
    <row r="4820" s="109" customFormat="1" ht="14.4"/>
    <row r="4821" s="109" customFormat="1" ht="14.4"/>
    <row r="4822" s="109" customFormat="1" ht="14.4"/>
    <row r="4823" s="109" customFormat="1" ht="14.4"/>
    <row r="4824" s="109" customFormat="1" ht="14.4"/>
    <row r="4825" s="109" customFormat="1" ht="14.4"/>
    <row r="4826" s="109" customFormat="1" ht="14.4"/>
    <row r="4827" s="109" customFormat="1" ht="14.4"/>
    <row r="4828" s="109" customFormat="1" ht="14.4"/>
    <row r="4829" s="109" customFormat="1" ht="14.4"/>
    <row r="4830" s="109" customFormat="1" ht="14.4"/>
    <row r="4831" s="109" customFormat="1" ht="14.4"/>
    <row r="4832" s="109" customFormat="1" ht="14.4"/>
    <row r="4833" s="109" customFormat="1" ht="14.4"/>
    <row r="4834" s="109" customFormat="1" ht="14.4"/>
    <row r="4835" s="109" customFormat="1" ht="14.4"/>
    <row r="4836" s="109" customFormat="1" ht="14.4"/>
    <row r="4837" s="109" customFormat="1" ht="14.4"/>
    <row r="4838" s="109" customFormat="1" ht="14.4"/>
    <row r="4839" s="109" customFormat="1" ht="14.4"/>
    <row r="4840" s="109" customFormat="1" ht="14.4"/>
    <row r="4841" s="109" customFormat="1" ht="14.4"/>
    <row r="4842" s="109" customFormat="1" ht="14.4"/>
    <row r="4843" s="109" customFormat="1" ht="14.4"/>
    <row r="4844" s="109" customFormat="1" ht="14.4"/>
    <row r="4845" s="109" customFormat="1" ht="14.4"/>
    <row r="4846" s="109" customFormat="1" ht="14.4"/>
    <row r="4847" s="109" customFormat="1" ht="14.4"/>
    <row r="4848" s="109" customFormat="1" ht="14.4"/>
    <row r="4849" s="109" customFormat="1" ht="14.4"/>
    <row r="4850" s="109" customFormat="1" ht="14.4"/>
    <row r="4851" s="109" customFormat="1" ht="14.4"/>
    <row r="4852" s="109" customFormat="1" ht="14.4"/>
    <row r="4853" s="109" customFormat="1" ht="14.4"/>
    <row r="4854" s="109" customFormat="1" ht="14.4"/>
    <row r="4855" s="109" customFormat="1" ht="14.4"/>
    <row r="4856" s="109" customFormat="1" ht="14.4"/>
    <row r="4857" s="109" customFormat="1" ht="14.4"/>
    <row r="4858" s="109" customFormat="1" ht="14.4"/>
    <row r="4859" s="109" customFormat="1" ht="14.4"/>
    <row r="4860" s="109" customFormat="1" ht="14.4"/>
    <row r="4861" s="109" customFormat="1" ht="14.4"/>
    <row r="4862" s="109" customFormat="1" ht="14.4"/>
    <row r="4863" s="109" customFormat="1" ht="14.4"/>
    <row r="4864" s="109" customFormat="1" ht="14.4"/>
    <row r="4865" s="109" customFormat="1" ht="14.4"/>
    <row r="4866" s="109" customFormat="1" ht="14.4"/>
    <row r="4867" s="109" customFormat="1" ht="14.4"/>
    <row r="4868" s="109" customFormat="1" ht="14.4"/>
    <row r="4869" s="109" customFormat="1" ht="14.4"/>
    <row r="4870" s="109" customFormat="1" ht="14.4"/>
    <row r="4871" s="109" customFormat="1" ht="14.4"/>
    <row r="4872" s="109" customFormat="1" ht="14.4"/>
    <row r="4873" s="109" customFormat="1" ht="14.4"/>
    <row r="4874" s="109" customFormat="1" ht="14.4"/>
    <row r="4875" s="109" customFormat="1" ht="14.4"/>
    <row r="4876" s="109" customFormat="1" ht="14.4"/>
    <row r="4877" s="109" customFormat="1" ht="14.4"/>
    <row r="4878" s="109" customFormat="1" ht="14.4"/>
    <row r="4879" s="109" customFormat="1" ht="14.4"/>
    <row r="4880" s="109" customFormat="1" ht="14.4"/>
    <row r="4881" s="109" customFormat="1" ht="14.4"/>
    <row r="4882" s="109" customFormat="1" ht="14.4"/>
    <row r="4883" s="109" customFormat="1" ht="14.4"/>
    <row r="4884" s="109" customFormat="1" ht="14.4"/>
    <row r="4885" s="109" customFormat="1" ht="14.4"/>
    <row r="4886" s="109" customFormat="1" ht="14.4"/>
    <row r="4887" s="109" customFormat="1" ht="14.4"/>
    <row r="4888" s="109" customFormat="1" ht="14.4"/>
    <row r="4889" s="109" customFormat="1" ht="14.4"/>
    <row r="4890" s="109" customFormat="1" ht="14.4"/>
    <row r="4891" s="109" customFormat="1" ht="14.4"/>
    <row r="4892" s="109" customFormat="1" ht="14.4"/>
    <row r="4893" s="109" customFormat="1" ht="14.4"/>
    <row r="4894" s="109" customFormat="1" ht="14.4"/>
    <row r="4895" s="109" customFormat="1" ht="14.4"/>
    <row r="4896" s="109" customFormat="1" ht="14.4"/>
    <row r="4897" s="109" customFormat="1" ht="14.4"/>
    <row r="4898" s="109" customFormat="1" ht="14.4"/>
    <row r="4899" s="109" customFormat="1" ht="14.4"/>
    <row r="4900" s="109" customFormat="1" ht="14.4"/>
    <row r="4901" s="109" customFormat="1" ht="14.4"/>
    <row r="4902" s="109" customFormat="1" ht="14.4"/>
    <row r="4903" s="109" customFormat="1" ht="14.4"/>
    <row r="4904" s="109" customFormat="1" ht="14.4"/>
    <row r="4905" s="109" customFormat="1" ht="14.4"/>
    <row r="4906" s="109" customFormat="1" ht="14.4"/>
    <row r="4907" s="109" customFormat="1" ht="14.4"/>
    <row r="4908" s="109" customFormat="1" ht="14.4"/>
    <row r="4909" s="109" customFormat="1" ht="14.4"/>
    <row r="4910" s="109" customFormat="1" ht="14.4"/>
    <row r="4911" s="109" customFormat="1" ht="14.4"/>
    <row r="4912" s="109" customFormat="1" ht="14.4"/>
    <row r="4913" s="109" customFormat="1" ht="14.4"/>
    <row r="4914" s="109" customFormat="1" ht="14.4"/>
    <row r="4915" s="109" customFormat="1" ht="14.4"/>
    <row r="4916" s="109" customFormat="1" ht="14.4"/>
    <row r="4917" s="109" customFormat="1" ht="14.4"/>
    <row r="4918" s="109" customFormat="1" ht="14.4"/>
    <row r="4919" s="109" customFormat="1" ht="14.4"/>
    <row r="4920" s="109" customFormat="1" ht="14.4"/>
    <row r="4921" s="109" customFormat="1" ht="14.4"/>
    <row r="4922" s="109" customFormat="1" ht="14.4"/>
    <row r="4923" s="109" customFormat="1" ht="14.4"/>
    <row r="4924" s="109" customFormat="1" ht="14.4"/>
    <row r="4925" s="109" customFormat="1" ht="14.4"/>
    <row r="4926" s="109" customFormat="1" ht="14.4"/>
    <row r="4927" s="109" customFormat="1" ht="14.4"/>
    <row r="4928" s="109" customFormat="1" ht="14.4"/>
    <row r="4929" s="109" customFormat="1" ht="14.4"/>
    <row r="4930" s="109" customFormat="1" ht="14.4"/>
    <row r="4931" s="109" customFormat="1" ht="14.4"/>
    <row r="4932" s="109" customFormat="1" ht="14.4"/>
    <row r="4933" s="109" customFormat="1" ht="14.4"/>
    <row r="4934" s="109" customFormat="1" ht="14.4"/>
    <row r="4935" s="109" customFormat="1" ht="14.4"/>
    <row r="4936" s="109" customFormat="1" ht="14.4"/>
    <row r="4937" s="109" customFormat="1" ht="14.4"/>
    <row r="4938" s="109" customFormat="1" ht="14.4"/>
    <row r="4939" s="109" customFormat="1" ht="14.4"/>
    <row r="4940" s="109" customFormat="1" ht="14.4"/>
    <row r="4941" s="109" customFormat="1" ht="14.4"/>
    <row r="4942" s="109" customFormat="1" ht="14.4"/>
    <row r="4943" s="109" customFormat="1" ht="14.4"/>
    <row r="4944" s="109" customFormat="1" ht="14.4"/>
    <row r="4945" s="109" customFormat="1" ht="14.4"/>
    <row r="4946" s="109" customFormat="1" ht="14.4"/>
    <row r="4947" s="109" customFormat="1" ht="14.4"/>
    <row r="4948" s="109" customFormat="1" ht="14.4"/>
    <row r="4949" s="109" customFormat="1" ht="14.4"/>
    <row r="4950" s="109" customFormat="1" ht="14.4"/>
    <row r="4951" s="109" customFormat="1" ht="14.4"/>
    <row r="4952" s="109" customFormat="1" ht="14.4"/>
    <row r="4953" s="109" customFormat="1" ht="14.4"/>
    <row r="4954" s="109" customFormat="1" ht="14.4"/>
    <row r="4955" s="109" customFormat="1" ht="14.4"/>
    <row r="4956" s="109" customFormat="1" ht="14.4"/>
    <row r="4957" s="109" customFormat="1" ht="14.4"/>
    <row r="4958" s="109" customFormat="1" ht="14.4"/>
    <row r="4959" s="109" customFormat="1" ht="14.4"/>
    <row r="4960" s="109" customFormat="1" ht="14.4"/>
    <row r="4961" s="109" customFormat="1" ht="14.4"/>
    <row r="4962" s="109" customFormat="1" ht="14.4"/>
    <row r="4963" s="109" customFormat="1" ht="14.4"/>
    <row r="4964" s="109" customFormat="1" ht="14.4"/>
    <row r="4965" s="109" customFormat="1" ht="14.4"/>
    <row r="4966" s="109" customFormat="1" ht="14.4"/>
    <row r="4967" s="109" customFormat="1" ht="14.4"/>
    <row r="4968" s="109" customFormat="1" ht="14.4"/>
    <row r="4969" s="109" customFormat="1" ht="14.4"/>
    <row r="4970" s="109" customFormat="1" ht="14.4"/>
    <row r="4971" s="109" customFormat="1" ht="14.4"/>
    <row r="4972" s="109" customFormat="1" ht="14.4"/>
    <row r="4973" s="109" customFormat="1" ht="14.4"/>
    <row r="4974" s="109" customFormat="1" ht="14.4"/>
    <row r="4975" s="109" customFormat="1" ht="14.4"/>
    <row r="4976" s="109" customFormat="1" ht="14.4"/>
    <row r="4977" s="109" customFormat="1" ht="14.4"/>
    <row r="4978" s="109" customFormat="1" ht="14.4"/>
    <row r="4979" s="109" customFormat="1" ht="14.4"/>
    <row r="4980" s="109" customFormat="1" ht="14.4"/>
    <row r="4981" s="109" customFormat="1" ht="14.4"/>
    <row r="4982" s="109" customFormat="1" ht="14.4"/>
    <row r="4983" s="109" customFormat="1" ht="14.4"/>
    <row r="4984" s="109" customFormat="1" ht="14.4"/>
    <row r="4985" s="109" customFormat="1" ht="14.4"/>
    <row r="4986" s="109" customFormat="1" ht="14.4"/>
    <row r="4987" s="109" customFormat="1" ht="14.4"/>
    <row r="4988" s="109" customFormat="1" ht="14.4"/>
    <row r="4989" s="109" customFormat="1" ht="14.4"/>
    <row r="4990" s="109" customFormat="1" ht="14.4"/>
    <row r="4991" s="109" customFormat="1" ht="14.4"/>
    <row r="4992" s="109" customFormat="1" ht="14.4"/>
    <row r="4993" s="109" customFormat="1" ht="14.4"/>
    <row r="4994" s="109" customFormat="1" ht="14.4"/>
    <row r="4995" s="109" customFormat="1" ht="14.4"/>
    <row r="4996" s="109" customFormat="1" ht="14.4"/>
    <row r="4997" s="109" customFormat="1" ht="14.4"/>
    <row r="4998" s="109" customFormat="1" ht="14.4"/>
    <row r="4999" s="109" customFormat="1" ht="14.4"/>
    <row r="5000" s="109" customFormat="1" ht="14.4"/>
    <row r="5001" s="109" customFormat="1" ht="14.4"/>
    <row r="5002" s="109" customFormat="1" ht="14.4"/>
    <row r="5003" s="109" customFormat="1" ht="14.4"/>
    <row r="5004" s="109" customFormat="1" ht="14.4"/>
    <row r="5005" s="109" customFormat="1" ht="14.4"/>
    <row r="5006" s="109" customFormat="1" ht="14.4"/>
    <row r="5007" s="109" customFormat="1" ht="14.4"/>
    <row r="5008" s="109" customFormat="1" ht="14.4"/>
    <row r="5009" s="109" customFormat="1" ht="14.4"/>
    <row r="5010" s="109" customFormat="1" ht="14.4"/>
    <row r="5011" s="109" customFormat="1" ht="14.4"/>
    <row r="5012" s="109" customFormat="1" ht="14.4"/>
    <row r="5013" s="109" customFormat="1" ht="14.4"/>
    <row r="5014" s="109" customFormat="1" ht="14.4"/>
    <row r="5015" s="109" customFormat="1" ht="14.4"/>
    <row r="5016" s="109" customFormat="1" ht="14.4"/>
    <row r="5017" s="109" customFormat="1" ht="14.4"/>
    <row r="5018" s="109" customFormat="1" ht="14.4"/>
    <row r="5019" s="109" customFormat="1" ht="14.4"/>
    <row r="5020" s="109" customFormat="1" ht="14.4"/>
    <row r="5021" s="109" customFormat="1" ht="14.4"/>
    <row r="5022" s="109" customFormat="1" ht="14.4"/>
    <row r="5023" s="109" customFormat="1" ht="14.4"/>
    <row r="5024" s="109" customFormat="1" ht="14.4"/>
    <row r="5025" s="109" customFormat="1" ht="14.4"/>
    <row r="5026" s="109" customFormat="1" ht="14.4"/>
    <row r="5027" s="109" customFormat="1" ht="14.4"/>
    <row r="5028" s="109" customFormat="1" ht="14.4"/>
    <row r="5029" s="109" customFormat="1" ht="14.4"/>
    <row r="5030" s="109" customFormat="1" ht="14.4"/>
    <row r="5031" s="109" customFormat="1" ht="14.4"/>
    <row r="5032" s="109" customFormat="1" ht="14.4"/>
    <row r="5033" s="109" customFormat="1" ht="14.4"/>
    <row r="5034" s="109" customFormat="1" ht="14.4"/>
    <row r="5035" s="109" customFormat="1" ht="14.4"/>
    <row r="5036" s="109" customFormat="1" ht="14.4"/>
    <row r="5037" s="109" customFormat="1" ht="14.4"/>
    <row r="5038" s="109" customFormat="1" ht="14.4"/>
    <row r="5039" s="109" customFormat="1" ht="14.4"/>
    <row r="5040" s="109" customFormat="1" ht="14.4"/>
    <row r="5041" s="109" customFormat="1" ht="14.4"/>
    <row r="5042" s="109" customFormat="1" ht="14.4"/>
    <row r="5043" s="109" customFormat="1" ht="14.4"/>
    <row r="5044" s="109" customFormat="1" ht="14.4"/>
    <row r="5045" s="109" customFormat="1" ht="14.4"/>
    <row r="5046" s="109" customFormat="1" ht="14.4"/>
    <row r="5047" s="109" customFormat="1" ht="14.4"/>
    <row r="5048" s="109" customFormat="1" ht="14.4"/>
    <row r="5049" s="109" customFormat="1" ht="14.4"/>
    <row r="5050" s="109" customFormat="1" ht="14.4"/>
    <row r="5051" s="109" customFormat="1" ht="14.4"/>
    <row r="5052" s="109" customFormat="1" ht="14.4"/>
    <row r="5053" s="109" customFormat="1" ht="14.4"/>
    <row r="5054" s="109" customFormat="1" ht="14.4"/>
    <row r="5055" s="109" customFormat="1" ht="14.4"/>
    <row r="5056" s="109" customFormat="1" ht="14.4"/>
    <row r="5057" s="109" customFormat="1" ht="14.4"/>
    <row r="5058" s="109" customFormat="1" ht="14.4"/>
    <row r="5059" s="109" customFormat="1" ht="14.4"/>
    <row r="5060" s="109" customFormat="1" ht="14.4"/>
    <row r="5061" s="109" customFormat="1" ht="14.4"/>
    <row r="5062" s="109" customFormat="1" ht="14.4"/>
    <row r="5063" s="109" customFormat="1" ht="14.4"/>
    <row r="5064" s="109" customFormat="1" ht="14.4"/>
    <row r="5065" s="109" customFormat="1" ht="14.4"/>
    <row r="5066" s="109" customFormat="1" ht="14.4"/>
    <row r="5067" s="109" customFormat="1" ht="14.4"/>
    <row r="5068" s="109" customFormat="1" ht="14.4"/>
    <row r="5069" s="109" customFormat="1" ht="14.4"/>
    <row r="5070" s="109" customFormat="1" ht="14.4"/>
    <row r="5071" s="109" customFormat="1" ht="14.4"/>
    <row r="5072" s="109" customFormat="1" ht="14.4"/>
    <row r="5073" s="109" customFormat="1" ht="14.4"/>
    <row r="5074" s="109" customFormat="1" ht="14.4"/>
    <row r="5075" s="109" customFormat="1" ht="14.4"/>
    <row r="5076" s="109" customFormat="1" ht="14.4"/>
    <row r="5077" s="109" customFormat="1" ht="14.4"/>
    <row r="5078" s="109" customFormat="1" ht="14.4"/>
    <row r="5079" s="109" customFormat="1" ht="14.4"/>
    <row r="5080" s="109" customFormat="1" ht="14.4"/>
    <row r="5081" s="109" customFormat="1" ht="14.4"/>
    <row r="5082" s="109" customFormat="1" ht="14.4"/>
    <row r="5083" s="109" customFormat="1" ht="14.4"/>
    <row r="5084" s="109" customFormat="1" ht="14.4"/>
    <row r="5085" s="109" customFormat="1" ht="14.4"/>
    <row r="5086" s="109" customFormat="1" ht="14.4"/>
    <row r="5087" s="109" customFormat="1" ht="14.4"/>
    <row r="5088" s="109" customFormat="1" ht="14.4"/>
    <row r="5089" s="109" customFormat="1" ht="14.4"/>
    <row r="5090" s="109" customFormat="1" ht="14.4"/>
    <row r="5091" s="109" customFormat="1" ht="14.4"/>
    <row r="5092" s="109" customFormat="1" ht="14.4"/>
    <row r="5093" s="109" customFormat="1" ht="14.4"/>
    <row r="5094" s="109" customFormat="1" ht="14.4"/>
    <row r="5095" s="109" customFormat="1" ht="14.4"/>
    <row r="5096" s="109" customFormat="1" ht="14.4"/>
    <row r="5097" s="109" customFormat="1" ht="14.4"/>
    <row r="5098" s="109" customFormat="1" ht="14.4"/>
    <row r="5099" s="109" customFormat="1" ht="14.4"/>
    <row r="5100" s="109" customFormat="1" ht="14.4"/>
    <row r="5101" s="109" customFormat="1" ht="14.4"/>
    <row r="5102" s="109" customFormat="1" ht="14.4"/>
    <row r="5103" s="109" customFormat="1" ht="14.4"/>
    <row r="5104" s="109" customFormat="1" ht="14.4"/>
    <row r="5105" s="109" customFormat="1" ht="14.4"/>
    <row r="5106" s="109" customFormat="1" ht="14.4"/>
    <row r="5107" s="109" customFormat="1" ht="14.4"/>
    <row r="5108" s="109" customFormat="1" ht="14.4"/>
    <row r="5109" s="109" customFormat="1" ht="14.4"/>
    <row r="5110" s="109" customFormat="1" ht="14.4"/>
    <row r="5111" s="109" customFormat="1" ht="14.4"/>
    <row r="5112" s="109" customFormat="1" ht="14.4"/>
    <row r="5113" s="109" customFormat="1" ht="14.4"/>
    <row r="5114" s="109" customFormat="1" ht="14.4"/>
    <row r="5115" s="109" customFormat="1" ht="14.4"/>
    <row r="5116" s="109" customFormat="1" ht="14.4"/>
    <row r="5117" s="109" customFormat="1" ht="14.4"/>
    <row r="5118" s="109" customFormat="1" ht="14.4"/>
    <row r="5119" s="109" customFormat="1" ht="14.4"/>
    <row r="5120" s="109" customFormat="1" ht="14.4"/>
    <row r="5121" s="109" customFormat="1" ht="14.4"/>
    <row r="5122" s="109" customFormat="1" ht="14.4"/>
    <row r="5123" s="109" customFormat="1" ht="14.4"/>
    <row r="5124" s="109" customFormat="1" ht="14.4"/>
    <row r="5125" s="109" customFormat="1" ht="14.4"/>
    <row r="5126" s="109" customFormat="1" ht="14.4"/>
    <row r="5127" s="109" customFormat="1" ht="14.4"/>
    <row r="5128" s="109" customFormat="1" ht="14.4"/>
    <row r="5129" s="109" customFormat="1" ht="14.4"/>
    <row r="5130" s="109" customFormat="1" ht="14.4"/>
    <row r="5131" s="109" customFormat="1" ht="14.4"/>
    <row r="5132" s="109" customFormat="1" ht="14.4"/>
    <row r="5133" s="109" customFormat="1" ht="14.4"/>
    <row r="5134" s="109" customFormat="1" ht="14.4"/>
    <row r="5135" s="109" customFormat="1" ht="14.4"/>
    <row r="5136" s="109" customFormat="1" ht="14.4"/>
    <row r="5137" s="109" customFormat="1" ht="14.4"/>
    <row r="5138" s="109" customFormat="1" ht="14.4"/>
    <row r="5139" s="109" customFormat="1" ht="14.4"/>
    <row r="5140" s="109" customFormat="1" ht="14.4"/>
    <row r="5141" s="109" customFormat="1" ht="14.4"/>
    <row r="5142" s="109" customFormat="1" ht="14.4"/>
    <row r="5143" s="109" customFormat="1" ht="14.4"/>
    <row r="5144" s="109" customFormat="1" ht="14.4"/>
    <row r="5145" s="109" customFormat="1" ht="14.4"/>
    <row r="5146" s="109" customFormat="1" ht="14.4"/>
    <row r="5147" s="109" customFormat="1" ht="14.4"/>
    <row r="5148" s="109" customFormat="1" ht="14.4"/>
    <row r="5149" s="109" customFormat="1" ht="14.4"/>
    <row r="5150" s="109" customFormat="1" ht="14.4"/>
    <row r="5151" s="109" customFormat="1" ht="14.4"/>
    <row r="5152" s="109" customFormat="1" ht="14.4"/>
    <row r="5153" s="109" customFormat="1" ht="14.4"/>
    <row r="5154" s="109" customFormat="1" ht="14.4"/>
    <row r="5155" s="109" customFormat="1" ht="14.4"/>
    <row r="5156" s="109" customFormat="1" ht="14.4"/>
    <row r="5157" s="109" customFormat="1" ht="14.4"/>
    <row r="5158" s="109" customFormat="1" ht="14.4"/>
    <row r="5159" s="109" customFormat="1" ht="14.4"/>
    <row r="5160" s="109" customFormat="1" ht="14.4"/>
    <row r="5161" s="109" customFormat="1" ht="14.4"/>
    <row r="5162" s="109" customFormat="1" ht="14.4"/>
    <row r="5163" s="109" customFormat="1" ht="14.4"/>
    <row r="5164" s="109" customFormat="1" ht="14.4"/>
    <row r="5165" s="109" customFormat="1" ht="14.4"/>
    <row r="5166" s="109" customFormat="1" ht="14.4"/>
    <row r="5167" s="109" customFormat="1" ht="14.4"/>
    <row r="5168" s="109" customFormat="1" ht="14.4"/>
    <row r="5169" s="109" customFormat="1" ht="14.4"/>
    <row r="5170" s="109" customFormat="1" ht="14.4"/>
    <row r="5171" s="109" customFormat="1" ht="14.4"/>
    <row r="5172" s="109" customFormat="1" ht="14.4"/>
    <row r="5173" s="109" customFormat="1" ht="14.4"/>
    <row r="5174" s="109" customFormat="1" ht="14.4"/>
    <row r="5175" s="109" customFormat="1" ht="14.4"/>
    <row r="5176" s="109" customFormat="1" ht="14.4"/>
    <row r="5177" s="109" customFormat="1" ht="14.4"/>
    <row r="5178" s="109" customFormat="1" ht="14.4"/>
    <row r="5179" s="109" customFormat="1" ht="14.4"/>
    <row r="5180" s="109" customFormat="1" ht="14.4"/>
    <row r="5181" s="109" customFormat="1" ht="14.4"/>
    <row r="5182" s="109" customFormat="1" ht="14.4"/>
    <row r="5183" s="109" customFormat="1" ht="14.4"/>
    <row r="5184" s="109" customFormat="1" ht="14.4"/>
    <row r="5185" s="109" customFormat="1" ht="14.4"/>
    <row r="5186" s="109" customFormat="1" ht="14.4"/>
    <row r="5187" s="109" customFormat="1" ht="14.4"/>
    <row r="5188" s="109" customFormat="1" ht="14.4"/>
    <row r="5189" s="109" customFormat="1" ht="14.4"/>
    <row r="5190" s="109" customFormat="1" ht="14.4"/>
    <row r="5191" s="109" customFormat="1" ht="14.4"/>
    <row r="5192" s="109" customFormat="1" ht="14.4"/>
    <row r="5193" s="109" customFormat="1" ht="14.4"/>
    <row r="5194" s="109" customFormat="1" ht="14.4"/>
    <row r="5195" s="109" customFormat="1" ht="14.4"/>
    <row r="5196" s="109" customFormat="1" ht="14.4"/>
    <row r="5197" s="109" customFormat="1" ht="14.4"/>
    <row r="5198" s="109" customFormat="1" ht="14.4"/>
    <row r="5199" s="109" customFormat="1" ht="14.4"/>
    <row r="5200" s="109" customFormat="1" ht="14.4"/>
    <row r="5201" s="109" customFormat="1" ht="14.4"/>
    <row r="5202" s="109" customFormat="1" ht="14.4"/>
    <row r="5203" s="109" customFormat="1" ht="14.4"/>
    <row r="5204" s="109" customFormat="1" ht="14.4"/>
    <row r="5205" s="109" customFormat="1" ht="14.4"/>
    <row r="5206" s="109" customFormat="1" ht="14.4"/>
    <row r="5207" s="109" customFormat="1" ht="14.4"/>
    <row r="5208" s="109" customFormat="1" ht="14.4"/>
    <row r="5209" s="109" customFormat="1" ht="14.4"/>
    <row r="5210" s="109" customFormat="1" ht="14.4"/>
    <row r="5211" s="109" customFormat="1" ht="14.4"/>
    <row r="5212" s="109" customFormat="1" ht="14.4"/>
    <row r="5213" s="109" customFormat="1" ht="14.4"/>
    <row r="5214" s="109" customFormat="1" ht="14.4"/>
    <row r="5215" s="109" customFormat="1" ht="14.4"/>
    <row r="5216" s="109" customFormat="1" ht="14.4"/>
    <row r="5217" s="109" customFormat="1" ht="14.4"/>
    <row r="5218" s="109" customFormat="1" ht="14.4"/>
    <row r="5219" s="109" customFormat="1" ht="14.4"/>
    <row r="5220" s="109" customFormat="1" ht="14.4"/>
    <row r="5221" s="109" customFormat="1" ht="14.4"/>
    <row r="5222" s="109" customFormat="1" ht="14.4"/>
    <row r="5223" s="109" customFormat="1" ht="14.4"/>
    <row r="5224" s="109" customFormat="1" ht="14.4"/>
    <row r="5225" s="109" customFormat="1" ht="14.4"/>
    <row r="5226" s="109" customFormat="1" ht="14.4"/>
    <row r="5227" s="109" customFormat="1" ht="14.4"/>
    <row r="5228" s="109" customFormat="1" ht="14.4"/>
    <row r="5229" s="109" customFormat="1" ht="14.4"/>
    <row r="5230" s="109" customFormat="1" ht="14.4"/>
    <row r="5231" s="109" customFormat="1" ht="14.4"/>
    <row r="5232" s="109" customFormat="1" ht="14.4"/>
    <row r="5233" s="109" customFormat="1" ht="14.4"/>
    <row r="5234" s="109" customFormat="1" ht="14.4"/>
    <row r="5235" s="109" customFormat="1" ht="14.4"/>
    <row r="5236" s="109" customFormat="1" ht="14.4"/>
    <row r="5237" s="109" customFormat="1" ht="14.4"/>
    <row r="5238" s="109" customFormat="1" ht="14.4"/>
    <row r="5239" s="109" customFormat="1" ht="14.4"/>
    <row r="5240" s="109" customFormat="1" ht="14.4"/>
    <row r="5241" s="109" customFormat="1" ht="14.4"/>
    <row r="5242" s="109" customFormat="1" ht="14.4"/>
    <row r="5243" s="109" customFormat="1" ht="14.4"/>
    <row r="5244" s="109" customFormat="1" ht="14.4"/>
    <row r="5245" s="109" customFormat="1" ht="14.4"/>
    <row r="5246" s="109" customFormat="1" ht="14.4"/>
    <row r="5247" s="109" customFormat="1" ht="14.4"/>
    <row r="5248" s="109" customFormat="1" ht="14.4"/>
    <row r="5249" s="109" customFormat="1" ht="14.4"/>
    <row r="5250" s="109" customFormat="1" ht="14.4"/>
    <row r="5251" s="109" customFormat="1" ht="14.4"/>
    <row r="5252" s="109" customFormat="1" ht="14.4"/>
    <row r="5253" s="109" customFormat="1" ht="14.4"/>
    <row r="5254" s="109" customFormat="1" ht="14.4"/>
    <row r="5255" s="109" customFormat="1" ht="14.4"/>
    <row r="5256" s="109" customFormat="1" ht="14.4"/>
    <row r="5257" s="109" customFormat="1" ht="14.4"/>
    <row r="5258" s="109" customFormat="1" ht="14.4"/>
    <row r="5259" s="109" customFormat="1" ht="14.4"/>
    <row r="5260" s="109" customFormat="1" ht="14.4"/>
    <row r="5261" s="109" customFormat="1" ht="14.4"/>
    <row r="5262" s="109" customFormat="1" ht="14.4"/>
    <row r="5263" s="109" customFormat="1" ht="14.4"/>
    <row r="5264" s="109" customFormat="1" ht="14.4"/>
    <row r="5265" s="109" customFormat="1" ht="14.4"/>
    <row r="5266" s="109" customFormat="1" ht="14.4"/>
    <row r="5267" s="109" customFormat="1" ht="14.4"/>
    <row r="5268" s="109" customFormat="1" ht="14.4"/>
    <row r="5269" s="109" customFormat="1" ht="14.4"/>
    <row r="5270" s="109" customFormat="1" ht="14.4"/>
    <row r="5271" s="109" customFormat="1" ht="14.4"/>
    <row r="5272" s="109" customFormat="1" ht="14.4"/>
    <row r="5273" s="109" customFormat="1" ht="14.4"/>
    <row r="5274" s="109" customFormat="1" ht="14.4"/>
    <row r="5275" s="109" customFormat="1" ht="14.4"/>
    <row r="5276" s="109" customFormat="1" ht="14.4"/>
    <row r="5277" s="109" customFormat="1" ht="14.4"/>
    <row r="5278" s="109" customFormat="1" ht="14.4"/>
    <row r="5279" s="109" customFormat="1" ht="14.4"/>
    <row r="5280" s="109" customFormat="1" ht="14.4"/>
    <row r="5281" s="109" customFormat="1" ht="14.4"/>
    <row r="5282" s="109" customFormat="1" ht="14.4"/>
    <row r="5283" s="109" customFormat="1" ht="14.4"/>
    <row r="5284" s="109" customFormat="1" ht="14.4"/>
    <row r="5285" s="109" customFormat="1" ht="14.4"/>
    <row r="5286" s="109" customFormat="1" ht="14.4"/>
    <row r="5287" s="109" customFormat="1" ht="14.4"/>
    <row r="5288" s="109" customFormat="1" ht="14.4"/>
    <row r="5289" s="109" customFormat="1" ht="14.4"/>
    <row r="5290" s="109" customFormat="1" ht="14.4"/>
    <row r="5291" s="109" customFormat="1" ht="14.4"/>
    <row r="5292" s="109" customFormat="1" ht="14.4"/>
    <row r="5293" s="109" customFormat="1" ht="14.4"/>
    <row r="5294" s="109" customFormat="1" ht="14.4"/>
    <row r="5295" s="109" customFormat="1" ht="14.4"/>
    <row r="5296" s="109" customFormat="1" ht="14.4"/>
    <row r="5297" s="109" customFormat="1" ht="14.4"/>
    <row r="5298" s="109" customFormat="1" ht="14.4"/>
    <row r="5299" s="109" customFormat="1" ht="14.4"/>
    <row r="5300" s="109" customFormat="1" ht="14.4"/>
    <row r="5301" s="109" customFormat="1" ht="14.4"/>
    <row r="5302" s="109" customFormat="1" ht="14.4"/>
    <row r="5303" s="109" customFormat="1" ht="14.4"/>
    <row r="5304" s="109" customFormat="1" ht="14.4"/>
    <row r="5305" s="109" customFormat="1" ht="14.4"/>
    <row r="5306" s="109" customFormat="1" ht="14.4"/>
    <row r="5307" s="109" customFormat="1" ht="14.4"/>
    <row r="5308" s="109" customFormat="1" ht="14.4"/>
    <row r="5309" s="109" customFormat="1" ht="14.4"/>
    <row r="5310" s="109" customFormat="1" ht="14.4"/>
    <row r="5311" s="109" customFormat="1" ht="14.4"/>
    <row r="5312" s="109" customFormat="1" ht="14.4"/>
    <row r="5313" s="109" customFormat="1" ht="14.4"/>
    <row r="5314" s="109" customFormat="1" ht="14.4"/>
    <row r="5315" s="109" customFormat="1" ht="14.4"/>
    <row r="5316" s="109" customFormat="1" ht="14.4"/>
    <row r="5317" s="109" customFormat="1" ht="14.4"/>
    <row r="5318" s="109" customFormat="1" ht="14.4"/>
    <row r="5319" s="109" customFormat="1" ht="14.4"/>
    <row r="5320" s="109" customFormat="1" ht="14.4"/>
    <row r="5321" s="109" customFormat="1" ht="14.4"/>
    <row r="5322" s="109" customFormat="1" ht="14.4"/>
    <row r="5323" s="109" customFormat="1" ht="14.4"/>
    <row r="5324" s="109" customFormat="1" ht="14.4"/>
    <row r="5325" s="109" customFormat="1" ht="14.4"/>
    <row r="5326" s="109" customFormat="1" ht="14.4"/>
    <row r="5327" s="109" customFormat="1" ht="14.4"/>
    <row r="5328" s="109" customFormat="1" ht="14.4"/>
    <row r="5329" s="109" customFormat="1" ht="14.4"/>
    <row r="5330" s="109" customFormat="1" ht="14.4"/>
    <row r="5331" s="109" customFormat="1" ht="14.4"/>
    <row r="5332" s="109" customFormat="1" ht="14.4"/>
    <row r="5333" s="109" customFormat="1" ht="14.4"/>
    <row r="5334" s="109" customFormat="1" ht="14.4"/>
    <row r="5335" s="109" customFormat="1" ht="14.4"/>
    <row r="5336" s="109" customFormat="1" ht="14.4"/>
    <row r="5337" s="109" customFormat="1" ht="14.4"/>
    <row r="5338" s="109" customFormat="1" ht="14.4"/>
    <row r="5339" s="109" customFormat="1" ht="14.4"/>
    <row r="5340" s="109" customFormat="1" ht="14.4"/>
    <row r="5341" s="109" customFormat="1" ht="14.4"/>
    <row r="5342" s="109" customFormat="1" ht="14.4"/>
    <row r="5343" s="109" customFormat="1" ht="14.4"/>
    <row r="5344" s="109" customFormat="1" ht="14.4"/>
    <row r="5345" s="109" customFormat="1" ht="14.4"/>
    <row r="5346" s="109" customFormat="1" ht="14.4"/>
    <row r="5347" s="109" customFormat="1" ht="14.4"/>
    <row r="5348" s="109" customFormat="1" ht="14.4"/>
    <row r="5349" s="109" customFormat="1" ht="14.4"/>
    <row r="5350" s="109" customFormat="1" ht="14.4"/>
    <row r="5351" s="109" customFormat="1" ht="14.4"/>
    <row r="5352" s="109" customFormat="1" ht="14.4"/>
    <row r="5353" s="109" customFormat="1" ht="14.4"/>
    <row r="5354" s="109" customFormat="1" ht="14.4"/>
    <row r="5355" s="109" customFormat="1" ht="14.4"/>
    <row r="5356" s="109" customFormat="1" ht="14.4"/>
    <row r="5357" s="109" customFormat="1" ht="14.4"/>
    <row r="5358" s="109" customFormat="1" ht="14.4"/>
    <row r="5359" s="109" customFormat="1" ht="14.4"/>
    <row r="5360" s="109" customFormat="1" ht="14.4"/>
    <row r="5361" s="109" customFormat="1" ht="14.4"/>
    <row r="5362" s="109" customFormat="1" ht="14.4"/>
    <row r="5363" s="109" customFormat="1" ht="14.4"/>
    <row r="5364" s="109" customFormat="1" ht="14.4"/>
    <row r="5365" s="109" customFormat="1" ht="14.4"/>
    <row r="5366" s="109" customFormat="1" ht="14.4"/>
    <row r="5367" s="109" customFormat="1" ht="14.4"/>
    <row r="5368" s="109" customFormat="1" ht="14.4"/>
    <row r="5369" s="109" customFormat="1" ht="14.4"/>
    <row r="5370" s="109" customFormat="1" ht="14.4"/>
    <row r="5371" s="109" customFormat="1" ht="14.4"/>
    <row r="5372" s="109" customFormat="1" ht="14.4"/>
    <row r="5373" s="109" customFormat="1" ht="14.4"/>
    <row r="5374" s="109" customFormat="1" ht="14.4"/>
    <row r="5375" s="109" customFormat="1" ht="14.4"/>
    <row r="5376" s="109" customFormat="1" ht="14.4"/>
    <row r="5377" s="109" customFormat="1" ht="14.4"/>
    <row r="5378" s="109" customFormat="1" ht="14.4"/>
    <row r="5379" s="109" customFormat="1" ht="14.4"/>
    <row r="5380" s="109" customFormat="1" ht="14.4"/>
    <row r="5381" s="109" customFormat="1" ht="14.4"/>
    <row r="5382" s="109" customFormat="1" ht="14.4"/>
    <row r="5383" s="109" customFormat="1" ht="14.4"/>
    <row r="5384" s="109" customFormat="1" ht="14.4"/>
    <row r="5385" s="109" customFormat="1" ht="14.4"/>
    <row r="5386" s="109" customFormat="1" ht="14.4"/>
    <row r="5387" s="109" customFormat="1" ht="14.4"/>
    <row r="5388" s="109" customFormat="1" ht="14.4"/>
    <row r="5389" s="109" customFormat="1" ht="14.4"/>
    <row r="5390" s="109" customFormat="1" ht="14.4"/>
    <row r="5391" s="109" customFormat="1" ht="14.4"/>
    <row r="5392" s="109" customFormat="1" ht="14.4"/>
    <row r="5393" s="109" customFormat="1" ht="14.4"/>
    <row r="5394" s="109" customFormat="1" ht="14.4"/>
    <row r="5395" s="109" customFormat="1" ht="14.4"/>
    <row r="5396" s="109" customFormat="1" ht="14.4"/>
    <row r="5397" s="109" customFormat="1" ht="14.4"/>
    <row r="5398" s="109" customFormat="1" ht="14.4"/>
    <row r="5399" s="109" customFormat="1" ht="14.4"/>
    <row r="5400" s="109" customFormat="1" ht="14.4"/>
    <row r="5401" s="109" customFormat="1" ht="14.4"/>
    <row r="5402" s="109" customFormat="1" ht="14.4"/>
    <row r="5403" s="109" customFormat="1" ht="14.4"/>
    <row r="5404" s="109" customFormat="1" ht="14.4"/>
    <row r="5405" s="109" customFormat="1" ht="14.4"/>
    <row r="5406" s="109" customFormat="1" ht="14.4"/>
    <row r="5407" s="109" customFormat="1" ht="14.4"/>
    <row r="5408" s="109" customFormat="1" ht="14.4"/>
    <row r="5409" s="109" customFormat="1" ht="14.4"/>
    <row r="5410" s="109" customFormat="1" ht="14.4"/>
    <row r="5411" s="109" customFormat="1" ht="14.4"/>
    <row r="5412" s="109" customFormat="1" ht="14.4"/>
    <row r="5413" s="109" customFormat="1" ht="14.4"/>
    <row r="5414" s="109" customFormat="1" ht="14.4"/>
    <row r="5415" s="109" customFormat="1" ht="14.4"/>
    <row r="5416" s="109" customFormat="1" ht="14.4"/>
    <row r="5417" s="109" customFormat="1" ht="14.4"/>
    <row r="5418" s="109" customFormat="1" ht="14.4"/>
    <row r="5419" s="109" customFormat="1" ht="14.4"/>
    <row r="5420" s="109" customFormat="1" ht="14.4"/>
    <row r="5421" s="109" customFormat="1" ht="14.4"/>
    <row r="5422" s="109" customFormat="1" ht="14.4"/>
    <row r="5423" s="109" customFormat="1" ht="14.4"/>
    <row r="5424" s="109" customFormat="1" ht="14.4"/>
    <row r="5425" s="109" customFormat="1" ht="14.4"/>
    <row r="5426" s="109" customFormat="1" ht="14.4"/>
    <row r="5427" s="109" customFormat="1" ht="14.4"/>
    <row r="5428" s="109" customFormat="1" ht="14.4"/>
    <row r="5429" s="109" customFormat="1" ht="14.4"/>
    <row r="5430" s="109" customFormat="1" ht="14.4"/>
    <row r="5431" s="109" customFormat="1" ht="14.4"/>
    <row r="5432" s="109" customFormat="1" ht="14.4"/>
    <row r="5433" s="109" customFormat="1" ht="14.4"/>
    <row r="5434" s="109" customFormat="1" ht="14.4"/>
    <row r="5435" s="109" customFormat="1" ht="14.4"/>
    <row r="5436" s="109" customFormat="1" ht="14.4"/>
    <row r="5437" s="109" customFormat="1" ht="14.4"/>
    <row r="5438" s="109" customFormat="1" ht="14.4"/>
    <row r="5439" s="109" customFormat="1" ht="14.4"/>
    <row r="5440" s="109" customFormat="1" ht="14.4"/>
    <row r="5441" s="109" customFormat="1" ht="14.4"/>
    <row r="5442" s="109" customFormat="1" ht="14.4"/>
    <row r="5443" s="109" customFormat="1" ht="14.4"/>
    <row r="5444" s="109" customFormat="1" ht="14.4"/>
    <row r="5445" s="109" customFormat="1" ht="14.4"/>
    <row r="5446" s="109" customFormat="1" ht="14.4"/>
    <row r="5447" s="109" customFormat="1" ht="14.4"/>
    <row r="5448" s="109" customFormat="1" ht="14.4"/>
    <row r="5449" s="109" customFormat="1" ht="14.4"/>
    <row r="5450" s="109" customFormat="1" ht="14.4"/>
    <row r="5451" s="109" customFormat="1" ht="14.4"/>
    <row r="5452" s="109" customFormat="1" ht="14.4"/>
    <row r="5453" s="109" customFormat="1" ht="14.4"/>
    <row r="5454" s="109" customFormat="1" ht="14.4"/>
    <row r="5455" s="109" customFormat="1" ht="14.4"/>
    <row r="5456" s="109" customFormat="1" ht="14.4"/>
    <row r="5457" s="109" customFormat="1" ht="14.4"/>
    <row r="5458" s="109" customFormat="1" ht="14.4"/>
    <row r="5459" s="109" customFormat="1" ht="14.4"/>
    <row r="5460" s="109" customFormat="1" ht="14.4"/>
    <row r="5461" s="109" customFormat="1" ht="14.4"/>
    <row r="5462" s="109" customFormat="1" ht="14.4"/>
    <row r="5463" s="109" customFormat="1" ht="14.4"/>
    <row r="5464" s="109" customFormat="1" ht="14.4"/>
    <row r="5465" s="109" customFormat="1" ht="14.4"/>
    <row r="5466" s="109" customFormat="1" ht="14.4"/>
    <row r="5467" s="109" customFormat="1" ht="14.4"/>
    <row r="5468" s="109" customFormat="1" ht="14.4"/>
    <row r="5469" s="109" customFormat="1" ht="14.4"/>
    <row r="5470" s="109" customFormat="1" ht="14.4"/>
    <row r="5471" s="109" customFormat="1" ht="14.4"/>
    <row r="5472" s="109" customFormat="1" ht="14.4"/>
    <row r="5473" s="109" customFormat="1" ht="14.4"/>
    <row r="5474" s="109" customFormat="1" ht="14.4"/>
    <row r="5475" s="109" customFormat="1" ht="14.4"/>
    <row r="5476" s="109" customFormat="1" ht="14.4"/>
    <row r="5477" s="109" customFormat="1" ht="14.4"/>
    <row r="5478" s="109" customFormat="1" ht="14.4"/>
    <row r="5479" s="109" customFormat="1" ht="14.4"/>
    <row r="5480" s="109" customFormat="1" ht="14.4"/>
    <row r="5481" s="109" customFormat="1" ht="14.4"/>
    <row r="5482" s="109" customFormat="1" ht="14.4"/>
    <row r="5483" s="109" customFormat="1" ht="14.4"/>
    <row r="5484" s="109" customFormat="1" ht="14.4"/>
    <row r="5485" s="109" customFormat="1" ht="14.4"/>
    <row r="5486" s="109" customFormat="1" ht="14.4"/>
    <row r="5487" s="109" customFormat="1" ht="14.4"/>
    <row r="5488" s="109" customFormat="1" ht="14.4"/>
    <row r="5489" s="109" customFormat="1" ht="14.4"/>
    <row r="5490" s="109" customFormat="1" ht="14.4"/>
    <row r="5491" s="109" customFormat="1" ht="14.4"/>
    <row r="5492" s="109" customFormat="1" ht="14.4"/>
    <row r="5493" s="109" customFormat="1" ht="14.4"/>
    <row r="5494" s="109" customFormat="1" ht="14.4"/>
    <row r="5495" s="109" customFormat="1" ht="14.4"/>
    <row r="5496" s="109" customFormat="1" ht="14.4"/>
    <row r="5497" s="109" customFormat="1" ht="14.4"/>
    <row r="5498" s="109" customFormat="1" ht="14.4"/>
    <row r="5499" s="109" customFormat="1" ht="14.4"/>
    <row r="5500" s="109" customFormat="1" ht="14.4"/>
    <row r="5501" s="109" customFormat="1" ht="14.4"/>
    <row r="5502" s="109" customFormat="1" ht="14.4"/>
    <row r="5503" s="109" customFormat="1" ht="14.4"/>
    <row r="5504" s="109" customFormat="1" ht="14.4"/>
    <row r="5505" s="109" customFormat="1" ht="14.4"/>
    <row r="5506" s="109" customFormat="1" ht="14.4"/>
    <row r="5507" s="109" customFormat="1" ht="14.4"/>
    <row r="5508" s="109" customFormat="1" ht="14.4"/>
    <row r="5509" s="109" customFormat="1" ht="14.4"/>
    <row r="5510" s="109" customFormat="1" ht="14.4"/>
    <row r="5511" s="109" customFormat="1" ht="14.4"/>
    <row r="5512" s="109" customFormat="1" ht="14.4"/>
    <row r="5513" s="109" customFormat="1" ht="14.4"/>
    <row r="5514" s="109" customFormat="1" ht="14.4"/>
    <row r="5515" s="109" customFormat="1" ht="14.4"/>
    <row r="5516" s="109" customFormat="1" ht="14.4"/>
    <row r="5517" s="109" customFormat="1" ht="14.4"/>
    <row r="5518" s="109" customFormat="1" ht="14.4"/>
    <row r="5519" s="109" customFormat="1" ht="14.4"/>
    <row r="5520" s="109" customFormat="1" ht="14.4"/>
    <row r="5521" s="109" customFormat="1" ht="14.4"/>
    <row r="5522" s="109" customFormat="1" ht="14.4"/>
    <row r="5523" s="109" customFormat="1" ht="14.4"/>
    <row r="5524" s="109" customFormat="1" ht="14.4"/>
    <row r="5525" s="109" customFormat="1" ht="14.4"/>
    <row r="5526" s="109" customFormat="1" ht="14.4"/>
    <row r="5527" s="109" customFormat="1" ht="14.4"/>
    <row r="5528" s="109" customFormat="1" ht="14.4"/>
    <row r="5529" s="109" customFormat="1" ht="14.4"/>
    <row r="5530" s="109" customFormat="1" ht="14.4"/>
    <row r="5531" s="109" customFormat="1" ht="14.4"/>
    <row r="5532" s="109" customFormat="1" ht="14.4"/>
    <row r="5533" s="109" customFormat="1" ht="14.4"/>
    <row r="5534" s="109" customFormat="1" ht="14.4"/>
    <row r="5535" s="109" customFormat="1" ht="14.4"/>
    <row r="5536" s="109" customFormat="1" ht="14.4"/>
    <row r="5537" s="109" customFormat="1" ht="14.4"/>
    <row r="5538" s="109" customFormat="1" ht="14.4"/>
    <row r="5539" s="109" customFormat="1" ht="14.4"/>
    <row r="5540" s="109" customFormat="1" ht="14.4"/>
    <row r="5541" s="109" customFormat="1" ht="14.4"/>
    <row r="5542" s="109" customFormat="1" ht="14.4"/>
    <row r="5543" s="109" customFormat="1" ht="14.4"/>
    <row r="5544" s="109" customFormat="1" ht="14.4"/>
    <row r="5545" s="109" customFormat="1" ht="14.4"/>
    <row r="5546" s="109" customFormat="1" ht="14.4"/>
    <row r="5547" s="109" customFormat="1" ht="14.4"/>
    <row r="5548" s="109" customFormat="1" ht="14.4"/>
    <row r="5549" s="109" customFormat="1" ht="14.4"/>
    <row r="5550" s="109" customFormat="1" ht="14.4"/>
    <row r="5551" s="109" customFormat="1" ht="14.4"/>
    <row r="5552" s="109" customFormat="1" ht="14.4"/>
    <row r="5553" s="109" customFormat="1" ht="14.4"/>
    <row r="5554" s="109" customFormat="1" ht="14.4"/>
    <row r="5555" s="109" customFormat="1" ht="14.4"/>
    <row r="5556" s="109" customFormat="1" ht="14.4"/>
    <row r="5557" s="109" customFormat="1" ht="14.4"/>
    <row r="5558" s="109" customFormat="1" ht="14.4"/>
    <row r="5559" s="109" customFormat="1" ht="14.4"/>
    <row r="5560" s="109" customFormat="1" ht="14.4"/>
    <row r="5561" s="109" customFormat="1" ht="14.4"/>
    <row r="5562" s="109" customFormat="1" ht="14.4"/>
    <row r="5563" s="109" customFormat="1" ht="14.4"/>
    <row r="5564" s="109" customFormat="1" ht="14.4"/>
    <row r="5565" s="109" customFormat="1" ht="14.4"/>
    <row r="5566" s="109" customFormat="1" ht="14.4"/>
    <row r="5567" s="109" customFormat="1" ht="14.4"/>
    <row r="5568" s="109" customFormat="1" ht="14.4"/>
    <row r="5569" s="109" customFormat="1" ht="14.4"/>
    <row r="5570" s="109" customFormat="1" ht="14.4"/>
    <row r="5571" s="109" customFormat="1" ht="14.4"/>
    <row r="5572" s="109" customFormat="1" ht="14.4"/>
    <row r="5573" s="109" customFormat="1" ht="14.4"/>
    <row r="5574" s="109" customFormat="1" ht="14.4"/>
    <row r="5575" s="109" customFormat="1" ht="14.4"/>
    <row r="5576" s="109" customFormat="1" ht="14.4"/>
    <row r="5577" s="109" customFormat="1" ht="14.4"/>
    <row r="5578" s="109" customFormat="1" ht="14.4"/>
    <row r="5579" s="109" customFormat="1" ht="14.4"/>
    <row r="5580" s="109" customFormat="1" ht="14.4"/>
    <row r="5581" s="109" customFormat="1" ht="14.4"/>
    <row r="5582" s="109" customFormat="1" ht="14.4"/>
    <row r="5583" s="109" customFormat="1" ht="14.4"/>
    <row r="5584" s="109" customFormat="1" ht="14.4"/>
    <row r="5585" s="109" customFormat="1" ht="14.4"/>
    <row r="5586" s="109" customFormat="1" ht="14.4"/>
    <row r="5587" s="109" customFormat="1" ht="14.4"/>
    <row r="5588" s="109" customFormat="1" ht="14.4"/>
    <row r="5589" s="109" customFormat="1" ht="14.4"/>
    <row r="5590" s="109" customFormat="1" ht="14.4"/>
    <row r="5591" s="109" customFormat="1" ht="14.4"/>
    <row r="5592" s="109" customFormat="1" ht="14.4"/>
    <row r="5593" s="109" customFormat="1" ht="14.4"/>
    <row r="5594" s="109" customFormat="1" ht="14.4"/>
    <row r="5595" s="109" customFormat="1" ht="14.4"/>
    <row r="5596" s="109" customFormat="1" ht="14.4"/>
    <row r="5597" s="109" customFormat="1" ht="14.4"/>
    <row r="5598" s="109" customFormat="1" ht="14.4"/>
    <row r="5599" s="109" customFormat="1" ht="14.4"/>
    <row r="5600" s="109" customFormat="1" ht="14.4"/>
    <row r="5601" s="109" customFormat="1" ht="14.4"/>
    <row r="5602" s="109" customFormat="1" ht="14.4"/>
    <row r="5603" s="109" customFormat="1" ht="14.4"/>
    <row r="5604" s="109" customFormat="1" ht="14.4"/>
    <row r="5605" s="109" customFormat="1" ht="14.4"/>
    <row r="5606" s="109" customFormat="1" ht="14.4"/>
    <row r="5607" s="109" customFormat="1" ht="14.4"/>
    <row r="5608" s="109" customFormat="1" ht="14.4"/>
    <row r="5609" s="109" customFormat="1" ht="14.4"/>
    <row r="5610" s="109" customFormat="1" ht="14.4"/>
    <row r="5611" s="109" customFormat="1" ht="14.4"/>
    <row r="5612" s="109" customFormat="1" ht="14.4"/>
    <row r="5613" s="109" customFormat="1" ht="14.4"/>
    <row r="5614" s="109" customFormat="1" ht="14.4"/>
    <row r="5615" s="109" customFormat="1" ht="14.4"/>
    <row r="5616" s="109" customFormat="1" ht="14.4"/>
    <row r="5617" s="109" customFormat="1" ht="14.4"/>
    <row r="5618" s="109" customFormat="1" ht="14.4"/>
    <row r="5619" s="109" customFormat="1" ht="14.4"/>
    <row r="5620" s="109" customFormat="1" ht="14.4"/>
    <row r="5621" s="109" customFormat="1" ht="14.4"/>
    <row r="5622" s="109" customFormat="1" ht="14.4"/>
    <row r="5623" s="109" customFormat="1" ht="14.4"/>
    <row r="5624" s="109" customFormat="1" ht="14.4"/>
    <row r="5625" s="109" customFormat="1" ht="14.4"/>
    <row r="5626" s="109" customFormat="1" ht="14.4"/>
    <row r="5627" s="109" customFormat="1" ht="14.4"/>
    <row r="5628" s="109" customFormat="1" ht="14.4"/>
    <row r="5629" s="109" customFormat="1" ht="14.4"/>
    <row r="5630" s="109" customFormat="1" ht="14.4"/>
    <row r="5631" s="109" customFormat="1" ht="14.4"/>
    <row r="5632" s="109" customFormat="1" ht="14.4"/>
    <row r="5633" s="109" customFormat="1" ht="14.4"/>
    <row r="5634" s="109" customFormat="1" ht="14.4"/>
    <row r="5635" s="109" customFormat="1" ht="14.4"/>
    <row r="5636" s="109" customFormat="1" ht="14.4"/>
    <row r="5637" s="109" customFormat="1" ht="14.4"/>
    <row r="5638" s="109" customFormat="1" ht="14.4"/>
    <row r="5639" s="109" customFormat="1" ht="14.4"/>
    <row r="5640" s="109" customFormat="1" ht="14.4"/>
    <row r="5641" s="109" customFormat="1" ht="14.4"/>
    <row r="5642" s="109" customFormat="1" ht="14.4"/>
    <row r="5643" s="109" customFormat="1" ht="14.4"/>
    <row r="5644" s="109" customFormat="1" ht="14.4"/>
    <row r="5645" s="109" customFormat="1" ht="14.4"/>
    <row r="5646" s="109" customFormat="1" ht="14.4"/>
    <row r="5647" s="109" customFormat="1" ht="14.4"/>
    <row r="5648" s="109" customFormat="1" ht="14.4"/>
    <row r="5649" s="109" customFormat="1" ht="14.4"/>
    <row r="5650" s="109" customFormat="1" ht="14.4"/>
    <row r="5651" s="109" customFormat="1" ht="14.4"/>
    <row r="5652" s="109" customFormat="1" ht="14.4"/>
    <row r="5653" s="109" customFormat="1" ht="14.4"/>
    <row r="5654" s="109" customFormat="1" ht="14.4"/>
    <row r="5655" s="109" customFormat="1" ht="14.4"/>
    <row r="5656" s="109" customFormat="1" ht="14.4"/>
    <row r="5657" s="109" customFormat="1" ht="14.4"/>
    <row r="5658" s="109" customFormat="1" ht="14.4"/>
    <row r="5659" s="109" customFormat="1" ht="14.4"/>
    <row r="5660" s="109" customFormat="1" ht="14.4"/>
    <row r="5661" s="109" customFormat="1" ht="14.4"/>
    <row r="5662" s="109" customFormat="1" ht="14.4"/>
    <row r="5663" s="109" customFormat="1" ht="14.4"/>
    <row r="5664" s="109" customFormat="1" ht="14.4"/>
    <row r="5665" s="109" customFormat="1" ht="14.4"/>
    <row r="5666" s="109" customFormat="1" ht="14.4"/>
    <row r="5667" s="109" customFormat="1" ht="14.4"/>
    <row r="5668" s="109" customFormat="1" ht="14.4"/>
    <row r="5669" s="109" customFormat="1" ht="14.4"/>
    <row r="5670" s="109" customFormat="1" ht="14.4"/>
    <row r="5671" s="109" customFormat="1" ht="14.4"/>
    <row r="5672" s="109" customFormat="1" ht="14.4"/>
    <row r="5673" s="109" customFormat="1" ht="14.4"/>
    <row r="5674" s="109" customFormat="1" ht="14.4"/>
    <row r="5675" s="109" customFormat="1" ht="14.4"/>
    <row r="5676" s="109" customFormat="1" ht="14.4"/>
    <row r="5677" s="109" customFormat="1" ht="14.4"/>
    <row r="5678" s="109" customFormat="1" ht="14.4"/>
    <row r="5679" s="109" customFormat="1" ht="14.4"/>
    <row r="5680" s="109" customFormat="1" ht="14.4"/>
    <row r="5681" s="109" customFormat="1" ht="14.4"/>
    <row r="5682" s="109" customFormat="1" ht="14.4"/>
    <row r="5683" s="109" customFormat="1" ht="14.4"/>
    <row r="5684" s="109" customFormat="1" ht="14.4"/>
    <row r="5685" s="109" customFormat="1" ht="14.4"/>
    <row r="5686" s="109" customFormat="1" ht="14.4"/>
    <row r="5687" s="109" customFormat="1" ht="14.4"/>
    <row r="5688" s="109" customFormat="1" ht="14.4"/>
    <row r="5689" s="109" customFormat="1" ht="14.4"/>
    <row r="5690" s="109" customFormat="1" ht="14.4"/>
    <row r="5691" s="109" customFormat="1" ht="14.4"/>
    <row r="5692" s="109" customFormat="1" ht="14.4"/>
    <row r="5693" s="109" customFormat="1" ht="14.4"/>
    <row r="5694" s="109" customFormat="1" ht="14.4"/>
    <row r="5695" s="109" customFormat="1" ht="14.4"/>
    <row r="5696" s="109" customFormat="1" ht="14.4"/>
    <row r="5697" s="109" customFormat="1" ht="14.4"/>
    <row r="5698" s="109" customFormat="1" ht="14.4"/>
    <row r="5699" s="109" customFormat="1" ht="14.4"/>
    <row r="5700" s="109" customFormat="1" ht="14.4"/>
    <row r="5701" s="109" customFormat="1" ht="14.4"/>
    <row r="5702" s="109" customFormat="1" ht="14.4"/>
    <row r="5703" s="109" customFormat="1" ht="14.4"/>
    <row r="5704" s="109" customFormat="1" ht="14.4"/>
    <row r="5705" s="109" customFormat="1" ht="14.4"/>
    <row r="5706" s="109" customFormat="1" ht="14.4"/>
    <row r="5707" s="109" customFormat="1" ht="14.4"/>
    <row r="5708" s="109" customFormat="1" ht="14.4"/>
    <row r="5709" s="109" customFormat="1" ht="14.4"/>
    <row r="5710" s="109" customFormat="1" ht="14.4"/>
    <row r="5711" s="109" customFormat="1" ht="14.4"/>
    <row r="5712" s="109" customFormat="1" ht="14.4"/>
    <row r="5713" s="109" customFormat="1" ht="14.4"/>
    <row r="5714" s="109" customFormat="1" ht="14.4"/>
    <row r="5715" s="109" customFormat="1" ht="14.4"/>
    <row r="5716" s="109" customFormat="1" ht="14.4"/>
    <row r="5717" s="109" customFormat="1" ht="14.4"/>
    <row r="5718" s="109" customFormat="1" ht="14.4"/>
    <row r="5719" s="109" customFormat="1" ht="14.4"/>
    <row r="5720" s="109" customFormat="1" ht="14.4"/>
    <row r="5721" s="109" customFormat="1" ht="14.4"/>
    <row r="5722" s="109" customFormat="1" ht="14.4"/>
    <row r="5723" s="109" customFormat="1" ht="14.4"/>
    <row r="5724" s="109" customFormat="1" ht="14.4"/>
    <row r="5725" s="109" customFormat="1" ht="14.4"/>
    <row r="5726" s="109" customFormat="1" ht="14.4"/>
    <row r="5727" s="109" customFormat="1" ht="14.4"/>
    <row r="5728" s="109" customFormat="1" ht="14.4"/>
    <row r="5729" s="109" customFormat="1" ht="14.4"/>
    <row r="5730" s="109" customFormat="1" ht="14.4"/>
    <row r="5731" s="109" customFormat="1" ht="14.4"/>
    <row r="5732" s="109" customFormat="1" ht="14.4"/>
    <row r="5733" s="109" customFormat="1" ht="14.4"/>
    <row r="5734" s="109" customFormat="1" ht="14.4"/>
    <row r="5735" s="109" customFormat="1" ht="14.4"/>
    <row r="5736" s="109" customFormat="1" ht="14.4"/>
    <row r="5737" s="109" customFormat="1" ht="14.4"/>
    <row r="5738" s="109" customFormat="1" ht="14.4"/>
    <row r="5739" s="109" customFormat="1" ht="14.4"/>
    <row r="5740" s="109" customFormat="1" ht="14.4"/>
    <row r="5741" s="109" customFormat="1" ht="14.4"/>
    <row r="5742" s="109" customFormat="1" ht="14.4"/>
    <row r="5743" s="109" customFormat="1" ht="14.4"/>
    <row r="5744" s="109" customFormat="1" ht="14.4"/>
    <row r="5745" s="109" customFormat="1" ht="14.4"/>
    <row r="5746" s="109" customFormat="1" ht="14.4"/>
    <row r="5747" s="109" customFormat="1" ht="14.4"/>
    <row r="5748" s="109" customFormat="1" ht="14.4"/>
    <row r="5749" s="109" customFormat="1" ht="14.4"/>
    <row r="5750" s="109" customFormat="1" ht="14.4"/>
    <row r="5751" s="109" customFormat="1" ht="14.4"/>
    <row r="5752" s="109" customFormat="1" ht="14.4"/>
    <row r="5753" s="109" customFormat="1" ht="14.4"/>
    <row r="5754" s="109" customFormat="1" ht="14.4"/>
    <row r="5755" s="109" customFormat="1" ht="14.4"/>
    <row r="5756" s="109" customFormat="1" ht="14.4"/>
    <row r="5757" s="109" customFormat="1" ht="14.4"/>
    <row r="5758" s="109" customFormat="1" ht="14.4"/>
    <row r="5759" s="109" customFormat="1" ht="14.4"/>
    <row r="5760" s="109" customFormat="1" ht="14.4"/>
    <row r="5761" s="109" customFormat="1" ht="14.4"/>
    <row r="5762" s="109" customFormat="1" ht="14.4"/>
    <row r="5763" s="109" customFormat="1" ht="14.4"/>
    <row r="5764" s="109" customFormat="1" ht="14.4"/>
    <row r="5765" s="109" customFormat="1" ht="14.4"/>
    <row r="5766" s="109" customFormat="1" ht="14.4"/>
    <row r="5767" s="109" customFormat="1" ht="14.4"/>
    <row r="5768" s="109" customFormat="1" ht="14.4"/>
    <row r="5769" s="109" customFormat="1" ht="14.4"/>
    <row r="5770" s="109" customFormat="1" ht="14.4"/>
    <row r="5771" s="109" customFormat="1" ht="14.4"/>
    <row r="5772" s="109" customFormat="1" ht="14.4"/>
    <row r="5773" s="109" customFormat="1" ht="14.4"/>
    <row r="5774" s="109" customFormat="1" ht="14.4"/>
    <row r="5775" s="109" customFormat="1" ht="14.4"/>
    <row r="5776" s="109" customFormat="1" ht="14.4"/>
    <row r="5777" s="109" customFormat="1" ht="14.4"/>
    <row r="5778" s="109" customFormat="1" ht="14.4"/>
    <row r="5779" s="109" customFormat="1" ht="14.4"/>
    <row r="5780" s="109" customFormat="1" ht="14.4"/>
    <row r="5781" s="109" customFormat="1" ht="14.4"/>
    <row r="5782" s="109" customFormat="1" ht="14.4"/>
    <row r="5783" s="109" customFormat="1" ht="14.4"/>
    <row r="5784" s="109" customFormat="1" ht="14.4"/>
    <row r="5785" s="109" customFormat="1" ht="14.4"/>
    <row r="5786" s="109" customFormat="1" ht="14.4"/>
    <row r="5787" s="109" customFormat="1" ht="14.4"/>
    <row r="5788" s="109" customFormat="1" ht="14.4"/>
    <row r="5789" s="109" customFormat="1" ht="14.4"/>
    <row r="5790" s="109" customFormat="1" ht="14.4"/>
    <row r="5791" s="109" customFormat="1" ht="14.4"/>
    <row r="5792" s="109" customFormat="1" ht="14.4"/>
    <row r="5793" s="109" customFormat="1" ht="14.4"/>
    <row r="5794" s="109" customFormat="1" ht="14.4"/>
    <row r="5795" s="109" customFormat="1" ht="14.4"/>
    <row r="5796" s="109" customFormat="1" ht="14.4"/>
    <row r="5797" s="109" customFormat="1" ht="14.4"/>
    <row r="5798" s="109" customFormat="1" ht="14.4"/>
    <row r="5799" s="109" customFormat="1" ht="14.4"/>
    <row r="5800" s="109" customFormat="1" ht="14.4"/>
    <row r="5801" s="109" customFormat="1" ht="14.4"/>
    <row r="5802" s="109" customFormat="1" ht="14.4"/>
    <row r="5803" s="109" customFormat="1" ht="14.4"/>
    <row r="5804" s="109" customFormat="1" ht="14.4"/>
    <row r="5805" s="109" customFormat="1" ht="14.4"/>
    <row r="5806" s="109" customFormat="1" ht="14.4"/>
    <row r="5807" s="109" customFormat="1" ht="14.4"/>
    <row r="5808" s="109" customFormat="1" ht="14.4"/>
    <row r="5809" s="109" customFormat="1" ht="14.4"/>
    <row r="5810" s="109" customFormat="1" ht="14.4"/>
    <row r="5811" s="109" customFormat="1" ht="14.4"/>
    <row r="5812" s="109" customFormat="1" ht="14.4"/>
    <row r="5813" s="109" customFormat="1" ht="14.4"/>
    <row r="5814" s="109" customFormat="1" ht="14.4"/>
    <row r="5815" s="109" customFormat="1" ht="14.4"/>
    <row r="5816" s="109" customFormat="1" ht="14.4"/>
    <row r="5817" s="109" customFormat="1" ht="14.4"/>
    <row r="5818" s="109" customFormat="1" ht="14.4"/>
    <row r="5819" s="109" customFormat="1" ht="14.4"/>
    <row r="5820" s="109" customFormat="1" ht="14.4"/>
    <row r="5821" s="109" customFormat="1" ht="14.4"/>
    <row r="5822" s="109" customFormat="1" ht="14.4"/>
    <row r="5823" s="109" customFormat="1" ht="14.4"/>
    <row r="5824" s="109" customFormat="1" ht="14.4"/>
    <row r="5825" s="109" customFormat="1" ht="14.4"/>
    <row r="5826" s="109" customFormat="1" ht="14.4"/>
    <row r="5827" s="109" customFormat="1" ht="14.4"/>
    <row r="5828" s="109" customFormat="1" ht="14.4"/>
    <row r="5829" s="109" customFormat="1" ht="14.4"/>
    <row r="5830" s="109" customFormat="1" ht="14.4"/>
    <row r="5831" s="109" customFormat="1" ht="14.4"/>
    <row r="5832" s="109" customFormat="1" ht="14.4"/>
    <row r="5833" s="109" customFormat="1" ht="14.4"/>
    <row r="5834" s="109" customFormat="1" ht="14.4"/>
    <row r="5835" s="109" customFormat="1" ht="14.4"/>
    <row r="5836" s="109" customFormat="1" ht="14.4"/>
    <row r="5837" s="109" customFormat="1" ht="14.4"/>
    <row r="5838" s="109" customFormat="1" ht="14.4"/>
    <row r="5839" s="109" customFormat="1" ht="14.4"/>
    <row r="5840" s="109" customFormat="1" ht="14.4"/>
    <row r="5841" s="109" customFormat="1" ht="14.4"/>
    <row r="5842" s="109" customFormat="1" ht="14.4"/>
    <row r="5843" s="109" customFormat="1" ht="14.4"/>
    <row r="5844" s="109" customFormat="1" ht="14.4"/>
    <row r="5845" s="109" customFormat="1" ht="14.4"/>
    <row r="5846" s="109" customFormat="1" ht="14.4"/>
    <row r="5847" s="109" customFormat="1" ht="14.4"/>
    <row r="5848" s="109" customFormat="1" ht="14.4"/>
    <row r="5849" s="109" customFormat="1" ht="14.4"/>
    <row r="5850" s="109" customFormat="1" ht="14.4"/>
    <row r="5851" s="109" customFormat="1" ht="14.4"/>
    <row r="5852" s="109" customFormat="1" ht="14.4"/>
    <row r="5853" s="109" customFormat="1" ht="14.4"/>
    <row r="5854" s="109" customFormat="1" ht="14.4"/>
    <row r="5855" s="109" customFormat="1" ht="14.4"/>
    <row r="5856" s="109" customFormat="1" ht="14.4"/>
    <row r="5857" s="109" customFormat="1" ht="14.4"/>
    <row r="5858" s="109" customFormat="1" ht="14.4"/>
    <row r="5859" s="109" customFormat="1" ht="14.4"/>
    <row r="5860" s="109" customFormat="1" ht="14.4"/>
    <row r="5861" s="109" customFormat="1" ht="14.4"/>
    <row r="5862" s="109" customFormat="1" ht="14.4"/>
    <row r="5863" s="109" customFormat="1" ht="14.4"/>
    <row r="5864" s="109" customFormat="1" ht="14.4"/>
    <row r="5865" s="109" customFormat="1" ht="14.4"/>
    <row r="5866" s="109" customFormat="1" ht="14.4"/>
    <row r="5867" s="109" customFormat="1" ht="14.4"/>
    <row r="5868" s="109" customFormat="1" ht="14.4"/>
    <row r="5869" s="109" customFormat="1" ht="14.4"/>
    <row r="5870" s="109" customFormat="1" ht="14.4"/>
    <row r="5871" s="109" customFormat="1" ht="14.4"/>
    <row r="5872" s="109" customFormat="1" ht="14.4"/>
    <row r="5873" s="109" customFormat="1" ht="14.4"/>
    <row r="5874" s="109" customFormat="1" ht="14.4"/>
    <row r="5875" s="109" customFormat="1" ht="14.4"/>
    <row r="5876" s="109" customFormat="1" ht="14.4"/>
    <row r="5877" s="109" customFormat="1" ht="14.4"/>
    <row r="5878" s="109" customFormat="1" ht="14.4"/>
    <row r="5879" s="109" customFormat="1" ht="14.4"/>
    <row r="5880" s="109" customFormat="1" ht="14.4"/>
    <row r="5881" s="109" customFormat="1" ht="14.4"/>
    <row r="5882" s="109" customFormat="1" ht="14.4"/>
    <row r="5883" s="109" customFormat="1" ht="14.4"/>
    <row r="5884" s="109" customFormat="1" ht="14.4"/>
    <row r="5885" s="109" customFormat="1" ht="14.4"/>
    <row r="5886" s="109" customFormat="1" ht="14.4"/>
    <row r="5887" s="109" customFormat="1" ht="14.4"/>
    <row r="5888" s="109" customFormat="1" ht="14.4"/>
    <row r="5889" s="109" customFormat="1" ht="14.4"/>
    <row r="5890" s="109" customFormat="1" ht="14.4"/>
    <row r="5891" s="109" customFormat="1" ht="14.4"/>
    <row r="5892" s="109" customFormat="1" ht="14.4"/>
    <row r="5893" s="109" customFormat="1" ht="14.4"/>
    <row r="5894" s="109" customFormat="1" ht="14.4"/>
    <row r="5895" s="109" customFormat="1" ht="14.4"/>
    <row r="5896" s="109" customFormat="1" ht="14.4"/>
    <row r="5897" s="109" customFormat="1" ht="14.4"/>
    <row r="5898" s="109" customFormat="1" ht="14.4"/>
    <row r="5899" s="109" customFormat="1" ht="14.4"/>
    <row r="5900" s="109" customFormat="1" ht="14.4"/>
    <row r="5901" s="109" customFormat="1" ht="14.4"/>
    <row r="5902" s="109" customFormat="1" ht="14.4"/>
    <row r="5903" s="109" customFormat="1" ht="14.4"/>
    <row r="5904" s="109" customFormat="1" ht="14.4"/>
    <row r="5905" s="109" customFormat="1" ht="14.4"/>
    <row r="5906" s="109" customFormat="1" ht="14.4"/>
    <row r="5907" s="109" customFormat="1" ht="14.4"/>
    <row r="5908" s="109" customFormat="1" ht="14.4"/>
    <row r="5909" s="109" customFormat="1" ht="14.4"/>
    <row r="5910" s="109" customFormat="1" ht="14.4"/>
    <row r="5911" s="109" customFormat="1" ht="14.4"/>
    <row r="5912" s="109" customFormat="1" ht="14.4"/>
    <row r="5913" s="109" customFormat="1" ht="14.4"/>
    <row r="5914" s="109" customFormat="1" ht="14.4"/>
    <row r="5915" s="109" customFormat="1" ht="14.4"/>
    <row r="5916" s="109" customFormat="1" ht="14.4"/>
    <row r="5917" s="109" customFormat="1" ht="14.4"/>
    <row r="5918" s="109" customFormat="1" ht="14.4"/>
    <row r="5919" s="109" customFormat="1" ht="14.4"/>
    <row r="5920" s="109" customFormat="1" ht="14.4"/>
    <row r="5921" s="109" customFormat="1" ht="14.4"/>
    <row r="5922" s="109" customFormat="1" ht="14.4"/>
    <row r="5923" s="109" customFormat="1" ht="14.4"/>
    <row r="5924" s="109" customFormat="1" ht="14.4"/>
    <row r="5925" s="109" customFormat="1" ht="14.4"/>
    <row r="5926" s="109" customFormat="1" ht="14.4"/>
    <row r="5927" s="109" customFormat="1" ht="14.4"/>
    <row r="5928" s="109" customFormat="1" ht="14.4"/>
    <row r="5929" s="109" customFormat="1" ht="14.4"/>
    <row r="5930" s="109" customFormat="1" ht="14.4"/>
    <row r="5931" s="109" customFormat="1" ht="14.4"/>
    <row r="5932" s="109" customFormat="1" ht="14.4"/>
    <row r="5933" s="109" customFormat="1" ht="14.4"/>
    <row r="5934" s="109" customFormat="1" ht="14.4"/>
    <row r="5935" s="109" customFormat="1" ht="14.4"/>
    <row r="5936" s="109" customFormat="1" ht="14.4"/>
    <row r="5937" s="109" customFormat="1" ht="14.4"/>
    <row r="5938" s="109" customFormat="1" ht="14.4"/>
    <row r="5939" s="109" customFormat="1" ht="14.4"/>
    <row r="5940" s="109" customFormat="1" ht="14.4"/>
    <row r="5941" s="109" customFormat="1" ht="14.4"/>
    <row r="5942" s="109" customFormat="1" ht="14.4"/>
    <row r="5943" s="109" customFormat="1" ht="14.4"/>
    <row r="5944" s="109" customFormat="1" ht="14.4"/>
    <row r="5945" s="109" customFormat="1" ht="14.4"/>
    <row r="5946" s="109" customFormat="1" ht="14.4"/>
    <row r="5947" s="109" customFormat="1" ht="14.4"/>
    <row r="5948" s="109" customFormat="1" ht="14.4"/>
    <row r="5949" s="109" customFormat="1" ht="14.4"/>
    <row r="5950" s="109" customFormat="1" ht="14.4"/>
    <row r="5951" s="109" customFormat="1" ht="14.4"/>
    <row r="5952" s="109" customFormat="1" ht="14.4"/>
    <row r="5953" s="109" customFormat="1" ht="14.4"/>
    <row r="5954" s="109" customFormat="1" ht="14.4"/>
    <row r="5955" s="109" customFormat="1" ht="14.4"/>
    <row r="5956" s="109" customFormat="1" ht="14.4"/>
    <row r="5957" s="109" customFormat="1" ht="14.4"/>
    <row r="5958" s="109" customFormat="1" ht="14.4"/>
    <row r="5959" s="109" customFormat="1" ht="14.4"/>
    <row r="5960" s="109" customFormat="1" ht="14.4"/>
    <row r="5961" s="109" customFormat="1" ht="14.4"/>
    <row r="5962" s="109" customFormat="1" ht="14.4"/>
    <row r="5963" s="109" customFormat="1" ht="14.4"/>
    <row r="5964" s="109" customFormat="1" ht="14.4"/>
    <row r="5965" s="109" customFormat="1" ht="14.4"/>
    <row r="5966" s="109" customFormat="1" ht="14.4"/>
    <row r="5967" s="109" customFormat="1" ht="14.4"/>
    <row r="5968" s="109" customFormat="1" ht="14.4"/>
    <row r="5969" s="109" customFormat="1" ht="14.4"/>
    <row r="5970" s="109" customFormat="1" ht="14.4"/>
    <row r="5971" s="109" customFormat="1" ht="14.4"/>
    <row r="5972" s="109" customFormat="1" ht="14.4"/>
    <row r="5973" s="109" customFormat="1" ht="14.4"/>
    <row r="5974" s="109" customFormat="1" ht="14.4"/>
    <row r="5975" s="109" customFormat="1" ht="14.4"/>
    <row r="5976" s="109" customFormat="1" ht="14.4"/>
    <row r="5977" s="109" customFormat="1" ht="14.4"/>
    <row r="5978" s="109" customFormat="1" ht="14.4"/>
    <row r="5979" s="109" customFormat="1" ht="14.4"/>
    <row r="5980" s="109" customFormat="1" ht="14.4"/>
    <row r="5981" s="109" customFormat="1" ht="14.4"/>
    <row r="5982" s="109" customFormat="1" ht="14.4"/>
    <row r="5983" s="109" customFormat="1" ht="14.4"/>
    <row r="5984" s="109" customFormat="1" ht="14.4"/>
    <row r="5985" s="109" customFormat="1" ht="14.4"/>
    <row r="5986" s="109" customFormat="1" ht="14.4"/>
    <row r="5987" s="109" customFormat="1" ht="14.4"/>
    <row r="5988" s="109" customFormat="1" ht="14.4"/>
    <row r="5989" s="109" customFormat="1" ht="14.4"/>
    <row r="5990" s="109" customFormat="1" ht="14.4"/>
    <row r="5991" s="109" customFormat="1" ht="14.4"/>
    <row r="5992" s="109" customFormat="1" ht="14.4"/>
    <row r="5993" s="109" customFormat="1" ht="14.4"/>
    <row r="5994" s="109" customFormat="1" ht="14.4"/>
    <row r="5995" s="109" customFormat="1" ht="14.4"/>
    <row r="5996" s="109" customFormat="1" ht="14.4"/>
    <row r="5997" s="109" customFormat="1" ht="14.4"/>
    <row r="5998" s="109" customFormat="1" ht="14.4"/>
    <row r="5999" s="109" customFormat="1" ht="14.4"/>
    <row r="6000" s="109" customFormat="1" ht="14.4"/>
    <row r="6001" s="109" customFormat="1" ht="14.4"/>
    <row r="6002" s="109" customFormat="1" ht="14.4"/>
    <row r="6003" s="109" customFormat="1" ht="14.4"/>
    <row r="6004" s="109" customFormat="1" ht="14.4"/>
    <row r="6005" s="109" customFormat="1" ht="14.4"/>
    <row r="6006" s="109" customFormat="1" ht="14.4"/>
    <row r="6007" s="109" customFormat="1" ht="14.4"/>
    <row r="6008" s="109" customFormat="1" ht="14.4"/>
    <row r="6009" s="109" customFormat="1" ht="14.4"/>
    <row r="6010" s="109" customFormat="1" ht="14.4"/>
    <row r="6011" s="109" customFormat="1" ht="14.4"/>
    <row r="6012" s="109" customFormat="1" ht="14.4"/>
    <row r="6013" s="109" customFormat="1" ht="14.4"/>
    <row r="6014" s="109" customFormat="1" ht="14.4"/>
    <row r="6015" s="109" customFormat="1" ht="14.4"/>
    <row r="6016" s="109" customFormat="1" ht="14.4"/>
    <row r="6017" s="109" customFormat="1" ht="14.4"/>
    <row r="6018" s="109" customFormat="1" ht="14.4"/>
    <row r="6019" s="109" customFormat="1" ht="14.4"/>
    <row r="6020" s="109" customFormat="1" ht="14.4"/>
    <row r="6021" s="109" customFormat="1" ht="14.4"/>
    <row r="6022" s="109" customFormat="1" ht="14.4"/>
    <row r="6023" s="109" customFormat="1" ht="14.4"/>
    <row r="6024" s="109" customFormat="1" ht="14.4"/>
    <row r="6025" s="109" customFormat="1" ht="14.4"/>
    <row r="6026" s="109" customFormat="1" ht="14.4"/>
    <row r="6027" s="109" customFormat="1" ht="14.4"/>
    <row r="6028" s="109" customFormat="1" ht="14.4"/>
    <row r="6029" s="109" customFormat="1" ht="14.4"/>
    <row r="6030" s="109" customFormat="1" ht="14.4"/>
    <row r="6031" s="109" customFormat="1" ht="14.4"/>
    <row r="6032" s="109" customFormat="1" ht="14.4"/>
    <row r="6033" s="109" customFormat="1" ht="14.4"/>
    <row r="6034" s="109" customFormat="1" ht="14.4"/>
    <row r="6035" s="109" customFormat="1" ht="14.4"/>
    <row r="6036" s="109" customFormat="1" ht="14.4"/>
    <row r="6037" s="109" customFormat="1" ht="14.4"/>
    <row r="6038" s="109" customFormat="1" ht="14.4"/>
    <row r="6039" s="109" customFormat="1" ht="14.4"/>
    <row r="6040" s="109" customFormat="1" ht="14.4"/>
    <row r="6041" s="109" customFormat="1" ht="14.4"/>
    <row r="6042" s="109" customFormat="1" ht="14.4"/>
    <row r="6043" s="109" customFormat="1" ht="14.4"/>
    <row r="6044" s="109" customFormat="1" ht="14.4"/>
    <row r="6045" s="109" customFormat="1" ht="14.4"/>
    <row r="6046" s="109" customFormat="1" ht="14.4"/>
    <row r="6047" s="109" customFormat="1" ht="14.4"/>
    <row r="6048" s="109" customFormat="1" ht="14.4"/>
    <row r="6049" s="109" customFormat="1" ht="14.4"/>
    <row r="6050" s="109" customFormat="1" ht="14.4"/>
    <row r="6051" s="109" customFormat="1" ht="14.4"/>
    <row r="6052" s="109" customFormat="1" ht="14.4"/>
    <row r="6053" s="109" customFormat="1" ht="14.4"/>
    <row r="6054" s="109" customFormat="1" ht="14.4"/>
    <row r="6055" s="109" customFormat="1" ht="14.4"/>
    <row r="6056" s="109" customFormat="1" ht="14.4"/>
    <row r="6057" s="109" customFormat="1" ht="14.4"/>
    <row r="6058" s="109" customFormat="1" ht="14.4"/>
    <row r="6059" s="109" customFormat="1" ht="14.4"/>
    <row r="6060" s="109" customFormat="1" ht="14.4"/>
    <row r="6061" s="109" customFormat="1" ht="14.4"/>
    <row r="6062" s="109" customFormat="1" ht="14.4"/>
    <row r="6063" s="109" customFormat="1" ht="14.4"/>
    <row r="6064" s="109" customFormat="1" ht="14.4"/>
    <row r="6065" s="109" customFormat="1" ht="14.4"/>
    <row r="6066" s="109" customFormat="1" ht="14.4"/>
    <row r="6067" s="109" customFormat="1" ht="14.4"/>
    <row r="6068" s="109" customFormat="1" ht="14.4"/>
    <row r="6069" s="109" customFormat="1" ht="14.4"/>
    <row r="6070" s="109" customFormat="1" ht="14.4"/>
    <row r="6071" s="109" customFormat="1" ht="14.4"/>
    <row r="6072" s="109" customFormat="1" ht="14.4"/>
    <row r="6073" s="109" customFormat="1" ht="14.4"/>
    <row r="6074" s="109" customFormat="1" ht="14.4"/>
    <row r="6075" s="109" customFormat="1" ht="14.4"/>
    <row r="6076" s="109" customFormat="1" ht="14.4"/>
    <row r="6077" s="109" customFormat="1" ht="14.4"/>
    <row r="6078" s="109" customFormat="1" ht="14.4"/>
    <row r="6079" s="109" customFormat="1" ht="14.4"/>
    <row r="6080" s="109" customFormat="1" ht="14.4"/>
    <row r="6081" s="109" customFormat="1" ht="14.4"/>
    <row r="6082" s="109" customFormat="1" ht="14.4"/>
    <row r="6083" s="109" customFormat="1" ht="14.4"/>
    <row r="6084" s="109" customFormat="1" ht="14.4"/>
    <row r="6085" s="109" customFormat="1" ht="14.4"/>
    <row r="6086" s="109" customFormat="1" ht="14.4"/>
    <row r="6087" s="109" customFormat="1" ht="14.4"/>
    <row r="6088" s="109" customFormat="1" ht="14.4"/>
    <row r="6089" s="109" customFormat="1" ht="14.4"/>
    <row r="6090" s="109" customFormat="1" ht="14.4"/>
    <row r="6091" s="109" customFormat="1" ht="14.4"/>
    <row r="6092" s="109" customFormat="1" ht="14.4"/>
    <row r="6093" s="109" customFormat="1" ht="14.4"/>
    <row r="6094" s="109" customFormat="1" ht="14.4"/>
    <row r="6095" s="109" customFormat="1" ht="14.4"/>
    <row r="6096" s="109" customFormat="1" ht="14.4"/>
    <row r="6097" s="109" customFormat="1" ht="14.4"/>
    <row r="6098" s="109" customFormat="1" ht="14.4"/>
    <row r="6099" s="109" customFormat="1" ht="14.4"/>
    <row r="6100" s="109" customFormat="1" ht="14.4"/>
    <row r="6101" s="109" customFormat="1" ht="14.4"/>
    <row r="6102" s="109" customFormat="1" ht="14.4"/>
    <row r="6103" s="109" customFormat="1" ht="14.4"/>
    <row r="6104" s="109" customFormat="1" ht="14.4"/>
    <row r="6105" s="109" customFormat="1" ht="14.4"/>
    <row r="6106" s="109" customFormat="1" ht="14.4"/>
    <row r="6107" s="109" customFormat="1" ht="14.4"/>
    <row r="6108" s="109" customFormat="1" ht="14.4"/>
    <row r="6109" s="109" customFormat="1" ht="14.4"/>
    <row r="6110" s="109" customFormat="1" ht="14.4"/>
    <row r="6111" s="109" customFormat="1" ht="14.4"/>
    <row r="6112" s="109" customFormat="1" ht="14.4"/>
    <row r="6113" s="109" customFormat="1" ht="14.4"/>
    <row r="6114" s="109" customFormat="1" ht="14.4"/>
    <row r="6115" s="109" customFormat="1" ht="14.4"/>
    <row r="6116" s="109" customFormat="1" ht="14.4"/>
    <row r="6117" s="109" customFormat="1" ht="14.4"/>
    <row r="6118" s="109" customFormat="1" ht="14.4"/>
    <row r="6119" s="109" customFormat="1" ht="14.4"/>
    <row r="6120" s="109" customFormat="1" ht="14.4"/>
    <row r="6121" s="109" customFormat="1" ht="14.4"/>
    <row r="6122" s="109" customFormat="1" ht="14.4"/>
    <row r="6123" s="109" customFormat="1" ht="14.4"/>
    <row r="6124" s="109" customFormat="1" ht="14.4"/>
    <row r="6125" s="109" customFormat="1" ht="14.4"/>
    <row r="6126" s="109" customFormat="1" ht="14.4"/>
    <row r="6127" s="109" customFormat="1" ht="14.4"/>
    <row r="6128" s="109" customFormat="1" ht="14.4"/>
    <row r="6129" s="109" customFormat="1" ht="14.4"/>
    <row r="6130" s="109" customFormat="1" ht="14.4"/>
    <row r="6131" s="109" customFormat="1" ht="14.4"/>
    <row r="6132" s="109" customFormat="1" ht="14.4"/>
    <row r="6133" s="109" customFormat="1" ht="14.4"/>
    <row r="6134" s="109" customFormat="1" ht="14.4"/>
    <row r="6135" s="109" customFormat="1" ht="14.4"/>
    <row r="6136" s="109" customFormat="1" ht="14.4"/>
    <row r="6137" s="109" customFormat="1" ht="14.4"/>
    <row r="6138" s="109" customFormat="1" ht="14.4"/>
    <row r="6139" s="109" customFormat="1" ht="14.4"/>
    <row r="6140" s="109" customFormat="1" ht="14.4"/>
    <row r="6141" s="109" customFormat="1" ht="14.4"/>
    <row r="6142" s="109" customFormat="1" ht="14.4"/>
    <row r="6143" s="109" customFormat="1" ht="14.4"/>
    <row r="6144" s="109" customFormat="1" ht="14.4"/>
    <row r="6145" s="109" customFormat="1" ht="14.4"/>
    <row r="6146" s="109" customFormat="1" ht="14.4"/>
    <row r="6147" s="109" customFormat="1" ht="14.4"/>
    <row r="6148" s="109" customFormat="1" ht="14.4"/>
    <row r="6149" s="109" customFormat="1" ht="14.4"/>
    <row r="6150" s="109" customFormat="1" ht="14.4"/>
    <row r="6151" s="109" customFormat="1" ht="14.4"/>
    <row r="6152" s="109" customFormat="1" ht="14.4"/>
    <row r="6153" s="109" customFormat="1" ht="14.4"/>
    <row r="6154" s="109" customFormat="1" ht="14.4"/>
    <row r="6155" s="109" customFormat="1" ht="14.4"/>
    <row r="6156" s="109" customFormat="1" ht="14.4"/>
    <row r="6157" s="109" customFormat="1" ht="14.4"/>
    <row r="6158" s="109" customFormat="1" ht="14.4"/>
    <row r="6159" s="109" customFormat="1" ht="14.4"/>
    <row r="6160" s="109" customFormat="1" ht="14.4"/>
    <row r="6161" s="109" customFormat="1" ht="14.4"/>
    <row r="6162" s="109" customFormat="1" ht="14.4"/>
    <row r="6163" s="109" customFormat="1" ht="14.4"/>
    <row r="6164" s="109" customFormat="1" ht="14.4"/>
    <row r="6165" s="109" customFormat="1" ht="14.4"/>
    <row r="6166" s="109" customFormat="1" ht="14.4"/>
    <row r="6167" s="109" customFormat="1" ht="14.4"/>
    <row r="6168" s="109" customFormat="1" ht="14.4"/>
    <row r="6169" s="109" customFormat="1" ht="14.4"/>
    <row r="6170" s="109" customFormat="1" ht="14.4"/>
    <row r="6171" s="109" customFormat="1" ht="14.4"/>
    <row r="6172" s="109" customFormat="1" ht="14.4"/>
    <row r="6173" s="109" customFormat="1" ht="14.4"/>
    <row r="6174" s="109" customFormat="1" ht="14.4"/>
    <row r="6175" s="109" customFormat="1" ht="14.4"/>
    <row r="6176" s="109" customFormat="1" ht="14.4"/>
    <row r="6177" s="109" customFormat="1" ht="14.4"/>
    <row r="6178" s="109" customFormat="1" ht="14.4"/>
    <row r="6179" s="109" customFormat="1" ht="14.4"/>
    <row r="6180" s="109" customFormat="1" ht="14.4"/>
    <row r="6181" s="109" customFormat="1" ht="14.4"/>
    <row r="6182" s="109" customFormat="1" ht="14.4"/>
    <row r="6183" s="109" customFormat="1" ht="14.4"/>
    <row r="6184" s="109" customFormat="1" ht="14.4"/>
    <row r="6185" s="109" customFormat="1" ht="14.4"/>
    <row r="6186" s="109" customFormat="1" ht="14.4"/>
    <row r="6187" s="109" customFormat="1" ht="14.4"/>
    <row r="6188" s="109" customFormat="1" ht="14.4"/>
    <row r="6189" s="109" customFormat="1" ht="14.4"/>
    <row r="6190" s="109" customFormat="1" ht="14.4"/>
    <row r="6191" s="109" customFormat="1" ht="14.4"/>
    <row r="6192" s="109" customFormat="1" ht="14.4"/>
    <row r="6193" s="109" customFormat="1" ht="14.4"/>
    <row r="6194" s="109" customFormat="1" ht="14.4"/>
    <row r="6195" s="109" customFormat="1" ht="14.4"/>
    <row r="6196" s="109" customFormat="1" ht="14.4"/>
    <row r="6197" s="109" customFormat="1" ht="14.4"/>
    <row r="6198" s="109" customFormat="1" ht="14.4"/>
    <row r="6199" s="109" customFormat="1" ht="14.4"/>
    <row r="6200" s="109" customFormat="1" ht="14.4"/>
    <row r="6201" s="109" customFormat="1" ht="14.4"/>
    <row r="6202" s="109" customFormat="1" ht="14.4"/>
    <row r="6203" s="109" customFormat="1" ht="14.4"/>
    <row r="6204" s="109" customFormat="1" ht="14.4"/>
    <row r="6205" s="109" customFormat="1" ht="14.4"/>
    <row r="6206" s="109" customFormat="1" ht="14.4"/>
    <row r="6207" s="109" customFormat="1" ht="14.4"/>
    <row r="6208" s="109" customFormat="1" ht="14.4"/>
    <row r="6209" s="109" customFormat="1" ht="14.4"/>
    <row r="6210" s="109" customFormat="1" ht="14.4"/>
    <row r="6211" s="109" customFormat="1" ht="14.4"/>
    <row r="6212" s="109" customFormat="1" ht="14.4"/>
    <row r="6213" s="109" customFormat="1" ht="14.4"/>
    <row r="6214" s="109" customFormat="1" ht="14.4"/>
    <row r="6215" s="109" customFormat="1" ht="14.4"/>
    <row r="6216" s="109" customFormat="1" ht="14.4"/>
    <row r="6217" s="109" customFormat="1" ht="14.4"/>
    <row r="6218" s="109" customFormat="1" ht="14.4"/>
    <row r="6219" s="109" customFormat="1" ht="14.4"/>
    <row r="6220" s="109" customFormat="1" ht="14.4"/>
    <row r="6221" s="109" customFormat="1" ht="14.4"/>
    <row r="6222" s="109" customFormat="1" ht="14.4"/>
    <row r="6223" s="109" customFormat="1" ht="14.4"/>
    <row r="6224" s="109" customFormat="1" ht="14.4"/>
    <row r="6225" s="109" customFormat="1" ht="14.4"/>
    <row r="6226" s="109" customFormat="1" ht="14.4"/>
    <row r="6227" s="109" customFormat="1" ht="14.4"/>
    <row r="6228" s="109" customFormat="1" ht="14.4"/>
    <row r="6229" s="109" customFormat="1" ht="14.4"/>
    <row r="6230" s="109" customFormat="1" ht="14.4"/>
    <row r="6231" s="109" customFormat="1" ht="14.4"/>
    <row r="6232" s="109" customFormat="1" ht="14.4"/>
    <row r="6233" s="109" customFormat="1" ht="14.4"/>
    <row r="6234" s="109" customFormat="1" ht="14.4"/>
    <row r="6235" s="109" customFormat="1" ht="14.4"/>
    <row r="6236" s="109" customFormat="1" ht="14.4"/>
    <row r="6237" s="109" customFormat="1" ht="14.4"/>
    <row r="6238" s="109" customFormat="1" ht="14.4"/>
    <row r="6239" s="109" customFormat="1" ht="14.4"/>
    <row r="6240" s="109" customFormat="1" ht="14.4"/>
    <row r="6241" s="109" customFormat="1" ht="14.4"/>
    <row r="6242" s="109" customFormat="1" ht="14.4"/>
    <row r="6243" s="109" customFormat="1" ht="14.4"/>
    <row r="6244" s="109" customFormat="1" ht="14.4"/>
    <row r="6245" s="109" customFormat="1" ht="14.4"/>
    <row r="6246" s="109" customFormat="1" ht="14.4"/>
    <row r="6247" s="109" customFormat="1" ht="14.4"/>
    <row r="6248" s="109" customFormat="1" ht="14.4"/>
    <row r="6249" s="109" customFormat="1" ht="14.4"/>
    <row r="6250" s="109" customFormat="1" ht="14.4"/>
    <row r="6251" s="109" customFormat="1" ht="14.4"/>
    <row r="6252" s="109" customFormat="1" ht="14.4"/>
    <row r="6253" s="109" customFormat="1" ht="14.4"/>
    <row r="6254" s="109" customFormat="1" ht="14.4"/>
    <row r="6255" s="109" customFormat="1" ht="14.4"/>
    <row r="6256" s="109" customFormat="1" ht="14.4"/>
    <row r="6257" s="109" customFormat="1" ht="14.4"/>
    <row r="6258" s="109" customFormat="1" ht="14.4"/>
    <row r="6259" s="109" customFormat="1" ht="14.4"/>
    <row r="6260" s="109" customFormat="1" ht="14.4"/>
    <row r="6261" s="109" customFormat="1" ht="14.4"/>
    <row r="6262" s="109" customFormat="1" ht="14.4"/>
    <row r="6263" s="109" customFormat="1" ht="14.4"/>
    <row r="6264" s="109" customFormat="1" ht="14.4"/>
    <row r="6265" s="109" customFormat="1" ht="14.4"/>
    <row r="6266" s="109" customFormat="1" ht="14.4"/>
    <row r="6267" s="109" customFormat="1" ht="14.4"/>
    <row r="6268" s="109" customFormat="1" ht="14.4"/>
    <row r="6269" s="109" customFormat="1" ht="14.4"/>
    <row r="6270" s="109" customFormat="1" ht="14.4"/>
    <row r="6271" s="109" customFormat="1" ht="14.4"/>
    <row r="6272" s="109" customFormat="1" ht="14.4"/>
    <row r="6273" s="109" customFormat="1" ht="14.4"/>
    <row r="6274" s="109" customFormat="1" ht="14.4"/>
    <row r="6275" s="109" customFormat="1" ht="14.4"/>
    <row r="6276" s="109" customFormat="1" ht="14.4"/>
    <row r="6277" s="109" customFormat="1" ht="14.4"/>
    <row r="6278" s="109" customFormat="1" ht="14.4"/>
    <row r="6279" s="109" customFormat="1" ht="14.4"/>
    <row r="6280" s="109" customFormat="1" ht="14.4"/>
    <row r="6281" s="109" customFormat="1" ht="14.4"/>
    <row r="6282" s="109" customFormat="1" ht="14.4"/>
    <row r="6283" s="109" customFormat="1" ht="14.4"/>
    <row r="6284" s="109" customFormat="1" ht="14.4"/>
    <row r="6285" s="109" customFormat="1" ht="14.4"/>
    <row r="6286" s="109" customFormat="1" ht="14.4"/>
    <row r="6287" s="109" customFormat="1" ht="14.4"/>
    <row r="6288" s="109" customFormat="1" ht="14.4"/>
    <row r="6289" s="109" customFormat="1" ht="14.4"/>
    <row r="6290" s="109" customFormat="1" ht="14.4"/>
    <row r="6291" s="109" customFormat="1" ht="14.4"/>
    <row r="6292" s="109" customFormat="1" ht="14.4"/>
    <row r="6293" s="109" customFormat="1" ht="14.4"/>
    <row r="6294" s="109" customFormat="1" ht="14.4"/>
    <row r="6295" s="109" customFormat="1" ht="14.4"/>
    <row r="6296" s="109" customFormat="1" ht="14.4"/>
    <row r="6297" s="109" customFormat="1" ht="14.4"/>
    <row r="6298" s="109" customFormat="1" ht="14.4"/>
    <row r="6299" s="109" customFormat="1" ht="14.4"/>
    <row r="6300" s="109" customFormat="1" ht="14.4"/>
    <row r="6301" s="109" customFormat="1" ht="14.4"/>
    <row r="6302" s="109" customFormat="1" ht="14.4"/>
    <row r="6303" s="109" customFormat="1" ht="14.4"/>
    <row r="6304" s="109" customFormat="1" ht="14.4"/>
    <row r="6305" s="109" customFormat="1" ht="14.4"/>
    <row r="6306" s="109" customFormat="1" ht="14.4"/>
    <row r="6307" s="109" customFormat="1" ht="14.4"/>
    <row r="6308" s="109" customFormat="1" ht="14.4"/>
    <row r="6309" s="109" customFormat="1" ht="14.4"/>
    <row r="6310" s="109" customFormat="1" ht="14.4"/>
    <row r="6311" s="109" customFormat="1" ht="14.4"/>
    <row r="6312" s="109" customFormat="1" ht="14.4"/>
    <row r="6313" s="109" customFormat="1" ht="14.4"/>
    <row r="6314" s="109" customFormat="1" ht="14.4"/>
    <row r="6315" s="109" customFormat="1" ht="14.4"/>
    <row r="6316" s="109" customFormat="1" ht="14.4"/>
    <row r="6317" s="109" customFormat="1" ht="14.4"/>
    <row r="6318" s="109" customFormat="1" ht="14.4"/>
    <row r="6319" s="109" customFormat="1" ht="14.4"/>
    <row r="6320" s="109" customFormat="1" ht="14.4"/>
    <row r="6321" s="109" customFormat="1" ht="14.4"/>
    <row r="6322" s="109" customFormat="1" ht="14.4"/>
    <row r="6323" s="109" customFormat="1" ht="14.4"/>
    <row r="6324" s="109" customFormat="1" ht="14.4"/>
    <row r="6325" s="109" customFormat="1" ht="14.4"/>
    <row r="6326" s="109" customFormat="1" ht="14.4"/>
    <row r="6327" s="109" customFormat="1" ht="14.4"/>
    <row r="6328" s="109" customFormat="1" ht="14.4"/>
    <row r="6329" s="109" customFormat="1" ht="14.4"/>
    <row r="6330" s="109" customFormat="1" ht="14.4"/>
    <row r="6331" s="109" customFormat="1" ht="14.4"/>
    <row r="6332" s="109" customFormat="1" ht="14.4"/>
    <row r="6333" s="109" customFormat="1" ht="14.4"/>
    <row r="6334" s="109" customFormat="1" ht="14.4"/>
    <row r="6335" s="109" customFormat="1" ht="14.4"/>
    <row r="6336" s="109" customFormat="1" ht="14.4"/>
    <row r="6337" s="109" customFormat="1" ht="14.4"/>
    <row r="6338" s="109" customFormat="1" ht="14.4"/>
    <row r="6339" s="109" customFormat="1" ht="14.4"/>
    <row r="6340" s="109" customFormat="1" ht="14.4"/>
    <row r="6341" s="109" customFormat="1" ht="14.4"/>
    <row r="6342" s="109" customFormat="1" ht="14.4"/>
    <row r="6343" s="109" customFormat="1" ht="14.4"/>
    <row r="6344" s="109" customFormat="1" ht="14.4"/>
    <row r="6345" s="109" customFormat="1" ht="14.4"/>
    <row r="6346" s="109" customFormat="1" ht="14.4"/>
    <row r="6347" s="109" customFormat="1" ht="14.4"/>
    <row r="6348" s="109" customFormat="1" ht="14.4"/>
    <row r="6349" s="109" customFormat="1" ht="14.4"/>
    <row r="6350" s="109" customFormat="1" ht="14.4"/>
    <row r="6351" s="109" customFormat="1" ht="14.4"/>
    <row r="6352" s="109" customFormat="1" ht="14.4"/>
    <row r="6353" s="109" customFormat="1" ht="14.4"/>
    <row r="6354" s="109" customFormat="1" ht="14.4"/>
    <row r="6355" s="109" customFormat="1" ht="14.4"/>
    <row r="6356" s="109" customFormat="1" ht="14.4"/>
    <row r="6357" s="109" customFormat="1" ht="14.4"/>
    <row r="6358" s="109" customFormat="1" ht="14.4"/>
    <row r="6359" s="109" customFormat="1" ht="14.4"/>
    <row r="6360" s="109" customFormat="1" ht="14.4"/>
    <row r="6361" s="109" customFormat="1" ht="14.4"/>
    <row r="6362" s="109" customFormat="1" ht="14.4"/>
    <row r="6363" s="109" customFormat="1" ht="14.4"/>
    <row r="6364" s="109" customFormat="1" ht="14.4"/>
    <row r="6365" s="109" customFormat="1" ht="14.4"/>
    <row r="6366" s="109" customFormat="1" ht="14.4"/>
    <row r="6367" s="109" customFormat="1" ht="14.4"/>
    <row r="6368" s="109" customFormat="1" ht="14.4"/>
    <row r="6369" s="109" customFormat="1" ht="14.4"/>
    <row r="6370" s="109" customFormat="1" ht="14.4"/>
    <row r="6371" s="109" customFormat="1" ht="14.4"/>
    <row r="6372" s="109" customFormat="1" ht="14.4"/>
    <row r="6373" s="109" customFormat="1" ht="14.4"/>
    <row r="6374" s="109" customFormat="1" ht="14.4"/>
    <row r="6375" s="109" customFormat="1" ht="14.4"/>
    <row r="6376" s="109" customFormat="1" ht="14.4"/>
    <row r="6377" s="109" customFormat="1" ht="14.4"/>
    <row r="6378" s="109" customFormat="1" ht="14.4"/>
    <row r="6379" s="109" customFormat="1" ht="14.4"/>
    <row r="6380" s="109" customFormat="1" ht="14.4"/>
    <row r="6381" s="109" customFormat="1" ht="14.4"/>
    <row r="6382" s="109" customFormat="1" ht="14.4"/>
    <row r="6383" s="109" customFormat="1" ht="14.4"/>
    <row r="6384" s="109" customFormat="1" ht="14.4"/>
    <row r="6385" s="109" customFormat="1" ht="14.4"/>
    <row r="6386" s="109" customFormat="1" ht="14.4"/>
    <row r="6387" s="109" customFormat="1" ht="14.4"/>
    <row r="6388" s="109" customFormat="1" ht="14.4"/>
    <row r="6389" s="109" customFormat="1" ht="14.4"/>
    <row r="6390" s="109" customFormat="1" ht="14.4"/>
    <row r="6391" s="109" customFormat="1" ht="14.4"/>
    <row r="6392" s="109" customFormat="1" ht="14.4"/>
    <row r="6393" s="109" customFormat="1" ht="14.4"/>
    <row r="6394" s="109" customFormat="1" ht="14.4"/>
    <row r="6395" s="109" customFormat="1" ht="14.4"/>
    <row r="6396" s="109" customFormat="1" ht="14.4"/>
    <row r="6397" s="109" customFormat="1" ht="14.4"/>
    <row r="6398" s="109" customFormat="1" ht="14.4"/>
    <row r="6399" s="109" customFormat="1" ht="14.4"/>
    <row r="6400" s="109" customFormat="1" ht="14.4"/>
    <row r="6401" s="109" customFormat="1" ht="14.4"/>
    <row r="6402" s="109" customFormat="1" ht="14.4"/>
    <row r="6403" s="109" customFormat="1" ht="14.4"/>
    <row r="6404" s="109" customFormat="1" ht="14.4"/>
    <row r="6405" s="109" customFormat="1" ht="14.4"/>
    <row r="6406" s="109" customFormat="1" ht="14.4"/>
    <row r="6407" s="109" customFormat="1" ht="14.4"/>
    <row r="6408" s="109" customFormat="1" ht="14.4"/>
    <row r="6409" s="109" customFormat="1" ht="14.4"/>
    <row r="6410" s="109" customFormat="1" ht="14.4"/>
    <row r="6411" s="109" customFormat="1" ht="14.4"/>
    <row r="6412" s="109" customFormat="1" ht="14.4"/>
    <row r="6413" s="109" customFormat="1" ht="14.4"/>
    <row r="6414" s="109" customFormat="1" ht="14.4"/>
    <row r="6415" s="109" customFormat="1" ht="14.4"/>
    <row r="6416" s="109" customFormat="1" ht="14.4"/>
    <row r="6417" s="109" customFormat="1" ht="14.4"/>
    <row r="6418" s="109" customFormat="1" ht="14.4"/>
    <row r="6419" s="109" customFormat="1" ht="14.4"/>
    <row r="6420" s="109" customFormat="1" ht="14.4"/>
    <row r="6421" s="109" customFormat="1" ht="14.4"/>
    <row r="6422" s="109" customFormat="1" ht="14.4"/>
    <row r="6423" s="109" customFormat="1" ht="14.4"/>
    <row r="6424" s="109" customFormat="1" ht="14.4"/>
    <row r="6425" s="109" customFormat="1" ht="14.4"/>
    <row r="6426" s="109" customFormat="1" ht="14.4"/>
    <row r="6427" s="109" customFormat="1" ht="14.4"/>
    <row r="6428" s="109" customFormat="1" ht="14.4"/>
    <row r="6429" s="109" customFormat="1" ht="14.4"/>
    <row r="6430" s="109" customFormat="1" ht="14.4"/>
    <row r="6431" s="109" customFormat="1" ht="14.4"/>
    <row r="6432" s="109" customFormat="1" ht="14.4"/>
    <row r="6433" s="109" customFormat="1" ht="14.4"/>
    <row r="6434" s="109" customFormat="1" ht="14.4"/>
    <row r="6435" s="109" customFormat="1" ht="14.4"/>
    <row r="6436" s="109" customFormat="1" ht="14.4"/>
    <row r="6437" s="109" customFormat="1" ht="14.4"/>
    <row r="6438" s="109" customFormat="1" ht="14.4"/>
    <row r="6439" s="109" customFormat="1" ht="14.4"/>
    <row r="6440" s="109" customFormat="1" ht="14.4"/>
    <row r="6441" s="109" customFormat="1" ht="14.4"/>
    <row r="6442" s="109" customFormat="1" ht="14.4"/>
    <row r="6443" s="109" customFormat="1" ht="14.4"/>
    <row r="6444" s="109" customFormat="1" ht="14.4"/>
    <row r="6445" s="109" customFormat="1" ht="14.4"/>
    <row r="6446" s="109" customFormat="1" ht="14.4"/>
    <row r="6447" s="109" customFormat="1" ht="14.4"/>
    <row r="6448" s="109" customFormat="1" ht="14.4"/>
    <row r="6449" s="109" customFormat="1" ht="14.4"/>
    <row r="6450" s="109" customFormat="1" ht="14.4"/>
    <row r="6451" s="109" customFormat="1" ht="14.4"/>
    <row r="6452" s="109" customFormat="1" ht="14.4"/>
    <row r="6453" s="109" customFormat="1" ht="14.4"/>
    <row r="6454" s="109" customFormat="1" ht="14.4"/>
    <row r="6455" s="109" customFormat="1" ht="14.4"/>
    <row r="6456" s="109" customFormat="1" ht="14.4"/>
    <row r="6457" s="109" customFormat="1" ht="14.4"/>
    <row r="6458" s="109" customFormat="1" ht="14.4"/>
    <row r="6459" s="109" customFormat="1" ht="14.4"/>
    <row r="6460" s="109" customFormat="1" ht="14.4"/>
    <row r="6461" s="109" customFormat="1" ht="14.4"/>
    <row r="6462" s="109" customFormat="1" ht="14.4"/>
    <row r="6463" s="109" customFormat="1" ht="14.4"/>
    <row r="6464" s="109" customFormat="1" ht="14.4"/>
    <row r="6465" s="109" customFormat="1" ht="14.4"/>
    <row r="6466" s="109" customFormat="1" ht="14.4"/>
    <row r="6467" s="109" customFormat="1" ht="14.4"/>
    <row r="6468" s="109" customFormat="1" ht="14.4"/>
    <row r="6469" s="109" customFormat="1" ht="14.4"/>
    <row r="6470" s="109" customFormat="1" ht="14.4"/>
    <row r="6471" s="109" customFormat="1" ht="14.4"/>
    <row r="6472" s="109" customFormat="1" ht="14.4"/>
    <row r="6473" s="109" customFormat="1" ht="14.4"/>
    <row r="6474" s="109" customFormat="1" ht="14.4"/>
    <row r="6475" s="109" customFormat="1" ht="14.4"/>
    <row r="6476" s="109" customFormat="1" ht="14.4"/>
    <row r="6477" s="109" customFormat="1" ht="14.4"/>
    <row r="6478" s="109" customFormat="1" ht="14.4"/>
    <row r="6479" s="109" customFormat="1" ht="14.4"/>
    <row r="6480" s="109" customFormat="1" ht="14.4"/>
    <row r="6481" s="109" customFormat="1" ht="14.4"/>
    <row r="6482" s="109" customFormat="1" ht="14.4"/>
    <row r="6483" s="109" customFormat="1" ht="14.4"/>
    <row r="6484" s="109" customFormat="1" ht="14.4"/>
    <row r="6485" s="109" customFormat="1" ht="14.4"/>
    <row r="6486" s="109" customFormat="1" ht="14.4"/>
    <row r="6487" s="109" customFormat="1" ht="14.4"/>
    <row r="6488" s="109" customFormat="1" ht="14.4"/>
    <row r="6489" s="109" customFormat="1" ht="14.4"/>
    <row r="6490" s="109" customFormat="1" ht="14.4"/>
    <row r="6491" s="109" customFormat="1" ht="14.4"/>
    <row r="6492" s="109" customFormat="1" ht="14.4"/>
    <row r="6493" s="109" customFormat="1" ht="14.4"/>
    <row r="6494" s="109" customFormat="1" ht="14.4"/>
    <row r="6495" s="109" customFormat="1" ht="14.4"/>
    <row r="6496" s="109" customFormat="1" ht="14.4"/>
    <row r="6497" s="109" customFormat="1" ht="14.4"/>
    <row r="6498" s="109" customFormat="1" ht="14.4"/>
    <row r="6499" s="109" customFormat="1" ht="14.4"/>
    <row r="6500" s="109" customFormat="1" ht="14.4"/>
    <row r="6501" s="109" customFormat="1" ht="14.4"/>
    <row r="6502" s="109" customFormat="1" ht="14.4"/>
    <row r="6503" s="109" customFormat="1" ht="14.4"/>
    <row r="6504" s="109" customFormat="1" ht="14.4"/>
    <row r="6505" s="109" customFormat="1" ht="14.4"/>
    <row r="6506" s="109" customFormat="1" ht="14.4"/>
    <row r="6507" s="109" customFormat="1" ht="14.4"/>
    <row r="6508" s="109" customFormat="1" ht="14.4"/>
    <row r="6509" s="109" customFormat="1" ht="14.4"/>
    <row r="6510" s="109" customFormat="1" ht="14.4"/>
    <row r="6511" s="109" customFormat="1" ht="14.4"/>
    <row r="6512" s="109" customFormat="1" ht="14.4"/>
    <row r="6513" s="109" customFormat="1" ht="14.4"/>
    <row r="6514" s="109" customFormat="1" ht="14.4"/>
    <row r="6515" s="109" customFormat="1" ht="14.4"/>
    <row r="6516" s="109" customFormat="1" ht="14.4"/>
    <row r="6517" s="109" customFormat="1" ht="14.4"/>
    <row r="6518" s="109" customFormat="1" ht="14.4"/>
    <row r="6519" s="109" customFormat="1" ht="14.4"/>
    <row r="6520" s="109" customFormat="1" ht="14.4"/>
    <row r="6521" s="109" customFormat="1" ht="14.4"/>
    <row r="6522" s="109" customFormat="1" ht="14.4"/>
    <row r="6523" s="109" customFormat="1" ht="14.4"/>
    <row r="6524" s="109" customFormat="1" ht="14.4"/>
    <row r="6525" s="109" customFormat="1" ht="14.4"/>
    <row r="6526" s="109" customFormat="1" ht="14.4"/>
    <row r="6527" s="109" customFormat="1" ht="14.4"/>
    <row r="6528" s="109" customFormat="1" ht="14.4"/>
    <row r="6529" s="109" customFormat="1" ht="14.4"/>
    <row r="6530" s="109" customFormat="1" ht="14.4"/>
    <row r="6531" s="109" customFormat="1" ht="14.4"/>
    <row r="6532" s="109" customFormat="1" ht="14.4"/>
    <row r="6533" s="109" customFormat="1" ht="14.4"/>
    <row r="6534" s="109" customFormat="1" ht="14.4"/>
    <row r="6535" s="109" customFormat="1" ht="14.4"/>
    <row r="6536" s="109" customFormat="1" ht="14.4"/>
    <row r="6537" s="109" customFormat="1" ht="14.4"/>
    <row r="6538" s="109" customFormat="1" ht="14.4"/>
    <row r="6539" s="109" customFormat="1" ht="14.4"/>
    <row r="6540" s="109" customFormat="1" ht="14.4"/>
    <row r="6541" s="109" customFormat="1" ht="14.4"/>
    <row r="6542" s="109" customFormat="1" ht="14.4"/>
    <row r="6543" s="109" customFormat="1" ht="14.4"/>
    <row r="6544" s="109" customFormat="1" ht="14.4"/>
    <row r="6545" s="109" customFormat="1" ht="14.4"/>
    <row r="6546" s="109" customFormat="1" ht="14.4"/>
    <row r="6547" s="109" customFormat="1" ht="14.4"/>
    <row r="6548" s="109" customFormat="1" ht="14.4"/>
    <row r="6549" s="109" customFormat="1" ht="14.4"/>
    <row r="6550" s="109" customFormat="1" ht="14.4"/>
    <row r="6551" s="109" customFormat="1" ht="14.4"/>
    <row r="6552" s="109" customFormat="1" ht="14.4"/>
    <row r="6553" s="109" customFormat="1" ht="14.4"/>
    <row r="6554" s="109" customFormat="1" ht="14.4"/>
    <row r="6555" s="109" customFormat="1" ht="14.4"/>
    <row r="6556" s="109" customFormat="1" ht="14.4"/>
    <row r="6557" s="109" customFormat="1" ht="14.4"/>
    <row r="6558" s="109" customFormat="1" ht="14.4"/>
    <row r="6559" s="109" customFormat="1" ht="14.4"/>
    <row r="6560" s="109" customFormat="1" ht="14.4"/>
    <row r="6561" s="109" customFormat="1" ht="14.4"/>
    <row r="6562" s="109" customFormat="1" ht="14.4"/>
    <row r="6563" s="109" customFormat="1" ht="14.4"/>
    <row r="6564" s="109" customFormat="1" ht="14.4"/>
    <row r="6565" s="109" customFormat="1" ht="14.4"/>
    <row r="6566" s="109" customFormat="1" ht="14.4"/>
    <row r="6567" s="109" customFormat="1" ht="14.4"/>
    <row r="6568" s="109" customFormat="1" ht="14.4"/>
    <row r="6569" s="109" customFormat="1" ht="14.4"/>
    <row r="6570" s="109" customFormat="1" ht="14.4"/>
    <row r="6571" s="109" customFormat="1" ht="14.4"/>
    <row r="6572" s="109" customFormat="1" ht="14.4"/>
    <row r="6573" s="109" customFormat="1" ht="14.4"/>
    <row r="6574" s="109" customFormat="1" ht="14.4"/>
    <row r="6575" s="109" customFormat="1" ht="14.4"/>
    <row r="6576" s="109" customFormat="1" ht="14.4"/>
    <row r="6577" s="109" customFormat="1" ht="14.4"/>
    <row r="6578" s="109" customFormat="1" ht="14.4"/>
    <row r="6579" s="109" customFormat="1" ht="14.4"/>
    <row r="6580" s="109" customFormat="1" ht="14.4"/>
    <row r="6581" s="109" customFormat="1" ht="14.4"/>
    <row r="6582" s="109" customFormat="1" ht="14.4"/>
    <row r="6583" s="109" customFormat="1" ht="14.4"/>
    <row r="6584" s="109" customFormat="1" ht="14.4"/>
    <row r="6585" s="109" customFormat="1" ht="14.4"/>
    <row r="6586" s="109" customFormat="1" ht="14.4"/>
    <row r="6587" s="109" customFormat="1" ht="14.4"/>
    <row r="6588" s="109" customFormat="1" ht="14.4"/>
    <row r="6589" s="109" customFormat="1" ht="14.4"/>
    <row r="6590" s="109" customFormat="1" ht="14.4"/>
    <row r="6591" s="109" customFormat="1" ht="14.4"/>
    <row r="6592" s="109" customFormat="1" ht="14.4"/>
    <row r="6593" s="109" customFormat="1" ht="14.4"/>
    <row r="6594" s="109" customFormat="1" ht="14.4"/>
    <row r="6595" s="109" customFormat="1" ht="14.4"/>
    <row r="6596" s="109" customFormat="1" ht="14.4"/>
    <row r="6597" s="109" customFormat="1" ht="14.4"/>
    <row r="6598" s="109" customFormat="1" ht="14.4"/>
    <row r="6599" s="109" customFormat="1" ht="14.4"/>
    <row r="6600" s="109" customFormat="1" ht="14.4"/>
    <row r="6601" s="109" customFormat="1" ht="14.4"/>
    <row r="6602" s="109" customFormat="1" ht="14.4"/>
    <row r="6603" s="109" customFormat="1" ht="14.4"/>
    <row r="6604" s="109" customFormat="1" ht="14.4"/>
    <row r="6605" s="109" customFormat="1" ht="14.4"/>
    <row r="6606" s="109" customFormat="1" ht="14.4"/>
    <row r="6607" s="109" customFormat="1" ht="14.4"/>
    <row r="6608" s="109" customFormat="1" ht="14.4"/>
    <row r="6609" s="109" customFormat="1" ht="14.4"/>
    <row r="6610" s="109" customFormat="1" ht="14.4"/>
    <row r="6611" s="109" customFormat="1" ht="14.4"/>
    <row r="6612" s="109" customFormat="1" ht="14.4"/>
    <row r="6613" s="109" customFormat="1" ht="14.4"/>
    <row r="6614" s="109" customFormat="1" ht="14.4"/>
    <row r="6615" s="109" customFormat="1" ht="14.4"/>
    <row r="6616" s="109" customFormat="1" ht="14.4"/>
    <row r="6617" s="109" customFormat="1" ht="14.4"/>
    <row r="6618" s="109" customFormat="1" ht="14.4"/>
    <row r="6619" s="109" customFormat="1" ht="14.4"/>
    <row r="6620" s="109" customFormat="1" ht="14.4"/>
    <row r="6621" s="109" customFormat="1" ht="14.4"/>
    <row r="6622" s="109" customFormat="1" ht="14.4"/>
    <row r="6623" s="109" customFormat="1" ht="14.4"/>
    <row r="6624" s="109" customFormat="1" ht="14.4"/>
    <row r="6625" s="109" customFormat="1" ht="14.4"/>
    <row r="6626" s="109" customFormat="1" ht="14.4"/>
    <row r="6627" s="109" customFormat="1" ht="14.4"/>
    <row r="6628" s="109" customFormat="1" ht="14.4"/>
    <row r="6629" s="109" customFormat="1" ht="14.4"/>
    <row r="6630" s="109" customFormat="1" ht="14.4"/>
    <row r="6631" s="109" customFormat="1" ht="14.4"/>
    <row r="6632" s="109" customFormat="1" ht="14.4"/>
    <row r="6633" s="109" customFormat="1" ht="14.4"/>
    <row r="6634" s="109" customFormat="1" ht="14.4"/>
    <row r="6635" s="109" customFormat="1" ht="14.4"/>
    <row r="6636" s="109" customFormat="1" ht="14.4"/>
    <row r="6637" s="109" customFormat="1" ht="14.4"/>
    <row r="6638" s="109" customFormat="1" ht="14.4"/>
    <row r="6639" s="109" customFormat="1" ht="14.4"/>
    <row r="6640" s="109" customFormat="1" ht="14.4"/>
    <row r="6641" s="109" customFormat="1" ht="14.4"/>
    <row r="6642" s="109" customFormat="1" ht="14.4"/>
    <row r="6643" s="109" customFormat="1" ht="14.4"/>
    <row r="6644" s="109" customFormat="1" ht="14.4"/>
    <row r="6645" s="109" customFormat="1" ht="14.4"/>
    <row r="6646" s="109" customFormat="1" ht="14.4"/>
    <row r="6647" s="109" customFormat="1" ht="14.4"/>
    <row r="6648" s="109" customFormat="1" ht="14.4"/>
    <row r="6649" s="109" customFormat="1" ht="14.4"/>
    <row r="6650" s="109" customFormat="1" ht="14.4"/>
    <row r="6651" s="109" customFormat="1" ht="14.4"/>
    <row r="6652" s="109" customFormat="1" ht="14.4"/>
    <row r="6653" s="109" customFormat="1" ht="14.4"/>
    <row r="6654" s="109" customFormat="1" ht="14.4"/>
    <row r="6655" s="109" customFormat="1" ht="14.4"/>
    <row r="6656" s="109" customFormat="1" ht="14.4"/>
    <row r="6657" s="109" customFormat="1" ht="14.4"/>
    <row r="6658" s="109" customFormat="1" ht="14.4"/>
    <row r="6659" s="109" customFormat="1" ht="14.4"/>
    <row r="6660" s="109" customFormat="1" ht="14.4"/>
    <row r="6661" s="109" customFormat="1" ht="14.4"/>
    <row r="6662" s="109" customFormat="1" ht="14.4"/>
    <row r="6663" s="109" customFormat="1" ht="14.4"/>
    <row r="6664" s="109" customFormat="1" ht="14.4"/>
    <row r="6665" s="109" customFormat="1" ht="14.4"/>
    <row r="6666" s="109" customFormat="1" ht="14.4"/>
    <row r="6667" s="109" customFormat="1" ht="14.4"/>
    <row r="6668" s="109" customFormat="1" ht="14.4"/>
    <row r="6669" s="109" customFormat="1" ht="14.4"/>
    <row r="6670" s="109" customFormat="1" ht="14.4"/>
    <row r="6671" s="109" customFormat="1" ht="14.4"/>
    <row r="6672" s="109" customFormat="1" ht="14.4"/>
    <row r="6673" s="109" customFormat="1" ht="14.4"/>
    <row r="6674" s="109" customFormat="1" ht="14.4"/>
    <row r="6675" s="109" customFormat="1" ht="14.4"/>
    <row r="6676" s="109" customFormat="1" ht="14.4"/>
    <row r="6677" s="109" customFormat="1" ht="14.4"/>
    <row r="6678" s="109" customFormat="1" ht="14.4"/>
    <row r="6679" s="109" customFormat="1" ht="14.4"/>
    <row r="6680" s="109" customFormat="1" ht="14.4"/>
    <row r="6681" s="109" customFormat="1" ht="14.4"/>
    <row r="6682" s="109" customFormat="1" ht="14.4"/>
    <row r="6683" s="109" customFormat="1" ht="14.4"/>
    <row r="6684" s="109" customFormat="1" ht="14.4"/>
    <row r="6685" s="109" customFormat="1" ht="14.4"/>
    <row r="6686" s="109" customFormat="1" ht="14.4"/>
    <row r="6687" s="109" customFormat="1" ht="14.4"/>
    <row r="6688" s="109" customFormat="1" ht="14.4"/>
    <row r="6689" s="109" customFormat="1" ht="14.4"/>
    <row r="6690" s="109" customFormat="1" ht="14.4"/>
    <row r="6691" s="109" customFormat="1" ht="14.4"/>
    <row r="6692" s="109" customFormat="1" ht="14.4"/>
    <row r="6693" s="109" customFormat="1" ht="14.4"/>
    <row r="6694" s="109" customFormat="1" ht="14.4"/>
    <row r="6695" s="109" customFormat="1" ht="14.4"/>
    <row r="6696" s="109" customFormat="1" ht="14.4"/>
    <row r="6697" s="109" customFormat="1" ht="14.4"/>
    <row r="6698" s="109" customFormat="1" ht="14.4"/>
    <row r="6699" s="109" customFormat="1" ht="14.4"/>
    <row r="6700" s="109" customFormat="1" ht="14.4"/>
    <row r="6701" s="109" customFormat="1" ht="14.4"/>
    <row r="6702" s="109" customFormat="1" ht="14.4"/>
    <row r="6703" s="109" customFormat="1" ht="14.4"/>
    <row r="6704" s="109" customFormat="1" ht="14.4"/>
    <row r="6705" s="109" customFormat="1" ht="14.4"/>
    <row r="6706" s="109" customFormat="1" ht="14.4"/>
    <row r="6707" s="109" customFormat="1" ht="14.4"/>
    <row r="6708" s="109" customFormat="1" ht="14.4"/>
    <row r="6709" s="109" customFormat="1" ht="14.4"/>
    <row r="6710" s="109" customFormat="1" ht="14.4"/>
    <row r="6711" s="109" customFormat="1" ht="14.4"/>
    <row r="6712" s="109" customFormat="1" ht="14.4"/>
    <row r="6713" s="109" customFormat="1" ht="14.4"/>
    <row r="6714" s="109" customFormat="1" ht="14.4"/>
    <row r="6715" s="109" customFormat="1" ht="14.4"/>
    <row r="6716" s="109" customFormat="1" ht="14.4"/>
    <row r="6717" s="109" customFormat="1" ht="14.4"/>
    <row r="6718" s="109" customFormat="1" ht="14.4"/>
    <row r="6719" s="109" customFormat="1" ht="14.4"/>
    <row r="6720" s="109" customFormat="1" ht="14.4"/>
    <row r="6721" s="109" customFormat="1" ht="14.4"/>
    <row r="6722" s="109" customFormat="1" ht="14.4"/>
    <row r="6723" s="109" customFormat="1" ht="14.4"/>
    <row r="6724" s="109" customFormat="1" ht="14.4"/>
    <row r="6725" s="109" customFormat="1" ht="14.4"/>
    <row r="6726" s="109" customFormat="1" ht="14.4"/>
    <row r="6727" s="109" customFormat="1" ht="14.4"/>
    <row r="6728" s="109" customFormat="1" ht="14.4"/>
    <row r="6729" s="109" customFormat="1" ht="14.4"/>
    <row r="6730" s="109" customFormat="1" ht="14.4"/>
    <row r="6731" s="109" customFormat="1" ht="14.4"/>
    <row r="6732" s="109" customFormat="1" ht="14.4"/>
    <row r="6733" s="109" customFormat="1" ht="14.4"/>
    <row r="6734" s="109" customFormat="1" ht="14.4"/>
    <row r="6735" s="109" customFormat="1" ht="14.4"/>
    <row r="6736" s="109" customFormat="1" ht="14.4"/>
    <row r="6737" s="109" customFormat="1" ht="14.4"/>
    <row r="6738" s="109" customFormat="1" ht="14.4"/>
    <row r="6739" s="109" customFormat="1" ht="14.4"/>
    <row r="6740" s="109" customFormat="1" ht="14.4"/>
    <row r="6741" s="109" customFormat="1" ht="14.4"/>
    <row r="6742" s="109" customFormat="1" ht="14.4"/>
    <row r="6743" s="109" customFormat="1" ht="14.4"/>
    <row r="6744" s="109" customFormat="1" ht="14.4"/>
    <row r="6745" s="109" customFormat="1" ht="14.4"/>
    <row r="6746" s="109" customFormat="1" ht="14.4"/>
    <row r="6747" s="109" customFormat="1" ht="14.4"/>
    <row r="6748" s="109" customFormat="1" ht="14.4"/>
    <row r="6749" s="109" customFormat="1" ht="14.4"/>
    <row r="6750" s="109" customFormat="1" ht="14.4"/>
    <row r="6751" s="109" customFormat="1" ht="14.4"/>
    <row r="6752" s="109" customFormat="1" ht="14.4"/>
    <row r="6753" s="109" customFormat="1" ht="14.4"/>
    <row r="6754" s="109" customFormat="1" ht="14.4"/>
    <row r="6755" s="109" customFormat="1" ht="14.4"/>
    <row r="6756" s="109" customFormat="1" ht="14.4"/>
    <row r="6757" s="109" customFormat="1" ht="14.4"/>
    <row r="6758" s="109" customFormat="1" ht="14.4"/>
    <row r="6759" s="109" customFormat="1" ht="14.4"/>
    <row r="6760" s="109" customFormat="1" ht="14.4"/>
    <row r="6761" s="109" customFormat="1" ht="14.4"/>
    <row r="6762" s="109" customFormat="1" ht="14.4"/>
    <row r="6763" s="109" customFormat="1" ht="14.4"/>
    <row r="6764" s="109" customFormat="1" ht="14.4"/>
    <row r="6765" s="109" customFormat="1" ht="14.4"/>
    <row r="6766" s="109" customFormat="1" ht="14.4"/>
    <row r="6767" s="109" customFormat="1" ht="14.4"/>
    <row r="6768" s="109" customFormat="1" ht="14.4"/>
    <row r="6769" s="109" customFormat="1" ht="14.4"/>
    <row r="6770" s="109" customFormat="1" ht="14.4"/>
    <row r="6771" s="109" customFormat="1" ht="14.4"/>
    <row r="6772" s="109" customFormat="1" ht="14.4"/>
    <row r="6773" s="109" customFormat="1" ht="14.4"/>
    <row r="6774" s="109" customFormat="1" ht="14.4"/>
    <row r="6775" s="109" customFormat="1" ht="14.4"/>
    <row r="6776" s="109" customFormat="1" ht="14.4"/>
    <row r="6777" s="109" customFormat="1" ht="14.4"/>
    <row r="6778" s="109" customFormat="1" ht="14.4"/>
    <row r="6779" s="109" customFormat="1" ht="14.4"/>
    <row r="6780" s="109" customFormat="1" ht="14.4"/>
    <row r="6781" s="109" customFormat="1" ht="14.4"/>
    <row r="6782" s="109" customFormat="1" ht="14.4"/>
    <row r="6783" s="109" customFormat="1" ht="14.4"/>
    <row r="6784" s="109" customFormat="1" ht="14.4"/>
    <row r="6785" s="109" customFormat="1" ht="14.4"/>
    <row r="6786" s="109" customFormat="1" ht="14.4"/>
    <row r="6787" s="109" customFormat="1" ht="14.4"/>
    <row r="6788" s="109" customFormat="1" ht="14.4"/>
    <row r="6789" s="109" customFormat="1" ht="14.4"/>
    <row r="6790" s="109" customFormat="1" ht="14.4"/>
    <row r="6791" s="109" customFormat="1" ht="14.4"/>
    <row r="6792" s="109" customFormat="1" ht="14.4"/>
    <row r="6793" s="109" customFormat="1" ht="14.4"/>
    <row r="6794" s="109" customFormat="1" ht="14.4"/>
    <row r="6795" s="109" customFormat="1" ht="14.4"/>
    <row r="6796" s="109" customFormat="1" ht="14.4"/>
    <row r="6797" s="109" customFormat="1" ht="14.4"/>
    <row r="6798" s="109" customFormat="1" ht="14.4"/>
    <row r="6799" s="109" customFormat="1" ht="14.4"/>
    <row r="6800" s="109" customFormat="1" ht="14.4"/>
    <row r="6801" s="109" customFormat="1" ht="14.4"/>
    <row r="6802" s="109" customFormat="1" ht="14.4"/>
    <row r="6803" s="109" customFormat="1" ht="14.4"/>
    <row r="6804" s="109" customFormat="1" ht="14.4"/>
    <row r="6805" s="109" customFormat="1" ht="14.4"/>
    <row r="6806" s="109" customFormat="1" ht="14.4"/>
    <row r="6807" s="109" customFormat="1" ht="14.4"/>
    <row r="6808" s="109" customFormat="1" ht="14.4"/>
    <row r="6809" s="109" customFormat="1" ht="14.4"/>
    <row r="6810" s="109" customFormat="1" ht="14.4"/>
    <row r="6811" s="109" customFormat="1" ht="14.4"/>
    <row r="6812" s="109" customFormat="1" ht="14.4"/>
    <row r="6813" s="109" customFormat="1" ht="14.4"/>
    <row r="6814" s="109" customFormat="1" ht="14.4"/>
    <row r="6815" s="109" customFormat="1" ht="14.4"/>
    <row r="6816" s="109" customFormat="1" ht="14.4"/>
    <row r="6817" s="109" customFormat="1" ht="14.4"/>
    <row r="6818" s="109" customFormat="1" ht="14.4"/>
    <row r="6819" s="109" customFormat="1" ht="14.4"/>
    <row r="6820" s="109" customFormat="1" ht="14.4"/>
    <row r="6821" s="109" customFormat="1" ht="14.4"/>
    <row r="6822" s="109" customFormat="1" ht="14.4"/>
    <row r="6823" s="109" customFormat="1" ht="14.4"/>
    <row r="6824" s="109" customFormat="1" ht="14.4"/>
    <row r="6825" s="109" customFormat="1" ht="14.4"/>
    <row r="6826" s="109" customFormat="1" ht="14.4"/>
    <row r="6827" s="109" customFormat="1" ht="14.4"/>
    <row r="6828" s="109" customFormat="1" ht="14.4"/>
    <row r="6829" s="109" customFormat="1" ht="14.4"/>
    <row r="6830" s="109" customFormat="1" ht="14.4"/>
    <row r="6831" s="109" customFormat="1" ht="14.4"/>
    <row r="6832" s="109" customFormat="1" ht="14.4"/>
    <row r="6833" s="109" customFormat="1" ht="14.4"/>
    <row r="6834" s="109" customFormat="1" ht="14.4"/>
    <row r="6835" s="109" customFormat="1" ht="14.4"/>
    <row r="6836" s="109" customFormat="1" ht="14.4"/>
    <row r="6837" s="109" customFormat="1" ht="14.4"/>
    <row r="6838" s="109" customFormat="1" ht="14.4"/>
    <row r="6839" s="109" customFormat="1" ht="14.4"/>
    <row r="6840" s="109" customFormat="1" ht="14.4"/>
    <row r="6841" s="109" customFormat="1" ht="14.4"/>
    <row r="6842" s="109" customFormat="1" ht="14.4"/>
    <row r="6843" s="109" customFormat="1" ht="14.4"/>
    <row r="6844" s="109" customFormat="1" ht="14.4"/>
    <row r="6845" s="109" customFormat="1" ht="14.4"/>
    <row r="6846" s="109" customFormat="1" ht="14.4"/>
    <row r="6847" s="109" customFormat="1" ht="14.4"/>
    <row r="6848" s="109" customFormat="1" ht="14.4"/>
    <row r="6849" s="109" customFormat="1" ht="14.4"/>
    <row r="6850" s="109" customFormat="1" ht="14.4"/>
    <row r="6851" s="109" customFormat="1" ht="14.4"/>
    <row r="6852" s="109" customFormat="1" ht="14.4"/>
    <row r="6853" s="109" customFormat="1" ht="14.4"/>
    <row r="6854" s="109" customFormat="1" ht="14.4"/>
    <row r="6855" s="109" customFormat="1" ht="14.4"/>
    <row r="6856" s="109" customFormat="1" ht="14.4"/>
    <row r="6857" s="109" customFormat="1" ht="14.4"/>
    <row r="6858" s="109" customFormat="1" ht="14.4"/>
    <row r="6859" s="109" customFormat="1" ht="14.4"/>
    <row r="6860" s="109" customFormat="1" ht="14.4"/>
    <row r="6861" s="109" customFormat="1" ht="14.4"/>
    <row r="6862" s="109" customFormat="1" ht="14.4"/>
    <row r="6863" s="109" customFormat="1" ht="14.4"/>
    <row r="6864" s="109" customFormat="1" ht="14.4"/>
    <row r="6865" s="109" customFormat="1" ht="14.4"/>
    <row r="6866" s="109" customFormat="1" ht="14.4"/>
    <row r="6867" s="109" customFormat="1" ht="14.4"/>
    <row r="6868" s="109" customFormat="1" ht="14.4"/>
    <row r="6869" s="109" customFormat="1" ht="14.4"/>
    <row r="6870" s="109" customFormat="1" ht="14.4"/>
    <row r="6871" s="109" customFormat="1" ht="14.4"/>
    <row r="6872" s="109" customFormat="1" ht="14.4"/>
    <row r="6873" s="109" customFormat="1" ht="14.4"/>
    <row r="6874" s="109" customFormat="1" ht="14.4"/>
    <row r="6875" s="109" customFormat="1" ht="14.4"/>
    <row r="6876" s="109" customFormat="1" ht="14.4"/>
    <row r="6877" s="109" customFormat="1" ht="14.4"/>
    <row r="6878" s="109" customFormat="1" ht="14.4"/>
    <row r="6879" s="109" customFormat="1" ht="14.4"/>
    <row r="6880" s="109" customFormat="1" ht="14.4"/>
    <row r="6881" s="109" customFormat="1" ht="14.4"/>
    <row r="6882" s="109" customFormat="1" ht="14.4"/>
    <row r="6883" s="109" customFormat="1" ht="14.4"/>
    <row r="6884" s="109" customFormat="1" ht="14.4"/>
    <row r="6885" s="109" customFormat="1" ht="14.4"/>
    <row r="6886" s="109" customFormat="1" ht="14.4"/>
    <row r="6887" s="109" customFormat="1" ht="14.4"/>
    <row r="6888" s="109" customFormat="1" ht="14.4"/>
    <row r="6889" s="109" customFormat="1" ht="14.4"/>
    <row r="6890" s="109" customFormat="1" ht="14.4"/>
    <row r="6891" s="109" customFormat="1" ht="14.4"/>
    <row r="6892" s="109" customFormat="1" ht="14.4"/>
    <row r="6893" s="109" customFormat="1" ht="14.4"/>
    <row r="6894" s="109" customFormat="1" ht="14.4"/>
    <row r="6895" s="109" customFormat="1" ht="14.4"/>
    <row r="6896" s="109" customFormat="1" ht="14.4"/>
    <row r="6897" s="109" customFormat="1" ht="14.4"/>
    <row r="6898" s="109" customFormat="1" ht="14.4"/>
    <row r="6899" s="109" customFormat="1" ht="14.4"/>
    <row r="6900" s="109" customFormat="1" ht="14.4"/>
    <row r="6901" s="109" customFormat="1" ht="14.4"/>
    <row r="6902" s="109" customFormat="1" ht="14.4"/>
    <row r="6903" s="109" customFormat="1" ht="14.4"/>
    <row r="6904" s="109" customFormat="1" ht="14.4"/>
    <row r="6905" s="109" customFormat="1" ht="14.4"/>
    <row r="6906" s="109" customFormat="1" ht="14.4"/>
    <row r="6907" s="109" customFormat="1" ht="14.4"/>
    <row r="6908" s="109" customFormat="1" ht="14.4"/>
    <row r="6909" s="109" customFormat="1" ht="14.4"/>
    <row r="6910" s="109" customFormat="1" ht="14.4"/>
    <row r="6911" s="109" customFormat="1" ht="14.4"/>
    <row r="6912" s="109" customFormat="1" ht="14.4"/>
    <row r="6913" s="109" customFormat="1" ht="14.4"/>
    <row r="6914" s="109" customFormat="1" ht="14.4"/>
    <row r="6915" s="109" customFormat="1" ht="14.4"/>
    <row r="6916" s="109" customFormat="1" ht="14.4"/>
    <row r="6917" s="109" customFormat="1" ht="14.4"/>
    <row r="6918" s="109" customFormat="1" ht="14.4"/>
    <row r="6919" s="109" customFormat="1" ht="14.4"/>
    <row r="6920" s="109" customFormat="1" ht="14.4"/>
    <row r="6921" s="109" customFormat="1" ht="14.4"/>
    <row r="6922" s="109" customFormat="1" ht="14.4"/>
    <row r="6923" s="109" customFormat="1" ht="14.4"/>
    <row r="6924" s="109" customFormat="1" ht="14.4"/>
    <row r="6925" s="109" customFormat="1" ht="14.4"/>
    <row r="6926" s="109" customFormat="1" ht="14.4"/>
    <row r="6927" s="109" customFormat="1" ht="14.4"/>
    <row r="6928" s="109" customFormat="1" ht="14.4"/>
    <row r="6929" s="109" customFormat="1" ht="14.4"/>
    <row r="6930" s="109" customFormat="1" ht="14.4"/>
    <row r="6931" s="109" customFormat="1" ht="14.4"/>
    <row r="6932" s="109" customFormat="1" ht="14.4"/>
    <row r="6933" s="109" customFormat="1" ht="14.4"/>
    <row r="6934" s="109" customFormat="1" ht="14.4"/>
    <row r="6935" s="109" customFormat="1" ht="14.4"/>
    <row r="6936" s="109" customFormat="1" ht="14.4"/>
    <row r="6937" s="109" customFormat="1" ht="14.4"/>
    <row r="6938" s="109" customFormat="1" ht="14.4"/>
    <row r="6939" s="109" customFormat="1" ht="14.4"/>
    <row r="6940" s="109" customFormat="1" ht="14.4"/>
    <row r="6941" s="109" customFormat="1" ht="14.4"/>
    <row r="6942" s="109" customFormat="1" ht="14.4"/>
    <row r="6943" s="109" customFormat="1" ht="14.4"/>
    <row r="6944" s="109" customFormat="1" ht="14.4"/>
    <row r="6945" s="109" customFormat="1" ht="14.4"/>
    <row r="6946" s="109" customFormat="1" ht="14.4"/>
    <row r="6947" s="109" customFormat="1" ht="14.4"/>
    <row r="6948" s="109" customFormat="1" ht="14.4"/>
    <row r="6949" s="109" customFormat="1" ht="14.4"/>
    <row r="6950" s="109" customFormat="1" ht="14.4"/>
    <row r="6951" s="109" customFormat="1" ht="14.4"/>
    <row r="6952" s="109" customFormat="1" ht="14.4"/>
    <row r="6953" s="109" customFormat="1" ht="14.4"/>
    <row r="6954" s="109" customFormat="1" ht="14.4"/>
    <row r="6955" s="109" customFormat="1" ht="14.4"/>
    <row r="6956" s="109" customFormat="1" ht="14.4"/>
    <row r="6957" s="109" customFormat="1" ht="14.4"/>
    <row r="6958" s="109" customFormat="1" ht="14.4"/>
    <row r="6959" s="109" customFormat="1" ht="14.4"/>
    <row r="6960" s="109" customFormat="1" ht="14.4"/>
    <row r="6961" s="109" customFormat="1" ht="14.4"/>
    <row r="6962" s="109" customFormat="1" ht="14.4"/>
    <row r="6963" s="109" customFormat="1" ht="14.4"/>
    <row r="6964" s="109" customFormat="1" ht="14.4"/>
    <row r="6965" s="109" customFormat="1" ht="14.4"/>
    <row r="6966" s="109" customFormat="1" ht="14.4"/>
    <row r="6967" s="109" customFormat="1" ht="14.4"/>
    <row r="6968" s="109" customFormat="1" ht="14.4"/>
    <row r="6969" s="109" customFormat="1" ht="14.4"/>
    <row r="6970" s="109" customFormat="1" ht="14.4"/>
    <row r="6971" s="109" customFormat="1" ht="14.4"/>
    <row r="6972" s="109" customFormat="1" ht="14.4"/>
    <row r="6973" s="109" customFormat="1" ht="14.4"/>
    <row r="6974" s="109" customFormat="1" ht="14.4"/>
    <row r="6975" s="109" customFormat="1" ht="14.4"/>
    <row r="6976" s="109" customFormat="1" ht="14.4"/>
    <row r="6977" s="109" customFormat="1" ht="14.4"/>
    <row r="6978" s="109" customFormat="1" ht="14.4"/>
    <row r="6979" s="109" customFormat="1" ht="14.4"/>
    <row r="6980" s="109" customFormat="1" ht="14.4"/>
    <row r="6981" s="109" customFormat="1" ht="14.4"/>
    <row r="6982" s="109" customFormat="1" ht="14.4"/>
    <row r="6983" s="109" customFormat="1" ht="14.4"/>
    <row r="6984" s="109" customFormat="1" ht="14.4"/>
    <row r="6985" s="109" customFormat="1" ht="14.4"/>
    <row r="6986" s="109" customFormat="1" ht="14.4"/>
    <row r="6987" s="109" customFormat="1" ht="14.4"/>
    <row r="6988" s="109" customFormat="1" ht="14.4"/>
    <row r="6989" s="109" customFormat="1" ht="14.4"/>
    <row r="6990" s="109" customFormat="1" ht="14.4"/>
    <row r="6991" s="109" customFormat="1" ht="14.4"/>
    <row r="6992" s="109" customFormat="1" ht="14.4"/>
    <row r="6993" s="109" customFormat="1" ht="14.4"/>
    <row r="6994" s="109" customFormat="1" ht="14.4"/>
    <row r="6995" s="109" customFormat="1" ht="14.4"/>
    <row r="6996" s="109" customFormat="1" ht="14.4"/>
    <row r="6997" s="109" customFormat="1" ht="14.4"/>
    <row r="6998" s="109" customFormat="1" ht="14.4"/>
    <row r="6999" s="109" customFormat="1" ht="14.4"/>
    <row r="7000" s="109" customFormat="1" ht="14.4"/>
    <row r="7001" s="109" customFormat="1" ht="14.4"/>
    <row r="7002" s="109" customFormat="1" ht="14.4"/>
    <row r="7003" s="109" customFormat="1" ht="14.4"/>
    <row r="7004" s="109" customFormat="1" ht="14.4"/>
    <row r="7005" s="109" customFormat="1" ht="14.4"/>
    <row r="7006" s="109" customFormat="1" ht="14.4"/>
    <row r="7007" s="109" customFormat="1" ht="14.4"/>
    <row r="7008" s="109" customFormat="1" ht="14.4"/>
    <row r="7009" s="109" customFormat="1" ht="14.4"/>
    <row r="7010" s="109" customFormat="1" ht="14.4"/>
    <row r="7011" s="109" customFormat="1" ht="14.4"/>
    <row r="7012" s="109" customFormat="1" ht="14.4"/>
    <row r="7013" s="109" customFormat="1" ht="14.4"/>
    <row r="7014" s="109" customFormat="1" ht="14.4"/>
    <row r="7015" s="109" customFormat="1" ht="14.4"/>
    <row r="7016" s="109" customFormat="1" ht="14.4"/>
    <row r="7017" s="109" customFormat="1" ht="14.4"/>
    <row r="7018" s="109" customFormat="1" ht="14.4"/>
    <row r="7019" s="109" customFormat="1" ht="14.4"/>
    <row r="7020" s="109" customFormat="1" ht="14.4"/>
    <row r="7021" s="109" customFormat="1" ht="14.4"/>
    <row r="7022" s="109" customFormat="1" ht="14.4"/>
    <row r="7023" s="109" customFormat="1" ht="14.4"/>
    <row r="7024" s="109" customFormat="1" ht="14.4"/>
    <row r="7025" s="109" customFormat="1" ht="14.4"/>
    <row r="7026" s="109" customFormat="1" ht="14.4"/>
    <row r="7027" s="109" customFormat="1" ht="14.4"/>
    <row r="7028" s="109" customFormat="1" ht="14.4"/>
    <row r="7029" s="109" customFormat="1" ht="14.4"/>
    <row r="7030" s="109" customFormat="1" ht="14.4"/>
    <row r="7031" s="109" customFormat="1" ht="14.4"/>
    <row r="7032" s="109" customFormat="1" ht="14.4"/>
    <row r="7033" s="109" customFormat="1" ht="14.4"/>
    <row r="7034" s="109" customFormat="1" ht="14.4"/>
    <row r="7035" s="109" customFormat="1" ht="14.4"/>
    <row r="7036" s="109" customFormat="1" ht="14.4"/>
    <row r="7037" s="109" customFormat="1" ht="14.4"/>
    <row r="7038" s="109" customFormat="1" ht="14.4"/>
    <row r="7039" s="109" customFormat="1" ht="14.4"/>
    <row r="7040" s="109" customFormat="1" ht="14.4"/>
    <row r="7041" s="109" customFormat="1" ht="14.4"/>
    <row r="7042" s="109" customFormat="1" ht="14.4"/>
    <row r="7043" s="109" customFormat="1" ht="14.4"/>
    <row r="7044" s="109" customFormat="1" ht="14.4"/>
    <row r="7045" s="109" customFormat="1" ht="14.4"/>
    <row r="7046" s="109" customFormat="1" ht="14.4"/>
    <row r="7047" s="109" customFormat="1" ht="14.4"/>
    <row r="7048" s="109" customFormat="1" ht="14.4"/>
    <row r="7049" s="109" customFormat="1" ht="14.4"/>
    <row r="7050" s="109" customFormat="1" ht="14.4"/>
    <row r="7051" s="109" customFormat="1" ht="14.4"/>
    <row r="7052" s="109" customFormat="1" ht="14.4"/>
    <row r="7053" s="109" customFormat="1" ht="14.4"/>
    <row r="7054" s="109" customFormat="1" ht="14.4"/>
    <row r="7055" s="109" customFormat="1" ht="14.4"/>
    <row r="7056" s="109" customFormat="1" ht="14.4"/>
    <row r="7057" s="109" customFormat="1" ht="14.4"/>
    <row r="7058" s="109" customFormat="1" ht="14.4"/>
    <row r="7059" s="109" customFormat="1" ht="14.4"/>
    <row r="7060" s="109" customFormat="1" ht="14.4"/>
    <row r="7061" s="109" customFormat="1" ht="14.4"/>
    <row r="7062" s="109" customFormat="1" ht="14.4"/>
    <row r="7063" s="109" customFormat="1" ht="14.4"/>
    <row r="7064" s="109" customFormat="1" ht="14.4"/>
    <row r="7065" s="109" customFormat="1" ht="14.4"/>
    <row r="7066" s="109" customFormat="1" ht="14.4"/>
    <row r="7067" s="109" customFormat="1" ht="14.4"/>
    <row r="7068" s="109" customFormat="1" ht="14.4"/>
    <row r="7069" s="109" customFormat="1" ht="14.4"/>
    <row r="7070" s="109" customFormat="1" ht="14.4"/>
    <row r="7071" s="109" customFormat="1" ht="14.4"/>
    <row r="7072" s="109" customFormat="1" ht="14.4"/>
    <row r="7073" s="109" customFormat="1" ht="14.4"/>
    <row r="7074" s="109" customFormat="1" ht="14.4"/>
    <row r="7075" s="109" customFormat="1" ht="14.4"/>
    <row r="7076" s="109" customFormat="1" ht="14.4"/>
    <row r="7077" s="109" customFormat="1" ht="14.4"/>
    <row r="7078" s="109" customFormat="1" ht="14.4"/>
    <row r="7079" s="109" customFormat="1" ht="14.4"/>
    <row r="7080" s="109" customFormat="1" ht="14.4"/>
    <row r="7081" s="109" customFormat="1" ht="14.4"/>
    <row r="7082" s="109" customFormat="1" ht="14.4"/>
    <row r="7083" s="109" customFormat="1" ht="14.4"/>
    <row r="7084" s="109" customFormat="1" ht="14.4"/>
    <row r="7085" s="109" customFormat="1" ht="14.4"/>
    <row r="7086" s="109" customFormat="1" ht="14.4"/>
    <row r="7087" s="109" customFormat="1" ht="14.4"/>
    <row r="7088" s="109" customFormat="1" ht="14.4"/>
    <row r="7089" s="109" customFormat="1" ht="14.4"/>
    <row r="7090" s="109" customFormat="1" ht="14.4"/>
    <row r="7091" s="109" customFormat="1" ht="14.4"/>
    <row r="7092" s="109" customFormat="1" ht="14.4"/>
    <row r="7093" s="109" customFormat="1" ht="14.4"/>
    <row r="7094" s="109" customFormat="1" ht="14.4"/>
    <row r="7095" s="109" customFormat="1" ht="14.4"/>
    <row r="7096" s="109" customFormat="1" ht="14.4"/>
    <row r="7097" s="109" customFormat="1" ht="14.4"/>
    <row r="7098" s="109" customFormat="1" ht="14.4"/>
    <row r="7099" s="109" customFormat="1" ht="14.4"/>
    <row r="7100" s="109" customFormat="1" ht="14.4"/>
    <row r="7101" s="109" customFormat="1" ht="14.4"/>
    <row r="7102" s="109" customFormat="1" ht="14.4"/>
    <row r="7103" s="109" customFormat="1" ht="14.4"/>
    <row r="7104" s="109" customFormat="1" ht="14.4"/>
    <row r="7105" s="109" customFormat="1" ht="14.4"/>
    <row r="7106" s="109" customFormat="1" ht="14.4"/>
    <row r="7107" s="109" customFormat="1" ht="14.4"/>
    <row r="7108" s="109" customFormat="1" ht="14.4"/>
    <row r="7109" s="109" customFormat="1" ht="14.4"/>
    <row r="7110" s="109" customFormat="1" ht="14.4"/>
    <row r="7111" s="109" customFormat="1" ht="14.4"/>
    <row r="7112" s="109" customFormat="1" ht="14.4"/>
    <row r="7113" s="109" customFormat="1" ht="14.4"/>
    <row r="7114" s="109" customFormat="1" ht="14.4"/>
    <row r="7115" s="109" customFormat="1" ht="14.4"/>
    <row r="7116" s="109" customFormat="1" ht="14.4"/>
    <row r="7117" s="109" customFormat="1" ht="14.4"/>
    <row r="7118" s="109" customFormat="1" ht="14.4"/>
    <row r="7119" s="109" customFormat="1" ht="14.4"/>
    <row r="7120" s="109" customFormat="1" ht="14.4"/>
    <row r="7121" s="109" customFormat="1" ht="14.4"/>
    <row r="7122" s="109" customFormat="1" ht="14.4"/>
    <row r="7123" s="109" customFormat="1" ht="14.4"/>
    <row r="7124" s="109" customFormat="1" ht="14.4"/>
    <row r="7125" s="109" customFormat="1" ht="14.4"/>
    <row r="7126" s="109" customFormat="1" ht="14.4"/>
    <row r="7127" s="109" customFormat="1" ht="14.4"/>
    <row r="7128" s="109" customFormat="1" ht="14.4"/>
    <row r="7129" s="109" customFormat="1" ht="14.4"/>
    <row r="7130" s="109" customFormat="1" ht="14.4"/>
    <row r="7131" s="109" customFormat="1" ht="14.4"/>
    <row r="7132" s="109" customFormat="1" ht="14.4"/>
    <row r="7133" s="109" customFormat="1" ht="14.4"/>
    <row r="7134" s="109" customFormat="1" ht="14.4"/>
    <row r="7135" s="109" customFormat="1" ht="14.4"/>
    <row r="7136" s="109" customFormat="1" ht="14.4"/>
    <row r="7137" s="109" customFormat="1" ht="14.4"/>
    <row r="7138" s="109" customFormat="1" ht="14.4"/>
    <row r="7139" s="109" customFormat="1" ht="14.4"/>
    <row r="7140" s="109" customFormat="1" ht="14.4"/>
    <row r="7141" s="109" customFormat="1" ht="14.4"/>
    <row r="7142" s="109" customFormat="1" ht="14.4"/>
    <row r="7143" s="109" customFormat="1" ht="14.4"/>
    <row r="7144" s="109" customFormat="1" ht="14.4"/>
    <row r="7145" s="109" customFormat="1" ht="14.4"/>
    <row r="7146" s="109" customFormat="1" ht="14.4"/>
    <row r="7147" s="109" customFormat="1" ht="14.4"/>
    <row r="7148" s="109" customFormat="1" ht="14.4"/>
    <row r="7149" s="109" customFormat="1" ht="14.4"/>
    <row r="7150" s="109" customFormat="1" ht="14.4"/>
    <row r="7151" s="109" customFormat="1" ht="14.4"/>
    <row r="7152" s="109" customFormat="1" ht="14.4"/>
    <row r="7153" s="109" customFormat="1" ht="14.4"/>
    <row r="7154" s="109" customFormat="1" ht="14.4"/>
    <row r="7155" s="109" customFormat="1" ht="14.4"/>
    <row r="7156" s="109" customFormat="1" ht="14.4"/>
    <row r="7157" s="109" customFormat="1" ht="14.4"/>
    <row r="7158" s="109" customFormat="1" ht="14.4"/>
    <row r="7159" s="109" customFormat="1" ht="14.4"/>
    <row r="7160" s="109" customFormat="1" ht="14.4"/>
    <row r="7161" s="109" customFormat="1" ht="14.4"/>
    <row r="7162" s="109" customFormat="1" ht="14.4"/>
    <row r="7163" s="109" customFormat="1" ht="14.4"/>
    <row r="7164" s="109" customFormat="1" ht="14.4"/>
    <row r="7165" s="109" customFormat="1" ht="14.4"/>
    <row r="7166" s="109" customFormat="1" ht="14.4"/>
    <row r="7167" s="109" customFormat="1" ht="14.4"/>
    <row r="7168" s="109" customFormat="1" ht="14.4"/>
    <row r="7169" s="109" customFormat="1" ht="14.4"/>
    <row r="7170" s="109" customFormat="1" ht="14.4"/>
    <row r="7171" s="109" customFormat="1" ht="14.4"/>
    <row r="7172" s="109" customFormat="1" ht="14.4"/>
    <row r="7173" s="109" customFormat="1" ht="14.4"/>
    <row r="7174" s="109" customFormat="1" ht="14.4"/>
    <row r="7175" s="109" customFormat="1" ht="14.4"/>
    <row r="7176" s="109" customFormat="1" ht="14.4"/>
    <row r="7177" s="109" customFormat="1" ht="14.4"/>
    <row r="7178" s="109" customFormat="1" ht="14.4"/>
    <row r="7179" s="109" customFormat="1" ht="14.4"/>
    <row r="7180" s="109" customFormat="1" ht="14.4"/>
    <row r="7181" s="109" customFormat="1" ht="14.4"/>
    <row r="7182" s="109" customFormat="1" ht="14.4"/>
    <row r="7183" s="109" customFormat="1" ht="14.4"/>
    <row r="7184" s="109" customFormat="1" ht="14.4"/>
    <row r="7185" s="109" customFormat="1" ht="14.4"/>
    <row r="7186" s="109" customFormat="1" ht="14.4"/>
    <row r="7187" s="109" customFormat="1" ht="14.4"/>
    <row r="7188" s="109" customFormat="1" ht="14.4"/>
    <row r="7189" s="109" customFormat="1" ht="14.4"/>
    <row r="7190" s="109" customFormat="1" ht="14.4"/>
    <row r="7191" s="109" customFormat="1" ht="14.4"/>
    <row r="7192" s="109" customFormat="1" ht="14.4"/>
    <row r="7193" s="109" customFormat="1" ht="14.4"/>
    <row r="7194" s="109" customFormat="1" ht="14.4"/>
    <row r="7195" s="109" customFormat="1" ht="14.4"/>
    <row r="7196" s="109" customFormat="1" ht="14.4"/>
    <row r="7197" s="109" customFormat="1" ht="14.4"/>
    <row r="7198" s="109" customFormat="1" ht="14.4"/>
    <row r="7199" s="109" customFormat="1" ht="14.4"/>
    <row r="7200" s="109" customFormat="1" ht="14.4"/>
    <row r="7201" s="109" customFormat="1" ht="14.4"/>
    <row r="7202" s="109" customFormat="1" ht="14.4"/>
    <row r="7203" s="109" customFormat="1" ht="14.4"/>
    <row r="7204" s="109" customFormat="1" ht="14.4"/>
    <row r="7205" s="109" customFormat="1" ht="14.4"/>
    <row r="7206" s="109" customFormat="1" ht="14.4"/>
    <row r="7207" s="109" customFormat="1" ht="14.4"/>
    <row r="7208" s="109" customFormat="1" ht="14.4"/>
    <row r="7209" s="109" customFormat="1" ht="14.4"/>
    <row r="7210" s="109" customFormat="1" ht="14.4"/>
    <row r="7211" s="109" customFormat="1" ht="14.4"/>
    <row r="7212" s="109" customFormat="1" ht="14.4"/>
    <row r="7213" s="109" customFormat="1" ht="14.4"/>
    <row r="7214" s="109" customFormat="1" ht="14.4"/>
    <row r="7215" s="109" customFormat="1" ht="14.4"/>
    <row r="7216" s="109" customFormat="1" ht="14.4"/>
    <row r="7217" s="109" customFormat="1" ht="14.4"/>
    <row r="7218" s="109" customFormat="1" ht="14.4"/>
    <row r="7219" s="109" customFormat="1" ht="14.4"/>
    <row r="7220" s="109" customFormat="1" ht="14.4"/>
    <row r="7221" s="109" customFormat="1" ht="14.4"/>
    <row r="7222" s="109" customFormat="1" ht="14.4"/>
    <row r="7223" s="109" customFormat="1" ht="14.4"/>
    <row r="7224" s="109" customFormat="1" ht="14.4"/>
    <row r="7225" s="109" customFormat="1" ht="14.4"/>
    <row r="7226" s="109" customFormat="1" ht="14.4"/>
    <row r="7227" s="109" customFormat="1" ht="14.4"/>
    <row r="7228" s="109" customFormat="1" ht="14.4"/>
    <row r="7229" s="109" customFormat="1" ht="14.4"/>
    <row r="7230" s="109" customFormat="1" ht="14.4"/>
    <row r="7231" s="109" customFormat="1" ht="14.4"/>
    <row r="7232" s="109" customFormat="1" ht="14.4"/>
    <row r="7233" s="109" customFormat="1" ht="14.4"/>
    <row r="7234" s="109" customFormat="1" ht="14.4"/>
    <row r="7235" s="109" customFormat="1" ht="14.4"/>
    <row r="7236" s="109" customFormat="1" ht="14.4"/>
    <row r="7237" s="109" customFormat="1" ht="14.4"/>
    <row r="7238" s="109" customFormat="1" ht="14.4"/>
    <row r="7239" s="109" customFormat="1" ht="14.4"/>
    <row r="7240" s="109" customFormat="1" ht="14.4"/>
    <row r="7241" s="109" customFormat="1" ht="14.4"/>
    <row r="7242" s="109" customFormat="1" ht="14.4"/>
    <row r="7243" s="109" customFormat="1" ht="14.4"/>
    <row r="7244" s="109" customFormat="1" ht="14.4"/>
    <row r="7245" s="109" customFormat="1" ht="14.4"/>
    <row r="7246" s="109" customFormat="1" ht="14.4"/>
    <row r="7247" s="109" customFormat="1" ht="14.4"/>
    <row r="7248" s="109" customFormat="1" ht="14.4"/>
    <row r="7249" s="109" customFormat="1" ht="14.4"/>
    <row r="7250" s="109" customFormat="1" ht="14.4"/>
    <row r="7251" s="109" customFormat="1" ht="14.4"/>
    <row r="7252" s="109" customFormat="1" ht="14.4"/>
    <row r="7253" s="109" customFormat="1" ht="14.4"/>
    <row r="7254" s="109" customFormat="1" ht="14.4"/>
    <row r="7255" s="109" customFormat="1" ht="14.4"/>
    <row r="7256" s="109" customFormat="1" ht="14.4"/>
    <row r="7257" s="109" customFormat="1" ht="14.4"/>
    <row r="7258" s="109" customFormat="1" ht="14.4"/>
    <row r="7259" s="109" customFormat="1" ht="14.4"/>
    <row r="7260" s="109" customFormat="1" ht="14.4"/>
    <row r="7261" s="109" customFormat="1" ht="14.4"/>
    <row r="7262" s="109" customFormat="1" ht="14.4"/>
    <row r="7263" s="109" customFormat="1" ht="14.4"/>
    <row r="7264" s="109" customFormat="1" ht="14.4"/>
    <row r="7265" s="109" customFormat="1" ht="14.4"/>
    <row r="7266" s="109" customFormat="1" ht="14.4"/>
    <row r="7267" s="109" customFormat="1" ht="14.4"/>
    <row r="7268" s="109" customFormat="1" ht="14.4"/>
    <row r="7269" s="109" customFormat="1" ht="14.4"/>
    <row r="7270" s="109" customFormat="1" ht="14.4"/>
    <row r="7271" s="109" customFormat="1" ht="14.4"/>
    <row r="7272" s="109" customFormat="1" ht="14.4"/>
    <row r="7273" s="109" customFormat="1" ht="14.4"/>
    <row r="7274" s="109" customFormat="1" ht="14.4"/>
    <row r="7275" s="109" customFormat="1" ht="14.4"/>
    <row r="7276" s="109" customFormat="1" ht="14.4"/>
    <row r="7277" s="109" customFormat="1" ht="14.4"/>
    <row r="7278" s="109" customFormat="1" ht="14.4"/>
    <row r="7279" s="109" customFormat="1" ht="14.4"/>
    <row r="7280" s="109" customFormat="1" ht="14.4"/>
    <row r="7281" s="109" customFormat="1" ht="14.4"/>
    <row r="7282" s="109" customFormat="1" ht="14.4"/>
    <row r="7283" s="109" customFormat="1" ht="14.4"/>
    <row r="7284" s="109" customFormat="1" ht="14.4"/>
    <row r="7285" s="109" customFormat="1" ht="14.4"/>
    <row r="7286" s="109" customFormat="1" ht="14.4"/>
    <row r="7287" s="109" customFormat="1" ht="14.4"/>
    <row r="7288" s="109" customFormat="1" ht="14.4"/>
    <row r="7289" s="109" customFormat="1" ht="14.4"/>
    <row r="7290" s="109" customFormat="1" ht="14.4"/>
    <row r="7291" s="109" customFormat="1" ht="14.4"/>
    <row r="7292" s="109" customFormat="1" ht="14.4"/>
    <row r="7293" s="109" customFormat="1" ht="14.4"/>
    <row r="7294" s="109" customFormat="1" ht="14.4"/>
    <row r="7295" s="109" customFormat="1" ht="14.4"/>
    <row r="7296" s="109" customFormat="1" ht="14.4"/>
    <row r="7297" s="109" customFormat="1" ht="14.4"/>
    <row r="7298" s="109" customFormat="1" ht="14.4"/>
    <row r="7299" s="109" customFormat="1" ht="14.4"/>
    <row r="7300" s="109" customFormat="1" ht="14.4"/>
    <row r="7301" s="109" customFormat="1" ht="14.4"/>
    <row r="7302" s="109" customFormat="1" ht="14.4"/>
    <row r="7303" s="109" customFormat="1" ht="14.4"/>
    <row r="7304" s="109" customFormat="1" ht="14.4"/>
    <row r="7305" s="109" customFormat="1" ht="14.4"/>
    <row r="7306" s="109" customFormat="1" ht="14.4"/>
    <row r="7307" s="109" customFormat="1" ht="14.4"/>
    <row r="7308" s="109" customFormat="1" ht="14.4"/>
    <row r="7309" s="109" customFormat="1" ht="14.4"/>
    <row r="7310" s="109" customFormat="1" ht="14.4"/>
    <row r="7311" s="109" customFormat="1" ht="14.4"/>
    <row r="7312" s="109" customFormat="1" ht="14.4"/>
    <row r="7313" s="109" customFormat="1" ht="14.4"/>
    <row r="7314" s="109" customFormat="1" ht="14.4"/>
    <row r="7315" s="109" customFormat="1" ht="14.4"/>
    <row r="7316" s="109" customFormat="1" ht="14.4"/>
    <row r="7317" s="109" customFormat="1" ht="14.4"/>
    <row r="7318" s="109" customFormat="1" ht="14.4"/>
    <row r="7319" s="109" customFormat="1" ht="14.4"/>
    <row r="7320" s="109" customFormat="1" ht="14.4"/>
    <row r="7321" s="109" customFormat="1" ht="14.4"/>
    <row r="7322" s="109" customFormat="1" ht="14.4"/>
    <row r="7323" s="109" customFormat="1" ht="14.4"/>
    <row r="7324" s="109" customFormat="1" ht="14.4"/>
    <row r="7325" s="109" customFormat="1" ht="14.4"/>
    <row r="7326" s="109" customFormat="1" ht="14.4"/>
    <row r="7327" s="109" customFormat="1" ht="14.4"/>
    <row r="7328" s="109" customFormat="1" ht="14.4"/>
    <row r="7329" s="109" customFormat="1" ht="14.4"/>
    <row r="7330" s="109" customFormat="1" ht="14.4"/>
    <row r="7331" s="109" customFormat="1" ht="14.4"/>
    <row r="7332" s="109" customFormat="1" ht="14.4"/>
    <row r="7333" s="109" customFormat="1" ht="14.4"/>
    <row r="7334" s="109" customFormat="1" ht="14.4"/>
    <row r="7335" s="109" customFormat="1" ht="14.4"/>
    <row r="7336" s="109" customFormat="1" ht="14.4"/>
    <row r="7337" s="109" customFormat="1" ht="14.4"/>
    <row r="7338" s="109" customFormat="1" ht="14.4"/>
    <row r="7339" s="109" customFormat="1" ht="14.4"/>
    <row r="7340" s="109" customFormat="1" ht="14.4"/>
    <row r="7341" s="109" customFormat="1" ht="14.4"/>
    <row r="7342" s="109" customFormat="1" ht="14.4"/>
    <row r="7343" s="109" customFormat="1" ht="14.4"/>
    <row r="7344" s="109" customFormat="1" ht="14.4"/>
    <row r="7345" s="109" customFormat="1" ht="14.4"/>
    <row r="7346" s="109" customFormat="1" ht="14.4"/>
    <row r="7347" s="109" customFormat="1" ht="14.4"/>
    <row r="7348" s="109" customFormat="1" ht="14.4"/>
    <row r="7349" s="109" customFormat="1" ht="14.4"/>
    <row r="7350" s="109" customFormat="1" ht="14.4"/>
    <row r="7351" s="109" customFormat="1" ht="14.4"/>
    <row r="7352" s="109" customFormat="1" ht="14.4"/>
    <row r="7353" s="109" customFormat="1" ht="14.4"/>
    <row r="7354" s="109" customFormat="1" ht="14.4"/>
    <row r="7355" s="109" customFormat="1" ht="14.4"/>
    <row r="7356" s="109" customFormat="1" ht="14.4"/>
    <row r="7357" s="109" customFormat="1" ht="14.4"/>
    <row r="7358" s="109" customFormat="1" ht="14.4"/>
    <row r="7359" s="109" customFormat="1" ht="14.4"/>
    <row r="7360" s="109" customFormat="1" ht="14.4"/>
    <row r="7361" s="109" customFormat="1" ht="14.4"/>
    <row r="7362" s="109" customFormat="1" ht="14.4"/>
    <row r="7363" s="109" customFormat="1" ht="14.4"/>
    <row r="7364" s="109" customFormat="1" ht="14.4"/>
    <row r="7365" s="109" customFormat="1" ht="14.4"/>
    <row r="7366" s="109" customFormat="1" ht="14.4"/>
    <row r="7367" s="109" customFormat="1" ht="14.4"/>
    <row r="7368" s="109" customFormat="1" ht="14.4"/>
    <row r="7369" s="109" customFormat="1" ht="14.4"/>
    <row r="7370" s="109" customFormat="1" ht="14.4"/>
    <row r="7371" s="109" customFormat="1" ht="14.4"/>
    <row r="7372" s="109" customFormat="1" ht="14.4"/>
    <row r="7373" s="109" customFormat="1" ht="14.4"/>
    <row r="7374" s="109" customFormat="1" ht="14.4"/>
    <row r="7375" s="109" customFormat="1" ht="14.4"/>
    <row r="7376" s="109" customFormat="1" ht="14.4"/>
    <row r="7377" s="109" customFormat="1" ht="14.4"/>
    <row r="7378" s="109" customFormat="1" ht="14.4"/>
    <row r="7379" s="109" customFormat="1" ht="14.4"/>
    <row r="7380" s="109" customFormat="1" ht="14.4"/>
    <row r="7381" s="109" customFormat="1" ht="14.4"/>
    <row r="7382" s="109" customFormat="1" ht="14.4"/>
    <row r="7383" s="109" customFormat="1" ht="14.4"/>
    <row r="7384" s="109" customFormat="1" ht="14.4"/>
    <row r="7385" s="109" customFormat="1" ht="14.4"/>
    <row r="7386" s="109" customFormat="1" ht="14.4"/>
    <row r="7387" s="109" customFormat="1" ht="14.4"/>
    <row r="7388" s="109" customFormat="1" ht="14.4"/>
    <row r="7389" s="109" customFormat="1" ht="14.4"/>
    <row r="7390" s="109" customFormat="1" ht="14.4"/>
    <row r="7391" s="109" customFormat="1" ht="14.4"/>
    <row r="7392" s="109" customFormat="1" ht="14.4"/>
    <row r="7393" s="109" customFormat="1" ht="14.4"/>
    <row r="7394" s="109" customFormat="1" ht="14.4"/>
    <row r="7395" s="109" customFormat="1" ht="14.4"/>
    <row r="7396" s="109" customFormat="1" ht="14.4"/>
    <row r="7397" s="109" customFormat="1" ht="14.4"/>
    <row r="7398" s="109" customFormat="1" ht="14.4"/>
    <row r="7399" s="109" customFormat="1" ht="14.4"/>
    <row r="7400" s="109" customFormat="1" ht="14.4"/>
    <row r="7401" s="109" customFormat="1" ht="14.4"/>
    <row r="7402" s="109" customFormat="1" ht="14.4"/>
    <row r="7403" s="109" customFormat="1" ht="14.4"/>
    <row r="7404" s="109" customFormat="1" ht="14.4"/>
    <row r="7405" s="109" customFormat="1" ht="14.4"/>
    <row r="7406" s="109" customFormat="1" ht="14.4"/>
    <row r="7407" s="109" customFormat="1" ht="14.4"/>
    <row r="7408" s="109" customFormat="1" ht="14.4"/>
    <row r="7409" s="109" customFormat="1" ht="14.4"/>
    <row r="7410" s="109" customFormat="1" ht="14.4"/>
    <row r="7411" s="109" customFormat="1" ht="14.4"/>
    <row r="7412" s="109" customFormat="1" ht="14.4"/>
    <row r="7413" s="109" customFormat="1" ht="14.4"/>
    <row r="7414" s="109" customFormat="1" ht="14.4"/>
    <row r="7415" s="109" customFormat="1" ht="14.4"/>
    <row r="7416" s="109" customFormat="1" ht="14.4"/>
    <row r="7417" s="109" customFormat="1" ht="14.4"/>
    <row r="7418" s="109" customFormat="1" ht="14.4"/>
    <row r="7419" s="109" customFormat="1" ht="14.4"/>
    <row r="7420" s="109" customFormat="1" ht="14.4"/>
    <row r="7421" s="109" customFormat="1" ht="14.4"/>
    <row r="7422" s="109" customFormat="1" ht="14.4"/>
    <row r="7423" s="109" customFormat="1" ht="14.4"/>
    <row r="7424" s="109" customFormat="1" ht="14.4"/>
    <row r="7425" s="109" customFormat="1" ht="14.4"/>
    <row r="7426" s="109" customFormat="1" ht="14.4"/>
    <row r="7427" s="109" customFormat="1" ht="14.4"/>
    <row r="7428" s="109" customFormat="1" ht="14.4"/>
    <row r="7429" s="109" customFormat="1" ht="14.4"/>
    <row r="7430" s="109" customFormat="1" ht="14.4"/>
    <row r="7431" s="109" customFormat="1" ht="14.4"/>
    <row r="7432" s="109" customFormat="1" ht="14.4"/>
    <row r="7433" s="109" customFormat="1" ht="14.4"/>
    <row r="7434" s="109" customFormat="1" ht="14.4"/>
    <row r="7435" s="109" customFormat="1" ht="14.4"/>
    <row r="7436" s="109" customFormat="1" ht="14.4"/>
    <row r="7437" s="109" customFormat="1" ht="14.4"/>
    <row r="7438" s="109" customFormat="1" ht="14.4"/>
    <row r="7439" s="109" customFormat="1" ht="14.4"/>
    <row r="7440" s="109" customFormat="1" ht="14.4"/>
    <row r="7441" s="109" customFormat="1" ht="14.4"/>
    <row r="7442" s="109" customFormat="1" ht="14.4"/>
    <row r="7443" s="109" customFormat="1" ht="14.4"/>
    <row r="7444" s="109" customFormat="1" ht="14.4"/>
    <row r="7445" s="109" customFormat="1" ht="14.4"/>
    <row r="7446" s="109" customFormat="1" ht="14.4"/>
    <row r="7447" s="109" customFormat="1" ht="14.4"/>
    <row r="7448" s="109" customFormat="1" ht="14.4"/>
    <row r="7449" s="109" customFormat="1" ht="14.4"/>
    <row r="7450" s="109" customFormat="1" ht="14.4"/>
    <row r="7451" s="109" customFormat="1" ht="14.4"/>
    <row r="7452" s="109" customFormat="1" ht="14.4"/>
    <row r="7453" s="109" customFormat="1" ht="14.4"/>
    <row r="7454" s="109" customFormat="1" ht="14.4"/>
    <row r="7455" s="109" customFormat="1" ht="14.4"/>
    <row r="7456" s="109" customFormat="1" ht="14.4"/>
    <row r="7457" s="109" customFormat="1" ht="14.4"/>
    <row r="7458" s="109" customFormat="1" ht="14.4"/>
    <row r="7459" s="109" customFormat="1" ht="14.4"/>
    <row r="7460" s="109" customFormat="1" ht="14.4"/>
    <row r="7461" s="109" customFormat="1" ht="14.4"/>
    <row r="7462" s="109" customFormat="1" ht="14.4"/>
    <row r="7463" s="109" customFormat="1" ht="14.4"/>
    <row r="7464" s="109" customFormat="1" ht="14.4"/>
    <row r="7465" s="109" customFormat="1" ht="14.4"/>
    <row r="7466" s="109" customFormat="1" ht="14.4"/>
    <row r="7467" s="109" customFormat="1" ht="14.4"/>
    <row r="7468" s="109" customFormat="1" ht="14.4"/>
    <row r="7469" s="109" customFormat="1" ht="14.4"/>
    <row r="7470" s="109" customFormat="1" ht="14.4"/>
    <row r="7471" s="109" customFormat="1" ht="14.4"/>
    <row r="7472" s="109" customFormat="1" ht="14.4"/>
    <row r="7473" s="109" customFormat="1" ht="14.4"/>
    <row r="7474" s="109" customFormat="1" ht="14.4"/>
    <row r="7475" s="109" customFormat="1" ht="14.4"/>
    <row r="7476" s="109" customFormat="1" ht="14.4"/>
    <row r="7477" s="109" customFormat="1" ht="14.4"/>
    <row r="7478" s="109" customFormat="1" ht="14.4"/>
    <row r="7479" s="109" customFormat="1" ht="14.4"/>
    <row r="7480" s="109" customFormat="1" ht="14.4"/>
    <row r="7481" s="109" customFormat="1" ht="14.4"/>
    <row r="7482" s="109" customFormat="1" ht="14.4"/>
    <row r="7483" s="109" customFormat="1" ht="14.4"/>
    <row r="7484" s="109" customFormat="1" ht="14.4"/>
    <row r="7485" s="109" customFormat="1" ht="14.4"/>
    <row r="7486" s="109" customFormat="1" ht="14.4"/>
    <row r="7487" s="109" customFormat="1" ht="14.4"/>
    <row r="7488" s="109" customFormat="1" ht="14.4"/>
    <row r="7489" s="109" customFormat="1" ht="14.4"/>
    <row r="7490" s="109" customFormat="1" ht="14.4"/>
    <row r="7491" s="109" customFormat="1" ht="14.4"/>
    <row r="7492" s="109" customFormat="1" ht="14.4"/>
    <row r="7493" s="109" customFormat="1" ht="14.4"/>
    <row r="7494" s="109" customFormat="1" ht="14.4"/>
    <row r="7495" s="109" customFormat="1" ht="14.4"/>
    <row r="7496" s="109" customFormat="1" ht="14.4"/>
    <row r="7497" s="109" customFormat="1" ht="14.4"/>
    <row r="7498" s="109" customFormat="1" ht="14.4"/>
    <row r="7499" s="109" customFormat="1" ht="14.4"/>
    <row r="7500" s="109" customFormat="1" ht="14.4"/>
    <row r="7501" s="109" customFormat="1" ht="14.4"/>
    <row r="7502" s="109" customFormat="1" ht="14.4"/>
    <row r="7503" s="109" customFormat="1" ht="14.4"/>
    <row r="7504" s="109" customFormat="1" ht="14.4"/>
    <row r="7505" s="109" customFormat="1" ht="14.4"/>
    <row r="7506" s="109" customFormat="1" ht="14.4"/>
    <row r="7507" s="109" customFormat="1" ht="14.4"/>
    <row r="7508" s="109" customFormat="1" ht="14.4"/>
    <row r="7509" s="109" customFormat="1" ht="14.4"/>
    <row r="7510" s="109" customFormat="1" ht="14.4"/>
    <row r="7511" s="109" customFormat="1" ht="14.4"/>
    <row r="7512" s="109" customFormat="1" ht="14.4"/>
    <row r="7513" s="109" customFormat="1" ht="14.4"/>
    <row r="7514" s="109" customFormat="1" ht="14.4"/>
    <row r="7515" s="109" customFormat="1" ht="14.4"/>
    <row r="7516" s="109" customFormat="1" ht="14.4"/>
    <row r="7517" s="109" customFormat="1" ht="14.4"/>
    <row r="7518" s="109" customFormat="1" ht="14.4"/>
    <row r="7519" s="109" customFormat="1" ht="14.4"/>
    <row r="7520" s="109" customFormat="1" ht="14.4"/>
    <row r="7521" s="109" customFormat="1" ht="14.4"/>
    <row r="7522" s="109" customFormat="1" ht="14.4"/>
    <row r="7523" s="109" customFormat="1" ht="14.4"/>
    <row r="7524" s="109" customFormat="1" ht="14.4"/>
    <row r="7525" s="109" customFormat="1" ht="14.4"/>
    <row r="7526" s="109" customFormat="1" ht="14.4"/>
    <row r="7527" s="109" customFormat="1" ht="14.4"/>
    <row r="7528" s="109" customFormat="1" ht="14.4"/>
    <row r="7529" s="109" customFormat="1" ht="14.4"/>
    <row r="7530" s="109" customFormat="1" ht="14.4"/>
    <row r="7531" s="109" customFormat="1" ht="14.4"/>
    <row r="7532" s="109" customFormat="1" ht="14.4"/>
    <row r="7533" s="109" customFormat="1" ht="14.4"/>
    <row r="7534" s="109" customFormat="1" ht="14.4"/>
    <row r="7535" s="109" customFormat="1" ht="14.4"/>
    <row r="7536" s="109" customFormat="1" ht="14.4"/>
    <row r="7537" s="109" customFormat="1" ht="14.4"/>
    <row r="7538" s="109" customFormat="1" ht="14.4"/>
    <row r="7539" s="109" customFormat="1" ht="14.4"/>
    <row r="7540" s="109" customFormat="1" ht="14.4"/>
    <row r="7541" s="109" customFormat="1" ht="14.4"/>
    <row r="7542" s="109" customFormat="1" ht="14.4"/>
    <row r="7543" s="109" customFormat="1" ht="14.4"/>
    <row r="7544" s="109" customFormat="1" ht="14.4"/>
    <row r="7545" s="109" customFormat="1" ht="14.4"/>
    <row r="7546" s="109" customFormat="1" ht="14.4"/>
    <row r="7547" s="109" customFormat="1" ht="14.4"/>
    <row r="7548" s="109" customFormat="1" ht="14.4"/>
    <row r="7549" s="109" customFormat="1" ht="14.4"/>
    <row r="7550" s="109" customFormat="1" ht="14.4"/>
    <row r="7551" s="109" customFormat="1" ht="14.4"/>
    <row r="7552" s="109" customFormat="1" ht="14.4"/>
    <row r="7553" s="109" customFormat="1" ht="14.4"/>
    <row r="7554" s="109" customFormat="1" ht="14.4"/>
    <row r="7555" s="109" customFormat="1" ht="14.4"/>
    <row r="7556" s="109" customFormat="1" ht="14.4"/>
    <row r="7557" s="109" customFormat="1" ht="14.4"/>
    <row r="7558" s="109" customFormat="1" ht="14.4"/>
    <row r="7559" s="109" customFormat="1" ht="14.4"/>
    <row r="7560" s="109" customFormat="1" ht="14.4"/>
    <row r="7561" s="109" customFormat="1" ht="14.4"/>
    <row r="7562" s="109" customFormat="1" ht="14.4"/>
    <row r="7563" s="109" customFormat="1" ht="14.4"/>
    <row r="7564" s="109" customFormat="1" ht="14.4"/>
    <row r="7565" s="109" customFormat="1" ht="14.4"/>
    <row r="7566" s="109" customFormat="1" ht="14.4"/>
    <row r="7567" s="109" customFormat="1" ht="14.4"/>
    <row r="7568" s="109" customFormat="1" ht="14.4"/>
    <row r="7569" s="109" customFormat="1" ht="14.4"/>
    <row r="7570" s="109" customFormat="1" ht="14.4"/>
    <row r="7571" s="109" customFormat="1" ht="14.4"/>
    <row r="7572" s="109" customFormat="1" ht="14.4"/>
    <row r="7573" s="109" customFormat="1" ht="14.4"/>
    <row r="7574" s="109" customFormat="1" ht="14.4"/>
    <row r="7575" s="109" customFormat="1" ht="14.4"/>
    <row r="7576" s="109" customFormat="1" ht="14.4"/>
    <row r="7577" s="109" customFormat="1" ht="14.4"/>
    <row r="7578" s="109" customFormat="1" ht="14.4"/>
    <row r="7579" s="109" customFormat="1" ht="14.4"/>
    <row r="7580" s="109" customFormat="1" ht="14.4"/>
    <row r="7581" s="109" customFormat="1" ht="14.4"/>
    <row r="7582" s="109" customFormat="1" ht="14.4"/>
    <row r="7583" s="109" customFormat="1" ht="14.4"/>
    <row r="7584" s="109" customFormat="1" ht="14.4"/>
    <row r="7585" s="109" customFormat="1" ht="14.4"/>
    <row r="7586" s="109" customFormat="1" ht="14.4"/>
    <row r="7587" s="109" customFormat="1" ht="14.4"/>
    <row r="7588" s="109" customFormat="1" ht="14.4"/>
    <row r="7589" s="109" customFormat="1" ht="14.4"/>
    <row r="7590" s="109" customFormat="1" ht="14.4"/>
    <row r="7591" s="109" customFormat="1" ht="14.4"/>
    <row r="7592" s="109" customFormat="1" ht="14.4"/>
    <row r="7593" s="109" customFormat="1" ht="14.4"/>
    <row r="7594" s="109" customFormat="1" ht="14.4"/>
    <row r="7595" s="109" customFormat="1" ht="14.4"/>
    <row r="7596" s="109" customFormat="1" ht="14.4"/>
    <row r="7597" s="109" customFormat="1" ht="14.4"/>
    <row r="7598" s="109" customFormat="1" ht="14.4"/>
    <row r="7599" s="109" customFormat="1" ht="14.4"/>
    <row r="7600" s="109" customFormat="1" ht="14.4"/>
    <row r="7601" s="109" customFormat="1" ht="14.4"/>
    <row r="7602" s="109" customFormat="1" ht="14.4"/>
    <row r="7603" s="109" customFormat="1" ht="14.4"/>
    <row r="7604" s="109" customFormat="1" ht="14.4"/>
    <row r="7605" s="109" customFormat="1" ht="14.4"/>
    <row r="7606" s="109" customFormat="1" ht="14.4"/>
    <row r="7607" s="109" customFormat="1" ht="14.4"/>
    <row r="7608" s="109" customFormat="1" ht="14.4"/>
    <row r="7609" s="109" customFormat="1" ht="14.4"/>
    <row r="7610" s="109" customFormat="1" ht="14.4"/>
    <row r="7611" s="109" customFormat="1" ht="14.4"/>
    <row r="7612" s="109" customFormat="1" ht="14.4"/>
    <row r="7613" s="109" customFormat="1" ht="14.4"/>
    <row r="7614" s="109" customFormat="1" ht="14.4"/>
    <row r="7615" s="109" customFormat="1" ht="14.4"/>
    <row r="7616" s="109" customFormat="1" ht="14.4"/>
    <row r="7617" s="109" customFormat="1" ht="14.4"/>
    <row r="7618" s="109" customFormat="1" ht="14.4"/>
    <row r="7619" s="109" customFormat="1" ht="14.4"/>
    <row r="7620" s="109" customFormat="1" ht="14.4"/>
    <row r="7621" s="109" customFormat="1" ht="14.4"/>
    <row r="7622" s="109" customFormat="1" ht="14.4"/>
    <row r="7623" s="109" customFormat="1" ht="14.4"/>
    <row r="7624" s="109" customFormat="1" ht="14.4"/>
    <row r="7625" s="109" customFormat="1" ht="14.4"/>
    <row r="7626" s="109" customFormat="1" ht="14.4"/>
    <row r="7627" s="109" customFormat="1" ht="14.4"/>
    <row r="7628" s="109" customFormat="1" ht="14.4"/>
    <row r="7629" s="109" customFormat="1" ht="14.4"/>
    <row r="7630" s="109" customFormat="1" ht="14.4"/>
    <row r="7631" s="109" customFormat="1" ht="14.4"/>
    <row r="7632" s="109" customFormat="1" ht="14.4"/>
    <row r="7633" s="109" customFormat="1" ht="14.4"/>
    <row r="7634" s="109" customFormat="1" ht="14.4"/>
    <row r="7635" s="109" customFormat="1" ht="14.4"/>
    <row r="7636" s="109" customFormat="1" ht="14.4"/>
    <row r="7637" s="109" customFormat="1" ht="14.4"/>
    <row r="7638" s="109" customFormat="1" ht="14.4"/>
    <row r="7639" s="109" customFormat="1" ht="14.4"/>
    <row r="7640" s="109" customFormat="1" ht="14.4"/>
    <row r="7641" s="109" customFormat="1" ht="14.4"/>
    <row r="7642" s="109" customFormat="1" ht="14.4"/>
    <row r="7643" s="109" customFormat="1" ht="14.4"/>
    <row r="7644" s="109" customFormat="1" ht="14.4"/>
    <row r="7645" s="109" customFormat="1" ht="14.4"/>
    <row r="7646" s="109" customFormat="1" ht="14.4"/>
    <row r="7647" s="109" customFormat="1" ht="14.4"/>
    <row r="7648" s="109" customFormat="1" ht="14.4"/>
    <row r="7649" s="109" customFormat="1" ht="14.4"/>
    <row r="7650" s="109" customFormat="1" ht="14.4"/>
    <row r="7651" s="109" customFormat="1" ht="14.4"/>
    <row r="7652" s="109" customFormat="1" ht="14.4"/>
    <row r="7653" s="109" customFormat="1" ht="14.4"/>
    <row r="7654" s="109" customFormat="1" ht="14.4"/>
    <row r="7655" s="109" customFormat="1" ht="14.4"/>
    <row r="7656" s="109" customFormat="1" ht="14.4"/>
    <row r="7657" s="109" customFormat="1" ht="14.4"/>
    <row r="7658" s="109" customFormat="1" ht="14.4"/>
    <row r="7659" s="109" customFormat="1" ht="14.4"/>
    <row r="7660" s="109" customFormat="1" ht="14.4"/>
    <row r="7661" s="109" customFormat="1" ht="14.4"/>
    <row r="7662" s="109" customFormat="1" ht="14.4"/>
    <row r="7663" s="109" customFormat="1" ht="14.4"/>
    <row r="7664" s="109" customFormat="1" ht="14.4"/>
    <row r="7665" s="109" customFormat="1" ht="14.4"/>
    <row r="7666" s="109" customFormat="1" ht="14.4"/>
    <row r="7667" s="109" customFormat="1" ht="14.4"/>
    <row r="7668" s="109" customFormat="1" ht="14.4"/>
    <row r="7669" s="109" customFormat="1" ht="14.4"/>
    <row r="7670" s="109" customFormat="1" ht="14.4"/>
    <row r="7671" s="109" customFormat="1" ht="14.4"/>
    <row r="7672" s="109" customFormat="1" ht="14.4"/>
    <row r="7673" s="109" customFormat="1" ht="14.4"/>
    <row r="7674" s="109" customFormat="1" ht="14.4"/>
    <row r="7675" s="109" customFormat="1" ht="14.4"/>
    <row r="7676" s="109" customFormat="1" ht="14.4"/>
    <row r="7677" s="109" customFormat="1" ht="14.4"/>
    <row r="7678" s="109" customFormat="1" ht="14.4"/>
    <row r="7679" s="109" customFormat="1" ht="14.4"/>
    <row r="7680" s="109" customFormat="1" ht="14.4"/>
    <row r="7681" s="109" customFormat="1" ht="14.4"/>
    <row r="7682" s="109" customFormat="1" ht="14.4"/>
    <row r="7683" s="109" customFormat="1" ht="14.4"/>
    <row r="7684" s="109" customFormat="1" ht="14.4"/>
    <row r="7685" s="109" customFormat="1" ht="14.4"/>
    <row r="7686" s="109" customFormat="1" ht="14.4"/>
    <row r="7687" s="109" customFormat="1" ht="14.4"/>
    <row r="7688" s="109" customFormat="1" ht="14.4"/>
    <row r="7689" s="109" customFormat="1" ht="14.4"/>
    <row r="7690" s="109" customFormat="1" ht="14.4"/>
    <row r="7691" s="109" customFormat="1" ht="14.4"/>
    <row r="7692" s="109" customFormat="1" ht="14.4"/>
    <row r="7693" s="109" customFormat="1" ht="14.4"/>
    <row r="7694" s="109" customFormat="1" ht="14.4"/>
    <row r="7695" s="109" customFormat="1" ht="14.4"/>
    <row r="7696" s="109" customFormat="1" ht="14.4"/>
    <row r="7697" s="109" customFormat="1" ht="14.4"/>
    <row r="7698" s="109" customFormat="1" ht="14.4"/>
    <row r="7699" s="109" customFormat="1" ht="14.4"/>
    <row r="7700" s="109" customFormat="1" ht="14.4"/>
    <row r="7701" s="109" customFormat="1" ht="14.4"/>
    <row r="7702" s="109" customFormat="1" ht="14.4"/>
    <row r="7703" s="109" customFormat="1" ht="14.4"/>
    <row r="7704" s="109" customFormat="1" ht="14.4"/>
    <row r="7705" s="109" customFormat="1" ht="14.4"/>
    <row r="7706" s="109" customFormat="1" ht="14.4"/>
    <row r="7707" s="109" customFormat="1" ht="14.4"/>
    <row r="7708" s="109" customFormat="1" ht="14.4"/>
    <row r="7709" s="109" customFormat="1" ht="14.4"/>
    <row r="7710" s="109" customFormat="1" ht="14.4"/>
    <row r="7711" s="109" customFormat="1" ht="14.4"/>
    <row r="7712" s="109" customFormat="1" ht="14.4"/>
    <row r="7713" s="109" customFormat="1" ht="14.4"/>
    <row r="7714" s="109" customFormat="1" ht="14.4"/>
    <row r="7715" s="109" customFormat="1" ht="14.4"/>
    <row r="7716" s="109" customFormat="1" ht="14.4"/>
    <row r="7717" s="109" customFormat="1" ht="14.4"/>
    <row r="7718" s="109" customFormat="1" ht="14.4"/>
    <row r="7719" s="109" customFormat="1" ht="14.4"/>
    <row r="7720" s="109" customFormat="1" ht="14.4"/>
    <row r="7721" s="109" customFormat="1" ht="14.4"/>
    <row r="7722" s="109" customFormat="1" ht="14.4"/>
    <row r="7723" s="109" customFormat="1" ht="14.4"/>
    <row r="7724" s="109" customFormat="1" ht="14.4"/>
    <row r="7725" s="109" customFormat="1" ht="14.4"/>
    <row r="7726" s="109" customFormat="1" ht="14.4"/>
    <row r="7727" s="109" customFormat="1" ht="14.4"/>
    <row r="7728" s="109" customFormat="1" ht="14.4"/>
    <row r="7729" s="109" customFormat="1" ht="14.4"/>
    <row r="7730" s="109" customFormat="1" ht="14.4"/>
    <row r="7731" s="109" customFormat="1" ht="14.4"/>
    <row r="7732" s="109" customFormat="1" ht="14.4"/>
    <row r="7733" s="109" customFormat="1" ht="14.4"/>
    <row r="7734" s="109" customFormat="1" ht="14.4"/>
    <row r="7735" s="109" customFormat="1" ht="14.4"/>
    <row r="7736" s="109" customFormat="1" ht="14.4"/>
    <row r="7737" s="109" customFormat="1" ht="14.4"/>
    <row r="7738" s="109" customFormat="1" ht="14.4"/>
    <row r="7739" s="109" customFormat="1" ht="14.4"/>
    <row r="7740" s="109" customFormat="1" ht="14.4"/>
    <row r="7741" s="109" customFormat="1" ht="14.4"/>
    <row r="7742" s="109" customFormat="1" ht="14.4"/>
    <row r="7743" s="109" customFormat="1" ht="14.4"/>
    <row r="7744" s="109" customFormat="1" ht="14.4"/>
    <row r="7745" s="109" customFormat="1" ht="14.4"/>
    <row r="7746" s="109" customFormat="1" ht="14.4"/>
    <row r="7747" s="109" customFormat="1" ht="14.4"/>
    <row r="7748" s="109" customFormat="1" ht="14.4"/>
    <row r="7749" s="109" customFormat="1" ht="14.4"/>
    <row r="7750" s="109" customFormat="1" ht="14.4"/>
    <row r="7751" s="109" customFormat="1" ht="14.4"/>
    <row r="7752" s="109" customFormat="1" ht="14.4"/>
    <row r="7753" s="109" customFormat="1" ht="14.4"/>
    <row r="7754" s="109" customFormat="1" ht="14.4"/>
    <row r="7755" s="109" customFormat="1" ht="14.4"/>
    <row r="7756" s="109" customFormat="1" ht="14.4"/>
    <row r="7757" s="109" customFormat="1" ht="14.4"/>
    <row r="7758" s="109" customFormat="1" ht="14.4"/>
    <row r="7759" s="109" customFormat="1" ht="14.4"/>
    <row r="7760" s="109" customFormat="1" ht="14.4"/>
    <row r="7761" s="109" customFormat="1" ht="14.4"/>
    <row r="7762" s="109" customFormat="1" ht="14.4"/>
    <row r="7763" s="109" customFormat="1" ht="14.4"/>
    <row r="7764" s="109" customFormat="1" ht="14.4"/>
    <row r="7765" s="109" customFormat="1" ht="14.4"/>
    <row r="7766" s="109" customFormat="1" ht="14.4"/>
    <row r="7767" s="109" customFormat="1" ht="14.4"/>
    <row r="7768" s="109" customFormat="1" ht="14.4"/>
    <row r="7769" s="109" customFormat="1" ht="14.4"/>
    <row r="7770" s="109" customFormat="1" ht="14.4"/>
    <row r="7771" s="109" customFormat="1" ht="14.4"/>
    <row r="7772" s="109" customFormat="1" ht="14.4"/>
    <row r="7773" s="109" customFormat="1" ht="14.4"/>
    <row r="7774" s="109" customFormat="1" ht="14.4"/>
    <row r="7775" s="109" customFormat="1" ht="14.4"/>
    <row r="7776" s="109" customFormat="1" ht="14.4"/>
    <row r="7777" s="109" customFormat="1" ht="14.4"/>
    <row r="7778" s="109" customFormat="1" ht="14.4"/>
    <row r="7779" s="109" customFormat="1" ht="14.4"/>
    <row r="7780" s="109" customFormat="1" ht="14.4"/>
    <row r="7781" s="109" customFormat="1" ht="14.4"/>
    <row r="7782" s="109" customFormat="1" ht="14.4"/>
    <row r="7783" s="109" customFormat="1" ht="14.4"/>
    <row r="7784" s="109" customFormat="1" ht="14.4"/>
    <row r="7785" s="109" customFormat="1" ht="14.4"/>
    <row r="7786" s="109" customFormat="1" ht="14.4"/>
    <row r="7787" s="109" customFormat="1" ht="14.4"/>
    <row r="7788" s="109" customFormat="1" ht="14.4"/>
    <row r="7789" s="109" customFormat="1" ht="14.4"/>
    <row r="7790" s="109" customFormat="1" ht="14.4"/>
    <row r="7791" s="109" customFormat="1" ht="14.4"/>
    <row r="7792" s="109" customFormat="1" ht="14.4"/>
    <row r="7793" s="109" customFormat="1" ht="14.4"/>
    <row r="7794" s="109" customFormat="1" ht="14.4"/>
    <row r="7795" s="109" customFormat="1" ht="14.4"/>
    <row r="7796" s="109" customFormat="1" ht="14.4"/>
    <row r="7797" s="109" customFormat="1" ht="14.4"/>
    <row r="7798" s="109" customFormat="1" ht="14.4"/>
    <row r="7799" s="109" customFormat="1" ht="14.4"/>
    <row r="7800" s="109" customFormat="1" ht="14.4"/>
    <row r="7801" s="109" customFormat="1" ht="14.4"/>
    <row r="7802" s="109" customFormat="1" ht="14.4"/>
    <row r="7803" s="109" customFormat="1" ht="14.4"/>
    <row r="7804" s="109" customFormat="1" ht="14.4"/>
    <row r="7805" s="109" customFormat="1" ht="14.4"/>
    <row r="7806" s="109" customFormat="1" ht="14.4"/>
    <row r="7807" s="109" customFormat="1" ht="14.4"/>
    <row r="7808" s="109" customFormat="1" ht="14.4"/>
    <row r="7809" s="109" customFormat="1" ht="14.4"/>
    <row r="7810" s="109" customFormat="1" ht="14.4"/>
    <row r="7811" s="109" customFormat="1" ht="14.4"/>
    <row r="7812" s="109" customFormat="1" ht="14.4"/>
    <row r="7813" s="109" customFormat="1" ht="14.4"/>
    <row r="7814" s="109" customFormat="1" ht="14.4"/>
    <row r="7815" s="109" customFormat="1" ht="14.4"/>
    <row r="7816" s="109" customFormat="1" ht="14.4"/>
    <row r="7817" s="109" customFormat="1" ht="14.4"/>
    <row r="7818" s="109" customFormat="1" ht="14.4"/>
    <row r="7819" s="109" customFormat="1" ht="14.4"/>
    <row r="7820" s="109" customFormat="1" ht="14.4"/>
    <row r="7821" s="109" customFormat="1" ht="14.4"/>
    <row r="7822" s="109" customFormat="1" ht="14.4"/>
    <row r="7823" s="109" customFormat="1" ht="14.4"/>
    <row r="7824" s="109" customFormat="1" ht="14.4"/>
    <row r="7825" s="109" customFormat="1" ht="14.4"/>
    <row r="7826" s="109" customFormat="1" ht="14.4"/>
    <row r="7827" s="109" customFormat="1" ht="14.4"/>
    <row r="7828" s="109" customFormat="1" ht="14.4"/>
    <row r="7829" s="109" customFormat="1" ht="14.4"/>
    <row r="7830" s="109" customFormat="1" ht="14.4"/>
    <row r="7831" s="109" customFormat="1" ht="14.4"/>
    <row r="7832" s="109" customFormat="1" ht="14.4"/>
    <row r="7833" s="109" customFormat="1" ht="14.4"/>
    <row r="7834" s="109" customFormat="1" ht="14.4"/>
    <row r="7835" s="109" customFormat="1" ht="14.4"/>
    <row r="7836" s="109" customFormat="1" ht="14.4"/>
    <row r="7837" s="109" customFormat="1" ht="14.4"/>
    <row r="7838" s="109" customFormat="1" ht="14.4"/>
    <row r="7839" s="109" customFormat="1" ht="14.4"/>
    <row r="7840" s="109" customFormat="1" ht="14.4"/>
    <row r="7841" s="109" customFormat="1" ht="14.4"/>
    <row r="7842" s="109" customFormat="1" ht="14.4"/>
    <row r="7843" s="109" customFormat="1" ht="14.4"/>
    <row r="7844" s="109" customFormat="1" ht="14.4"/>
    <row r="7845" s="109" customFormat="1" ht="14.4"/>
    <row r="7846" s="109" customFormat="1" ht="14.4"/>
    <row r="7847" s="109" customFormat="1" ht="14.4"/>
    <row r="7848" s="109" customFormat="1" ht="14.4"/>
    <row r="7849" s="109" customFormat="1" ht="14.4"/>
    <row r="7850" s="109" customFormat="1" ht="14.4"/>
    <row r="7851" s="109" customFormat="1" ht="14.4"/>
    <row r="7852" s="109" customFormat="1" ht="14.4"/>
    <row r="7853" s="109" customFormat="1" ht="14.4"/>
    <row r="7854" s="109" customFormat="1" ht="14.4"/>
    <row r="7855" s="109" customFormat="1" ht="14.4"/>
    <row r="7856" s="109" customFormat="1" ht="14.4"/>
    <row r="7857" s="109" customFormat="1" ht="14.4"/>
    <row r="7858" s="109" customFormat="1" ht="14.4"/>
    <row r="7859" s="109" customFormat="1" ht="14.4"/>
    <row r="7860" s="109" customFormat="1" ht="14.4"/>
    <row r="7861" s="109" customFormat="1" ht="14.4"/>
    <row r="7862" s="109" customFormat="1" ht="14.4"/>
    <row r="7863" s="109" customFormat="1" ht="14.4"/>
    <row r="7864" s="109" customFormat="1" ht="14.4"/>
    <row r="7865" s="109" customFormat="1" ht="14.4"/>
    <row r="7866" s="109" customFormat="1" ht="14.4"/>
    <row r="7867" s="109" customFormat="1" ht="14.4"/>
    <row r="7868" s="109" customFormat="1" ht="14.4"/>
    <row r="7869" s="109" customFormat="1" ht="14.4"/>
    <row r="7870" s="109" customFormat="1" ht="14.4"/>
    <row r="7871" s="109" customFormat="1" ht="14.4"/>
    <row r="7872" s="109" customFormat="1" ht="14.4"/>
    <row r="7873" s="109" customFormat="1" ht="14.4"/>
    <row r="7874" s="109" customFormat="1" ht="14.4"/>
    <row r="7875" s="109" customFormat="1" ht="14.4"/>
    <row r="7876" s="109" customFormat="1" ht="14.4"/>
    <row r="7877" s="109" customFormat="1" ht="14.4"/>
    <row r="7878" s="109" customFormat="1" ht="14.4"/>
    <row r="7879" s="109" customFormat="1" ht="14.4"/>
    <row r="7880" s="109" customFormat="1" ht="14.4"/>
    <row r="7881" s="109" customFormat="1" ht="14.4"/>
    <row r="7882" s="109" customFormat="1" ht="14.4"/>
    <row r="7883" s="109" customFormat="1" ht="14.4"/>
    <row r="7884" s="109" customFormat="1" ht="14.4"/>
    <row r="7885" s="109" customFormat="1" ht="14.4"/>
    <row r="7886" s="109" customFormat="1" ht="14.4"/>
    <row r="7887" s="109" customFormat="1" ht="14.4"/>
    <row r="7888" s="109" customFormat="1" ht="14.4"/>
    <row r="7889" s="109" customFormat="1" ht="14.4"/>
    <row r="7890" s="109" customFormat="1" ht="14.4"/>
    <row r="7891" s="109" customFormat="1" ht="14.4"/>
    <row r="7892" s="109" customFormat="1" ht="14.4"/>
    <row r="7893" s="109" customFormat="1" ht="14.4"/>
    <row r="7894" s="109" customFormat="1" ht="14.4"/>
    <row r="7895" s="109" customFormat="1" ht="14.4"/>
    <row r="7896" s="109" customFormat="1" ht="14.4"/>
    <row r="7897" s="109" customFormat="1" ht="14.4"/>
    <row r="7898" s="109" customFormat="1" ht="14.4"/>
    <row r="7899" s="109" customFormat="1" ht="14.4"/>
    <row r="7900" s="109" customFormat="1" ht="14.4"/>
    <row r="7901" s="109" customFormat="1" ht="14.4"/>
    <row r="7902" s="109" customFormat="1" ht="14.4"/>
    <row r="7903" s="109" customFormat="1" ht="14.4"/>
    <row r="7904" s="109" customFormat="1" ht="14.4"/>
    <row r="7905" s="109" customFormat="1" ht="14.4"/>
    <row r="7906" s="109" customFormat="1" ht="14.4"/>
    <row r="7907" s="109" customFormat="1" ht="14.4"/>
    <row r="7908" s="109" customFormat="1" ht="14.4"/>
    <row r="7909" s="109" customFormat="1" ht="14.4"/>
    <row r="7910" s="109" customFormat="1" ht="14.4"/>
    <row r="7911" s="109" customFormat="1" ht="14.4"/>
    <row r="7912" s="109" customFormat="1" ht="14.4"/>
    <row r="7913" s="109" customFormat="1" ht="14.4"/>
    <row r="7914" s="109" customFormat="1" ht="14.4"/>
    <row r="7915" s="109" customFormat="1" ht="14.4"/>
    <row r="7916" s="109" customFormat="1" ht="14.4"/>
    <row r="7917" s="109" customFormat="1" ht="14.4"/>
    <row r="7918" s="109" customFormat="1" ht="14.4"/>
    <row r="7919" s="109" customFormat="1" ht="14.4"/>
    <row r="7920" s="109" customFormat="1" ht="14.4"/>
    <row r="7921" s="109" customFormat="1" ht="14.4"/>
    <row r="7922" s="109" customFormat="1" ht="14.4"/>
    <row r="7923" s="109" customFormat="1" ht="14.4"/>
    <row r="7924" s="109" customFormat="1" ht="14.4"/>
    <row r="7925" s="109" customFormat="1" ht="14.4"/>
    <row r="7926" s="109" customFormat="1" ht="14.4"/>
    <row r="7927" s="109" customFormat="1" ht="14.4"/>
    <row r="7928" s="109" customFormat="1" ht="14.4"/>
    <row r="7929" s="109" customFormat="1" ht="14.4"/>
    <row r="7930" s="109" customFormat="1" ht="14.4"/>
    <row r="7931" s="109" customFormat="1" ht="14.4"/>
    <row r="7932" s="109" customFormat="1" ht="14.4"/>
    <row r="7933" s="109" customFormat="1" ht="14.4"/>
    <row r="7934" s="109" customFormat="1" ht="14.4"/>
    <row r="7935" s="109" customFormat="1" ht="14.4"/>
    <row r="7936" s="109" customFormat="1" ht="14.4"/>
    <row r="7937" s="109" customFormat="1" ht="14.4"/>
    <row r="7938" s="109" customFormat="1" ht="14.4"/>
    <row r="7939" s="109" customFormat="1" ht="14.4"/>
    <row r="7940" s="109" customFormat="1" ht="14.4"/>
    <row r="7941" s="109" customFormat="1" ht="14.4"/>
    <row r="7942" s="109" customFormat="1" ht="14.4"/>
    <row r="7943" s="109" customFormat="1" ht="14.4"/>
    <row r="7944" s="109" customFormat="1" ht="14.4"/>
    <row r="7945" s="109" customFormat="1" ht="14.4"/>
    <row r="7946" s="109" customFormat="1" ht="14.4"/>
    <row r="7947" s="109" customFormat="1" ht="14.4"/>
    <row r="7948" s="109" customFormat="1" ht="14.4"/>
    <row r="7949" s="109" customFormat="1" ht="14.4"/>
    <row r="7950" s="109" customFormat="1" ht="14.4"/>
    <row r="7951" s="109" customFormat="1" ht="14.4"/>
    <row r="7952" s="109" customFormat="1" ht="14.4"/>
    <row r="7953" s="109" customFormat="1" ht="14.4"/>
    <row r="7954" s="109" customFormat="1" ht="14.4"/>
    <row r="7955" s="109" customFormat="1" ht="14.4"/>
    <row r="7956" s="109" customFormat="1" ht="14.4"/>
    <row r="7957" s="109" customFormat="1" ht="14.4"/>
    <row r="7958" s="109" customFormat="1" ht="14.4"/>
    <row r="7959" s="109" customFormat="1" ht="14.4"/>
    <row r="7960" s="109" customFormat="1" ht="14.4"/>
    <row r="7961" s="109" customFormat="1" ht="14.4"/>
    <row r="7962" s="109" customFormat="1" ht="14.4"/>
    <row r="7963" s="109" customFormat="1" ht="14.4"/>
    <row r="7964" s="109" customFormat="1" ht="14.4"/>
    <row r="7965" s="109" customFormat="1" ht="14.4"/>
    <row r="7966" s="109" customFormat="1" ht="14.4"/>
    <row r="7967" s="109" customFormat="1" ht="14.4"/>
    <row r="7968" s="109" customFormat="1" ht="14.4"/>
    <row r="7969" s="109" customFormat="1" ht="14.4"/>
    <row r="7970" s="109" customFormat="1" ht="14.4"/>
    <row r="7971" s="109" customFormat="1" ht="14.4"/>
    <row r="7972" s="109" customFormat="1" ht="14.4"/>
    <row r="7973" s="109" customFormat="1" ht="14.4"/>
    <row r="7974" s="109" customFormat="1" ht="14.4"/>
    <row r="7975" s="109" customFormat="1" ht="14.4"/>
    <row r="7976" s="109" customFormat="1" ht="14.4"/>
    <row r="7977" s="109" customFormat="1" ht="14.4"/>
    <row r="7978" s="109" customFormat="1" ht="14.4"/>
    <row r="7979" s="109" customFormat="1" ht="14.4"/>
    <row r="7980" s="109" customFormat="1" ht="14.4"/>
    <row r="7981" s="109" customFormat="1" ht="14.4"/>
    <row r="7982" s="109" customFormat="1" ht="14.4"/>
    <row r="7983" s="109" customFormat="1" ht="14.4"/>
    <row r="7984" s="109" customFormat="1" ht="14.4"/>
    <row r="7985" s="109" customFormat="1" ht="14.4"/>
    <row r="7986" s="109" customFormat="1" ht="14.4"/>
    <row r="7987" s="109" customFormat="1" ht="14.4"/>
    <row r="7988" s="109" customFormat="1" ht="14.4"/>
    <row r="7989" s="109" customFormat="1" ht="14.4"/>
    <row r="7990" s="109" customFormat="1" ht="14.4"/>
    <row r="7991" s="109" customFormat="1" ht="14.4"/>
    <row r="7992" s="109" customFormat="1" ht="14.4"/>
    <row r="7993" s="109" customFormat="1" ht="14.4"/>
    <row r="7994" s="109" customFormat="1" ht="14.4"/>
    <row r="7995" s="109" customFormat="1" ht="14.4"/>
    <row r="7996" s="109" customFormat="1" ht="14.4"/>
    <row r="7997" s="109" customFormat="1" ht="14.4"/>
    <row r="7998" s="109" customFormat="1" ht="14.4"/>
    <row r="7999" s="109" customFormat="1" ht="14.4"/>
    <row r="8000" s="109" customFormat="1" ht="14.4"/>
    <row r="8001" s="109" customFormat="1" ht="14.4"/>
    <row r="8002" s="109" customFormat="1" ht="14.4"/>
    <row r="8003" s="109" customFormat="1" ht="14.4"/>
    <row r="8004" s="109" customFormat="1" ht="14.4"/>
    <row r="8005" s="109" customFormat="1" ht="14.4"/>
    <row r="8006" s="109" customFormat="1" ht="14.4"/>
    <row r="8007" s="109" customFormat="1" ht="14.4"/>
    <row r="8008" s="109" customFormat="1" ht="14.4"/>
    <row r="8009" s="109" customFormat="1" ht="14.4"/>
    <row r="8010" s="109" customFormat="1" ht="14.4"/>
    <row r="8011" s="109" customFormat="1" ht="14.4"/>
    <row r="8012" s="109" customFormat="1" ht="14.4"/>
    <row r="8013" s="109" customFormat="1" ht="14.4"/>
    <row r="8014" s="109" customFormat="1" ht="14.4"/>
    <row r="8015" s="109" customFormat="1" ht="14.4"/>
    <row r="8016" s="109" customFormat="1" ht="14.4"/>
    <row r="8017" s="109" customFormat="1" ht="14.4"/>
    <row r="8018" s="109" customFormat="1" ht="14.4"/>
    <row r="8019" s="109" customFormat="1" ht="14.4"/>
    <row r="8020" s="109" customFormat="1" ht="14.4"/>
    <row r="8021" s="109" customFormat="1" ht="14.4"/>
    <row r="8022" s="109" customFormat="1" ht="14.4"/>
    <row r="8023" s="109" customFormat="1" ht="14.4"/>
    <row r="8024" s="109" customFormat="1" ht="14.4"/>
    <row r="8025" s="109" customFormat="1" ht="14.4"/>
    <row r="8026" s="109" customFormat="1" ht="14.4"/>
    <row r="8027" s="109" customFormat="1" ht="14.4"/>
    <row r="8028" s="109" customFormat="1" ht="14.4"/>
    <row r="8029" s="109" customFormat="1" ht="14.4"/>
    <row r="8030" s="109" customFormat="1" ht="14.4"/>
    <row r="8031" s="109" customFormat="1" ht="14.4"/>
    <row r="8032" s="109" customFormat="1" ht="14.4"/>
    <row r="8033" s="109" customFormat="1" ht="14.4"/>
    <row r="8034" s="109" customFormat="1" ht="14.4"/>
    <row r="8035" s="109" customFormat="1" ht="14.4"/>
    <row r="8036" s="109" customFormat="1" ht="14.4"/>
    <row r="8037" s="109" customFormat="1" ht="14.4"/>
    <row r="8038" s="109" customFormat="1" ht="14.4"/>
    <row r="8039" s="109" customFormat="1" ht="14.4"/>
    <row r="8040" s="109" customFormat="1" ht="14.4"/>
    <row r="8041" s="109" customFormat="1" ht="14.4"/>
    <row r="8042" s="109" customFormat="1" ht="14.4"/>
    <row r="8043" s="109" customFormat="1" ht="14.4"/>
    <row r="8044" s="109" customFormat="1" ht="14.4"/>
    <row r="8045" s="109" customFormat="1" ht="14.4"/>
    <row r="8046" s="109" customFormat="1" ht="14.4"/>
    <row r="8047" s="109" customFormat="1" ht="14.4"/>
    <row r="8048" s="109" customFormat="1" ht="14.4"/>
    <row r="8049" s="109" customFormat="1" ht="14.4"/>
    <row r="8050" s="109" customFormat="1" ht="14.4"/>
    <row r="8051" s="109" customFormat="1" ht="14.4"/>
    <row r="8052" s="109" customFormat="1" ht="14.4"/>
    <row r="8053" s="109" customFormat="1" ht="14.4"/>
    <row r="8054" s="109" customFormat="1" ht="14.4"/>
    <row r="8055" s="109" customFormat="1" ht="14.4"/>
    <row r="8056" s="109" customFormat="1" ht="14.4"/>
    <row r="8057" s="109" customFormat="1" ht="14.4"/>
    <row r="8058" s="109" customFormat="1" ht="14.4"/>
    <row r="8059" s="109" customFormat="1" ht="14.4"/>
    <row r="8060" s="109" customFormat="1" ht="14.4"/>
    <row r="8061" s="109" customFormat="1" ht="14.4"/>
    <row r="8062" s="109" customFormat="1" ht="14.4"/>
    <row r="8063" s="109" customFormat="1" ht="14.4"/>
    <row r="8064" s="109" customFormat="1" ht="14.4"/>
    <row r="8065" s="109" customFormat="1" ht="14.4"/>
    <row r="8066" s="109" customFormat="1" ht="14.4"/>
    <row r="8067" s="109" customFormat="1" ht="14.4"/>
    <row r="8068" s="109" customFormat="1" ht="14.4"/>
    <row r="8069" s="109" customFormat="1" ht="14.4"/>
    <row r="8070" s="109" customFormat="1" ht="14.4"/>
    <row r="8071" s="109" customFormat="1" ht="14.4"/>
    <row r="8072" s="109" customFormat="1" ht="14.4"/>
    <row r="8073" s="109" customFormat="1" ht="14.4"/>
    <row r="8074" s="109" customFormat="1" ht="14.4"/>
    <row r="8075" s="109" customFormat="1" ht="14.4"/>
    <row r="8076" s="109" customFormat="1" ht="14.4"/>
    <row r="8077" s="109" customFormat="1" ht="14.4"/>
    <row r="8078" s="109" customFormat="1" ht="14.4"/>
    <row r="8079" s="109" customFormat="1" ht="14.4"/>
    <row r="8080" s="109" customFormat="1" ht="14.4"/>
    <row r="8081" s="109" customFormat="1" ht="14.4"/>
    <row r="8082" s="109" customFormat="1" ht="14.4"/>
    <row r="8083" s="109" customFormat="1" ht="14.4"/>
    <row r="8084" s="109" customFormat="1" ht="14.4"/>
    <row r="8085" s="109" customFormat="1" ht="14.4"/>
    <row r="8086" s="109" customFormat="1" ht="14.4"/>
    <row r="8087" s="109" customFormat="1" ht="14.4"/>
    <row r="8088" s="109" customFormat="1" ht="14.4"/>
    <row r="8089" s="109" customFormat="1" ht="14.4"/>
    <row r="8090" s="109" customFormat="1" ht="14.4"/>
    <row r="8091" s="109" customFormat="1" ht="14.4"/>
    <row r="8092" s="109" customFormat="1" ht="14.4"/>
    <row r="8093" s="109" customFormat="1" ht="14.4"/>
    <row r="8094" s="109" customFormat="1" ht="14.4"/>
    <row r="8095" s="109" customFormat="1" ht="14.4"/>
    <row r="8096" s="109" customFormat="1" ht="14.4"/>
    <row r="8097" s="109" customFormat="1" ht="14.4"/>
    <row r="8098" s="109" customFormat="1" ht="14.4"/>
    <row r="8099" s="109" customFormat="1" ht="14.4"/>
    <row r="8100" s="109" customFormat="1" ht="14.4"/>
    <row r="8101" s="109" customFormat="1" ht="14.4"/>
    <row r="8102" s="109" customFormat="1" ht="14.4"/>
    <row r="8103" s="109" customFormat="1" ht="14.4"/>
    <row r="8104" s="109" customFormat="1" ht="14.4"/>
    <row r="8105" s="109" customFormat="1" ht="14.4"/>
    <row r="8106" s="109" customFormat="1" ht="14.4"/>
    <row r="8107" s="109" customFormat="1" ht="14.4"/>
    <row r="8108" s="109" customFormat="1" ht="14.4"/>
    <row r="8109" s="109" customFormat="1" ht="14.4"/>
    <row r="8110" s="109" customFormat="1" ht="14.4"/>
    <row r="8111" s="109" customFormat="1" ht="14.4"/>
    <row r="8112" s="109" customFormat="1" ht="14.4"/>
    <row r="8113" s="109" customFormat="1" ht="14.4"/>
    <row r="8114" s="109" customFormat="1" ht="14.4"/>
    <row r="8115" s="109" customFormat="1" ht="14.4"/>
    <row r="8116" s="109" customFormat="1" ht="14.4"/>
    <row r="8117" s="109" customFormat="1" ht="14.4"/>
    <row r="8118" s="109" customFormat="1" ht="14.4"/>
    <row r="8119" s="109" customFormat="1" ht="14.4"/>
    <row r="8120" s="109" customFormat="1" ht="14.4"/>
    <row r="8121" s="109" customFormat="1" ht="14.4"/>
    <row r="8122" s="109" customFormat="1" ht="14.4"/>
    <row r="8123" s="109" customFormat="1" ht="14.4"/>
    <row r="8124" s="109" customFormat="1" ht="14.4"/>
    <row r="8125" s="109" customFormat="1" ht="14.4"/>
    <row r="8126" s="109" customFormat="1" ht="14.4"/>
    <row r="8127" s="109" customFormat="1" ht="14.4"/>
    <row r="8128" s="109" customFormat="1" ht="14.4"/>
    <row r="8129" s="109" customFormat="1" ht="14.4"/>
    <row r="8130" s="109" customFormat="1" ht="14.4"/>
    <row r="8131" s="109" customFormat="1" ht="14.4"/>
    <row r="8132" s="109" customFormat="1" ht="14.4"/>
    <row r="8133" s="109" customFormat="1" ht="14.4"/>
    <row r="8134" s="109" customFormat="1" ht="14.4"/>
    <row r="8135" s="109" customFormat="1" ht="14.4"/>
    <row r="8136" s="109" customFormat="1" ht="14.4"/>
    <row r="8137" s="109" customFormat="1" ht="14.4"/>
    <row r="8138" s="109" customFormat="1" ht="14.4"/>
    <row r="8139" s="109" customFormat="1" ht="14.4"/>
    <row r="8140" s="109" customFormat="1" ht="14.4"/>
    <row r="8141" s="109" customFormat="1" ht="14.4"/>
    <row r="8142" s="109" customFormat="1" ht="14.4"/>
    <row r="8143" s="109" customFormat="1" ht="14.4"/>
    <row r="8144" s="109" customFormat="1" ht="14.4"/>
    <row r="8145" s="109" customFormat="1" ht="14.4"/>
    <row r="8146" s="109" customFormat="1" ht="14.4"/>
    <row r="8147" s="109" customFormat="1" ht="14.4"/>
    <row r="8148" s="109" customFormat="1" ht="14.4"/>
    <row r="8149" s="109" customFormat="1" ht="14.4"/>
    <row r="8150" s="109" customFormat="1" ht="14.4"/>
    <row r="8151" s="109" customFormat="1" ht="14.4"/>
    <row r="8152" s="109" customFormat="1" ht="14.4"/>
    <row r="8153" s="109" customFormat="1" ht="14.4"/>
    <row r="8154" s="109" customFormat="1" ht="14.4"/>
    <row r="8155" s="109" customFormat="1" ht="14.4"/>
    <row r="8156" s="109" customFormat="1" ht="14.4"/>
    <row r="8157" s="109" customFormat="1" ht="14.4"/>
    <row r="8158" s="109" customFormat="1" ht="14.4"/>
    <row r="8159" s="109" customFormat="1" ht="14.4"/>
    <row r="8160" s="109" customFormat="1" ht="14.4"/>
    <row r="8161" s="109" customFormat="1" ht="14.4"/>
    <row r="8162" s="109" customFormat="1" ht="14.4"/>
    <row r="8163" s="109" customFormat="1" ht="14.4"/>
    <row r="8164" s="109" customFormat="1" ht="14.4"/>
    <row r="8165" s="109" customFormat="1" ht="14.4"/>
    <row r="8166" s="109" customFormat="1" ht="14.4"/>
    <row r="8167" s="109" customFormat="1" ht="14.4"/>
    <row r="8168" s="109" customFormat="1" ht="14.4"/>
    <row r="8169" s="109" customFormat="1" ht="14.4"/>
    <row r="8170" s="109" customFormat="1" ht="14.4"/>
    <row r="8171" s="109" customFormat="1" ht="14.4"/>
    <row r="8172" s="109" customFormat="1" ht="14.4"/>
    <row r="8173" s="109" customFormat="1" ht="14.4"/>
    <row r="8174" s="109" customFormat="1" ht="14.4"/>
    <row r="8175" s="109" customFormat="1" ht="14.4"/>
    <row r="8176" s="109" customFormat="1" ht="14.4"/>
    <row r="8177" s="109" customFormat="1" ht="14.4"/>
    <row r="8178" s="109" customFormat="1" ht="14.4"/>
    <row r="8179" s="109" customFormat="1" ht="14.4"/>
    <row r="8180" s="109" customFormat="1" ht="14.4"/>
    <row r="8181" s="109" customFormat="1" ht="14.4"/>
    <row r="8182" s="109" customFormat="1" ht="14.4"/>
    <row r="8183" s="109" customFormat="1" ht="14.4"/>
    <row r="8184" s="109" customFormat="1" ht="14.4"/>
    <row r="8185" s="109" customFormat="1" ht="14.4"/>
    <row r="8186" s="109" customFormat="1" ht="14.4"/>
    <row r="8187" s="109" customFormat="1" ht="14.4"/>
    <row r="8188" s="109" customFormat="1" ht="14.4"/>
    <row r="8189" s="109" customFormat="1" ht="14.4"/>
    <row r="8190" s="109" customFormat="1" ht="14.4"/>
    <row r="8191" s="109" customFormat="1" ht="14.4"/>
    <row r="8192" s="109" customFormat="1" ht="14.4"/>
    <row r="8193" s="109" customFormat="1" ht="14.4"/>
    <row r="8194" s="109" customFormat="1" ht="14.4"/>
    <row r="8195" s="109" customFormat="1" ht="14.4"/>
    <row r="8196" s="109" customFormat="1" ht="14.4"/>
    <row r="8197" s="109" customFormat="1" ht="14.4"/>
    <row r="8198" s="109" customFormat="1" ht="14.4"/>
    <row r="8199" s="109" customFormat="1" ht="14.4"/>
    <row r="8200" s="109" customFormat="1" ht="14.4"/>
    <row r="8201" s="109" customFormat="1" ht="14.4"/>
    <row r="8202" s="109" customFormat="1" ht="14.4"/>
    <row r="8203" s="109" customFormat="1" ht="14.4"/>
    <row r="8204" s="109" customFormat="1" ht="14.4"/>
    <row r="8205" s="109" customFormat="1" ht="14.4"/>
    <row r="8206" s="109" customFormat="1" ht="14.4"/>
    <row r="8207" s="109" customFormat="1" ht="14.4"/>
    <row r="8208" s="109" customFormat="1" ht="14.4"/>
    <row r="8209" s="109" customFormat="1" ht="14.4"/>
    <row r="8210" s="109" customFormat="1" ht="14.4"/>
    <row r="8211" s="109" customFormat="1" ht="14.4"/>
    <row r="8212" s="109" customFormat="1" ht="14.4"/>
    <row r="8213" s="109" customFormat="1" ht="14.4"/>
    <row r="8214" s="109" customFormat="1" ht="14.4"/>
    <row r="8215" s="109" customFormat="1" ht="14.4"/>
    <row r="8216" s="109" customFormat="1" ht="14.4"/>
    <row r="8217" s="109" customFormat="1" ht="14.4"/>
    <row r="8218" s="109" customFormat="1" ht="14.4"/>
    <row r="8219" s="109" customFormat="1" ht="14.4"/>
    <row r="8220" s="109" customFormat="1" ht="14.4"/>
    <row r="8221" s="109" customFormat="1" ht="14.4"/>
    <row r="8222" s="109" customFormat="1" ht="14.4"/>
    <row r="8223" s="109" customFormat="1" ht="14.4"/>
    <row r="8224" s="109" customFormat="1" ht="14.4"/>
    <row r="8225" s="109" customFormat="1" ht="14.4"/>
    <row r="8226" s="109" customFormat="1" ht="14.4"/>
    <row r="8227" s="109" customFormat="1" ht="14.4"/>
    <row r="8228" s="109" customFormat="1" ht="14.4"/>
    <row r="8229" s="109" customFormat="1" ht="14.4"/>
    <row r="8230" s="109" customFormat="1" ht="14.4"/>
    <row r="8231" s="109" customFormat="1" ht="14.4"/>
    <row r="8232" s="109" customFormat="1" ht="14.4"/>
    <row r="8233" s="109" customFormat="1" ht="14.4"/>
    <row r="8234" s="109" customFormat="1" ht="14.4"/>
    <row r="8235" s="109" customFormat="1" ht="14.4"/>
    <row r="8236" s="109" customFormat="1" ht="14.4"/>
    <row r="8237" s="109" customFormat="1" ht="14.4"/>
    <row r="8238" s="109" customFormat="1" ht="14.4"/>
    <row r="8239" s="109" customFormat="1" ht="14.4"/>
    <row r="8240" s="109" customFormat="1" ht="14.4"/>
    <row r="8241" s="109" customFormat="1" ht="14.4"/>
    <row r="8242" s="109" customFormat="1" ht="14.4"/>
    <row r="8243" s="109" customFormat="1" ht="14.4"/>
    <row r="8244" s="109" customFormat="1" ht="14.4"/>
    <row r="8245" s="109" customFormat="1" ht="14.4"/>
    <row r="8246" s="109" customFormat="1" ht="14.4"/>
    <row r="8247" s="109" customFormat="1" ht="14.4"/>
    <row r="8248" s="109" customFormat="1" ht="14.4"/>
    <row r="8249" s="109" customFormat="1" ht="14.4"/>
    <row r="8250" s="109" customFormat="1" ht="14.4"/>
    <row r="8251" s="109" customFormat="1" ht="14.4"/>
    <row r="8252" s="109" customFormat="1" ht="14.4"/>
    <row r="8253" s="109" customFormat="1" ht="14.4"/>
    <row r="8254" s="109" customFormat="1" ht="14.4"/>
    <row r="8255" s="109" customFormat="1" ht="14.4"/>
    <row r="8256" s="109" customFormat="1" ht="14.4"/>
    <row r="8257" s="109" customFormat="1" ht="14.4"/>
    <row r="8258" s="109" customFormat="1" ht="14.4"/>
    <row r="8259" s="109" customFormat="1" ht="14.4"/>
    <row r="8260" s="109" customFormat="1" ht="14.4"/>
    <row r="8261" s="109" customFormat="1" ht="14.4"/>
    <row r="8262" s="109" customFormat="1" ht="14.4"/>
    <row r="8263" s="109" customFormat="1" ht="14.4"/>
    <row r="8264" s="109" customFormat="1" ht="14.4"/>
    <row r="8265" s="109" customFormat="1" ht="14.4"/>
    <row r="8266" s="109" customFormat="1" ht="14.4"/>
    <row r="8267" s="109" customFormat="1" ht="14.4"/>
    <row r="8268" s="109" customFormat="1" ht="14.4"/>
    <row r="8269" s="109" customFormat="1" ht="14.4"/>
    <row r="8270" s="109" customFormat="1" ht="14.4"/>
    <row r="8271" s="109" customFormat="1" ht="14.4"/>
    <row r="8272" s="109" customFormat="1" ht="14.4"/>
    <row r="8273" s="109" customFormat="1" ht="14.4"/>
    <row r="8274" s="109" customFormat="1" ht="14.4"/>
    <row r="8275" s="109" customFormat="1" ht="14.4"/>
    <row r="8276" s="109" customFormat="1" ht="14.4"/>
    <row r="8277" s="109" customFormat="1" ht="14.4"/>
    <row r="8278" s="109" customFormat="1" ht="14.4"/>
    <row r="8279" s="109" customFormat="1" ht="14.4"/>
    <row r="8280" s="109" customFormat="1" ht="14.4"/>
    <row r="8281" s="109" customFormat="1" ht="14.4"/>
    <row r="8282" s="109" customFormat="1" ht="14.4"/>
    <row r="8283" s="109" customFormat="1" ht="14.4"/>
    <row r="8284" s="109" customFormat="1" ht="14.4"/>
    <row r="8285" s="109" customFormat="1" ht="14.4"/>
    <row r="8286" s="109" customFormat="1" ht="14.4"/>
    <row r="8287" s="109" customFormat="1" ht="14.4"/>
    <row r="8288" s="109" customFormat="1" ht="14.4"/>
    <row r="8289" s="109" customFormat="1" ht="14.4"/>
    <row r="8290" s="109" customFormat="1" ht="14.4"/>
    <row r="8291" s="109" customFormat="1" ht="14.4"/>
    <row r="8292" s="109" customFormat="1" ht="14.4"/>
    <row r="8293" s="109" customFormat="1" ht="14.4"/>
    <row r="8294" s="109" customFormat="1" ht="14.4"/>
    <row r="8295" s="109" customFormat="1" ht="14.4"/>
    <row r="8296" s="109" customFormat="1" ht="14.4"/>
    <row r="8297" s="109" customFormat="1" ht="14.4"/>
    <row r="8298" s="109" customFormat="1" ht="14.4"/>
    <row r="8299" s="109" customFormat="1" ht="14.4"/>
    <row r="8300" s="109" customFormat="1" ht="14.4"/>
    <row r="8301" s="109" customFormat="1" ht="14.4"/>
    <row r="8302" s="109" customFormat="1" ht="14.4"/>
    <row r="8303" s="109" customFormat="1" ht="14.4"/>
    <row r="8304" s="109" customFormat="1" ht="14.4"/>
    <row r="8305" s="109" customFormat="1" ht="14.4"/>
    <row r="8306" s="109" customFormat="1" ht="14.4"/>
    <row r="8307" s="109" customFormat="1" ht="14.4"/>
    <row r="8308" s="109" customFormat="1" ht="14.4"/>
    <row r="8309" s="109" customFormat="1" ht="14.4"/>
    <row r="8310" s="109" customFormat="1" ht="14.4"/>
    <row r="8311" s="109" customFormat="1" ht="14.4"/>
    <row r="8312" s="109" customFormat="1" ht="14.4"/>
    <row r="8313" s="109" customFormat="1" ht="14.4"/>
    <row r="8314" s="109" customFormat="1" ht="14.4"/>
    <row r="8315" s="109" customFormat="1" ht="14.4"/>
    <row r="8316" s="109" customFormat="1" ht="14.4"/>
    <row r="8317" s="109" customFormat="1" ht="14.4"/>
    <row r="8318" s="109" customFormat="1" ht="14.4"/>
    <row r="8319" s="109" customFormat="1" ht="14.4"/>
    <row r="8320" s="109" customFormat="1" ht="14.4"/>
    <row r="8321" s="109" customFormat="1" ht="14.4"/>
    <row r="8322" s="109" customFormat="1" ht="14.4"/>
    <row r="8323" s="109" customFormat="1" ht="14.4"/>
    <row r="8324" s="109" customFormat="1" ht="14.4"/>
    <row r="8325" s="109" customFormat="1" ht="14.4"/>
    <row r="8326" s="109" customFormat="1" ht="14.4"/>
    <row r="8327" s="109" customFormat="1" ht="14.4"/>
    <row r="8328" s="109" customFormat="1" ht="14.4"/>
    <row r="8329" s="109" customFormat="1" ht="14.4"/>
    <row r="8330" s="109" customFormat="1" ht="14.4"/>
    <row r="8331" s="109" customFormat="1" ht="14.4"/>
    <row r="8332" s="109" customFormat="1" ht="14.4"/>
    <row r="8333" s="109" customFormat="1" ht="14.4"/>
    <row r="8334" s="109" customFormat="1" ht="14.4"/>
    <row r="8335" s="109" customFormat="1" ht="14.4"/>
    <row r="8336" s="109" customFormat="1" ht="14.4"/>
    <row r="8337" s="109" customFormat="1" ht="14.4"/>
    <row r="8338" s="109" customFormat="1" ht="14.4"/>
    <row r="8339" s="109" customFormat="1" ht="14.4"/>
    <row r="8340" s="109" customFormat="1" ht="14.4"/>
    <row r="8341" s="109" customFormat="1" ht="14.4"/>
    <row r="8342" s="109" customFormat="1" ht="14.4"/>
    <row r="8343" s="109" customFormat="1" ht="14.4"/>
    <row r="8344" s="109" customFormat="1" ht="14.4"/>
    <row r="8345" s="109" customFormat="1" ht="14.4"/>
    <row r="8346" s="109" customFormat="1" ht="14.4"/>
    <row r="8347" s="109" customFormat="1" ht="14.4"/>
    <row r="8348" s="109" customFormat="1" ht="14.4"/>
    <row r="8349" s="109" customFormat="1" ht="14.4"/>
    <row r="8350" s="109" customFormat="1" ht="14.4"/>
    <row r="8351" s="109" customFormat="1" ht="14.4"/>
    <row r="8352" s="109" customFormat="1" ht="14.4"/>
    <row r="8353" s="109" customFormat="1" ht="14.4"/>
    <row r="8354" s="109" customFormat="1" ht="14.4"/>
    <row r="8355" s="109" customFormat="1" ht="14.4"/>
    <row r="8356" s="109" customFormat="1" ht="14.4"/>
    <row r="8357" s="109" customFormat="1" ht="14.4"/>
    <row r="8358" s="109" customFormat="1" ht="14.4"/>
    <row r="8359" s="109" customFormat="1" ht="14.4"/>
    <row r="8360" s="109" customFormat="1" ht="14.4"/>
    <row r="8361" s="109" customFormat="1" ht="14.4"/>
    <row r="8362" s="109" customFormat="1" ht="14.4"/>
    <row r="8363" s="109" customFormat="1" ht="14.4"/>
    <row r="8364" s="109" customFormat="1" ht="14.4"/>
    <row r="8365" s="109" customFormat="1" ht="14.4"/>
    <row r="8366" s="109" customFormat="1" ht="14.4"/>
    <row r="8367" s="109" customFormat="1" ht="14.4"/>
    <row r="8368" s="109" customFormat="1" ht="14.4"/>
    <row r="8369" s="109" customFormat="1" ht="14.4"/>
    <row r="8370" s="109" customFormat="1" ht="14.4"/>
    <row r="8371" s="109" customFormat="1" ht="14.4"/>
    <row r="8372" s="109" customFormat="1" ht="14.4"/>
    <row r="8373" s="109" customFormat="1" ht="14.4"/>
    <row r="8374" s="109" customFormat="1" ht="14.4"/>
    <row r="8375" s="109" customFormat="1" ht="14.4"/>
    <row r="8376" s="109" customFormat="1" ht="14.4"/>
    <row r="8377" s="109" customFormat="1" ht="14.4"/>
    <row r="8378" s="109" customFormat="1" ht="14.4"/>
    <row r="8379" s="109" customFormat="1" ht="14.4"/>
    <row r="8380" s="109" customFormat="1" ht="14.4"/>
    <row r="8381" s="109" customFormat="1" ht="14.4"/>
    <row r="8382" s="109" customFormat="1" ht="14.4"/>
    <row r="8383" s="109" customFormat="1" ht="14.4"/>
    <row r="8384" s="109" customFormat="1" ht="14.4"/>
    <row r="8385" s="109" customFormat="1" ht="14.4"/>
    <row r="8386" s="109" customFormat="1" ht="14.4"/>
    <row r="8387" s="109" customFormat="1" ht="14.4"/>
    <row r="8388" s="109" customFormat="1" ht="14.4"/>
    <row r="8389" s="109" customFormat="1" ht="14.4"/>
    <row r="8390" s="109" customFormat="1" ht="14.4"/>
    <row r="8391" s="109" customFormat="1" ht="14.4"/>
    <row r="8392" s="109" customFormat="1" ht="14.4"/>
    <row r="8393" s="109" customFormat="1" ht="14.4"/>
    <row r="8394" s="109" customFormat="1" ht="14.4"/>
    <row r="8395" s="109" customFormat="1" ht="14.4"/>
    <row r="8396" s="109" customFormat="1" ht="14.4"/>
    <row r="8397" s="109" customFormat="1" ht="14.4"/>
    <row r="8398" s="109" customFormat="1" ht="14.4"/>
    <row r="8399" s="109" customFormat="1" ht="14.4"/>
    <row r="8400" s="109" customFormat="1" ht="14.4"/>
    <row r="8401" s="109" customFormat="1" ht="14.4"/>
    <row r="8402" s="109" customFormat="1" ht="14.4"/>
    <row r="8403" s="109" customFormat="1" ht="14.4"/>
    <row r="8404" s="109" customFormat="1" ht="14.4"/>
    <row r="8405" s="109" customFormat="1" ht="14.4"/>
    <row r="8406" s="109" customFormat="1" ht="14.4"/>
    <row r="8407" s="109" customFormat="1" ht="14.4"/>
    <row r="8408" s="109" customFormat="1" ht="14.4"/>
    <row r="8409" s="109" customFormat="1" ht="14.4"/>
    <row r="8410" s="109" customFormat="1" ht="14.4"/>
    <row r="8411" s="109" customFormat="1" ht="14.4"/>
    <row r="8412" s="109" customFormat="1" ht="14.4"/>
    <row r="8413" s="109" customFormat="1" ht="14.4"/>
    <row r="8414" s="109" customFormat="1" ht="14.4"/>
    <row r="8415" s="109" customFormat="1" ht="14.4"/>
    <row r="8416" s="109" customFormat="1" ht="14.4"/>
    <row r="8417" s="109" customFormat="1" ht="14.4"/>
    <row r="8418" s="109" customFormat="1" ht="14.4"/>
    <row r="8419" s="109" customFormat="1" ht="14.4"/>
    <row r="8420" s="109" customFormat="1" ht="14.4"/>
    <row r="8421" s="109" customFormat="1" ht="14.4"/>
    <row r="8422" s="109" customFormat="1" ht="14.4"/>
    <row r="8423" s="109" customFormat="1" ht="14.4"/>
    <row r="8424" s="109" customFormat="1" ht="14.4"/>
    <row r="8425" s="109" customFormat="1" ht="14.4"/>
    <row r="8426" s="109" customFormat="1" ht="14.4"/>
    <row r="8427" s="109" customFormat="1" ht="14.4"/>
    <row r="8428" s="109" customFormat="1" ht="14.4"/>
    <row r="8429" s="109" customFormat="1" ht="14.4"/>
    <row r="8430" s="109" customFormat="1" ht="14.4"/>
    <row r="8431" s="109" customFormat="1" ht="14.4"/>
    <row r="8432" s="109" customFormat="1" ht="14.4"/>
    <row r="8433" s="109" customFormat="1" ht="14.4"/>
    <row r="8434" s="109" customFormat="1" ht="14.4"/>
    <row r="8435" s="109" customFormat="1" ht="14.4"/>
    <row r="8436" s="109" customFormat="1" ht="14.4"/>
    <row r="8437" s="109" customFormat="1" ht="14.4"/>
    <row r="8438" s="109" customFormat="1" ht="14.4"/>
    <row r="8439" s="109" customFormat="1" ht="14.4"/>
    <row r="8440" s="109" customFormat="1" ht="14.4"/>
    <row r="8441" s="109" customFormat="1" ht="14.4"/>
    <row r="8442" s="109" customFormat="1" ht="14.4"/>
    <row r="8443" s="109" customFormat="1" ht="14.4"/>
    <row r="8444" s="109" customFormat="1" ht="14.4"/>
    <row r="8445" s="109" customFormat="1" ht="14.4"/>
    <row r="8446" s="109" customFormat="1" ht="14.4"/>
    <row r="8447" s="109" customFormat="1" ht="14.4"/>
    <row r="8448" s="109" customFormat="1" ht="14.4"/>
    <row r="8449" s="109" customFormat="1" ht="14.4"/>
    <row r="8450" s="109" customFormat="1" ht="14.4"/>
    <row r="8451" s="109" customFormat="1" ht="14.4"/>
    <row r="8452" s="109" customFormat="1" ht="14.4"/>
    <row r="8453" s="109" customFormat="1" ht="14.4"/>
    <row r="8454" s="109" customFormat="1" ht="14.4"/>
    <row r="8455" s="109" customFormat="1" ht="14.4"/>
    <row r="8456" s="109" customFormat="1" ht="14.4"/>
    <row r="8457" s="109" customFormat="1" ht="14.4"/>
    <row r="8458" s="109" customFormat="1" ht="14.4"/>
    <row r="8459" s="109" customFormat="1" ht="14.4"/>
    <row r="8460" s="109" customFormat="1" ht="14.4"/>
    <row r="8461" s="109" customFormat="1" ht="14.4"/>
    <row r="8462" s="109" customFormat="1" ht="14.4"/>
    <row r="8463" s="109" customFormat="1" ht="14.4"/>
    <row r="8464" s="109" customFormat="1" ht="14.4"/>
    <row r="8465" s="109" customFormat="1" ht="14.4"/>
    <row r="8466" s="109" customFormat="1" ht="14.4"/>
    <row r="8467" s="109" customFormat="1" ht="14.4"/>
    <row r="8468" s="109" customFormat="1" ht="14.4"/>
    <row r="8469" s="109" customFormat="1" ht="14.4"/>
    <row r="8470" s="109" customFormat="1" ht="14.4"/>
    <row r="8471" s="109" customFormat="1" ht="14.4"/>
    <row r="8472" s="109" customFormat="1" ht="14.4"/>
    <row r="8473" s="109" customFormat="1" ht="14.4"/>
    <row r="8474" s="109" customFormat="1" ht="14.4"/>
    <row r="8475" s="109" customFormat="1" ht="14.4"/>
    <row r="8476" s="109" customFormat="1" ht="14.4"/>
    <row r="8477" s="109" customFormat="1" ht="14.4"/>
    <row r="8478" s="109" customFormat="1" ht="14.4"/>
    <row r="8479" s="109" customFormat="1" ht="14.4"/>
    <row r="8480" s="109" customFormat="1" ht="14.4"/>
    <row r="8481" s="109" customFormat="1" ht="14.4"/>
    <row r="8482" s="109" customFormat="1" ht="14.4"/>
    <row r="8483" s="109" customFormat="1" ht="14.4"/>
    <row r="8484" s="109" customFormat="1" ht="14.4"/>
    <row r="8485" s="109" customFormat="1" ht="14.4"/>
    <row r="8486" s="109" customFormat="1" ht="14.4"/>
    <row r="8487" s="109" customFormat="1" ht="14.4"/>
    <row r="8488" s="109" customFormat="1" ht="14.4"/>
    <row r="8489" s="109" customFormat="1" ht="14.4"/>
    <row r="8490" s="109" customFormat="1" ht="14.4"/>
    <row r="8491" s="109" customFormat="1" ht="14.4"/>
    <row r="8492" s="109" customFormat="1" ht="14.4"/>
    <row r="8493" s="109" customFormat="1" ht="14.4"/>
    <row r="8494" s="109" customFormat="1" ht="14.4"/>
    <row r="8495" s="109" customFormat="1" ht="14.4"/>
    <row r="8496" s="109" customFormat="1" ht="14.4"/>
    <row r="8497" s="109" customFormat="1" ht="14.4"/>
    <row r="8498" s="109" customFormat="1" ht="14.4"/>
    <row r="8499" s="109" customFormat="1" ht="14.4"/>
    <row r="8500" s="109" customFormat="1" ht="14.4"/>
    <row r="8501" s="109" customFormat="1" ht="14.4"/>
    <row r="8502" s="109" customFormat="1" ht="14.4"/>
    <row r="8503" s="109" customFormat="1" ht="14.4"/>
    <row r="8504" s="109" customFormat="1" ht="14.4"/>
    <row r="8505" s="109" customFormat="1" ht="14.4"/>
    <row r="8506" s="109" customFormat="1" ht="14.4"/>
    <row r="8507" s="109" customFormat="1" ht="14.4"/>
    <row r="8508" s="109" customFormat="1" ht="14.4"/>
    <row r="8509" s="109" customFormat="1" ht="14.4"/>
    <row r="8510" s="109" customFormat="1" ht="14.4"/>
    <row r="8511" s="109" customFormat="1" ht="14.4"/>
    <row r="8512" s="109" customFormat="1" ht="14.4"/>
    <row r="8513" s="109" customFormat="1" ht="14.4"/>
    <row r="8514" s="109" customFormat="1" ht="14.4"/>
    <row r="8515" s="109" customFormat="1" ht="14.4"/>
    <row r="8516" s="109" customFormat="1" ht="14.4"/>
    <row r="8517" s="109" customFormat="1" ht="14.4"/>
    <row r="8518" s="109" customFormat="1" ht="14.4"/>
    <row r="8519" s="109" customFormat="1" ht="14.4"/>
    <row r="8520" s="109" customFormat="1" ht="14.4"/>
    <row r="8521" s="109" customFormat="1" ht="14.4"/>
    <row r="8522" s="109" customFormat="1" ht="14.4"/>
    <row r="8523" s="109" customFormat="1" ht="14.4"/>
    <row r="8524" s="109" customFormat="1" ht="14.4"/>
    <row r="8525" s="109" customFormat="1" ht="14.4"/>
    <row r="8526" s="109" customFormat="1" ht="14.4"/>
    <row r="8527" s="109" customFormat="1" ht="14.4"/>
    <row r="8528" s="109" customFormat="1" ht="14.4"/>
    <row r="8529" s="109" customFormat="1" ht="14.4"/>
    <row r="8530" s="109" customFormat="1" ht="14.4"/>
    <row r="8531" s="109" customFormat="1" ht="14.4"/>
    <row r="8532" s="109" customFormat="1" ht="14.4"/>
    <row r="8533" s="109" customFormat="1" ht="14.4"/>
    <row r="8534" s="109" customFormat="1" ht="14.4"/>
    <row r="8535" s="109" customFormat="1" ht="14.4"/>
    <row r="8536" s="109" customFormat="1" ht="14.4"/>
    <row r="8537" s="109" customFormat="1" ht="14.4"/>
    <row r="8538" s="109" customFormat="1" ht="14.4"/>
    <row r="8539" s="109" customFormat="1" ht="14.4"/>
    <row r="8540" s="109" customFormat="1" ht="14.4"/>
    <row r="8541" s="109" customFormat="1" ht="14.4"/>
    <row r="8542" s="109" customFormat="1" ht="14.4"/>
    <row r="8543" s="109" customFormat="1" ht="14.4"/>
    <row r="8544" s="109" customFormat="1" ht="14.4"/>
    <row r="8545" s="109" customFormat="1" ht="14.4"/>
    <row r="8546" s="109" customFormat="1" ht="14.4"/>
    <row r="8547" s="109" customFormat="1" ht="14.4"/>
    <row r="8548" s="109" customFormat="1" ht="14.4"/>
    <row r="8549" s="109" customFormat="1" ht="14.4"/>
    <row r="8550" s="109" customFormat="1" ht="14.4"/>
    <row r="8551" s="109" customFormat="1" ht="14.4"/>
    <row r="8552" s="109" customFormat="1" ht="14.4"/>
    <row r="8553" s="109" customFormat="1" ht="14.4"/>
    <row r="8554" s="109" customFormat="1" ht="14.4"/>
    <row r="8555" s="109" customFormat="1" ht="14.4"/>
    <row r="8556" s="109" customFormat="1" ht="14.4"/>
    <row r="8557" s="109" customFormat="1" ht="14.4"/>
    <row r="8558" s="109" customFormat="1" ht="14.4"/>
    <row r="8559" s="109" customFormat="1" ht="14.4"/>
    <row r="8560" s="109" customFormat="1" ht="14.4"/>
    <row r="8561" s="109" customFormat="1" ht="14.4"/>
    <row r="8562" s="109" customFormat="1" ht="14.4"/>
    <row r="8563" s="109" customFormat="1" ht="14.4"/>
    <row r="8564" s="109" customFormat="1" ht="14.4"/>
    <row r="8565" s="109" customFormat="1" ht="14.4"/>
    <row r="8566" s="109" customFormat="1" ht="14.4"/>
    <row r="8567" s="109" customFormat="1" ht="14.4"/>
    <row r="8568" s="109" customFormat="1" ht="14.4"/>
    <row r="8569" s="109" customFormat="1" ht="14.4"/>
    <row r="8570" s="109" customFormat="1" ht="14.4"/>
    <row r="8571" s="109" customFormat="1" ht="14.4"/>
    <row r="8572" s="109" customFormat="1" ht="14.4"/>
    <row r="8573" s="109" customFormat="1" ht="14.4"/>
    <row r="8574" s="109" customFormat="1" ht="14.4"/>
    <row r="8575" s="109" customFormat="1" ht="14.4"/>
    <row r="8576" s="109" customFormat="1" ht="14.4"/>
    <row r="8577" s="109" customFormat="1" ht="14.4"/>
    <row r="8578" s="109" customFormat="1" ht="14.4"/>
    <row r="8579" s="109" customFormat="1" ht="14.4"/>
    <row r="8580" s="109" customFormat="1" ht="14.4"/>
    <row r="8581" s="109" customFormat="1" ht="14.4"/>
    <row r="8582" s="109" customFormat="1" ht="14.4"/>
    <row r="8583" s="109" customFormat="1" ht="14.4"/>
    <row r="8584" s="109" customFormat="1" ht="14.4"/>
    <row r="8585" s="109" customFormat="1" ht="14.4"/>
    <row r="8586" s="109" customFormat="1" ht="14.4"/>
    <row r="8587" s="109" customFormat="1" ht="14.4"/>
    <row r="8588" s="109" customFormat="1" ht="14.4"/>
    <row r="8589" s="109" customFormat="1" ht="14.4"/>
    <row r="8590" s="109" customFormat="1" ht="14.4"/>
    <row r="8591" s="109" customFormat="1" ht="14.4"/>
    <row r="8592" s="109" customFormat="1" ht="14.4"/>
    <row r="8593" s="109" customFormat="1" ht="14.4"/>
    <row r="8594" s="109" customFormat="1" ht="14.4"/>
    <row r="8595" s="109" customFormat="1" ht="14.4"/>
    <row r="8596" s="109" customFormat="1" ht="14.4"/>
    <row r="8597" s="109" customFormat="1" ht="14.4"/>
    <row r="8598" s="109" customFormat="1" ht="14.4"/>
    <row r="8599" s="109" customFormat="1" ht="14.4"/>
    <row r="8600" s="109" customFormat="1" ht="14.4"/>
    <row r="8601" s="109" customFormat="1" ht="14.4"/>
    <row r="8602" s="109" customFormat="1" ht="14.4"/>
    <row r="8603" s="109" customFormat="1" ht="14.4"/>
    <row r="8604" s="109" customFormat="1" ht="14.4"/>
    <row r="8605" s="109" customFormat="1" ht="14.4"/>
    <row r="8606" s="109" customFormat="1" ht="14.4"/>
    <row r="8607" s="109" customFormat="1" ht="14.4"/>
    <row r="8608" s="109" customFormat="1" ht="14.4"/>
    <row r="8609" s="109" customFormat="1" ht="14.4"/>
    <row r="8610" s="109" customFormat="1" ht="14.4"/>
    <row r="8611" s="109" customFormat="1" ht="14.4"/>
    <row r="8612" s="109" customFormat="1" ht="14.4"/>
    <row r="8613" s="109" customFormat="1" ht="14.4"/>
    <row r="8614" s="109" customFormat="1" ht="14.4"/>
    <row r="8615" s="109" customFormat="1" ht="14.4"/>
    <row r="8616" s="109" customFormat="1" ht="14.4"/>
    <row r="8617" s="109" customFormat="1" ht="14.4"/>
    <row r="8618" s="109" customFormat="1" ht="14.4"/>
    <row r="8619" s="109" customFormat="1" ht="14.4"/>
    <row r="8620" s="109" customFormat="1" ht="14.4"/>
    <row r="8621" s="109" customFormat="1" ht="14.4"/>
    <row r="8622" s="109" customFormat="1" ht="14.4"/>
    <row r="8623" s="109" customFormat="1" ht="14.4"/>
    <row r="8624" s="109" customFormat="1" ht="14.4"/>
    <row r="8625" s="109" customFormat="1" ht="14.4"/>
    <row r="8626" s="109" customFormat="1" ht="14.4"/>
    <row r="8627" s="109" customFormat="1" ht="14.4"/>
    <row r="8628" s="109" customFormat="1" ht="14.4"/>
    <row r="8629" s="109" customFormat="1" ht="14.4"/>
    <row r="8630" s="109" customFormat="1" ht="14.4"/>
    <row r="8631" s="109" customFormat="1" ht="14.4"/>
    <row r="8632" s="109" customFormat="1" ht="14.4"/>
    <row r="8633" s="109" customFormat="1" ht="14.4"/>
    <row r="8634" s="109" customFormat="1" ht="14.4"/>
    <row r="8635" s="109" customFormat="1" ht="14.4"/>
    <row r="8636" s="109" customFormat="1" ht="14.4"/>
    <row r="8637" s="109" customFormat="1" ht="14.4"/>
    <row r="8638" s="109" customFormat="1" ht="14.4"/>
    <row r="8639" s="109" customFormat="1" ht="14.4"/>
    <row r="8640" s="109" customFormat="1" ht="14.4"/>
    <row r="8641" s="109" customFormat="1" ht="14.4"/>
    <row r="8642" s="109" customFormat="1" ht="14.4"/>
    <row r="8643" s="109" customFormat="1" ht="14.4"/>
    <row r="8644" s="109" customFormat="1" ht="14.4"/>
    <row r="8645" s="109" customFormat="1" ht="14.4"/>
    <row r="8646" s="109" customFormat="1" ht="14.4"/>
    <row r="8647" s="109" customFormat="1" ht="14.4"/>
    <row r="8648" s="109" customFormat="1" ht="14.4"/>
    <row r="8649" s="109" customFormat="1" ht="14.4"/>
    <row r="8650" s="109" customFormat="1" ht="14.4"/>
    <row r="8651" s="109" customFormat="1" ht="14.4"/>
    <row r="8652" s="109" customFormat="1" ht="14.4"/>
    <row r="8653" s="109" customFormat="1" ht="14.4"/>
    <row r="8654" s="109" customFormat="1" ht="14.4"/>
    <row r="8655" s="109" customFormat="1" ht="14.4"/>
    <row r="8656" s="109" customFormat="1" ht="14.4"/>
    <row r="8657" s="109" customFormat="1" ht="14.4"/>
    <row r="8658" s="109" customFormat="1" ht="14.4"/>
    <row r="8659" s="109" customFormat="1" ht="14.4"/>
    <row r="8660" s="109" customFormat="1" ht="14.4"/>
    <row r="8661" s="109" customFormat="1" ht="14.4"/>
    <row r="8662" s="109" customFormat="1" ht="14.4"/>
    <row r="8663" s="109" customFormat="1" ht="14.4"/>
    <row r="8664" s="109" customFormat="1" ht="14.4"/>
    <row r="8665" s="109" customFormat="1" ht="14.4"/>
    <row r="8666" s="109" customFormat="1" ht="14.4"/>
    <row r="8667" s="109" customFormat="1" ht="14.4"/>
    <row r="8668" s="109" customFormat="1" ht="14.4"/>
    <row r="8669" s="109" customFormat="1" ht="14.4"/>
    <row r="8670" s="109" customFormat="1" ht="14.4"/>
    <row r="8671" s="109" customFormat="1" ht="14.4"/>
    <row r="8672" s="109" customFormat="1" ht="14.4"/>
    <row r="8673" s="109" customFormat="1" ht="14.4"/>
    <row r="8674" s="109" customFormat="1" ht="14.4"/>
    <row r="8675" s="109" customFormat="1" ht="14.4"/>
    <row r="8676" s="109" customFormat="1" ht="14.4"/>
    <row r="8677" s="109" customFormat="1" ht="14.4"/>
    <row r="8678" s="109" customFormat="1" ht="14.4"/>
    <row r="8679" s="109" customFormat="1" ht="14.4"/>
    <row r="8680" s="109" customFormat="1" ht="14.4"/>
    <row r="8681" s="109" customFormat="1" ht="14.4"/>
    <row r="8682" s="109" customFormat="1" ht="14.4"/>
    <row r="8683" s="109" customFormat="1" ht="14.4"/>
    <row r="8684" s="109" customFormat="1" ht="14.4"/>
    <row r="8685" s="109" customFormat="1" ht="14.4"/>
    <row r="8686" s="109" customFormat="1" ht="14.4"/>
    <row r="8687" s="109" customFormat="1" ht="14.4"/>
    <row r="8688" s="109" customFormat="1" ht="14.4"/>
    <row r="8689" s="109" customFormat="1" ht="14.4"/>
    <row r="8690" s="109" customFormat="1" ht="14.4"/>
    <row r="8691" s="109" customFormat="1" ht="14.4"/>
    <row r="8692" s="109" customFormat="1" ht="14.4"/>
    <row r="8693" s="109" customFormat="1" ht="14.4"/>
    <row r="8694" s="109" customFormat="1" ht="14.4"/>
    <row r="8695" s="109" customFormat="1" ht="14.4"/>
    <row r="8696" s="109" customFormat="1" ht="14.4"/>
    <row r="8697" s="109" customFormat="1" ht="14.4"/>
    <row r="8698" s="109" customFormat="1" ht="14.4"/>
    <row r="8699" s="109" customFormat="1" ht="14.4"/>
    <row r="8700" s="109" customFormat="1" ht="14.4"/>
    <row r="8701" s="109" customFormat="1" ht="14.4"/>
    <row r="8702" s="109" customFormat="1" ht="14.4"/>
    <row r="8703" s="109" customFormat="1" ht="14.4"/>
    <row r="8704" s="109" customFormat="1" ht="14.4"/>
    <row r="8705" s="109" customFormat="1" ht="14.4"/>
    <row r="8706" s="109" customFormat="1" ht="14.4"/>
    <row r="8707" s="109" customFormat="1" ht="14.4"/>
    <row r="8708" s="109" customFormat="1" ht="14.4"/>
    <row r="8709" s="109" customFormat="1" ht="14.4"/>
    <row r="8710" s="109" customFormat="1" ht="14.4"/>
    <row r="8711" s="109" customFormat="1" ht="14.4"/>
    <row r="8712" s="109" customFormat="1" ht="14.4"/>
    <row r="8713" s="109" customFormat="1" ht="14.4"/>
    <row r="8714" s="109" customFormat="1" ht="14.4"/>
    <row r="8715" s="109" customFormat="1" ht="14.4"/>
    <row r="8716" s="109" customFormat="1" ht="14.4"/>
    <row r="8717" s="109" customFormat="1" ht="14.4"/>
    <row r="8718" s="109" customFormat="1" ht="14.4"/>
    <row r="8719" s="109" customFormat="1" ht="14.4"/>
    <row r="8720" s="109" customFormat="1" ht="14.4"/>
    <row r="8721" s="109" customFormat="1" ht="14.4"/>
    <row r="8722" s="109" customFormat="1" ht="14.4"/>
    <row r="8723" s="109" customFormat="1" ht="14.4"/>
    <row r="8724" s="109" customFormat="1" ht="14.4"/>
    <row r="8725" s="109" customFormat="1" ht="14.4"/>
    <row r="8726" s="109" customFormat="1" ht="14.4"/>
    <row r="8727" s="109" customFormat="1" ht="14.4"/>
    <row r="8728" s="109" customFormat="1" ht="14.4"/>
    <row r="8729" s="109" customFormat="1" ht="14.4"/>
    <row r="8730" s="109" customFormat="1" ht="14.4"/>
    <row r="8731" s="109" customFormat="1" ht="14.4"/>
    <row r="8732" s="109" customFormat="1" ht="14.4"/>
    <row r="8733" s="109" customFormat="1" ht="14.4"/>
    <row r="8734" s="109" customFormat="1" ht="14.4"/>
    <row r="8735" s="109" customFormat="1" ht="14.4"/>
    <row r="8736" s="109" customFormat="1" ht="14.4"/>
    <row r="8737" s="109" customFormat="1" ht="14.4"/>
    <row r="8738" s="109" customFormat="1" ht="14.4"/>
    <row r="8739" s="109" customFormat="1" ht="14.4"/>
    <row r="8740" s="109" customFormat="1" ht="14.4"/>
    <row r="8741" s="109" customFormat="1" ht="14.4"/>
    <row r="8742" s="109" customFormat="1" ht="14.4"/>
    <row r="8743" s="109" customFormat="1" ht="14.4"/>
    <row r="8744" s="109" customFormat="1" ht="14.4"/>
    <row r="8745" s="109" customFormat="1" ht="14.4"/>
    <row r="8746" s="109" customFormat="1" ht="14.4"/>
    <row r="8747" s="109" customFormat="1" ht="14.4"/>
    <row r="8748" s="109" customFormat="1" ht="14.4"/>
    <row r="8749" s="109" customFormat="1" ht="14.4"/>
    <row r="8750" s="109" customFormat="1" ht="14.4"/>
    <row r="8751" s="109" customFormat="1" ht="14.4"/>
    <row r="8752" s="109" customFormat="1" ht="14.4"/>
    <row r="8753" s="109" customFormat="1" ht="14.4"/>
    <row r="8754" s="109" customFormat="1" ht="14.4"/>
    <row r="8755" s="109" customFormat="1" ht="14.4"/>
    <row r="8756" s="109" customFormat="1" ht="14.4"/>
    <row r="8757" s="109" customFormat="1" ht="14.4"/>
    <row r="8758" s="109" customFormat="1" ht="14.4"/>
    <row r="8759" s="109" customFormat="1" ht="14.4"/>
    <row r="8760" s="109" customFormat="1" ht="14.4"/>
    <row r="8761" s="109" customFormat="1" ht="14.4"/>
    <row r="8762" s="109" customFormat="1" ht="14.4"/>
    <row r="8763" s="109" customFormat="1" ht="14.4"/>
    <row r="8764" s="109" customFormat="1" ht="14.4"/>
    <row r="8765" s="109" customFormat="1" ht="14.4"/>
    <row r="8766" s="109" customFormat="1" ht="14.4"/>
    <row r="8767" s="109" customFormat="1" ht="14.4"/>
    <row r="8768" s="109" customFormat="1" ht="14.4"/>
    <row r="8769" s="109" customFormat="1" ht="14.4"/>
    <row r="8770" s="109" customFormat="1" ht="14.4"/>
    <row r="8771" s="109" customFormat="1" ht="14.4"/>
    <row r="8772" s="109" customFormat="1" ht="14.4"/>
    <row r="8773" s="109" customFormat="1" ht="14.4"/>
    <row r="8774" s="109" customFormat="1" ht="14.4"/>
    <row r="8775" s="109" customFormat="1" ht="14.4"/>
    <row r="8776" s="109" customFormat="1" ht="14.4"/>
    <row r="8777" s="109" customFormat="1" ht="14.4"/>
    <row r="8778" s="109" customFormat="1" ht="14.4"/>
    <row r="8779" s="109" customFormat="1" ht="14.4"/>
    <row r="8780" s="109" customFormat="1" ht="14.4"/>
    <row r="8781" s="109" customFormat="1" ht="14.4"/>
    <row r="8782" s="109" customFormat="1" ht="14.4"/>
    <row r="8783" s="109" customFormat="1" ht="14.4"/>
    <row r="8784" s="109" customFormat="1" ht="14.4"/>
    <row r="8785" s="109" customFormat="1" ht="14.4"/>
    <row r="8786" s="109" customFormat="1" ht="14.4"/>
    <row r="8787" s="109" customFormat="1" ht="14.4"/>
    <row r="8788" s="109" customFormat="1" ht="14.4"/>
    <row r="8789" s="109" customFormat="1" ht="14.4"/>
    <row r="8790" s="109" customFormat="1" ht="14.4"/>
    <row r="8791" s="109" customFormat="1" ht="14.4"/>
    <row r="8792" s="109" customFormat="1" ht="14.4"/>
    <row r="8793" s="109" customFormat="1" ht="14.4"/>
    <row r="8794" s="109" customFormat="1" ht="14.4"/>
    <row r="8795" s="109" customFormat="1" ht="14.4"/>
    <row r="8796" s="109" customFormat="1" ht="14.4"/>
    <row r="8797" s="109" customFormat="1" ht="14.4"/>
    <row r="8798" s="109" customFormat="1" ht="14.4"/>
    <row r="8799" s="109" customFormat="1" ht="14.4"/>
    <row r="8800" s="109" customFormat="1" ht="14.4"/>
    <row r="8801" s="109" customFormat="1" ht="14.4"/>
    <row r="8802" s="109" customFormat="1" ht="14.4"/>
    <row r="8803" s="109" customFormat="1" ht="14.4"/>
    <row r="8804" s="109" customFormat="1" ht="14.4"/>
    <row r="8805" s="109" customFormat="1" ht="14.4"/>
    <row r="8806" s="109" customFormat="1" ht="14.4"/>
    <row r="8807" s="109" customFormat="1" ht="14.4"/>
    <row r="8808" s="109" customFormat="1" ht="14.4"/>
    <row r="8809" s="109" customFormat="1" ht="14.4"/>
    <row r="8810" s="109" customFormat="1" ht="14.4"/>
    <row r="8811" s="109" customFormat="1" ht="14.4"/>
    <row r="8812" s="109" customFormat="1" ht="14.4"/>
    <row r="8813" s="109" customFormat="1" ht="14.4"/>
    <row r="8814" s="109" customFormat="1" ht="14.4"/>
    <row r="8815" s="109" customFormat="1" ht="14.4"/>
    <row r="8816" s="109" customFormat="1" ht="14.4"/>
    <row r="8817" s="109" customFormat="1" ht="14.4"/>
    <row r="8818" s="109" customFormat="1" ht="14.4"/>
    <row r="8819" s="109" customFormat="1" ht="14.4"/>
    <row r="8820" s="109" customFormat="1" ht="14.4"/>
    <row r="8821" s="109" customFormat="1" ht="14.4"/>
    <row r="8822" s="109" customFormat="1" ht="14.4"/>
    <row r="8823" s="109" customFormat="1" ht="14.4"/>
    <row r="8824" s="109" customFormat="1" ht="14.4"/>
    <row r="8825" s="109" customFormat="1" ht="14.4"/>
    <row r="8826" s="109" customFormat="1" ht="14.4"/>
    <row r="8827" s="109" customFormat="1" ht="14.4"/>
    <row r="8828" s="109" customFormat="1" ht="14.4"/>
    <row r="8829" s="109" customFormat="1" ht="14.4"/>
    <row r="8830" s="109" customFormat="1" ht="14.4"/>
    <row r="8831" s="109" customFormat="1" ht="14.4"/>
    <row r="8832" s="109" customFormat="1" ht="14.4"/>
    <row r="8833" s="109" customFormat="1" ht="14.4"/>
    <row r="8834" s="109" customFormat="1" ht="14.4"/>
    <row r="8835" s="109" customFormat="1" ht="14.4"/>
    <row r="8836" s="109" customFormat="1" ht="14.4"/>
    <row r="8837" s="109" customFormat="1" ht="14.4"/>
    <row r="8838" s="109" customFormat="1" ht="14.4"/>
    <row r="8839" s="109" customFormat="1" ht="14.4"/>
    <row r="8840" s="109" customFormat="1" ht="14.4"/>
    <row r="8841" s="109" customFormat="1" ht="14.4"/>
    <row r="8842" s="109" customFormat="1" ht="14.4"/>
    <row r="8843" s="109" customFormat="1" ht="14.4"/>
    <row r="8844" s="109" customFormat="1" ht="14.4"/>
    <row r="8845" s="109" customFormat="1" ht="14.4"/>
    <row r="8846" s="109" customFormat="1" ht="14.4"/>
    <row r="8847" s="109" customFormat="1" ht="14.4"/>
    <row r="8848" s="109" customFormat="1" ht="14.4"/>
    <row r="8849" s="109" customFormat="1" ht="14.4"/>
    <row r="8850" s="109" customFormat="1" ht="14.4"/>
    <row r="8851" s="109" customFormat="1" ht="14.4"/>
    <row r="8852" s="109" customFormat="1" ht="14.4"/>
    <row r="8853" s="109" customFormat="1" ht="14.4"/>
    <row r="8854" s="109" customFormat="1" ht="14.4"/>
    <row r="8855" s="109" customFormat="1" ht="14.4"/>
    <row r="8856" s="109" customFormat="1" ht="14.4"/>
    <row r="8857" s="109" customFormat="1" ht="14.4"/>
    <row r="8858" s="109" customFormat="1" ht="14.4"/>
    <row r="8859" s="109" customFormat="1" ht="14.4"/>
    <row r="8860" s="109" customFormat="1" ht="14.4"/>
    <row r="8861" s="109" customFormat="1" ht="14.4"/>
    <row r="8862" s="109" customFormat="1" ht="14.4"/>
    <row r="8863" s="109" customFormat="1" ht="14.4"/>
    <row r="8864" s="109" customFormat="1" ht="14.4"/>
    <row r="8865" s="109" customFormat="1" ht="14.4"/>
    <row r="8866" s="109" customFormat="1" ht="14.4"/>
    <row r="8867" s="109" customFormat="1" ht="14.4"/>
    <row r="8868" s="109" customFormat="1" ht="14.4"/>
    <row r="8869" s="109" customFormat="1" ht="14.4"/>
    <row r="8870" s="109" customFormat="1" ht="14.4"/>
    <row r="8871" s="109" customFormat="1" ht="14.4"/>
    <row r="8872" s="109" customFormat="1" ht="14.4"/>
    <row r="8873" s="109" customFormat="1" ht="14.4"/>
    <row r="8874" s="109" customFormat="1" ht="14.4"/>
    <row r="8875" s="109" customFormat="1" ht="14.4"/>
    <row r="8876" s="109" customFormat="1" ht="14.4"/>
    <row r="8877" s="109" customFormat="1" ht="14.4"/>
    <row r="8878" s="109" customFormat="1" ht="14.4"/>
    <row r="8879" s="109" customFormat="1" ht="14.4"/>
    <row r="8880" s="109" customFormat="1" ht="14.4"/>
    <row r="8881" s="109" customFormat="1" ht="14.4"/>
    <row r="8882" s="109" customFormat="1" ht="14.4"/>
    <row r="8883" s="109" customFormat="1" ht="14.4"/>
    <row r="8884" s="109" customFormat="1" ht="14.4"/>
    <row r="8885" s="109" customFormat="1" ht="14.4"/>
    <row r="8886" s="109" customFormat="1" ht="14.4"/>
    <row r="8887" s="109" customFormat="1" ht="14.4"/>
    <row r="8888" s="109" customFormat="1" ht="14.4"/>
    <row r="8889" s="109" customFormat="1" ht="14.4"/>
    <row r="8890" s="109" customFormat="1" ht="14.4"/>
    <row r="8891" s="109" customFormat="1" ht="14.4"/>
    <row r="8892" s="109" customFormat="1" ht="14.4"/>
    <row r="8893" s="109" customFormat="1" ht="14.4"/>
    <row r="8894" s="109" customFormat="1" ht="14.4"/>
    <row r="8895" s="109" customFormat="1" ht="14.4"/>
    <row r="8896" s="109" customFormat="1" ht="14.4"/>
    <row r="8897" s="109" customFormat="1" ht="14.4"/>
    <row r="8898" s="109" customFormat="1" ht="14.4"/>
    <row r="8899" s="109" customFormat="1" ht="14.4"/>
    <row r="8900" s="109" customFormat="1" ht="14.4"/>
    <row r="8901" s="109" customFormat="1" ht="14.4"/>
    <row r="8902" s="109" customFormat="1" ht="14.4"/>
    <row r="8903" s="109" customFormat="1" ht="14.4"/>
    <row r="8904" s="109" customFormat="1" ht="14.4"/>
    <row r="8905" s="109" customFormat="1" ht="14.4"/>
    <row r="8906" s="109" customFormat="1" ht="14.4"/>
    <row r="8907" s="109" customFormat="1" ht="14.4"/>
    <row r="8908" s="109" customFormat="1" ht="14.4"/>
    <row r="8909" s="109" customFormat="1" ht="14.4"/>
    <row r="8910" s="109" customFormat="1" ht="14.4"/>
    <row r="8911" s="109" customFormat="1" ht="14.4"/>
    <row r="8912" s="109" customFormat="1" ht="14.4"/>
    <row r="8913" s="109" customFormat="1" ht="14.4"/>
    <row r="8914" s="109" customFormat="1" ht="14.4"/>
    <row r="8915" s="109" customFormat="1" ht="14.4"/>
    <row r="8916" s="109" customFormat="1" ht="14.4"/>
    <row r="8917" s="109" customFormat="1" ht="14.4"/>
    <row r="8918" s="109" customFormat="1" ht="14.4"/>
    <row r="8919" s="109" customFormat="1" ht="14.4"/>
    <row r="8920" s="109" customFormat="1" ht="14.4"/>
    <row r="8921" s="109" customFormat="1" ht="14.4"/>
    <row r="8922" s="109" customFormat="1" ht="14.4"/>
    <row r="8923" s="109" customFormat="1" ht="14.4"/>
    <row r="8924" s="109" customFormat="1" ht="14.4"/>
    <row r="8925" s="109" customFormat="1" ht="14.4"/>
    <row r="8926" s="109" customFormat="1" ht="14.4"/>
    <row r="8927" s="109" customFormat="1" ht="14.4"/>
    <row r="8928" s="109" customFormat="1" ht="14.4"/>
    <row r="8929" s="109" customFormat="1" ht="14.4"/>
    <row r="8930" s="109" customFormat="1" ht="14.4"/>
    <row r="8931" s="109" customFormat="1" ht="14.4"/>
    <row r="8932" s="109" customFormat="1" ht="14.4"/>
    <row r="8933" s="109" customFormat="1" ht="14.4"/>
    <row r="8934" s="109" customFormat="1" ht="14.4"/>
    <row r="8935" s="109" customFormat="1" ht="14.4"/>
    <row r="8936" s="109" customFormat="1" ht="14.4"/>
    <row r="8937" s="109" customFormat="1" ht="14.4"/>
    <row r="8938" s="109" customFormat="1" ht="14.4"/>
    <row r="8939" s="109" customFormat="1" ht="14.4"/>
    <row r="8940" s="109" customFormat="1" ht="14.4"/>
    <row r="8941" s="109" customFormat="1" ht="14.4"/>
    <row r="8942" s="109" customFormat="1" ht="14.4"/>
    <row r="8943" s="109" customFormat="1" ht="14.4"/>
    <row r="8944" s="109" customFormat="1" ht="14.4"/>
    <row r="8945" s="109" customFormat="1" ht="14.4"/>
    <row r="8946" s="109" customFormat="1" ht="14.4"/>
    <row r="8947" s="109" customFormat="1" ht="14.4"/>
    <row r="8948" s="109" customFormat="1" ht="14.4"/>
    <row r="8949" s="109" customFormat="1" ht="14.4"/>
    <row r="8950" s="109" customFormat="1" ht="14.4"/>
    <row r="8951" s="109" customFormat="1" ht="14.4"/>
    <row r="8952" s="109" customFormat="1" ht="14.4"/>
    <row r="8953" s="109" customFormat="1" ht="14.4"/>
    <row r="8954" s="109" customFormat="1" ht="14.4"/>
    <row r="8955" s="109" customFormat="1" ht="14.4"/>
    <row r="8956" s="109" customFormat="1" ht="14.4"/>
    <row r="8957" s="109" customFormat="1" ht="14.4"/>
    <row r="8958" s="109" customFormat="1" ht="14.4"/>
    <row r="8959" s="109" customFormat="1" ht="14.4"/>
    <row r="8960" s="109" customFormat="1" ht="14.4"/>
    <row r="8961" s="109" customFormat="1" ht="14.4"/>
    <row r="8962" s="109" customFormat="1" ht="14.4"/>
    <row r="8963" s="109" customFormat="1" ht="14.4"/>
    <row r="8964" s="109" customFormat="1" ht="14.4"/>
    <row r="8965" s="109" customFormat="1" ht="14.4"/>
    <row r="8966" s="109" customFormat="1" ht="14.4"/>
    <row r="8967" s="109" customFormat="1" ht="14.4"/>
    <row r="8968" s="109" customFormat="1" ht="14.4"/>
    <row r="8969" s="109" customFormat="1" ht="14.4"/>
    <row r="8970" s="109" customFormat="1" ht="14.4"/>
    <row r="8971" s="109" customFormat="1" ht="14.4"/>
    <row r="8972" s="109" customFormat="1" ht="14.4"/>
    <row r="8973" s="109" customFormat="1" ht="14.4"/>
    <row r="8974" s="109" customFormat="1" ht="14.4"/>
    <row r="8975" s="109" customFormat="1" ht="14.4"/>
    <row r="8976" s="109" customFormat="1" ht="14.4"/>
    <row r="8977" s="109" customFormat="1" ht="14.4"/>
    <row r="8978" s="109" customFormat="1" ht="14.4"/>
    <row r="8979" s="109" customFormat="1" ht="14.4"/>
    <row r="8980" s="109" customFormat="1" ht="14.4"/>
    <row r="8981" s="109" customFormat="1" ht="14.4"/>
    <row r="8982" s="109" customFormat="1" ht="14.4"/>
    <row r="8983" s="109" customFormat="1" ht="14.4"/>
    <row r="8984" s="109" customFormat="1" ht="14.4"/>
    <row r="8985" s="109" customFormat="1" ht="14.4"/>
    <row r="8986" s="109" customFormat="1" ht="14.4"/>
    <row r="8987" s="109" customFormat="1" ht="14.4"/>
    <row r="8988" s="109" customFormat="1" ht="14.4"/>
    <row r="8989" s="109" customFormat="1" ht="14.4"/>
    <row r="8990" s="109" customFormat="1" ht="14.4"/>
    <row r="8991" s="109" customFormat="1" ht="14.4"/>
    <row r="8992" s="109" customFormat="1" ht="14.4"/>
    <row r="8993" s="109" customFormat="1" ht="14.4"/>
    <row r="8994" s="109" customFormat="1" ht="14.4"/>
    <row r="8995" s="109" customFormat="1" ht="14.4"/>
    <row r="8996" s="109" customFormat="1" ht="14.4"/>
    <row r="8997" s="109" customFormat="1" ht="14.4"/>
    <row r="8998" s="109" customFormat="1" ht="14.4"/>
    <row r="8999" s="109" customFormat="1" ht="14.4"/>
    <row r="9000" s="109" customFormat="1" ht="14.4"/>
    <row r="9001" s="109" customFormat="1" ht="14.4"/>
    <row r="9002" s="109" customFormat="1" ht="14.4"/>
    <row r="9003" s="109" customFormat="1" ht="14.4"/>
    <row r="9004" s="109" customFormat="1" ht="14.4"/>
    <row r="9005" s="109" customFormat="1" ht="14.4"/>
    <row r="9006" s="109" customFormat="1" ht="14.4"/>
    <row r="9007" s="109" customFormat="1" ht="14.4"/>
    <row r="9008" s="109" customFormat="1" ht="14.4"/>
    <row r="9009" s="109" customFormat="1" ht="14.4"/>
    <row r="9010" s="109" customFormat="1" ht="14.4"/>
    <row r="9011" s="109" customFormat="1" ht="14.4"/>
    <row r="9012" s="109" customFormat="1" ht="14.4"/>
    <row r="9013" s="109" customFormat="1" ht="14.4"/>
    <row r="9014" s="109" customFormat="1" ht="14.4"/>
    <row r="9015" s="109" customFormat="1" ht="14.4"/>
    <row r="9016" s="109" customFormat="1" ht="14.4"/>
    <row r="9017" s="109" customFormat="1" ht="14.4"/>
    <row r="9018" s="109" customFormat="1" ht="14.4"/>
    <row r="9019" s="109" customFormat="1" ht="14.4"/>
    <row r="9020" s="109" customFormat="1" ht="14.4"/>
    <row r="9021" s="109" customFormat="1" ht="14.4"/>
    <row r="9022" s="109" customFormat="1" ht="14.4"/>
    <row r="9023" s="109" customFormat="1" ht="14.4"/>
    <row r="9024" s="109" customFormat="1" ht="14.4"/>
    <row r="9025" s="109" customFormat="1" ht="14.4"/>
    <row r="9026" s="109" customFormat="1" ht="14.4"/>
    <row r="9027" s="109" customFormat="1" ht="14.4"/>
    <row r="9028" s="109" customFormat="1" ht="14.4"/>
    <row r="9029" s="109" customFormat="1" ht="14.4"/>
    <row r="9030" s="109" customFormat="1" ht="14.4"/>
    <row r="9031" s="109" customFormat="1" ht="14.4"/>
    <row r="9032" s="109" customFormat="1" ht="14.4"/>
    <row r="9033" s="109" customFormat="1" ht="14.4"/>
    <row r="9034" s="109" customFormat="1" ht="14.4"/>
    <row r="9035" s="109" customFormat="1" ht="14.4"/>
    <row r="9036" s="109" customFormat="1" ht="14.4"/>
    <row r="9037" s="109" customFormat="1" ht="14.4"/>
    <row r="9038" s="109" customFormat="1" ht="14.4"/>
    <row r="9039" s="109" customFormat="1" ht="14.4"/>
    <row r="9040" s="109" customFormat="1" ht="14.4"/>
    <row r="9041" s="109" customFormat="1" ht="14.4"/>
    <row r="9042" s="109" customFormat="1" ht="14.4"/>
    <row r="9043" s="109" customFormat="1" ht="14.4"/>
    <row r="9044" s="109" customFormat="1" ht="14.4"/>
    <row r="9045" s="109" customFormat="1" ht="14.4"/>
    <row r="9046" s="109" customFormat="1" ht="14.4"/>
    <row r="9047" s="109" customFormat="1" ht="14.4"/>
    <row r="9048" s="109" customFormat="1" ht="14.4"/>
    <row r="9049" s="109" customFormat="1" ht="14.4"/>
    <row r="9050" s="109" customFormat="1" ht="14.4"/>
    <row r="9051" s="109" customFormat="1" ht="14.4"/>
    <row r="9052" s="109" customFormat="1" ht="14.4"/>
    <row r="9053" s="109" customFormat="1" ht="14.4"/>
    <row r="9054" s="109" customFormat="1" ht="14.4"/>
    <row r="9055" s="109" customFormat="1" ht="14.4"/>
    <row r="9056" s="109" customFormat="1" ht="14.4"/>
    <row r="9057" s="109" customFormat="1" ht="14.4"/>
    <row r="9058" s="109" customFormat="1" ht="14.4"/>
    <row r="9059" s="109" customFormat="1" ht="14.4"/>
    <row r="9060" s="109" customFormat="1" ht="14.4"/>
    <row r="9061" s="109" customFormat="1" ht="14.4"/>
    <row r="9062" s="109" customFormat="1" ht="14.4"/>
    <row r="9063" s="109" customFormat="1" ht="14.4"/>
    <row r="9064" s="109" customFormat="1" ht="14.4"/>
    <row r="9065" s="109" customFormat="1" ht="14.4"/>
    <row r="9066" s="109" customFormat="1" ht="14.4"/>
    <row r="9067" s="109" customFormat="1" ht="14.4"/>
    <row r="9068" s="109" customFormat="1" ht="14.4"/>
    <row r="9069" s="109" customFormat="1" ht="14.4"/>
    <row r="9070" s="109" customFormat="1" ht="14.4"/>
    <row r="9071" s="109" customFormat="1" ht="14.4"/>
    <row r="9072" s="109" customFormat="1" ht="14.4"/>
    <row r="9073" s="109" customFormat="1" ht="14.4"/>
    <row r="9074" s="109" customFormat="1" ht="14.4"/>
    <row r="9075" s="109" customFormat="1" ht="14.4"/>
    <row r="9076" s="109" customFormat="1" ht="14.4"/>
    <row r="9077" s="109" customFormat="1" ht="14.4"/>
    <row r="9078" s="109" customFormat="1" ht="14.4"/>
    <row r="9079" s="109" customFormat="1" ht="14.4"/>
    <row r="9080" s="109" customFormat="1" ht="14.4"/>
    <row r="9081" s="109" customFormat="1" ht="14.4"/>
    <row r="9082" s="109" customFormat="1" ht="14.4"/>
    <row r="9083" s="109" customFormat="1" ht="14.4"/>
    <row r="9084" s="109" customFormat="1" ht="14.4"/>
    <row r="9085" s="109" customFormat="1" ht="14.4"/>
    <row r="9086" s="109" customFormat="1" ht="14.4"/>
    <row r="9087" s="109" customFormat="1" ht="14.4"/>
    <row r="9088" s="109" customFormat="1" ht="14.4"/>
    <row r="9089" s="109" customFormat="1" ht="14.4"/>
    <row r="9090" s="109" customFormat="1" ht="14.4"/>
    <row r="9091" s="109" customFormat="1" ht="14.4"/>
    <row r="9092" s="109" customFormat="1" ht="14.4"/>
    <row r="9093" s="109" customFormat="1" ht="14.4"/>
    <row r="9094" s="109" customFormat="1" ht="14.4"/>
    <row r="9095" s="109" customFormat="1" ht="14.4"/>
    <row r="9096" s="109" customFormat="1" ht="14.4"/>
    <row r="9097" s="109" customFormat="1" ht="14.4"/>
    <row r="9098" s="109" customFormat="1" ht="14.4"/>
    <row r="9099" s="109" customFormat="1" ht="14.4"/>
    <row r="9100" s="109" customFormat="1" ht="14.4"/>
    <row r="9101" s="109" customFormat="1" ht="14.4"/>
    <row r="9102" s="109" customFormat="1" ht="14.4"/>
    <row r="9103" s="109" customFormat="1" ht="14.4"/>
    <row r="9104" s="109" customFormat="1" ht="14.4"/>
    <row r="9105" s="109" customFormat="1" ht="14.4"/>
    <row r="9106" s="109" customFormat="1" ht="14.4"/>
    <row r="9107" s="109" customFormat="1" ht="14.4"/>
    <row r="9108" s="109" customFormat="1" ht="14.4"/>
    <row r="9109" s="109" customFormat="1" ht="14.4"/>
    <row r="9110" s="109" customFormat="1" ht="14.4"/>
    <row r="9111" s="109" customFormat="1" ht="14.4"/>
    <row r="9112" s="109" customFormat="1" ht="14.4"/>
    <row r="9113" s="109" customFormat="1" ht="14.4"/>
    <row r="9114" s="109" customFormat="1" ht="14.4"/>
    <row r="9115" s="109" customFormat="1" ht="14.4"/>
    <row r="9116" s="109" customFormat="1" ht="14.4"/>
    <row r="9117" s="109" customFormat="1" ht="14.4"/>
    <row r="9118" s="109" customFormat="1" ht="14.4"/>
    <row r="9119" s="109" customFormat="1" ht="14.4"/>
    <row r="9120" s="109" customFormat="1" ht="14.4"/>
    <row r="9121" s="109" customFormat="1" ht="14.4"/>
    <row r="9122" s="109" customFormat="1" ht="14.4"/>
    <row r="9123" s="109" customFormat="1" ht="14.4"/>
    <row r="9124" s="109" customFormat="1" ht="14.4"/>
    <row r="9125" s="109" customFormat="1" ht="14.4"/>
    <row r="9126" s="109" customFormat="1" ht="14.4"/>
    <row r="9127" s="109" customFormat="1" ht="14.4"/>
    <row r="9128" s="109" customFormat="1" ht="14.4"/>
    <row r="9129" s="109" customFormat="1" ht="14.4"/>
    <row r="9130" s="109" customFormat="1" ht="14.4"/>
    <row r="9131" s="109" customFormat="1" ht="14.4"/>
    <row r="9132" s="109" customFormat="1" ht="14.4"/>
    <row r="9133" s="109" customFormat="1" ht="14.4"/>
    <row r="9134" s="109" customFormat="1" ht="14.4"/>
    <row r="9135" s="109" customFormat="1" ht="14.4"/>
    <row r="9136" s="109" customFormat="1" ht="14.4"/>
    <row r="9137" s="109" customFormat="1" ht="14.4"/>
    <row r="9138" s="109" customFormat="1" ht="14.4"/>
    <row r="9139" s="109" customFormat="1" ht="14.4"/>
    <row r="9140" s="109" customFormat="1" ht="14.4"/>
    <row r="9141" s="109" customFormat="1" ht="14.4"/>
    <row r="9142" s="109" customFormat="1" ht="14.4"/>
    <row r="9143" s="109" customFormat="1" ht="14.4"/>
    <row r="9144" s="109" customFormat="1" ht="14.4"/>
    <row r="9145" s="109" customFormat="1" ht="14.4"/>
    <row r="9146" s="109" customFormat="1" ht="14.4"/>
    <row r="9147" s="109" customFormat="1" ht="14.4"/>
    <row r="9148" s="109" customFormat="1" ht="14.4"/>
    <row r="9149" s="109" customFormat="1" ht="14.4"/>
    <row r="9150" s="109" customFormat="1" ht="14.4"/>
    <row r="9151" s="109" customFormat="1" ht="14.4"/>
    <row r="9152" s="109" customFormat="1" ht="14.4"/>
    <row r="9153" s="109" customFormat="1" ht="14.4"/>
    <row r="9154" s="109" customFormat="1" ht="14.4"/>
    <row r="9155" s="109" customFormat="1" ht="14.4"/>
    <row r="9156" s="109" customFormat="1" ht="14.4"/>
    <row r="9157" s="109" customFormat="1" ht="14.4"/>
    <row r="9158" s="109" customFormat="1" ht="14.4"/>
    <row r="9159" s="109" customFormat="1" ht="14.4"/>
    <row r="9160" s="109" customFormat="1" ht="14.4"/>
    <row r="9161" s="109" customFormat="1" ht="14.4"/>
    <row r="9162" s="109" customFormat="1" ht="14.4"/>
    <row r="9163" s="109" customFormat="1" ht="14.4"/>
    <row r="9164" s="109" customFormat="1" ht="14.4"/>
    <row r="9165" s="109" customFormat="1" ht="14.4"/>
    <row r="9166" s="109" customFormat="1" ht="14.4"/>
    <row r="9167" s="109" customFormat="1" ht="14.4"/>
    <row r="9168" s="109" customFormat="1" ht="14.4"/>
    <row r="9169" s="109" customFormat="1" ht="14.4"/>
    <row r="9170" s="109" customFormat="1" ht="14.4"/>
    <row r="9171" s="109" customFormat="1" ht="14.4"/>
    <row r="9172" s="109" customFormat="1" ht="14.4"/>
    <row r="9173" s="109" customFormat="1" ht="14.4"/>
    <row r="9174" s="109" customFormat="1" ht="14.4"/>
    <row r="9175" s="109" customFormat="1" ht="14.4"/>
    <row r="9176" s="109" customFormat="1" ht="14.4"/>
    <row r="9177" s="109" customFormat="1" ht="14.4"/>
    <row r="9178" s="109" customFormat="1" ht="14.4"/>
    <row r="9179" s="109" customFormat="1" ht="14.4"/>
    <row r="9180" s="109" customFormat="1" ht="14.4"/>
    <row r="9181" s="109" customFormat="1" ht="14.4"/>
    <row r="9182" s="109" customFormat="1" ht="14.4"/>
    <row r="9183" s="109" customFormat="1" ht="14.4"/>
    <row r="9184" s="109" customFormat="1" ht="14.4"/>
    <row r="9185" s="109" customFormat="1" ht="14.4"/>
    <row r="9186" s="109" customFormat="1" ht="14.4"/>
    <row r="9187" s="109" customFormat="1" ht="14.4"/>
    <row r="9188" s="109" customFormat="1" ht="14.4"/>
    <row r="9189" s="109" customFormat="1" ht="14.4"/>
    <row r="9190" s="109" customFormat="1" ht="14.4"/>
    <row r="9191" s="109" customFormat="1" ht="14.4"/>
    <row r="9192" s="109" customFormat="1" ht="14.4"/>
    <row r="9193" s="109" customFormat="1" ht="14.4"/>
    <row r="9194" s="109" customFormat="1" ht="14.4"/>
    <row r="9195" s="109" customFormat="1" ht="14.4"/>
    <row r="9196" s="109" customFormat="1" ht="14.4"/>
    <row r="9197" s="109" customFormat="1" ht="14.4"/>
    <row r="9198" s="109" customFormat="1" ht="14.4"/>
    <row r="9199" s="109" customFormat="1" ht="14.4"/>
    <row r="9200" s="109" customFormat="1" ht="14.4"/>
    <row r="9201" s="109" customFormat="1" ht="14.4"/>
    <row r="9202" s="109" customFormat="1" ht="14.4"/>
    <row r="9203" s="109" customFormat="1" ht="14.4"/>
    <row r="9204" s="109" customFormat="1" ht="14.4"/>
    <row r="9205" s="109" customFormat="1" ht="14.4"/>
    <row r="9206" s="109" customFormat="1" ht="14.4"/>
    <row r="9207" s="109" customFormat="1" ht="14.4"/>
    <row r="9208" s="109" customFormat="1" ht="14.4"/>
    <row r="9209" s="109" customFormat="1" ht="14.4"/>
    <row r="9210" s="109" customFormat="1" ht="14.4"/>
    <row r="9211" s="109" customFormat="1" ht="14.4"/>
    <row r="9212" s="109" customFormat="1" ht="14.4"/>
    <row r="9213" s="109" customFormat="1" ht="14.4"/>
    <row r="9214" s="109" customFormat="1" ht="14.4"/>
    <row r="9215" s="109" customFormat="1" ht="14.4"/>
    <row r="9216" s="109" customFormat="1" ht="14.4"/>
    <row r="9217" s="109" customFormat="1" ht="14.4"/>
    <row r="9218" s="109" customFormat="1" ht="14.4"/>
    <row r="9219" s="109" customFormat="1" ht="14.4"/>
    <row r="9220" s="109" customFormat="1" ht="14.4"/>
    <row r="9221" s="109" customFormat="1" ht="14.4"/>
    <row r="9222" s="109" customFormat="1" ht="14.4"/>
    <row r="9223" s="109" customFormat="1" ht="14.4"/>
    <row r="9224" s="109" customFormat="1" ht="14.4"/>
    <row r="9225" s="109" customFormat="1" ht="14.4"/>
    <row r="9226" s="109" customFormat="1" ht="14.4"/>
    <row r="9227" s="109" customFormat="1" ht="14.4"/>
    <row r="9228" s="109" customFormat="1" ht="14.4"/>
    <row r="9229" s="109" customFormat="1" ht="14.4"/>
    <row r="9230" s="109" customFormat="1" ht="14.4"/>
    <row r="9231" s="109" customFormat="1" ht="14.4"/>
    <row r="9232" s="109" customFormat="1" ht="14.4"/>
    <row r="9233" s="109" customFormat="1" ht="14.4"/>
    <row r="9234" s="109" customFormat="1" ht="14.4"/>
    <row r="9235" s="109" customFormat="1" ht="14.4"/>
    <row r="9236" s="109" customFormat="1" ht="14.4"/>
    <row r="9237" s="109" customFormat="1" ht="14.4"/>
    <row r="9238" s="109" customFormat="1" ht="14.4"/>
    <row r="9239" s="109" customFormat="1" ht="14.4"/>
    <row r="9240" s="109" customFormat="1" ht="14.4"/>
    <row r="9241" s="109" customFormat="1" ht="14.4"/>
    <row r="9242" s="109" customFormat="1" ht="14.4"/>
    <row r="9243" s="109" customFormat="1" ht="14.4"/>
    <row r="9244" s="109" customFormat="1" ht="14.4"/>
    <row r="9245" s="109" customFormat="1" ht="14.4"/>
    <row r="9246" s="109" customFormat="1" ht="14.4"/>
    <row r="9247" s="109" customFormat="1" ht="14.4"/>
    <row r="9248" s="109" customFormat="1" ht="14.4"/>
    <row r="9249" s="109" customFormat="1" ht="14.4"/>
    <row r="9250" s="109" customFormat="1" ht="14.4"/>
    <row r="9251" s="109" customFormat="1" ht="14.4"/>
    <row r="9252" s="109" customFormat="1" ht="14.4"/>
    <row r="9253" s="109" customFormat="1" ht="14.4"/>
    <row r="9254" s="109" customFormat="1" ht="14.4"/>
    <row r="9255" s="109" customFormat="1" ht="14.4"/>
    <row r="9256" s="109" customFormat="1" ht="14.4"/>
    <row r="9257" s="109" customFormat="1" ht="14.4"/>
    <row r="9258" s="109" customFormat="1" ht="14.4"/>
    <row r="9259" s="109" customFormat="1" ht="14.4"/>
    <row r="9260" s="109" customFormat="1" ht="14.4"/>
    <row r="9261" s="109" customFormat="1" ht="14.4"/>
    <row r="9262" s="109" customFormat="1" ht="14.4"/>
    <row r="9263" s="109" customFormat="1" ht="14.4"/>
    <row r="9264" s="109" customFormat="1" ht="14.4"/>
    <row r="9265" s="109" customFormat="1" ht="14.4"/>
    <row r="9266" s="109" customFormat="1" ht="14.4"/>
    <row r="9267" s="109" customFormat="1" ht="14.4"/>
    <row r="9268" s="109" customFormat="1" ht="14.4"/>
    <row r="9269" s="109" customFormat="1" ht="14.4"/>
    <row r="9270" s="109" customFormat="1" ht="14.4"/>
    <row r="9271" s="109" customFormat="1" ht="14.4"/>
    <row r="9272" s="109" customFormat="1" ht="14.4"/>
    <row r="9273" s="109" customFormat="1" ht="14.4"/>
    <row r="9274" s="109" customFormat="1" ht="14.4"/>
    <row r="9275" s="109" customFormat="1" ht="14.4"/>
    <row r="9276" s="109" customFormat="1" ht="14.4"/>
    <row r="9277" s="109" customFormat="1" ht="14.4"/>
    <row r="9278" s="109" customFormat="1" ht="14.4"/>
    <row r="9279" s="109" customFormat="1" ht="14.4"/>
    <row r="9280" s="109" customFormat="1" ht="14.4"/>
    <row r="9281" s="109" customFormat="1" ht="14.4"/>
    <row r="9282" s="109" customFormat="1" ht="14.4"/>
    <row r="9283" s="109" customFormat="1" ht="14.4"/>
    <row r="9284" s="109" customFormat="1" ht="14.4"/>
    <row r="9285" s="109" customFormat="1" ht="14.4"/>
    <row r="9286" s="109" customFormat="1" ht="14.4"/>
    <row r="9287" s="109" customFormat="1" ht="14.4"/>
    <row r="9288" s="109" customFormat="1" ht="14.4"/>
    <row r="9289" s="109" customFormat="1" ht="14.4"/>
    <row r="9290" s="109" customFormat="1" ht="14.4"/>
    <row r="9291" s="109" customFormat="1" ht="14.4"/>
    <row r="9292" s="109" customFormat="1" ht="14.4"/>
    <row r="9293" s="109" customFormat="1" ht="14.4"/>
    <row r="9294" s="109" customFormat="1" ht="14.4"/>
    <row r="9295" s="109" customFormat="1" ht="14.4"/>
    <row r="9296" s="109" customFormat="1" ht="14.4"/>
    <row r="9297" s="109" customFormat="1" ht="14.4"/>
    <row r="9298" s="109" customFormat="1" ht="14.4"/>
    <row r="9299" s="109" customFormat="1" ht="14.4"/>
    <row r="9300" s="109" customFormat="1" ht="14.4"/>
    <row r="9301" s="109" customFormat="1" ht="14.4"/>
    <row r="9302" s="109" customFormat="1" ht="14.4"/>
    <row r="9303" s="109" customFormat="1" ht="14.4"/>
    <row r="9304" s="109" customFormat="1" ht="14.4"/>
    <row r="9305" s="109" customFormat="1" ht="14.4"/>
    <row r="9306" s="109" customFormat="1" ht="14.4"/>
    <row r="9307" s="109" customFormat="1" ht="14.4"/>
    <row r="9308" s="109" customFormat="1" ht="14.4"/>
    <row r="9309" s="109" customFormat="1" ht="14.4"/>
    <row r="9310" s="109" customFormat="1" ht="14.4"/>
    <row r="9311" s="109" customFormat="1" ht="14.4"/>
    <row r="9312" s="109" customFormat="1" ht="14.4"/>
    <row r="9313" s="109" customFormat="1" ht="14.4"/>
    <row r="9314" s="109" customFormat="1" ht="14.4"/>
    <row r="9315" s="109" customFormat="1" ht="14.4"/>
    <row r="9316" s="109" customFormat="1" ht="14.4"/>
    <row r="9317" s="109" customFormat="1" ht="14.4"/>
    <row r="9318" s="109" customFormat="1" ht="14.4"/>
    <row r="9319" s="109" customFormat="1" ht="14.4"/>
    <row r="9320" s="109" customFormat="1" ht="14.4"/>
    <row r="9321" s="109" customFormat="1" ht="14.4"/>
    <row r="9322" s="109" customFormat="1" ht="14.4"/>
    <row r="9323" s="109" customFormat="1" ht="14.4"/>
    <row r="9324" s="109" customFormat="1" ht="14.4"/>
    <row r="9325" s="109" customFormat="1" ht="14.4"/>
    <row r="9326" s="109" customFormat="1" ht="14.4"/>
    <row r="9327" s="109" customFormat="1" ht="14.4"/>
    <row r="9328" s="109" customFormat="1" ht="14.4"/>
    <row r="9329" s="109" customFormat="1" ht="14.4"/>
    <row r="9330" s="109" customFormat="1" ht="14.4"/>
    <row r="9331" s="109" customFormat="1" ht="14.4"/>
    <row r="9332" s="109" customFormat="1" ht="14.4"/>
    <row r="9333" s="109" customFormat="1" ht="14.4"/>
    <row r="9334" s="109" customFormat="1" ht="14.4"/>
    <row r="9335" s="109" customFormat="1" ht="14.4"/>
    <row r="9336" s="109" customFormat="1" ht="14.4"/>
    <row r="9337" s="109" customFormat="1" ht="14.4"/>
    <row r="9338" s="109" customFormat="1" ht="14.4"/>
    <row r="9339" s="109" customFormat="1" ht="14.4"/>
    <row r="9340" s="109" customFormat="1" ht="14.4"/>
    <row r="9341" s="109" customFormat="1" ht="14.4"/>
    <row r="9342" s="109" customFormat="1" ht="14.4"/>
    <row r="9343" s="109" customFormat="1" ht="14.4"/>
    <row r="9344" s="109" customFormat="1" ht="14.4"/>
    <row r="9345" s="109" customFormat="1" ht="14.4"/>
    <row r="9346" s="109" customFormat="1" ht="14.4"/>
    <row r="9347" s="109" customFormat="1" ht="14.4"/>
    <row r="9348" s="109" customFormat="1" ht="14.4"/>
    <row r="9349" s="109" customFormat="1" ht="14.4"/>
    <row r="9350" s="109" customFormat="1" ht="14.4"/>
    <row r="9351" s="109" customFormat="1" ht="14.4"/>
    <row r="9352" s="109" customFormat="1" ht="14.4"/>
    <row r="9353" s="109" customFormat="1" ht="14.4"/>
    <row r="9354" s="109" customFormat="1" ht="14.4"/>
    <row r="9355" s="109" customFormat="1" ht="14.4"/>
    <row r="9356" s="109" customFormat="1" ht="14.4"/>
    <row r="9357" s="109" customFormat="1" ht="14.4"/>
    <row r="9358" s="109" customFormat="1" ht="14.4"/>
    <row r="9359" s="109" customFormat="1" ht="14.4"/>
    <row r="9360" s="109" customFormat="1" ht="14.4"/>
    <row r="9361" s="109" customFormat="1" ht="14.4"/>
    <row r="9362" s="109" customFormat="1" ht="14.4"/>
    <row r="9363" s="109" customFormat="1" ht="14.4"/>
    <row r="9364" s="109" customFormat="1" ht="14.4"/>
    <row r="9365" s="109" customFormat="1" ht="14.4"/>
    <row r="9366" s="109" customFormat="1" ht="14.4"/>
    <row r="9367" s="109" customFormat="1" ht="14.4"/>
    <row r="9368" s="109" customFormat="1" ht="14.4"/>
    <row r="9369" s="109" customFormat="1" ht="14.4"/>
    <row r="9370" s="109" customFormat="1" ht="14.4"/>
    <row r="9371" s="109" customFormat="1" ht="14.4"/>
    <row r="9372" s="109" customFormat="1" ht="14.4"/>
    <row r="9373" s="109" customFormat="1" ht="14.4"/>
    <row r="9374" s="109" customFormat="1" ht="14.4"/>
    <row r="9375" s="109" customFormat="1" ht="14.4"/>
    <row r="9376" s="109" customFormat="1" ht="14.4"/>
    <row r="9377" s="109" customFormat="1" ht="14.4"/>
    <row r="9378" s="109" customFormat="1" ht="14.4"/>
    <row r="9379" s="109" customFormat="1" ht="14.4"/>
    <row r="9380" s="109" customFormat="1" ht="14.4"/>
    <row r="9381" s="109" customFormat="1" ht="14.4"/>
    <row r="9382" s="109" customFormat="1" ht="14.4"/>
    <row r="9383" s="109" customFormat="1" ht="14.4"/>
    <row r="9384" s="109" customFormat="1" ht="14.4"/>
    <row r="9385" s="109" customFormat="1" ht="14.4"/>
    <row r="9386" s="109" customFormat="1" ht="14.4"/>
    <row r="9387" s="109" customFormat="1" ht="14.4"/>
    <row r="9388" s="109" customFormat="1" ht="14.4"/>
    <row r="9389" s="109" customFormat="1" ht="14.4"/>
    <row r="9390" s="109" customFormat="1" ht="14.4"/>
    <row r="9391" s="109" customFormat="1" ht="14.4"/>
    <row r="9392" s="109" customFormat="1" ht="14.4"/>
    <row r="9393" s="109" customFormat="1" ht="14.4"/>
    <row r="9394" s="109" customFormat="1" ht="14.4"/>
    <row r="9395" s="109" customFormat="1" ht="14.4"/>
    <row r="9396" s="109" customFormat="1" ht="14.4"/>
    <row r="9397" s="109" customFormat="1" ht="14.4"/>
    <row r="9398" s="109" customFormat="1" ht="14.4"/>
    <row r="9399" s="109" customFormat="1" ht="14.4"/>
    <row r="9400" s="109" customFormat="1" ht="14.4"/>
    <row r="9401" s="109" customFormat="1" ht="14.4"/>
    <row r="9402" s="109" customFormat="1" ht="14.4"/>
    <row r="9403" s="109" customFormat="1" ht="14.4"/>
    <row r="9404" s="109" customFormat="1" ht="14.4"/>
    <row r="9405" s="109" customFormat="1" ht="14.4"/>
    <row r="9406" s="109" customFormat="1" ht="14.4"/>
    <row r="9407" s="109" customFormat="1" ht="14.4"/>
    <row r="9408" s="109" customFormat="1" ht="14.4"/>
    <row r="9409" s="109" customFormat="1" ht="14.4"/>
    <row r="9410" s="109" customFormat="1" ht="14.4"/>
    <row r="9411" s="109" customFormat="1" ht="14.4"/>
    <row r="9412" s="109" customFormat="1" ht="14.4"/>
    <row r="9413" s="109" customFormat="1" ht="14.4"/>
    <row r="9414" s="109" customFormat="1" ht="14.4"/>
    <row r="9415" s="109" customFormat="1" ht="14.4"/>
    <row r="9416" s="109" customFormat="1" ht="14.4"/>
    <row r="9417" s="109" customFormat="1" ht="14.4"/>
    <row r="9418" s="109" customFormat="1" ht="14.4"/>
    <row r="9419" s="109" customFormat="1" ht="14.4"/>
    <row r="9420" s="109" customFormat="1" ht="14.4"/>
    <row r="9421" s="109" customFormat="1" ht="14.4"/>
    <row r="9422" s="109" customFormat="1" ht="14.4"/>
    <row r="9423" s="109" customFormat="1" ht="14.4"/>
    <row r="9424" s="109" customFormat="1" ht="14.4"/>
    <row r="9425" s="109" customFormat="1" ht="14.4"/>
    <row r="9426" s="109" customFormat="1" ht="14.4"/>
    <row r="9427" s="109" customFormat="1" ht="14.4"/>
    <row r="9428" s="109" customFormat="1" ht="14.4"/>
    <row r="9429" s="109" customFormat="1" ht="14.4"/>
    <row r="9430" s="109" customFormat="1" ht="14.4"/>
    <row r="9431" s="109" customFormat="1" ht="14.4"/>
    <row r="9432" s="109" customFormat="1" ht="14.4"/>
    <row r="9433" s="109" customFormat="1" ht="14.4"/>
    <row r="9434" s="109" customFormat="1" ht="14.4"/>
    <row r="9435" s="109" customFormat="1" ht="14.4"/>
    <row r="9436" s="109" customFormat="1" ht="14.4"/>
    <row r="9437" s="109" customFormat="1" ht="14.4"/>
    <row r="9438" s="109" customFormat="1" ht="14.4"/>
    <row r="9439" s="109" customFormat="1" ht="14.4"/>
    <row r="9440" s="109" customFormat="1" ht="14.4"/>
    <row r="9441" s="109" customFormat="1" ht="14.4"/>
    <row r="9442" s="109" customFormat="1" ht="14.4"/>
    <row r="9443" s="109" customFormat="1" ht="14.4"/>
    <row r="9444" s="109" customFormat="1" ht="14.4"/>
    <row r="9445" s="109" customFormat="1" ht="14.4"/>
    <row r="9446" s="109" customFormat="1" ht="14.4"/>
    <row r="9447" s="109" customFormat="1" ht="14.4"/>
    <row r="9448" s="109" customFormat="1" ht="14.4"/>
    <row r="9449" s="109" customFormat="1" ht="14.4"/>
    <row r="9450" s="109" customFormat="1" ht="14.4"/>
    <row r="9451" s="109" customFormat="1" ht="14.4"/>
    <row r="9452" s="109" customFormat="1" ht="14.4"/>
    <row r="9453" s="109" customFormat="1" ht="14.4"/>
    <row r="9454" s="109" customFormat="1" ht="14.4"/>
    <row r="9455" s="109" customFormat="1" ht="14.4"/>
    <row r="9456" s="109" customFormat="1" ht="14.4"/>
    <row r="9457" s="109" customFormat="1" ht="14.4"/>
    <row r="9458" s="109" customFormat="1" ht="14.4"/>
    <row r="9459" s="109" customFormat="1" ht="14.4"/>
    <row r="9460" s="109" customFormat="1" ht="14.4"/>
    <row r="9461" s="109" customFormat="1" ht="14.4"/>
    <row r="9462" s="109" customFormat="1" ht="14.4"/>
    <row r="9463" s="109" customFormat="1" ht="14.4"/>
    <row r="9464" s="109" customFormat="1" ht="14.4"/>
    <row r="9465" s="109" customFormat="1" ht="14.4"/>
    <row r="9466" s="109" customFormat="1" ht="14.4"/>
    <row r="9467" s="109" customFormat="1" ht="14.4"/>
    <row r="9468" s="109" customFormat="1" ht="14.4"/>
    <row r="9469" s="109" customFormat="1" ht="14.4"/>
    <row r="9470" s="109" customFormat="1" ht="14.4"/>
    <row r="9471" s="109" customFormat="1" ht="14.4"/>
    <row r="9472" s="109" customFormat="1" ht="14.4"/>
    <row r="9473" s="109" customFormat="1" ht="14.4"/>
    <row r="9474" s="109" customFormat="1" ht="14.4"/>
    <row r="9475" s="109" customFormat="1" ht="14.4"/>
    <row r="9476" s="109" customFormat="1" ht="14.4"/>
    <row r="9477" s="109" customFormat="1" ht="14.4"/>
    <row r="9478" s="109" customFormat="1" ht="14.4"/>
    <row r="9479" s="109" customFormat="1" ht="14.4"/>
    <row r="9480" s="109" customFormat="1" ht="14.4"/>
    <row r="9481" s="109" customFormat="1" ht="14.4"/>
    <row r="9482" s="109" customFormat="1" ht="14.4"/>
    <row r="9483" s="109" customFormat="1" ht="14.4"/>
    <row r="9484" s="109" customFormat="1" ht="14.4"/>
    <row r="9485" s="109" customFormat="1" ht="14.4"/>
    <row r="9486" s="109" customFormat="1" ht="14.4"/>
    <row r="9487" s="109" customFormat="1" ht="14.4"/>
    <row r="9488" s="109" customFormat="1" ht="14.4"/>
    <row r="9489" s="109" customFormat="1" ht="14.4"/>
    <row r="9490" s="109" customFormat="1" ht="14.4"/>
    <row r="9491" s="109" customFormat="1" ht="14.4"/>
    <row r="9492" s="109" customFormat="1" ht="14.4"/>
    <row r="9493" s="109" customFormat="1" ht="14.4"/>
    <row r="9494" s="109" customFormat="1" ht="14.4"/>
    <row r="9495" s="109" customFormat="1" ht="14.4"/>
    <row r="9496" s="109" customFormat="1" ht="14.4"/>
    <row r="9497" s="109" customFormat="1" ht="14.4"/>
    <row r="9498" s="109" customFormat="1" ht="14.4"/>
    <row r="9499" s="109" customFormat="1" ht="14.4"/>
    <row r="9500" s="109" customFormat="1" ht="14.4"/>
    <row r="9501" s="109" customFormat="1" ht="14.4"/>
    <row r="9502" s="109" customFormat="1" ht="14.4"/>
    <row r="9503" s="109" customFormat="1" ht="14.4"/>
    <row r="9504" s="109" customFormat="1" ht="14.4"/>
    <row r="9505" s="109" customFormat="1" ht="14.4"/>
    <row r="9506" s="109" customFormat="1" ht="14.4"/>
    <row r="9507" s="109" customFormat="1" ht="14.4"/>
    <row r="9508" s="109" customFormat="1" ht="14.4"/>
    <row r="9509" s="109" customFormat="1" ht="14.4"/>
    <row r="9510" s="109" customFormat="1" ht="14.4"/>
    <row r="9511" s="109" customFormat="1" ht="14.4"/>
    <row r="9512" s="109" customFormat="1" ht="14.4"/>
    <row r="9513" s="109" customFormat="1" ht="14.4"/>
    <row r="9514" s="109" customFormat="1" ht="14.4"/>
    <row r="9515" s="109" customFormat="1" ht="14.4"/>
    <row r="9516" s="109" customFormat="1" ht="14.4"/>
    <row r="9517" s="109" customFormat="1" ht="14.4"/>
    <row r="9518" s="109" customFormat="1" ht="14.4"/>
    <row r="9519" s="109" customFormat="1" ht="14.4"/>
    <row r="9520" s="109" customFormat="1" ht="14.4"/>
    <row r="9521" s="109" customFormat="1" ht="14.4"/>
    <row r="9522" s="109" customFormat="1" ht="14.4"/>
    <row r="9523" s="109" customFormat="1" ht="14.4"/>
    <row r="9524" s="109" customFormat="1" ht="14.4"/>
    <row r="9525" s="109" customFormat="1" ht="14.4"/>
    <row r="9526" s="109" customFormat="1" ht="14.4"/>
    <row r="9527" s="109" customFormat="1" ht="14.4"/>
    <row r="9528" s="109" customFormat="1" ht="14.4"/>
    <row r="9529" s="109" customFormat="1" ht="14.4"/>
    <row r="9530" s="109" customFormat="1" ht="14.4"/>
    <row r="9531" s="109" customFormat="1" ht="14.4"/>
    <row r="9532" s="109" customFormat="1" ht="14.4"/>
    <row r="9533" s="109" customFormat="1" ht="14.4"/>
    <row r="9534" s="109" customFormat="1" ht="14.4"/>
    <row r="9535" s="109" customFormat="1" ht="14.4"/>
    <row r="9536" s="109" customFormat="1" ht="14.4"/>
    <row r="9537" s="109" customFormat="1" ht="14.4"/>
    <row r="9538" s="109" customFormat="1" ht="14.4"/>
    <row r="9539" s="109" customFormat="1" ht="14.4"/>
    <row r="9540" s="109" customFormat="1" ht="14.4"/>
    <row r="9541" s="109" customFormat="1" ht="14.4"/>
    <row r="9542" s="109" customFormat="1" ht="14.4"/>
    <row r="9543" s="109" customFormat="1" ht="14.4"/>
    <row r="9544" s="109" customFormat="1" ht="14.4"/>
    <row r="9545" s="109" customFormat="1" ht="14.4"/>
    <row r="9546" s="109" customFormat="1" ht="14.4"/>
    <row r="9547" s="109" customFormat="1" ht="14.4"/>
    <row r="9548" s="109" customFormat="1" ht="14.4"/>
    <row r="9549" s="109" customFormat="1" ht="14.4"/>
    <row r="9550" s="109" customFormat="1" ht="14.4"/>
    <row r="9551" s="109" customFormat="1" ht="14.4"/>
    <row r="9552" s="109" customFormat="1" ht="14.4"/>
    <row r="9553" s="109" customFormat="1" ht="14.4"/>
    <row r="9554" s="109" customFormat="1" ht="14.4"/>
    <row r="9555" s="109" customFormat="1" ht="14.4"/>
    <row r="9556" s="109" customFormat="1" ht="14.4"/>
    <row r="9557" s="109" customFormat="1" ht="14.4"/>
    <row r="9558" s="109" customFormat="1" ht="14.4"/>
    <row r="9559" s="109" customFormat="1" ht="14.4"/>
    <row r="9560" s="109" customFormat="1" ht="14.4"/>
    <row r="9561" s="109" customFormat="1" ht="14.4"/>
    <row r="9562" s="109" customFormat="1" ht="14.4"/>
    <row r="9563" s="109" customFormat="1" ht="14.4"/>
    <row r="9564" s="109" customFormat="1" ht="14.4"/>
    <row r="9565" s="109" customFormat="1" ht="14.4"/>
    <row r="9566" s="109" customFormat="1" ht="14.4"/>
    <row r="9567" s="109" customFormat="1" ht="14.4"/>
    <row r="9568" s="109" customFormat="1" ht="14.4"/>
    <row r="9569" s="109" customFormat="1" ht="14.4"/>
    <row r="9570" s="109" customFormat="1" ht="14.4"/>
    <row r="9571" s="109" customFormat="1" ht="14.4"/>
    <row r="9572" s="109" customFormat="1" ht="14.4"/>
    <row r="9573" s="109" customFormat="1" ht="14.4"/>
    <row r="9574" s="109" customFormat="1" ht="14.4"/>
    <row r="9575" s="109" customFormat="1" ht="14.4"/>
    <row r="9576" s="109" customFormat="1" ht="14.4"/>
    <row r="9577" s="109" customFormat="1" ht="14.4"/>
    <row r="9578" s="109" customFormat="1" ht="14.4"/>
    <row r="9579" s="109" customFormat="1" ht="14.4"/>
    <row r="9580" s="109" customFormat="1" ht="14.4"/>
    <row r="9581" s="109" customFormat="1" ht="14.4"/>
    <row r="9582" s="109" customFormat="1" ht="14.4"/>
    <row r="9583" s="109" customFormat="1" ht="14.4"/>
    <row r="9584" s="109" customFormat="1" ht="14.4"/>
    <row r="9585" s="109" customFormat="1" ht="14.4"/>
    <row r="9586" s="109" customFormat="1" ht="14.4"/>
    <row r="9587" s="109" customFormat="1" ht="14.4"/>
    <row r="9588" s="109" customFormat="1" ht="14.4"/>
    <row r="9589" s="109" customFormat="1" ht="14.4"/>
    <row r="9590" s="109" customFormat="1" ht="14.4"/>
    <row r="9591" s="109" customFormat="1" ht="14.4"/>
    <row r="9592" s="109" customFormat="1" ht="14.4"/>
    <row r="9593" s="109" customFormat="1" ht="14.4"/>
    <row r="9594" s="109" customFormat="1" ht="14.4"/>
    <row r="9595" s="109" customFormat="1" ht="14.4"/>
    <row r="9596" s="109" customFormat="1" ht="14.4"/>
    <row r="9597" s="109" customFormat="1" ht="14.4"/>
    <row r="9598" s="109" customFormat="1" ht="14.4"/>
    <row r="9599" s="109" customFormat="1" ht="14.4"/>
    <row r="9600" s="109" customFormat="1" ht="14.4"/>
    <row r="9601" s="109" customFormat="1" ht="14.4"/>
    <row r="9602" s="109" customFormat="1" ht="14.4"/>
    <row r="9603" s="109" customFormat="1" ht="14.4"/>
    <row r="9604" s="109" customFormat="1" ht="14.4"/>
    <row r="9605" s="109" customFormat="1" ht="14.4"/>
    <row r="9606" s="109" customFormat="1" ht="14.4"/>
    <row r="9607" s="109" customFormat="1" ht="14.4"/>
    <row r="9608" s="109" customFormat="1" ht="14.4"/>
    <row r="9609" s="109" customFormat="1" ht="14.4"/>
    <row r="9610" s="109" customFormat="1" ht="14.4"/>
    <row r="9611" s="109" customFormat="1" ht="14.4"/>
    <row r="9612" s="109" customFormat="1" ht="14.4"/>
    <row r="9613" s="109" customFormat="1" ht="14.4"/>
    <row r="9614" s="109" customFormat="1" ht="14.4"/>
    <row r="9615" s="109" customFormat="1" ht="14.4"/>
    <row r="9616" s="109" customFormat="1" ht="14.4"/>
    <row r="9617" s="109" customFormat="1" ht="14.4"/>
    <row r="9618" s="109" customFormat="1" ht="14.4"/>
    <row r="9619" s="109" customFormat="1" ht="14.4"/>
    <row r="9620" s="109" customFormat="1" ht="14.4"/>
    <row r="9621" s="109" customFormat="1" ht="14.4"/>
    <row r="9622" s="109" customFormat="1" ht="14.4"/>
    <row r="9623" s="109" customFormat="1" ht="14.4"/>
    <row r="9624" s="109" customFormat="1" ht="14.4"/>
    <row r="9625" s="109" customFormat="1" ht="14.4"/>
    <row r="9626" s="109" customFormat="1" ht="14.4"/>
    <row r="9627" s="109" customFormat="1" ht="14.4"/>
    <row r="9628" s="109" customFormat="1" ht="14.4"/>
    <row r="9629" s="109" customFormat="1" ht="14.4"/>
    <row r="9630" s="109" customFormat="1" ht="14.4"/>
    <row r="9631" s="109" customFormat="1" ht="14.4"/>
    <row r="9632" s="109" customFormat="1" ht="14.4"/>
    <row r="9633" s="109" customFormat="1" ht="14.4"/>
    <row r="9634" s="109" customFormat="1" ht="14.4"/>
    <row r="9635" s="109" customFormat="1" ht="14.4"/>
    <row r="9636" s="109" customFormat="1" ht="14.4"/>
    <row r="9637" s="109" customFormat="1" ht="14.4"/>
    <row r="9638" s="109" customFormat="1" ht="14.4"/>
    <row r="9639" s="109" customFormat="1" ht="14.4"/>
    <row r="9640" s="109" customFormat="1" ht="14.4"/>
    <row r="9641" s="109" customFormat="1" ht="14.4"/>
    <row r="9642" s="109" customFormat="1" ht="14.4"/>
    <row r="9643" s="109" customFormat="1" ht="14.4"/>
    <row r="9644" s="109" customFormat="1" ht="14.4"/>
    <row r="9645" s="109" customFormat="1" ht="14.4"/>
    <row r="9646" s="109" customFormat="1" ht="14.4"/>
    <row r="9647" s="109" customFormat="1" ht="14.4"/>
    <row r="9648" s="109" customFormat="1" ht="14.4"/>
    <row r="9649" s="109" customFormat="1" ht="14.4"/>
    <row r="9650" s="109" customFormat="1" ht="14.4"/>
    <row r="9651" s="109" customFormat="1" ht="14.4"/>
    <row r="9652" s="109" customFormat="1" ht="14.4"/>
    <row r="9653" s="109" customFormat="1" ht="14.4"/>
    <row r="9654" s="109" customFormat="1" ht="14.4"/>
    <row r="9655" s="109" customFormat="1" ht="14.4"/>
    <row r="9656" s="109" customFormat="1" ht="14.4"/>
    <row r="9657" s="109" customFormat="1" ht="14.4"/>
    <row r="9658" s="109" customFormat="1" ht="14.4"/>
    <row r="9659" s="109" customFormat="1" ht="14.4"/>
    <row r="9660" s="109" customFormat="1" ht="14.4"/>
    <row r="9661" s="109" customFormat="1" ht="14.4"/>
    <row r="9662" s="109" customFormat="1" ht="14.4"/>
    <row r="9663" s="109" customFormat="1" ht="14.4"/>
    <row r="9664" s="109" customFormat="1" ht="14.4"/>
    <row r="9665" s="109" customFormat="1" ht="14.4"/>
    <row r="9666" s="109" customFormat="1" ht="14.4"/>
    <row r="9667" s="109" customFormat="1" ht="14.4"/>
    <row r="9668" s="109" customFormat="1" ht="14.4"/>
    <row r="9669" s="109" customFormat="1" ht="14.4"/>
    <row r="9670" s="109" customFormat="1" ht="14.4"/>
    <row r="9671" s="109" customFormat="1" ht="14.4"/>
    <row r="9672" s="109" customFormat="1" ht="14.4"/>
    <row r="9673" s="109" customFormat="1" ht="14.4"/>
    <row r="9674" s="109" customFormat="1" ht="14.4"/>
    <row r="9675" s="109" customFormat="1" ht="14.4"/>
    <row r="9676" s="109" customFormat="1" ht="14.4"/>
    <row r="9677" s="109" customFormat="1" ht="14.4"/>
    <row r="9678" s="109" customFormat="1" ht="14.4"/>
    <row r="9679" s="109" customFormat="1" ht="14.4"/>
    <row r="9680" s="109" customFormat="1" ht="14.4"/>
    <row r="9681" s="109" customFormat="1" ht="14.4"/>
    <row r="9682" s="109" customFormat="1" ht="14.4"/>
    <row r="9683" s="109" customFormat="1" ht="14.4"/>
    <row r="9684" s="109" customFormat="1" ht="14.4"/>
    <row r="9685" s="109" customFormat="1" ht="14.4"/>
    <row r="9686" s="109" customFormat="1" ht="14.4"/>
    <row r="9687" s="109" customFormat="1" ht="14.4"/>
    <row r="9688" s="109" customFormat="1" ht="14.4"/>
    <row r="9689" s="109" customFormat="1" ht="14.4"/>
    <row r="9690" s="109" customFormat="1" ht="14.4"/>
    <row r="9691" s="109" customFormat="1" ht="14.4"/>
    <row r="9692" s="109" customFormat="1" ht="14.4"/>
    <row r="9693" s="109" customFormat="1" ht="14.4"/>
    <row r="9694" s="109" customFormat="1" ht="14.4"/>
    <row r="9695" s="109" customFormat="1" ht="14.4"/>
    <row r="9696" s="109" customFormat="1" ht="14.4"/>
    <row r="9697" s="109" customFormat="1" ht="14.4"/>
    <row r="9698" s="109" customFormat="1" ht="14.4"/>
    <row r="9699" s="109" customFormat="1" ht="14.4"/>
    <row r="9700" s="109" customFormat="1" ht="14.4"/>
    <row r="9701" s="109" customFormat="1" ht="14.4"/>
    <row r="9702" s="109" customFormat="1" ht="14.4"/>
    <row r="9703" s="109" customFormat="1" ht="14.4"/>
    <row r="9704" s="109" customFormat="1" ht="14.4"/>
    <row r="9705" s="109" customFormat="1" ht="14.4"/>
    <row r="9706" s="109" customFormat="1" ht="14.4"/>
    <row r="9707" s="109" customFormat="1" ht="14.4"/>
    <row r="9708" s="109" customFormat="1" ht="14.4"/>
    <row r="9709" s="109" customFormat="1" ht="14.4"/>
    <row r="9710" s="109" customFormat="1" ht="14.4"/>
    <row r="9711" s="109" customFormat="1" ht="14.4"/>
    <row r="9712" s="109" customFormat="1" ht="14.4"/>
    <row r="9713" s="109" customFormat="1" ht="14.4"/>
    <row r="9714" s="109" customFormat="1" ht="14.4"/>
    <row r="9715" s="109" customFormat="1" ht="14.4"/>
    <row r="9716" s="109" customFormat="1" ht="14.4"/>
    <row r="9717" s="109" customFormat="1" ht="14.4"/>
    <row r="9718" s="109" customFormat="1" ht="14.4"/>
    <row r="9719" s="109" customFormat="1" ht="14.4"/>
    <row r="9720" s="109" customFormat="1" ht="14.4"/>
    <row r="9721" s="109" customFormat="1" ht="14.4"/>
    <row r="9722" s="109" customFormat="1" ht="14.4"/>
    <row r="9723" s="109" customFormat="1" ht="14.4"/>
    <row r="9724" s="109" customFormat="1" ht="14.4"/>
    <row r="9725" s="109" customFormat="1" ht="14.4"/>
    <row r="9726" s="109" customFormat="1" ht="14.4"/>
    <row r="9727" s="109" customFormat="1" ht="14.4"/>
    <row r="9728" s="109" customFormat="1" ht="14.4"/>
    <row r="9729" s="109" customFormat="1" ht="14.4"/>
    <row r="9730" s="109" customFormat="1" ht="14.4"/>
    <row r="9731" s="109" customFormat="1" ht="14.4"/>
    <row r="9732" s="109" customFormat="1" ht="14.4"/>
    <row r="9733" s="109" customFormat="1" ht="14.4"/>
    <row r="9734" s="109" customFormat="1" ht="14.4"/>
    <row r="9735" s="109" customFormat="1" ht="14.4"/>
    <row r="9736" s="109" customFormat="1" ht="14.4"/>
    <row r="9737" s="109" customFormat="1" ht="14.4"/>
    <row r="9738" s="109" customFormat="1" ht="14.4"/>
    <row r="9739" s="109" customFormat="1" ht="14.4"/>
    <row r="9740" s="109" customFormat="1" ht="14.4"/>
    <row r="9741" s="109" customFormat="1" ht="14.4"/>
    <row r="9742" s="109" customFormat="1" ht="14.4"/>
    <row r="9743" s="109" customFormat="1" ht="14.4"/>
    <row r="9744" s="109" customFormat="1" ht="14.4"/>
    <row r="9745" s="109" customFormat="1" ht="14.4"/>
    <row r="9746" s="109" customFormat="1" ht="14.4"/>
    <row r="9747" s="109" customFormat="1" ht="14.4"/>
    <row r="9748" s="109" customFormat="1" ht="14.4"/>
    <row r="9749" s="109" customFormat="1" ht="14.4"/>
    <row r="9750" s="109" customFormat="1" ht="14.4"/>
    <row r="9751" s="109" customFormat="1" ht="14.4"/>
    <row r="9752" s="109" customFormat="1" ht="14.4"/>
    <row r="9753" s="109" customFormat="1" ht="14.4"/>
    <row r="9754" s="109" customFormat="1" ht="14.4"/>
    <row r="9755" s="109" customFormat="1" ht="14.4"/>
    <row r="9756" s="109" customFormat="1" ht="14.4"/>
    <row r="9757" s="109" customFormat="1" ht="14.4"/>
    <row r="9758" s="109" customFormat="1" ht="14.4"/>
    <row r="9759" s="109" customFormat="1" ht="14.4"/>
    <row r="9760" s="109" customFormat="1" ht="14.4"/>
    <row r="9761" s="109" customFormat="1" ht="14.4"/>
    <row r="9762" s="109" customFormat="1" ht="14.4"/>
    <row r="9763" s="109" customFormat="1" ht="14.4"/>
    <row r="9764" s="109" customFormat="1" ht="14.4"/>
    <row r="9765" s="109" customFormat="1" ht="14.4"/>
    <row r="9766" s="109" customFormat="1" ht="14.4"/>
    <row r="9767" s="109" customFormat="1" ht="14.4"/>
    <row r="9768" s="109" customFormat="1" ht="14.4"/>
    <row r="9769" s="109" customFormat="1" ht="14.4"/>
    <row r="9770" s="109" customFormat="1" ht="14.4"/>
    <row r="9771" s="109" customFormat="1" ht="14.4"/>
    <row r="9772" s="109" customFormat="1" ht="14.4"/>
    <row r="9773" s="109" customFormat="1" ht="14.4"/>
    <row r="9774" s="109" customFormat="1" ht="14.4"/>
    <row r="9775" s="109" customFormat="1" ht="14.4"/>
    <row r="9776" s="109" customFormat="1" ht="14.4"/>
    <row r="9777" s="109" customFormat="1" ht="14.4"/>
    <row r="9778" s="109" customFormat="1" ht="14.4"/>
    <row r="9779" s="109" customFormat="1" ht="14.4"/>
    <row r="9780" s="109" customFormat="1" ht="14.4"/>
    <row r="9781" s="109" customFormat="1" ht="14.4"/>
    <row r="9782" s="109" customFormat="1" ht="14.4"/>
    <row r="9783" s="109" customFormat="1" ht="14.4"/>
    <row r="9784" s="109" customFormat="1" ht="14.4"/>
    <row r="9785" s="109" customFormat="1" ht="14.4"/>
    <row r="9786" s="109" customFormat="1" ht="14.4"/>
    <row r="9787" s="109" customFormat="1" ht="14.4"/>
    <row r="9788" s="109" customFormat="1" ht="14.4"/>
    <row r="9789" s="109" customFormat="1" ht="14.4"/>
    <row r="9790" s="109" customFormat="1" ht="14.4"/>
    <row r="9791" s="109" customFormat="1" ht="14.4"/>
    <row r="9792" s="109" customFormat="1" ht="14.4"/>
    <row r="9793" s="109" customFormat="1" ht="14.4"/>
    <row r="9794" s="109" customFormat="1" ht="14.4"/>
    <row r="9795" s="109" customFormat="1" ht="14.4"/>
    <row r="9796" s="109" customFormat="1" ht="14.4"/>
    <row r="9797" s="109" customFormat="1" ht="14.4"/>
    <row r="9798" s="109" customFormat="1" ht="14.4"/>
    <row r="9799" s="109" customFormat="1" ht="14.4"/>
    <row r="9800" s="109" customFormat="1" ht="14.4"/>
    <row r="9801" s="109" customFormat="1" ht="14.4"/>
    <row r="9802" s="109" customFormat="1" ht="14.4"/>
    <row r="9803" s="109" customFormat="1" ht="14.4"/>
    <row r="9804" s="109" customFormat="1" ht="14.4"/>
    <row r="9805" s="109" customFormat="1" ht="14.4"/>
    <row r="9806" s="109" customFormat="1" ht="14.4"/>
    <row r="9807" s="109" customFormat="1" ht="14.4"/>
    <row r="9808" s="109" customFormat="1" ht="14.4"/>
    <row r="9809" s="109" customFormat="1" ht="14.4"/>
    <row r="9810" s="109" customFormat="1" ht="14.4"/>
    <row r="9811" s="109" customFormat="1" ht="14.4"/>
    <row r="9812" s="109" customFormat="1" ht="14.4"/>
    <row r="9813" s="109" customFormat="1" ht="14.4"/>
    <row r="9814" s="109" customFormat="1" ht="14.4"/>
    <row r="9815" s="109" customFormat="1" ht="14.4"/>
    <row r="9816" s="109" customFormat="1" ht="14.4"/>
    <row r="9817" s="109" customFormat="1" ht="14.4"/>
    <row r="9818" s="109" customFormat="1" ht="14.4"/>
    <row r="9819" s="109" customFormat="1" ht="14.4"/>
    <row r="9820" s="109" customFormat="1" ht="14.4"/>
    <row r="9821" s="109" customFormat="1" ht="14.4"/>
    <row r="9822" s="109" customFormat="1" ht="14.4"/>
    <row r="9823" s="109" customFormat="1" ht="14.4"/>
    <row r="9824" s="109" customFormat="1" ht="14.4"/>
    <row r="9825" s="109" customFormat="1" ht="14.4"/>
    <row r="9826" s="109" customFormat="1" ht="14.4"/>
    <row r="9827" s="109" customFormat="1" ht="14.4"/>
    <row r="9828" s="109" customFormat="1" ht="14.4"/>
    <row r="9829" s="109" customFormat="1" ht="14.4"/>
    <row r="9830" s="109" customFormat="1" ht="14.4"/>
    <row r="9831" s="109" customFormat="1" ht="14.4"/>
    <row r="9832" s="109" customFormat="1" ht="14.4"/>
    <row r="9833" s="109" customFormat="1" ht="14.4"/>
    <row r="9834" s="109" customFormat="1" ht="14.4"/>
    <row r="9835" s="109" customFormat="1" ht="14.4"/>
    <row r="9836" s="109" customFormat="1" ht="14.4"/>
    <row r="9837" s="109" customFormat="1" ht="14.4"/>
    <row r="9838" s="109" customFormat="1" ht="14.4"/>
    <row r="9839" s="109" customFormat="1" ht="14.4"/>
    <row r="9840" s="109" customFormat="1" ht="14.4"/>
    <row r="9841" s="109" customFormat="1" ht="14.4"/>
    <row r="9842" s="109" customFormat="1" ht="14.4"/>
    <row r="9843" s="109" customFormat="1" ht="14.4"/>
    <row r="9844" s="109" customFormat="1" ht="14.4"/>
    <row r="9845" s="109" customFormat="1" ht="14.4"/>
    <row r="9846" s="109" customFormat="1" ht="14.4"/>
    <row r="9847" s="109" customFormat="1" ht="14.4"/>
    <row r="9848" s="109" customFormat="1" ht="14.4"/>
    <row r="9849" s="109" customFormat="1" ht="14.4"/>
    <row r="9850" s="109" customFormat="1" ht="14.4"/>
    <row r="9851" s="109" customFormat="1" ht="14.4"/>
    <row r="9852" s="109" customFormat="1" ht="14.4"/>
    <row r="9853" s="109" customFormat="1" ht="14.4"/>
    <row r="9854" s="109" customFormat="1" ht="14.4"/>
    <row r="9855" s="109" customFormat="1" ht="14.4"/>
    <row r="9856" s="109" customFormat="1" ht="14.4"/>
    <row r="9857" s="109" customFormat="1" ht="14.4"/>
    <row r="9858" s="109" customFormat="1" ht="14.4"/>
    <row r="9859" s="109" customFormat="1" ht="14.4"/>
    <row r="9860" s="109" customFormat="1" ht="14.4"/>
    <row r="9861" s="109" customFormat="1" ht="14.4"/>
    <row r="9862" s="109" customFormat="1" ht="14.4"/>
    <row r="9863" s="109" customFormat="1" ht="14.4"/>
    <row r="9864" s="109" customFormat="1" ht="14.4"/>
    <row r="9865" s="109" customFormat="1" ht="14.4"/>
    <row r="9866" s="109" customFormat="1" ht="14.4"/>
    <row r="9867" s="109" customFormat="1" ht="14.4"/>
    <row r="9868" s="109" customFormat="1" ht="14.4"/>
    <row r="9869" s="109" customFormat="1" ht="14.4"/>
    <row r="9870" s="109" customFormat="1" ht="14.4"/>
    <row r="9871" s="109" customFormat="1" ht="14.4"/>
    <row r="9872" s="109" customFormat="1" ht="14.4"/>
    <row r="9873" s="109" customFormat="1" ht="14.4"/>
    <row r="9874" s="109" customFormat="1" ht="14.4"/>
    <row r="9875" s="109" customFormat="1" ht="14.4"/>
    <row r="9876" s="109" customFormat="1" ht="14.4"/>
    <row r="9877" s="109" customFormat="1" ht="14.4"/>
    <row r="9878" s="109" customFormat="1" ht="14.4"/>
    <row r="9879" s="109" customFormat="1" ht="14.4"/>
    <row r="9880" s="109" customFormat="1" ht="14.4"/>
    <row r="9881" s="109" customFormat="1" ht="14.4"/>
    <row r="9882" s="109" customFormat="1" ht="14.4"/>
    <row r="9883" s="109" customFormat="1" ht="14.4"/>
    <row r="9884" s="109" customFormat="1" ht="14.4"/>
    <row r="9885" s="109" customFormat="1" ht="14.4"/>
    <row r="9886" s="109" customFormat="1" ht="14.4"/>
    <row r="9887" s="109" customFormat="1" ht="14.4"/>
    <row r="9888" s="109" customFormat="1" ht="14.4"/>
    <row r="9889" s="109" customFormat="1" ht="14.4"/>
    <row r="9890" s="109" customFormat="1" ht="14.4"/>
    <row r="9891" s="109" customFormat="1" ht="14.4"/>
    <row r="9892" s="109" customFormat="1" ht="14.4"/>
    <row r="9893" s="109" customFormat="1" ht="14.4"/>
    <row r="9894" s="109" customFormat="1" ht="14.4"/>
    <row r="9895" s="109" customFormat="1" ht="14.4"/>
    <row r="9896" s="109" customFormat="1" ht="14.4"/>
    <row r="9897" s="109" customFormat="1" ht="14.4"/>
    <row r="9898" s="109" customFormat="1" ht="14.4"/>
    <row r="9899" s="109" customFormat="1" ht="14.4"/>
    <row r="9900" s="109" customFormat="1" ht="14.4"/>
    <row r="9901" s="109" customFormat="1" ht="14.4"/>
    <row r="9902" s="109" customFormat="1" ht="14.4"/>
    <row r="9903" s="109" customFormat="1" ht="14.4"/>
    <row r="9904" s="109" customFormat="1" ht="14.4"/>
    <row r="9905" s="109" customFormat="1" ht="14.4"/>
    <row r="9906" s="109" customFormat="1" ht="14.4"/>
    <row r="9907" s="109" customFormat="1" ht="14.4"/>
    <row r="9908" s="109" customFormat="1" ht="14.4"/>
    <row r="9909" s="109" customFormat="1" ht="14.4"/>
    <row r="9910" s="109" customFormat="1" ht="14.4"/>
    <row r="9911" s="109" customFormat="1" ht="14.4"/>
    <row r="9912" s="109" customFormat="1" ht="14.4"/>
    <row r="9913" s="109" customFormat="1" ht="14.4"/>
    <row r="9914" s="109" customFormat="1" ht="14.4"/>
    <row r="9915" s="109" customFormat="1" ht="14.4"/>
    <row r="9916" s="109" customFormat="1" ht="14.4"/>
    <row r="9917" s="109" customFormat="1" ht="14.4"/>
    <row r="9918" s="109" customFormat="1" ht="14.4"/>
    <row r="9919" s="109" customFormat="1" ht="14.4"/>
    <row r="9920" s="109" customFormat="1" ht="14.4"/>
    <row r="9921" s="109" customFormat="1" ht="14.4"/>
    <row r="9922" s="109" customFormat="1" ht="14.4"/>
    <row r="9923" s="109" customFormat="1" ht="14.4"/>
    <row r="9924" s="109" customFormat="1" ht="14.4"/>
    <row r="9925" s="109" customFormat="1" ht="14.4"/>
    <row r="9926" s="109" customFormat="1" ht="14.4"/>
    <row r="9927" s="109" customFormat="1" ht="14.4"/>
    <row r="9928" s="109" customFormat="1" ht="14.4"/>
    <row r="9929" s="109" customFormat="1" ht="14.4"/>
    <row r="9930" s="109" customFormat="1" ht="14.4"/>
    <row r="9931" s="109" customFormat="1" ht="14.4"/>
    <row r="9932" s="109" customFormat="1" ht="14.4"/>
    <row r="9933" s="109" customFormat="1" ht="14.4"/>
    <row r="9934" s="109" customFormat="1" ht="14.4"/>
    <row r="9935" s="109" customFormat="1" ht="14.4"/>
    <row r="9936" s="109" customFormat="1" ht="14.4"/>
    <row r="9937" s="109" customFormat="1" ht="14.4"/>
    <row r="9938" s="109" customFormat="1" ht="14.4"/>
    <row r="9939" s="109" customFormat="1" ht="14.4"/>
    <row r="9940" s="109" customFormat="1" ht="14.4"/>
    <row r="9941" s="109" customFormat="1" ht="14.4"/>
    <row r="9942" s="109" customFormat="1" ht="14.4"/>
    <row r="9943" s="109" customFormat="1" ht="14.4"/>
    <row r="9944" s="109" customFormat="1" ht="14.4"/>
    <row r="9945" s="109" customFormat="1" ht="14.4"/>
    <row r="9946" s="109" customFormat="1" ht="14.4"/>
    <row r="9947" s="109" customFormat="1" ht="14.4"/>
    <row r="9948" s="109" customFormat="1" ht="14.4"/>
    <row r="9949" s="109" customFormat="1" ht="14.4"/>
    <row r="9950" s="109" customFormat="1" ht="14.4"/>
    <row r="9951" s="109" customFormat="1" ht="14.4"/>
    <row r="9952" s="109" customFormat="1" ht="14.4"/>
    <row r="9953" s="109" customFormat="1" ht="14.4"/>
    <row r="9954" s="109" customFormat="1" ht="14.4"/>
    <row r="9955" s="109" customFormat="1" ht="14.4"/>
    <row r="9956" s="109" customFormat="1" ht="14.4"/>
    <row r="9957" s="109" customFormat="1" ht="14.4"/>
    <row r="9958" s="109" customFormat="1" ht="14.4"/>
    <row r="9959" s="109" customFormat="1" ht="14.4"/>
    <row r="9960" s="109" customFormat="1" ht="14.4"/>
    <row r="9961" s="109" customFormat="1" ht="14.4"/>
    <row r="9962" s="109" customFormat="1" ht="14.4"/>
    <row r="9963" s="109" customFormat="1" ht="14.4"/>
    <row r="9964" s="109" customFormat="1" ht="14.4"/>
    <row r="9965" s="109" customFormat="1" ht="14.4"/>
    <row r="9966" s="109" customFormat="1" ht="14.4"/>
    <row r="9967" s="109" customFormat="1" ht="14.4"/>
    <row r="9968" s="109" customFormat="1" ht="14.4"/>
    <row r="9969" s="109" customFormat="1" ht="14.4"/>
    <row r="9970" s="109" customFormat="1" ht="14.4"/>
    <row r="9971" s="109" customFormat="1" ht="14.4"/>
    <row r="9972" s="109" customFormat="1" ht="14.4"/>
    <row r="9973" s="109" customFormat="1" ht="14.4"/>
    <row r="9974" s="109" customFormat="1" ht="14.4"/>
    <row r="9975" s="109" customFormat="1" ht="14.4"/>
    <row r="9976" s="109" customFormat="1" ht="14.4"/>
    <row r="9977" s="109" customFormat="1" ht="14.4"/>
    <row r="9978" s="109" customFormat="1" ht="14.4"/>
    <row r="9979" s="109" customFormat="1" ht="14.4"/>
    <row r="9980" s="109" customFormat="1" ht="14.4"/>
    <row r="9981" s="109" customFormat="1" ht="14.4"/>
    <row r="9982" s="109" customFormat="1" ht="14.4"/>
    <row r="9983" s="109" customFormat="1" ht="14.4"/>
    <row r="9984" s="109" customFormat="1" ht="14.4"/>
    <row r="9985" s="109" customFormat="1" ht="14.4"/>
    <row r="9986" s="109" customFormat="1" ht="14.4"/>
    <row r="9987" s="109" customFormat="1" ht="14.4"/>
    <row r="9988" s="109" customFormat="1" ht="14.4"/>
    <row r="9989" s="109" customFormat="1" ht="14.4"/>
    <row r="9990" s="109" customFormat="1" ht="14.4"/>
    <row r="9991" s="109" customFormat="1" ht="14.4"/>
    <row r="9992" s="109" customFormat="1" ht="14.4"/>
    <row r="9993" s="109" customFormat="1" ht="14.4"/>
    <row r="9994" s="109" customFormat="1" ht="14.4"/>
    <row r="9995" s="109" customFormat="1" ht="14.4"/>
    <row r="9996" s="109" customFormat="1" ht="14.4"/>
    <row r="9997" s="109" customFormat="1" ht="14.4"/>
    <row r="9998" s="109" customFormat="1" ht="14.4"/>
    <row r="9999" s="109" customFormat="1" ht="14.4"/>
    <row r="10000" s="109" customFormat="1" ht="14.4"/>
    <row r="10001" s="109" customFormat="1" ht="14.4"/>
    <row r="10002" s="109" customFormat="1" ht="14.4"/>
    <row r="10003" s="109" customFormat="1" ht="14.4"/>
    <row r="10004" s="109" customFormat="1" ht="14.4"/>
    <row r="10005" s="109" customFormat="1" ht="14.4"/>
    <row r="10006" s="109" customFormat="1" ht="14.4"/>
    <row r="10007" s="109" customFormat="1" ht="14.4"/>
    <row r="10008" s="109" customFormat="1" ht="14.4"/>
    <row r="10009" s="109" customFormat="1" ht="14.4"/>
    <row r="10010" s="109" customFormat="1" ht="14.4"/>
    <row r="10011" s="109" customFormat="1" ht="14.4"/>
    <row r="10012" s="109" customFormat="1" ht="14.4"/>
    <row r="10013" s="109" customFormat="1" ht="14.4"/>
    <row r="10014" s="109" customFormat="1" ht="14.4"/>
    <row r="10015" s="109" customFormat="1" ht="14.4"/>
    <row r="10016" s="109" customFormat="1" ht="14.4"/>
    <row r="10017" s="109" customFormat="1" ht="14.4"/>
    <row r="10018" s="109" customFormat="1" ht="14.4"/>
    <row r="10019" s="109" customFormat="1" ht="14.4"/>
    <row r="10020" s="109" customFormat="1" ht="14.4"/>
    <row r="10021" s="109" customFormat="1" ht="14.4"/>
    <row r="10022" s="109" customFormat="1" ht="14.4"/>
    <row r="10023" s="109" customFormat="1" ht="14.4"/>
    <row r="10024" s="109" customFormat="1" ht="14.4"/>
    <row r="10025" s="109" customFormat="1" ht="14.4"/>
    <row r="10026" s="109" customFormat="1" ht="14.4"/>
    <row r="10027" s="109" customFormat="1" ht="14.4"/>
    <row r="10028" s="109" customFormat="1" ht="14.4"/>
    <row r="10029" s="109" customFormat="1" ht="14.4"/>
    <row r="10030" s="109" customFormat="1" ht="14.4"/>
    <row r="10031" s="109" customFormat="1" ht="14.4"/>
    <row r="10032" s="109" customFormat="1" ht="14.4"/>
    <row r="10033" s="109" customFormat="1" ht="14.4"/>
    <row r="10034" s="109" customFormat="1" ht="14.4"/>
    <row r="10035" s="109" customFormat="1" ht="14.4"/>
    <row r="10036" s="109" customFormat="1" ht="14.4"/>
    <row r="10037" s="109" customFormat="1" ht="14.4"/>
    <row r="10038" s="109" customFormat="1" ht="14.4"/>
    <row r="10039" s="109" customFormat="1" ht="14.4"/>
    <row r="10040" s="109" customFormat="1" ht="14.4"/>
    <row r="10041" s="109" customFormat="1" ht="14.4"/>
    <row r="10042" s="109" customFormat="1" ht="14.4"/>
    <row r="10043" s="109" customFormat="1" ht="14.4"/>
    <row r="10044" s="109" customFormat="1" ht="14.4"/>
    <row r="10045" s="109" customFormat="1" ht="14.4"/>
    <row r="10046" s="109" customFormat="1" ht="14.4"/>
    <row r="10047" s="109" customFormat="1" ht="14.4"/>
    <row r="10048" s="109" customFormat="1" ht="14.4"/>
    <row r="10049" s="109" customFormat="1" ht="14.4"/>
    <row r="10050" s="109" customFormat="1" ht="14.4"/>
    <row r="10051" s="109" customFormat="1" ht="14.4"/>
    <row r="10052" s="109" customFormat="1" ht="14.4"/>
    <row r="10053" s="109" customFormat="1" ht="14.4"/>
    <row r="10054" s="109" customFormat="1" ht="14.4"/>
    <row r="10055" s="109" customFormat="1" ht="14.4"/>
    <row r="10056" s="109" customFormat="1" ht="14.4"/>
    <row r="10057" s="109" customFormat="1" ht="14.4"/>
    <row r="10058" s="109" customFormat="1" ht="14.4"/>
    <row r="10059" s="109" customFormat="1" ht="14.4"/>
    <row r="10060" s="109" customFormat="1" ht="14.4"/>
    <row r="10061" s="109" customFormat="1" ht="14.4"/>
    <row r="10062" s="109" customFormat="1" ht="14.4"/>
    <row r="10063" s="109" customFormat="1" ht="14.4"/>
    <row r="10064" s="109" customFormat="1" ht="14.4"/>
    <row r="10065" s="109" customFormat="1" ht="14.4"/>
    <row r="10066" s="109" customFormat="1" ht="14.4"/>
    <row r="10067" s="109" customFormat="1" ht="14.4"/>
    <row r="10068" s="109" customFormat="1" ht="14.4"/>
    <row r="10069" s="109" customFormat="1" ht="14.4"/>
    <row r="10070" s="109" customFormat="1" ht="14.4"/>
    <row r="10071" s="109" customFormat="1" ht="14.4"/>
    <row r="10072" s="109" customFormat="1" ht="14.4"/>
    <row r="10073" s="109" customFormat="1" ht="14.4"/>
    <row r="10074" s="109" customFormat="1" ht="14.4"/>
    <row r="10075" s="109" customFormat="1" ht="14.4"/>
    <row r="10076" s="109" customFormat="1" ht="14.4"/>
    <row r="10077" s="109" customFormat="1" ht="14.4"/>
    <row r="10078" s="109" customFormat="1" ht="14.4"/>
    <row r="10079" s="109" customFormat="1" ht="14.4"/>
    <row r="10080" s="109" customFormat="1" ht="14.4"/>
    <row r="10081" s="109" customFormat="1" ht="14.4"/>
    <row r="10082" s="109" customFormat="1" ht="14.4"/>
    <row r="10083" s="109" customFormat="1" ht="14.4"/>
    <row r="10084" s="109" customFormat="1" ht="14.4"/>
    <row r="10085" s="109" customFormat="1" ht="14.4"/>
    <row r="10086" s="109" customFormat="1" ht="14.4"/>
    <row r="10087" s="109" customFormat="1" ht="14.4"/>
    <row r="10088" s="109" customFormat="1" ht="14.4"/>
    <row r="10089" s="109" customFormat="1" ht="14.4"/>
    <row r="10090" s="109" customFormat="1" ht="14.4"/>
    <row r="10091" s="109" customFormat="1" ht="14.4"/>
    <row r="10092" s="109" customFormat="1" ht="14.4"/>
    <row r="10093" s="109" customFormat="1" ht="14.4"/>
    <row r="10094" s="109" customFormat="1" ht="14.4"/>
    <row r="10095" s="109" customFormat="1" ht="14.4"/>
    <row r="10096" s="109" customFormat="1" ht="14.4"/>
    <row r="10097" s="109" customFormat="1" ht="14.4"/>
    <row r="10098" s="109" customFormat="1" ht="14.4"/>
    <row r="10099" s="109" customFormat="1" ht="14.4"/>
    <row r="10100" s="109" customFormat="1" ht="14.4"/>
    <row r="10101" s="109" customFormat="1" ht="14.4"/>
    <row r="10102" s="109" customFormat="1" ht="14.4"/>
    <row r="10103" s="109" customFormat="1" ht="14.4"/>
    <row r="10104" s="109" customFormat="1" ht="14.4"/>
    <row r="10105" s="109" customFormat="1" ht="14.4"/>
    <row r="10106" s="109" customFormat="1" ht="14.4"/>
    <row r="10107" s="109" customFormat="1" ht="14.4"/>
    <row r="10108" s="109" customFormat="1" ht="14.4"/>
    <row r="10109" s="109" customFormat="1" ht="14.4"/>
    <row r="10110" s="109" customFormat="1" ht="14.4"/>
    <row r="10111" s="109" customFormat="1" ht="14.4"/>
    <row r="10112" s="109" customFormat="1" ht="14.4"/>
    <row r="10113" s="109" customFormat="1" ht="14.4"/>
    <row r="10114" s="109" customFormat="1" ht="14.4"/>
    <row r="10115" s="109" customFormat="1" ht="14.4"/>
    <row r="10116" s="109" customFormat="1" ht="14.4"/>
    <row r="10117" s="109" customFormat="1" ht="14.4"/>
    <row r="10118" s="109" customFormat="1" ht="14.4"/>
    <row r="10119" s="109" customFormat="1" ht="14.4"/>
    <row r="10120" s="109" customFormat="1" ht="14.4"/>
    <row r="10121" s="109" customFormat="1" ht="14.4"/>
    <row r="10122" s="109" customFormat="1" ht="14.4"/>
    <row r="10123" s="109" customFormat="1" ht="14.4"/>
    <row r="10124" s="109" customFormat="1" ht="14.4"/>
    <row r="10125" s="109" customFormat="1" ht="14.4"/>
    <row r="10126" s="109" customFormat="1" ht="14.4"/>
    <row r="10127" s="109" customFormat="1" ht="14.4"/>
    <row r="10128" s="109" customFormat="1" ht="14.4"/>
    <row r="10129" s="109" customFormat="1" ht="14.4"/>
    <row r="10130" s="109" customFormat="1" ht="14.4"/>
    <row r="10131" s="109" customFormat="1" ht="14.4"/>
    <row r="10132" s="109" customFormat="1" ht="14.4"/>
    <row r="10133" s="109" customFormat="1" ht="14.4"/>
    <row r="10134" s="109" customFormat="1" ht="14.4"/>
    <row r="10135" s="109" customFormat="1" ht="14.4"/>
    <row r="10136" s="109" customFormat="1" ht="14.4"/>
    <row r="10137" s="109" customFormat="1" ht="14.4"/>
    <row r="10138" s="109" customFormat="1" ht="14.4"/>
    <row r="10139" s="109" customFormat="1" ht="14.4"/>
    <row r="10140" s="109" customFormat="1" ht="14.4"/>
    <row r="10141" s="109" customFormat="1" ht="14.4"/>
    <row r="10142" s="109" customFormat="1" ht="14.4"/>
    <row r="10143" s="109" customFormat="1" ht="14.4"/>
    <row r="10144" s="109" customFormat="1" ht="14.4"/>
    <row r="10145" s="109" customFormat="1" ht="14.4"/>
    <row r="10146" s="109" customFormat="1" ht="14.4"/>
    <row r="10147" s="109" customFormat="1" ht="14.4"/>
    <row r="10148" s="109" customFormat="1" ht="14.4"/>
    <row r="10149" s="109" customFormat="1" ht="14.4"/>
    <row r="10150" s="109" customFormat="1" ht="14.4"/>
    <row r="10151" s="109" customFormat="1" ht="14.4"/>
    <row r="10152" s="109" customFormat="1" ht="14.4"/>
    <row r="10153" s="109" customFormat="1" ht="14.4"/>
    <row r="10154" s="109" customFormat="1" ht="14.4"/>
    <row r="10155" s="109" customFormat="1" ht="14.4"/>
    <row r="10156" s="109" customFormat="1" ht="14.4"/>
    <row r="10157" s="109" customFormat="1" ht="14.4"/>
    <row r="10158" s="109" customFormat="1" ht="14.4"/>
    <row r="10159" s="109" customFormat="1" ht="14.4"/>
    <row r="10160" s="109" customFormat="1" ht="14.4"/>
    <row r="10161" s="109" customFormat="1" ht="14.4"/>
    <row r="10162" s="109" customFormat="1" ht="14.4"/>
    <row r="10163" s="109" customFormat="1" ht="14.4"/>
    <row r="10164" s="109" customFormat="1" ht="14.4"/>
    <row r="10165" s="109" customFormat="1" ht="14.4"/>
    <row r="10166" s="109" customFormat="1" ht="14.4"/>
    <row r="10167" s="109" customFormat="1" ht="14.4"/>
    <row r="10168" s="109" customFormat="1" ht="14.4"/>
    <row r="10169" s="109" customFormat="1" ht="14.4"/>
    <row r="10170" s="109" customFormat="1" ht="14.4"/>
    <row r="10171" s="109" customFormat="1" ht="14.4"/>
    <row r="10172" s="109" customFormat="1" ht="14.4"/>
    <row r="10173" s="109" customFormat="1" ht="14.4"/>
    <row r="10174" s="109" customFormat="1" ht="14.4"/>
    <row r="10175" s="109" customFormat="1" ht="14.4"/>
    <row r="10176" s="109" customFormat="1" ht="14.4"/>
    <row r="10177" s="109" customFormat="1" ht="14.4"/>
    <row r="10178" s="109" customFormat="1" ht="14.4"/>
    <row r="10179" s="109" customFormat="1" ht="14.4"/>
    <row r="10180" s="109" customFormat="1" ht="14.4"/>
    <row r="10181" s="109" customFormat="1" ht="14.4"/>
    <row r="10182" s="109" customFormat="1" ht="14.4"/>
    <row r="10183" s="109" customFormat="1" ht="14.4"/>
    <row r="10184" s="109" customFormat="1" ht="14.4"/>
    <row r="10185" s="109" customFormat="1" ht="14.4"/>
    <row r="10186" s="109" customFormat="1" ht="14.4"/>
    <row r="10187" s="109" customFormat="1" ht="14.4"/>
    <row r="10188" s="109" customFormat="1" ht="14.4"/>
    <row r="10189" s="109" customFormat="1" ht="14.4"/>
    <row r="10190" s="109" customFormat="1" ht="14.4"/>
    <row r="10191" s="109" customFormat="1" ht="14.4"/>
    <row r="10192" s="109" customFormat="1" ht="14.4"/>
    <row r="10193" s="109" customFormat="1" ht="14.4"/>
    <row r="10194" s="109" customFormat="1" ht="14.4"/>
    <row r="10195" s="109" customFormat="1" ht="14.4"/>
    <row r="10196" s="109" customFormat="1" ht="14.4"/>
    <row r="10197" s="109" customFormat="1" ht="14.4"/>
    <row r="10198" s="109" customFormat="1" ht="14.4"/>
    <row r="10199" s="109" customFormat="1" ht="14.4"/>
    <row r="10200" s="109" customFormat="1" ht="14.4"/>
    <row r="10201" s="109" customFormat="1" ht="14.4"/>
    <row r="10202" s="109" customFormat="1" ht="14.4"/>
    <row r="10203" s="109" customFormat="1" ht="14.4"/>
    <row r="10204" s="109" customFormat="1" ht="14.4"/>
    <row r="10205" s="109" customFormat="1" ht="14.4"/>
    <row r="10206" s="109" customFormat="1" ht="14.4"/>
    <row r="10207" s="109" customFormat="1" ht="14.4"/>
    <row r="10208" s="109" customFormat="1" ht="14.4"/>
    <row r="10209" s="109" customFormat="1" ht="14.4"/>
    <row r="10210" s="109" customFormat="1" ht="14.4"/>
    <row r="10211" s="109" customFormat="1" ht="14.4"/>
    <row r="10212" s="109" customFormat="1" ht="14.4"/>
    <row r="10213" s="109" customFormat="1" ht="14.4"/>
    <row r="10214" s="109" customFormat="1" ht="14.4"/>
    <row r="10215" s="109" customFormat="1" ht="14.4"/>
    <row r="10216" s="109" customFormat="1" ht="14.4"/>
    <row r="10217" s="109" customFormat="1" ht="14.4"/>
    <row r="10218" s="109" customFormat="1" ht="14.4"/>
    <row r="10219" s="109" customFormat="1" ht="14.4"/>
    <row r="10220" s="109" customFormat="1" ht="14.4"/>
    <row r="10221" s="109" customFormat="1" ht="14.4"/>
    <row r="10222" s="109" customFormat="1" ht="14.4"/>
    <row r="10223" s="109" customFormat="1" ht="14.4"/>
    <row r="10224" s="109" customFormat="1" ht="14.4"/>
    <row r="10225" s="109" customFormat="1" ht="14.4"/>
    <row r="10226" s="109" customFormat="1" ht="14.4"/>
    <row r="10227" s="109" customFormat="1" ht="14.4"/>
    <row r="10228" s="109" customFormat="1" ht="14.4"/>
    <row r="10229" s="109" customFormat="1" ht="14.4"/>
    <row r="10230" s="109" customFormat="1" ht="14.4"/>
    <row r="10231" s="109" customFormat="1" ht="14.4"/>
    <row r="10232" s="109" customFormat="1" ht="14.4"/>
    <row r="10233" s="109" customFormat="1" ht="14.4"/>
    <row r="10234" s="109" customFormat="1" ht="14.4"/>
    <row r="10235" s="109" customFormat="1" ht="14.4"/>
    <row r="10236" s="109" customFormat="1" ht="14.4"/>
    <row r="10237" s="109" customFormat="1" ht="14.4"/>
    <row r="10238" s="109" customFormat="1" ht="14.4"/>
    <row r="10239" s="109" customFormat="1" ht="14.4"/>
    <row r="10240" s="109" customFormat="1" ht="14.4"/>
    <row r="10241" s="109" customFormat="1" ht="14.4"/>
    <row r="10242" s="109" customFormat="1" ht="14.4"/>
    <row r="10243" s="109" customFormat="1" ht="14.4"/>
    <row r="10244" s="109" customFormat="1" ht="14.4"/>
    <row r="10245" s="109" customFormat="1" ht="14.4"/>
    <row r="10246" s="109" customFormat="1" ht="14.4"/>
    <row r="10247" s="109" customFormat="1" ht="14.4"/>
    <row r="10248" s="109" customFormat="1" ht="14.4"/>
    <row r="10249" s="109" customFormat="1" ht="14.4"/>
    <row r="10250" s="109" customFormat="1" ht="14.4"/>
    <row r="10251" s="109" customFormat="1" ht="14.4"/>
    <row r="10252" s="109" customFormat="1" ht="14.4"/>
    <row r="10253" s="109" customFormat="1" ht="14.4"/>
    <row r="10254" s="109" customFormat="1" ht="14.4"/>
    <row r="10255" s="109" customFormat="1" ht="14.4"/>
    <row r="10256" s="109" customFormat="1" ht="14.4"/>
    <row r="10257" s="109" customFormat="1" ht="14.4"/>
    <row r="10258" s="109" customFormat="1" ht="14.4"/>
    <row r="10259" s="109" customFormat="1" ht="14.4"/>
    <row r="10260" s="109" customFormat="1" ht="14.4"/>
    <row r="10261" s="109" customFormat="1" ht="14.4"/>
    <row r="10262" s="109" customFormat="1" ht="14.4"/>
    <row r="10263" s="109" customFormat="1" ht="14.4"/>
    <row r="10264" s="109" customFormat="1" ht="14.4"/>
    <row r="10265" s="109" customFormat="1" ht="14.4"/>
    <row r="10266" s="109" customFormat="1" ht="14.4"/>
    <row r="10267" s="109" customFormat="1" ht="14.4"/>
    <row r="10268" s="109" customFormat="1" ht="14.4"/>
    <row r="10269" s="109" customFormat="1" ht="14.4"/>
    <row r="10270" s="109" customFormat="1" ht="14.4"/>
    <row r="10271" s="109" customFormat="1" ht="14.4"/>
    <row r="10272" s="109" customFormat="1" ht="14.4"/>
    <row r="10273" s="109" customFormat="1" ht="14.4"/>
    <row r="10274" s="109" customFormat="1" ht="14.4"/>
    <row r="10275" s="109" customFormat="1" ht="14.4"/>
    <row r="10276" s="109" customFormat="1" ht="14.4"/>
    <row r="10277" s="109" customFormat="1" ht="14.4"/>
    <row r="10278" s="109" customFormat="1" ht="14.4"/>
    <row r="10279" s="109" customFormat="1" ht="14.4"/>
    <row r="10280" s="109" customFormat="1" ht="14.4"/>
    <row r="10281" s="109" customFormat="1" ht="14.4"/>
    <row r="10282" s="109" customFormat="1" ht="14.4"/>
    <row r="10283" s="109" customFormat="1" ht="14.4"/>
    <row r="10284" s="109" customFormat="1" ht="14.4"/>
    <row r="10285" s="109" customFormat="1" ht="14.4"/>
    <row r="10286" s="109" customFormat="1" ht="14.4"/>
    <row r="10287" s="109" customFormat="1" ht="14.4"/>
    <row r="10288" s="109" customFormat="1" ht="14.4"/>
    <row r="10289" s="109" customFormat="1" ht="14.4"/>
    <row r="10290" s="109" customFormat="1" ht="14.4"/>
    <row r="10291" s="109" customFormat="1" ht="14.4"/>
    <row r="10292" s="109" customFormat="1" ht="14.4"/>
    <row r="10293" s="109" customFormat="1" ht="14.4"/>
    <row r="10294" s="109" customFormat="1" ht="14.4"/>
    <row r="10295" s="109" customFormat="1" ht="14.4"/>
    <row r="10296" s="109" customFormat="1" ht="14.4"/>
    <row r="10297" s="109" customFormat="1" ht="14.4"/>
    <row r="10298" s="109" customFormat="1" ht="14.4"/>
    <row r="10299" s="109" customFormat="1" ht="14.4"/>
    <row r="10300" s="109" customFormat="1" ht="14.4"/>
    <row r="10301" s="109" customFormat="1" ht="14.4"/>
    <row r="10302" s="109" customFormat="1" ht="14.4"/>
    <row r="10303" s="109" customFormat="1" ht="14.4"/>
    <row r="10304" s="109" customFormat="1" ht="14.4"/>
    <row r="10305" s="109" customFormat="1" ht="14.4"/>
    <row r="10306" s="109" customFormat="1" ht="14.4"/>
    <row r="10307" s="109" customFormat="1" ht="14.4"/>
    <row r="10308" s="109" customFormat="1" ht="14.4"/>
    <row r="10309" s="109" customFormat="1" ht="14.4"/>
    <row r="10310" s="109" customFormat="1" ht="14.4"/>
    <row r="10311" s="109" customFormat="1" ht="14.4"/>
    <row r="10312" s="109" customFormat="1" ht="14.4"/>
    <row r="10313" s="109" customFormat="1" ht="14.4"/>
    <row r="10314" s="109" customFormat="1" ht="14.4"/>
    <row r="10315" s="109" customFormat="1" ht="14.4"/>
    <row r="10316" s="109" customFormat="1" ht="14.4"/>
    <row r="10317" s="109" customFormat="1" ht="14.4"/>
    <row r="10318" s="109" customFormat="1" ht="14.4"/>
    <row r="10319" s="109" customFormat="1" ht="14.4"/>
    <row r="10320" s="109" customFormat="1" ht="14.4"/>
    <row r="10321" s="109" customFormat="1" ht="14.4"/>
    <row r="10322" s="109" customFormat="1" ht="14.4"/>
    <row r="10323" s="109" customFormat="1" ht="14.4"/>
    <row r="10324" s="109" customFormat="1" ht="14.4"/>
    <row r="10325" s="109" customFormat="1" ht="14.4"/>
    <row r="10326" s="109" customFormat="1" ht="14.4"/>
    <row r="10327" s="109" customFormat="1" ht="14.4"/>
    <row r="10328" s="109" customFormat="1" ht="14.4"/>
    <row r="10329" s="109" customFormat="1" ht="14.4"/>
    <row r="10330" s="109" customFormat="1" ht="14.4"/>
    <row r="10331" s="109" customFormat="1" ht="14.4"/>
    <row r="10332" s="109" customFormat="1" ht="14.4"/>
    <row r="10333" s="109" customFormat="1" ht="14.4"/>
    <row r="10334" s="109" customFormat="1" ht="14.4"/>
    <row r="10335" s="109" customFormat="1" ht="14.4"/>
    <row r="10336" s="109" customFormat="1" ht="14.4"/>
    <row r="10337" s="109" customFormat="1" ht="14.4"/>
    <row r="10338" s="109" customFormat="1" ht="14.4"/>
    <row r="10339" s="109" customFormat="1" ht="14.4"/>
    <row r="10340" s="109" customFormat="1" ht="14.4"/>
    <row r="10341" s="109" customFormat="1" ht="14.4"/>
    <row r="10342" s="109" customFormat="1" ht="14.4"/>
    <row r="10343" s="109" customFormat="1" ht="14.4"/>
    <row r="10344" s="109" customFormat="1" ht="14.4"/>
    <row r="10345" s="109" customFormat="1" ht="14.4"/>
    <row r="10346" s="109" customFormat="1" ht="14.4"/>
    <row r="10347" s="109" customFormat="1" ht="14.4"/>
    <row r="10348" s="109" customFormat="1" ht="14.4"/>
    <row r="10349" s="109" customFormat="1" ht="14.4"/>
    <row r="10350" s="109" customFormat="1" ht="14.4"/>
    <row r="10351" s="109" customFormat="1" ht="14.4"/>
    <row r="10352" s="109" customFormat="1" ht="14.4"/>
    <row r="10353" s="109" customFormat="1" ht="14.4"/>
    <row r="10354" s="109" customFormat="1" ht="14.4"/>
    <row r="10355" s="109" customFormat="1" ht="14.4"/>
    <row r="10356" s="109" customFormat="1" ht="14.4"/>
    <row r="10357" s="109" customFormat="1" ht="14.4"/>
    <row r="10358" s="109" customFormat="1" ht="14.4"/>
    <row r="10359" s="109" customFormat="1" ht="14.4"/>
    <row r="10360" s="109" customFormat="1" ht="14.4"/>
    <row r="10361" s="109" customFormat="1" ht="14.4"/>
    <row r="10362" s="109" customFormat="1" ht="14.4"/>
    <row r="10363" s="109" customFormat="1" ht="14.4"/>
    <row r="10364" s="109" customFormat="1" ht="14.4"/>
    <row r="10365" s="109" customFormat="1" ht="14.4"/>
    <row r="10366" s="109" customFormat="1" ht="14.4"/>
    <row r="10367" s="109" customFormat="1" ht="14.4"/>
    <row r="10368" s="109" customFormat="1" ht="14.4"/>
    <row r="10369" s="109" customFormat="1" ht="14.4"/>
    <row r="10370" s="109" customFormat="1" ht="14.4"/>
    <row r="10371" s="109" customFormat="1" ht="14.4"/>
    <row r="10372" s="109" customFormat="1" ht="14.4"/>
    <row r="10373" s="109" customFormat="1" ht="14.4"/>
    <row r="10374" s="109" customFormat="1" ht="14.4"/>
    <row r="10375" s="109" customFormat="1" ht="14.4"/>
    <row r="10376" s="109" customFormat="1" ht="14.4"/>
    <row r="10377" s="109" customFormat="1" ht="14.4"/>
    <row r="10378" s="109" customFormat="1" ht="14.4"/>
    <row r="10379" s="109" customFormat="1" ht="14.4"/>
    <row r="10380" s="109" customFormat="1" ht="14.4"/>
    <row r="10381" s="109" customFormat="1" ht="14.4"/>
    <row r="10382" s="109" customFormat="1" ht="14.4"/>
    <row r="10383" s="109" customFormat="1" ht="14.4"/>
    <row r="10384" s="109" customFormat="1" ht="14.4"/>
    <row r="10385" s="109" customFormat="1" ht="14.4"/>
    <row r="10386" s="109" customFormat="1" ht="14.4"/>
    <row r="10387" s="109" customFormat="1" ht="14.4"/>
    <row r="10388" s="109" customFormat="1" ht="14.4"/>
    <row r="10389" s="109" customFormat="1" ht="14.4"/>
    <row r="10390" s="109" customFormat="1" ht="14.4"/>
    <row r="10391" s="109" customFormat="1" ht="14.4"/>
    <row r="10392" s="109" customFormat="1" ht="14.4"/>
    <row r="10393" s="109" customFormat="1" ht="14.4"/>
    <row r="10394" s="109" customFormat="1" ht="14.4"/>
    <row r="10395" s="109" customFormat="1" ht="14.4"/>
    <row r="10396" s="109" customFormat="1" ht="14.4"/>
    <row r="10397" s="109" customFormat="1" ht="14.4"/>
    <row r="10398" s="109" customFormat="1" ht="14.4"/>
    <row r="10399" s="109" customFormat="1" ht="14.4"/>
    <row r="10400" s="109" customFormat="1" ht="14.4"/>
    <row r="10401" s="109" customFormat="1" ht="14.4"/>
    <row r="10402" s="109" customFormat="1" ht="14.4"/>
    <row r="10403" s="109" customFormat="1" ht="14.4"/>
    <row r="10404" s="109" customFormat="1" ht="14.4"/>
    <row r="10405" s="109" customFormat="1" ht="14.4"/>
    <row r="10406" s="109" customFormat="1" ht="14.4"/>
    <row r="10407" s="109" customFormat="1" ht="14.4"/>
    <row r="10408" s="109" customFormat="1" ht="14.4"/>
    <row r="10409" s="109" customFormat="1" ht="14.4"/>
    <row r="10410" s="109" customFormat="1" ht="14.4"/>
    <row r="10411" s="109" customFormat="1" ht="14.4"/>
    <row r="10412" s="109" customFormat="1" ht="14.4"/>
    <row r="10413" s="109" customFormat="1" ht="14.4"/>
    <row r="10414" s="109" customFormat="1" ht="14.4"/>
    <row r="10415" s="109" customFormat="1" ht="14.4"/>
    <row r="10416" s="109" customFormat="1" ht="14.4"/>
    <row r="10417" s="109" customFormat="1" ht="14.4"/>
    <row r="10418" s="109" customFormat="1" ht="14.4"/>
    <row r="10419" s="109" customFormat="1" ht="14.4"/>
    <row r="10420" s="109" customFormat="1" ht="14.4"/>
    <row r="10421" s="109" customFormat="1" ht="14.4"/>
    <row r="10422" s="109" customFormat="1" ht="14.4"/>
    <row r="10423" s="109" customFormat="1" ht="14.4"/>
    <row r="10424" s="109" customFormat="1" ht="14.4"/>
    <row r="10425" s="109" customFormat="1" ht="14.4"/>
    <row r="10426" s="109" customFormat="1" ht="14.4"/>
    <row r="10427" s="109" customFormat="1" ht="14.4"/>
    <row r="10428" s="109" customFormat="1" ht="14.4"/>
    <row r="10429" s="109" customFormat="1" ht="14.4"/>
    <row r="10430" s="109" customFormat="1" ht="14.4"/>
    <row r="10431" s="109" customFormat="1" ht="14.4"/>
    <row r="10432" s="109" customFormat="1" ht="14.4"/>
    <row r="10433" s="109" customFormat="1" ht="14.4"/>
    <row r="10434" s="109" customFormat="1" ht="14.4"/>
    <row r="10435" s="109" customFormat="1" ht="14.4"/>
    <row r="10436" s="109" customFormat="1" ht="14.4"/>
    <row r="10437" s="109" customFormat="1" ht="14.4"/>
    <row r="10438" s="109" customFormat="1" ht="14.4"/>
    <row r="10439" s="109" customFormat="1" ht="14.4"/>
    <row r="10440" s="109" customFormat="1" ht="14.4"/>
    <row r="10441" s="109" customFormat="1" ht="14.4"/>
    <row r="10442" s="109" customFormat="1" ht="14.4"/>
    <row r="10443" s="109" customFormat="1" ht="14.4"/>
    <row r="10444" s="109" customFormat="1" ht="14.4"/>
    <row r="10445" s="109" customFormat="1" ht="14.4"/>
    <row r="10446" s="109" customFormat="1" ht="14.4"/>
    <row r="10447" s="109" customFormat="1" ht="14.4"/>
    <row r="10448" s="109" customFormat="1" ht="14.4"/>
    <row r="10449" s="109" customFormat="1" ht="14.4"/>
    <row r="10450" s="109" customFormat="1" ht="14.4"/>
    <row r="10451" s="109" customFormat="1" ht="14.4"/>
    <row r="10452" s="109" customFormat="1" ht="14.4"/>
    <row r="10453" s="109" customFormat="1" ht="14.4"/>
    <row r="10454" s="109" customFormat="1" ht="14.4"/>
    <row r="10455" s="109" customFormat="1" ht="14.4"/>
    <row r="10456" s="109" customFormat="1" ht="14.4"/>
    <row r="10457" s="109" customFormat="1" ht="14.4"/>
    <row r="10458" s="109" customFormat="1" ht="14.4"/>
    <row r="10459" s="109" customFormat="1" ht="14.4"/>
    <row r="10460" s="109" customFormat="1" ht="14.4"/>
    <row r="10461" s="109" customFormat="1" ht="14.4"/>
    <row r="10462" s="109" customFormat="1" ht="14.4"/>
    <row r="10463" s="109" customFormat="1" ht="14.4"/>
    <row r="10464" s="109" customFormat="1" ht="14.4"/>
    <row r="10465" s="109" customFormat="1" ht="14.4"/>
    <row r="10466" s="109" customFormat="1" ht="14.4"/>
    <row r="10467" s="109" customFormat="1" ht="14.4"/>
    <row r="10468" s="109" customFormat="1" ht="14.4"/>
    <row r="10469" s="109" customFormat="1" ht="14.4"/>
    <row r="10470" s="109" customFormat="1" ht="14.4"/>
    <row r="10471" s="109" customFormat="1" ht="14.4"/>
    <row r="10472" s="109" customFormat="1" ht="14.4"/>
    <row r="10473" s="109" customFormat="1" ht="14.4"/>
    <row r="10474" s="109" customFormat="1" ht="14.4"/>
    <row r="10475" s="109" customFormat="1" ht="14.4"/>
    <row r="10476" s="109" customFormat="1" ht="14.4"/>
    <row r="10477" s="109" customFormat="1" ht="14.4"/>
    <row r="10478" s="109" customFormat="1" ht="14.4"/>
    <row r="10479" s="109" customFormat="1" ht="14.4"/>
    <row r="10480" s="109" customFormat="1" ht="14.4"/>
    <row r="10481" s="109" customFormat="1" ht="14.4"/>
    <row r="10482" s="109" customFormat="1" ht="14.4"/>
    <row r="10483" s="109" customFormat="1" ht="14.4"/>
    <row r="10484" s="109" customFormat="1" ht="14.4"/>
    <row r="10485" s="109" customFormat="1" ht="14.4"/>
    <row r="10486" s="109" customFormat="1" ht="14.4"/>
    <row r="10487" s="109" customFormat="1" ht="14.4"/>
    <row r="10488" s="109" customFormat="1" ht="14.4"/>
    <row r="10489" s="109" customFormat="1" ht="14.4"/>
    <row r="10490" s="109" customFormat="1" ht="14.4"/>
    <row r="10491" s="109" customFormat="1" ht="14.4"/>
    <row r="10492" s="109" customFormat="1" ht="14.4"/>
    <row r="10493" s="109" customFormat="1" ht="14.4"/>
    <row r="10494" s="109" customFormat="1" ht="14.4"/>
    <row r="10495" s="109" customFormat="1" ht="14.4"/>
    <row r="10496" s="109" customFormat="1" ht="14.4"/>
    <row r="10497" s="109" customFormat="1" ht="14.4"/>
    <row r="10498" s="109" customFormat="1" ht="14.4"/>
    <row r="10499" s="109" customFormat="1" ht="14.4"/>
    <row r="10500" s="109" customFormat="1" ht="14.4"/>
    <row r="10501" s="109" customFormat="1" ht="14.4"/>
    <row r="10502" s="109" customFormat="1" ht="14.4"/>
    <row r="10503" s="109" customFormat="1" ht="14.4"/>
    <row r="10504" s="109" customFormat="1" ht="14.4"/>
    <row r="10505" s="109" customFormat="1" ht="14.4"/>
    <row r="10506" s="109" customFormat="1" ht="14.4"/>
    <row r="10507" s="109" customFormat="1" ht="14.4"/>
    <row r="10508" s="109" customFormat="1" ht="14.4"/>
    <row r="10509" s="109" customFormat="1" ht="14.4"/>
    <row r="10510" s="109" customFormat="1" ht="14.4"/>
    <row r="10511" s="109" customFormat="1" ht="14.4"/>
    <row r="10512" s="109" customFormat="1" ht="14.4"/>
    <row r="10513" s="109" customFormat="1" ht="14.4"/>
    <row r="10514" s="109" customFormat="1" ht="14.4"/>
    <row r="10515" s="109" customFormat="1" ht="14.4"/>
    <row r="10516" s="109" customFormat="1" ht="14.4"/>
    <row r="10517" s="109" customFormat="1" ht="14.4"/>
    <row r="10518" s="109" customFormat="1" ht="14.4"/>
    <row r="10519" s="109" customFormat="1" ht="14.4"/>
    <row r="10520" s="109" customFormat="1" ht="14.4"/>
    <row r="10521" s="109" customFormat="1" ht="14.4"/>
    <row r="10522" s="109" customFormat="1" ht="14.4"/>
    <row r="10523" s="109" customFormat="1" ht="14.4"/>
    <row r="10524" s="109" customFormat="1" ht="14.4"/>
    <row r="10525" s="109" customFormat="1" ht="14.4"/>
    <row r="10526" s="109" customFormat="1" ht="14.4"/>
    <row r="10527" s="109" customFormat="1" ht="14.4"/>
    <row r="10528" s="109" customFormat="1" ht="14.4"/>
    <row r="10529" s="109" customFormat="1" ht="14.4"/>
    <row r="10530" s="109" customFormat="1" ht="14.4"/>
    <row r="10531" s="109" customFormat="1" ht="14.4"/>
    <row r="10532" s="109" customFormat="1" ht="14.4"/>
    <row r="10533" s="109" customFormat="1" ht="14.4"/>
    <row r="10534" s="109" customFormat="1" ht="14.4"/>
    <row r="10535" s="109" customFormat="1" ht="14.4"/>
    <row r="10536" s="109" customFormat="1" ht="14.4"/>
    <row r="10537" s="109" customFormat="1" ht="14.4"/>
    <row r="10538" s="109" customFormat="1" ht="14.4"/>
    <row r="10539" s="109" customFormat="1" ht="14.4"/>
    <row r="10540" s="109" customFormat="1" ht="14.4"/>
    <row r="10541" s="109" customFormat="1" ht="14.4"/>
    <row r="10542" s="109" customFormat="1" ht="14.4"/>
    <row r="10543" s="109" customFormat="1" ht="14.4"/>
    <row r="10544" s="109" customFormat="1" ht="14.4"/>
    <row r="10545" s="109" customFormat="1" ht="14.4"/>
    <row r="10546" s="109" customFormat="1" ht="14.4"/>
    <row r="10547" s="109" customFormat="1" ht="14.4"/>
    <row r="10548" s="109" customFormat="1" ht="14.4"/>
    <row r="10549" s="109" customFormat="1" ht="14.4"/>
    <row r="10550" s="109" customFormat="1" ht="14.4"/>
    <row r="10551" s="109" customFormat="1" ht="14.4"/>
    <row r="10552" s="109" customFormat="1" ht="14.4"/>
    <row r="10553" s="109" customFormat="1" ht="14.4"/>
    <row r="10554" s="109" customFormat="1" ht="14.4"/>
    <row r="10555" s="109" customFormat="1" ht="14.4"/>
    <row r="10556" s="109" customFormat="1" ht="14.4"/>
    <row r="10557" s="109" customFormat="1" ht="14.4"/>
    <row r="10558" s="109" customFormat="1" ht="14.4"/>
    <row r="10559" s="109" customFormat="1" ht="14.4"/>
    <row r="10560" s="109" customFormat="1" ht="14.4"/>
    <row r="10561" s="109" customFormat="1" ht="14.4"/>
    <row r="10562" s="109" customFormat="1" ht="14.4"/>
    <row r="10563" s="109" customFormat="1" ht="14.4"/>
    <row r="10564" s="109" customFormat="1" ht="14.4"/>
    <row r="10565" s="109" customFormat="1" ht="14.4"/>
    <row r="10566" s="109" customFormat="1" ht="14.4"/>
    <row r="10567" s="109" customFormat="1" ht="14.4"/>
    <row r="10568" s="109" customFormat="1" ht="14.4"/>
    <row r="10569" s="109" customFormat="1" ht="14.4"/>
    <row r="10570" s="109" customFormat="1" ht="14.4"/>
    <row r="10571" s="109" customFormat="1" ht="14.4"/>
    <row r="10572" s="109" customFormat="1" ht="14.4"/>
    <row r="10573" s="109" customFormat="1" ht="14.4"/>
    <row r="10574" s="109" customFormat="1" ht="14.4"/>
    <row r="10575" s="109" customFormat="1" ht="14.4"/>
    <row r="10576" s="109" customFormat="1" ht="14.4"/>
    <row r="10577" s="109" customFormat="1" ht="14.4"/>
    <row r="10578" s="109" customFormat="1" ht="14.4"/>
    <row r="10579" s="109" customFormat="1" ht="14.4"/>
    <row r="10580" s="109" customFormat="1" ht="14.4"/>
    <row r="10581" s="109" customFormat="1" ht="14.4"/>
    <row r="10582" s="109" customFormat="1" ht="14.4"/>
    <row r="10583" s="109" customFormat="1" ht="14.4"/>
    <row r="10584" s="109" customFormat="1" ht="14.4"/>
    <row r="10585" s="109" customFormat="1" ht="14.4"/>
    <row r="10586" s="109" customFormat="1" ht="14.4"/>
    <row r="10587" s="109" customFormat="1" ht="14.4"/>
    <row r="10588" s="109" customFormat="1" ht="14.4"/>
    <row r="10589" s="109" customFormat="1" ht="14.4"/>
    <row r="10590" s="109" customFormat="1" ht="14.4"/>
    <row r="10591" s="109" customFormat="1" ht="14.4"/>
    <row r="10592" s="109" customFormat="1" ht="14.4"/>
    <row r="10593" s="109" customFormat="1" ht="14.4"/>
    <row r="10594" s="109" customFormat="1" ht="14.4"/>
    <row r="10595" s="109" customFormat="1" ht="14.4"/>
    <row r="10596" s="109" customFormat="1" ht="14.4"/>
    <row r="10597" s="109" customFormat="1" ht="14.4"/>
    <row r="10598" s="109" customFormat="1" ht="14.4"/>
    <row r="10599" s="109" customFormat="1" ht="14.4"/>
    <row r="10600" s="109" customFormat="1" ht="14.4"/>
    <row r="10601" s="109" customFormat="1" ht="14.4"/>
    <row r="10602" s="109" customFormat="1" ht="14.4"/>
    <row r="10603" s="109" customFormat="1" ht="14.4"/>
    <row r="10604" s="109" customFormat="1" ht="14.4"/>
    <row r="10605" s="109" customFormat="1" ht="14.4"/>
    <row r="10606" s="109" customFormat="1" ht="14.4"/>
    <row r="10607" s="109" customFormat="1" ht="14.4"/>
    <row r="10608" s="109" customFormat="1" ht="14.4"/>
    <row r="10609" s="109" customFormat="1" ht="14.4"/>
    <row r="10610" s="109" customFormat="1" ht="14.4"/>
    <row r="10611" s="109" customFormat="1" ht="14.4"/>
    <row r="10612" s="109" customFormat="1" ht="14.4"/>
    <row r="10613" s="109" customFormat="1" ht="14.4"/>
    <row r="10614" s="109" customFormat="1" ht="14.4"/>
    <row r="10615" s="109" customFormat="1" ht="14.4"/>
    <row r="10616" s="109" customFormat="1" ht="14.4"/>
    <row r="10617" s="109" customFormat="1" ht="14.4"/>
    <row r="10618" s="109" customFormat="1" ht="14.4"/>
    <row r="10619" s="109" customFormat="1" ht="14.4"/>
    <row r="10620" s="109" customFormat="1" ht="14.4"/>
    <row r="10621" s="109" customFormat="1" ht="14.4"/>
    <row r="10622" s="109" customFormat="1" ht="14.4"/>
    <row r="10623" s="109" customFormat="1" ht="14.4"/>
    <row r="10624" s="109" customFormat="1" ht="14.4"/>
    <row r="10625" s="109" customFormat="1" ht="14.4"/>
    <row r="10626" s="109" customFormat="1" ht="14.4"/>
    <row r="10627" s="109" customFormat="1" ht="14.4"/>
    <row r="10628" s="109" customFormat="1" ht="14.4"/>
    <row r="10629" s="109" customFormat="1" ht="14.4"/>
    <row r="10630" s="109" customFormat="1" ht="14.4"/>
    <row r="10631" s="109" customFormat="1" ht="14.4"/>
    <row r="10632" s="109" customFormat="1" ht="14.4"/>
    <row r="10633" s="109" customFormat="1" ht="14.4"/>
    <row r="10634" s="109" customFormat="1" ht="14.4"/>
    <row r="10635" s="109" customFormat="1" ht="14.4"/>
    <row r="10636" s="109" customFormat="1" ht="14.4"/>
    <row r="10637" s="109" customFormat="1" ht="14.4"/>
    <row r="10638" s="109" customFormat="1" ht="14.4"/>
    <row r="10639" s="109" customFormat="1" ht="14.4"/>
    <row r="10640" s="109" customFormat="1" ht="14.4"/>
    <row r="10641" s="109" customFormat="1" ht="14.4"/>
    <row r="10642" s="109" customFormat="1" ht="14.4"/>
    <row r="10643" s="109" customFormat="1" ht="14.4"/>
    <row r="10644" s="109" customFormat="1" ht="14.4"/>
    <row r="10645" s="109" customFormat="1" ht="14.4"/>
    <row r="10646" s="109" customFormat="1" ht="14.4"/>
    <row r="10647" s="109" customFormat="1" ht="14.4"/>
    <row r="10648" s="109" customFormat="1" ht="14.4"/>
    <row r="10649" s="109" customFormat="1" ht="14.4"/>
    <row r="10650" s="109" customFormat="1" ht="14.4"/>
    <row r="10651" s="109" customFormat="1" ht="14.4"/>
    <row r="10652" s="109" customFormat="1" ht="14.4"/>
    <row r="10653" s="109" customFormat="1" ht="14.4"/>
    <row r="10654" s="109" customFormat="1" ht="14.4"/>
    <row r="10655" s="109" customFormat="1" ht="14.4"/>
    <row r="10656" s="109" customFormat="1" ht="14.4"/>
    <row r="10657" s="109" customFormat="1" ht="14.4"/>
    <row r="10658" s="109" customFormat="1" ht="14.4"/>
    <row r="10659" s="109" customFormat="1" ht="14.4"/>
    <row r="10660" s="109" customFormat="1" ht="14.4"/>
    <row r="10661" s="109" customFormat="1" ht="14.4"/>
    <row r="10662" s="109" customFormat="1" ht="14.4"/>
    <row r="10663" s="109" customFormat="1" ht="14.4"/>
    <row r="10664" s="109" customFormat="1" ht="14.4"/>
    <row r="10665" s="109" customFormat="1" ht="14.4"/>
    <row r="10666" s="109" customFormat="1" ht="14.4"/>
    <row r="10667" s="109" customFormat="1" ht="14.4"/>
    <row r="10668" s="109" customFormat="1" ht="14.4"/>
    <row r="10669" s="109" customFormat="1" ht="14.4"/>
    <row r="10670" s="109" customFormat="1" ht="14.4"/>
    <row r="10671" s="109" customFormat="1" ht="14.4"/>
    <row r="10672" s="109" customFormat="1" ht="14.4"/>
    <row r="10673" s="109" customFormat="1" ht="14.4"/>
    <row r="10674" s="109" customFormat="1" ht="14.4"/>
    <row r="10675" s="109" customFormat="1" ht="14.4"/>
    <row r="10676" s="109" customFormat="1" ht="14.4"/>
    <row r="10677" s="109" customFormat="1" ht="14.4"/>
    <row r="10678" s="109" customFormat="1" ht="14.4"/>
    <row r="10679" s="109" customFormat="1" ht="14.4"/>
    <row r="10680" s="109" customFormat="1" ht="14.4"/>
    <row r="10681" s="109" customFormat="1" ht="14.4"/>
    <row r="10682" s="109" customFormat="1" ht="14.4"/>
    <row r="10683" s="109" customFormat="1" ht="14.4"/>
    <row r="10684" s="109" customFormat="1" ht="14.4"/>
    <row r="10685" s="109" customFormat="1" ht="14.4"/>
    <row r="10686" s="109" customFormat="1" ht="14.4"/>
    <row r="10687" s="109" customFormat="1" ht="14.4"/>
    <row r="10688" s="109" customFormat="1" ht="14.4"/>
    <row r="10689" s="109" customFormat="1" ht="14.4"/>
    <row r="10690" s="109" customFormat="1" ht="14.4"/>
    <row r="10691" s="109" customFormat="1" ht="14.4"/>
    <row r="10692" s="109" customFormat="1" ht="14.4"/>
    <row r="10693" s="109" customFormat="1" ht="14.4"/>
    <row r="10694" s="109" customFormat="1" ht="14.4"/>
    <row r="10695" s="109" customFormat="1" ht="14.4"/>
    <row r="10696" s="109" customFormat="1" ht="14.4"/>
    <row r="10697" s="109" customFormat="1" ht="14.4"/>
    <row r="10698" s="109" customFormat="1" ht="14.4"/>
    <row r="10699" s="109" customFormat="1" ht="14.4"/>
    <row r="10700" s="109" customFormat="1" ht="14.4"/>
    <row r="10701" s="109" customFormat="1" ht="14.4"/>
    <row r="10702" s="109" customFormat="1" ht="14.4"/>
    <row r="10703" s="109" customFormat="1" ht="14.4"/>
    <row r="10704" s="109" customFormat="1" ht="14.4"/>
    <row r="10705" s="109" customFormat="1" ht="14.4"/>
    <row r="10706" s="109" customFormat="1" ht="14.4"/>
    <row r="10707" s="109" customFormat="1" ht="14.4"/>
    <row r="10708" s="109" customFormat="1" ht="14.4"/>
    <row r="10709" s="109" customFormat="1" ht="14.4"/>
    <row r="10710" s="109" customFormat="1" ht="14.4"/>
    <row r="10711" s="109" customFormat="1" ht="14.4"/>
    <row r="10712" s="109" customFormat="1" ht="14.4"/>
    <row r="10713" s="109" customFormat="1" ht="14.4"/>
    <row r="10714" s="109" customFormat="1" ht="14.4"/>
    <row r="10715" s="109" customFormat="1" ht="14.4"/>
    <row r="10716" s="109" customFormat="1" ht="14.4"/>
    <row r="10717" s="109" customFormat="1" ht="14.4"/>
    <row r="10718" s="109" customFormat="1" ht="14.4"/>
    <row r="10719" s="109" customFormat="1" ht="14.4"/>
    <row r="10720" s="109" customFormat="1" ht="14.4"/>
    <row r="10721" s="109" customFormat="1" ht="14.4"/>
    <row r="10722" s="109" customFormat="1" ht="14.4"/>
    <row r="10723" s="109" customFormat="1" ht="14.4"/>
    <row r="10724" s="109" customFormat="1" ht="14.4"/>
    <row r="10725" s="109" customFormat="1" ht="14.4"/>
    <row r="10726" s="109" customFormat="1" ht="14.4"/>
    <row r="10727" s="109" customFormat="1" ht="14.4"/>
    <row r="10728" s="109" customFormat="1" ht="14.4"/>
    <row r="10729" s="109" customFormat="1" ht="14.4"/>
    <row r="10730" s="109" customFormat="1" ht="14.4"/>
    <row r="10731" s="109" customFormat="1" ht="14.4"/>
    <row r="10732" s="109" customFormat="1" ht="14.4"/>
    <row r="10733" s="109" customFormat="1" ht="14.4"/>
    <row r="10734" s="109" customFormat="1" ht="14.4"/>
    <row r="10735" s="109" customFormat="1" ht="14.4"/>
    <row r="10736" s="109" customFormat="1" ht="14.4"/>
    <row r="10737" s="109" customFormat="1" ht="14.4"/>
    <row r="10738" s="109" customFormat="1" ht="14.4"/>
    <row r="10739" s="109" customFormat="1" ht="14.4"/>
    <row r="10740" s="109" customFormat="1" ht="14.4"/>
    <row r="10741" s="109" customFormat="1" ht="14.4"/>
    <row r="10742" s="109" customFormat="1" ht="14.4"/>
    <row r="10743" s="109" customFormat="1" ht="14.4"/>
    <row r="10744" s="109" customFormat="1" ht="14.4"/>
    <row r="10745" s="109" customFormat="1" ht="14.4"/>
    <row r="10746" s="109" customFormat="1" ht="14.4"/>
    <row r="10747" s="109" customFormat="1" ht="14.4"/>
    <row r="10748" s="109" customFormat="1" ht="14.4"/>
    <row r="10749" s="109" customFormat="1" ht="14.4"/>
    <row r="10750" s="109" customFormat="1" ht="14.4"/>
    <row r="10751" s="109" customFormat="1" ht="14.4"/>
    <row r="10752" s="109" customFormat="1" ht="14.4"/>
    <row r="10753" s="109" customFormat="1" ht="14.4"/>
    <row r="10754" s="109" customFormat="1" ht="14.4"/>
    <row r="10755" s="109" customFormat="1" ht="14.4"/>
    <row r="10756" s="109" customFormat="1" ht="14.4"/>
    <row r="10757" s="109" customFormat="1" ht="14.4"/>
    <row r="10758" s="109" customFormat="1" ht="14.4"/>
    <row r="10759" s="109" customFormat="1" ht="14.4"/>
    <row r="10760" s="109" customFormat="1" ht="14.4"/>
    <row r="10761" s="109" customFormat="1" ht="14.4"/>
    <row r="10762" s="109" customFormat="1" ht="14.4"/>
    <row r="10763" s="109" customFormat="1" ht="14.4"/>
    <row r="10764" s="109" customFormat="1" ht="14.4"/>
    <row r="10765" s="109" customFormat="1" ht="14.4"/>
    <row r="10766" s="109" customFormat="1" ht="14.4"/>
    <row r="10767" s="109" customFormat="1" ht="14.4"/>
    <row r="10768" s="109" customFormat="1" ht="14.4"/>
    <row r="10769" s="109" customFormat="1" ht="14.4"/>
    <row r="10770" s="109" customFormat="1" ht="14.4"/>
    <row r="10771" s="109" customFormat="1" ht="14.4"/>
    <row r="10772" s="109" customFormat="1" ht="14.4"/>
    <row r="10773" s="109" customFormat="1" ht="14.4"/>
    <row r="10774" s="109" customFormat="1" ht="14.4"/>
    <row r="10775" s="109" customFormat="1" ht="14.4"/>
    <row r="10776" s="109" customFormat="1" ht="14.4"/>
    <row r="10777" s="109" customFormat="1" ht="14.4"/>
    <row r="10778" s="109" customFormat="1" ht="14.4"/>
    <row r="10779" s="109" customFormat="1" ht="14.4"/>
    <row r="10780" s="109" customFormat="1" ht="14.4"/>
    <row r="10781" s="109" customFormat="1" ht="14.4"/>
    <row r="10782" s="109" customFormat="1" ht="14.4"/>
    <row r="10783" s="109" customFormat="1" ht="14.4"/>
    <row r="10784" s="109" customFormat="1" ht="14.4"/>
    <row r="10785" s="109" customFormat="1" ht="14.4"/>
    <row r="10786" s="109" customFormat="1" ht="14.4"/>
    <row r="10787" s="109" customFormat="1" ht="14.4"/>
    <row r="10788" s="109" customFormat="1" ht="14.4"/>
    <row r="10789" s="109" customFormat="1" ht="14.4"/>
    <row r="10790" s="109" customFormat="1" ht="14.4"/>
    <row r="10791" s="109" customFormat="1" ht="14.4"/>
    <row r="10792" s="109" customFormat="1" ht="14.4"/>
    <row r="10793" s="109" customFormat="1" ht="14.4"/>
    <row r="10794" s="109" customFormat="1" ht="14.4"/>
    <row r="10795" s="109" customFormat="1" ht="14.4"/>
    <row r="10796" s="109" customFormat="1" ht="14.4"/>
    <row r="10797" s="109" customFormat="1" ht="14.4"/>
    <row r="10798" s="109" customFormat="1" ht="14.4"/>
    <row r="10799" s="109" customFormat="1" ht="14.4"/>
    <row r="10800" s="109" customFormat="1" ht="14.4"/>
    <row r="10801" s="109" customFormat="1" ht="14.4"/>
    <row r="10802" s="109" customFormat="1" ht="14.4"/>
    <row r="10803" s="109" customFormat="1" ht="14.4"/>
    <row r="10804" s="109" customFormat="1" ht="14.4"/>
    <row r="10805" s="109" customFormat="1" ht="14.4"/>
    <row r="10806" s="109" customFormat="1" ht="14.4"/>
    <row r="10807" s="109" customFormat="1" ht="14.4"/>
    <row r="10808" s="109" customFormat="1" ht="14.4"/>
    <row r="10809" s="109" customFormat="1" ht="14.4"/>
    <row r="10810" s="109" customFormat="1" ht="14.4"/>
    <row r="10811" s="109" customFormat="1" ht="14.4"/>
    <row r="10812" s="109" customFormat="1" ht="14.4"/>
    <row r="10813" s="109" customFormat="1" ht="14.4"/>
    <row r="10814" s="109" customFormat="1" ht="14.4"/>
    <row r="10815" s="109" customFormat="1" ht="14.4"/>
    <row r="10816" s="109" customFormat="1" ht="14.4"/>
    <row r="10817" s="109" customFormat="1" ht="14.4"/>
    <row r="10818" s="109" customFormat="1" ht="14.4"/>
    <row r="10819" s="109" customFormat="1" ht="14.4"/>
    <row r="10820" s="109" customFormat="1" ht="14.4"/>
    <row r="10821" s="109" customFormat="1" ht="14.4"/>
    <row r="10822" s="109" customFormat="1" ht="14.4"/>
    <row r="10823" s="109" customFormat="1" ht="14.4"/>
    <row r="10824" s="109" customFormat="1" ht="14.4"/>
    <row r="10825" s="109" customFormat="1" ht="14.4"/>
    <row r="10826" s="109" customFormat="1" ht="14.4"/>
    <row r="10827" s="109" customFormat="1" ht="14.4"/>
    <row r="10828" s="109" customFormat="1" ht="14.4"/>
    <row r="10829" s="109" customFormat="1" ht="14.4"/>
    <row r="10830" s="109" customFormat="1" ht="14.4"/>
    <row r="10831" s="109" customFormat="1" ht="14.4"/>
    <row r="10832" s="109" customFormat="1" ht="14.4"/>
    <row r="10833" s="109" customFormat="1" ht="14.4"/>
    <row r="10834" s="109" customFormat="1" ht="14.4"/>
    <row r="10835" s="109" customFormat="1" ht="14.4"/>
    <row r="10836" s="109" customFormat="1" ht="14.4"/>
    <row r="10837" s="109" customFormat="1" ht="14.4"/>
    <row r="10838" s="109" customFormat="1" ht="14.4"/>
    <row r="10839" s="109" customFormat="1" ht="14.4"/>
    <row r="10840" s="109" customFormat="1" ht="14.4"/>
    <row r="10841" s="109" customFormat="1" ht="14.4"/>
    <row r="10842" s="109" customFormat="1" ht="14.4"/>
    <row r="10843" s="109" customFormat="1" ht="14.4"/>
    <row r="10844" s="109" customFormat="1" ht="14.4"/>
    <row r="10845" s="109" customFormat="1" ht="14.4"/>
    <row r="10846" s="109" customFormat="1" ht="14.4"/>
    <row r="10847" s="109" customFormat="1" ht="14.4"/>
    <row r="10848" s="109" customFormat="1" ht="14.4"/>
    <row r="10849" s="109" customFormat="1" ht="14.4"/>
    <row r="10850" s="109" customFormat="1" ht="14.4"/>
    <row r="10851" s="109" customFormat="1" ht="14.4"/>
    <row r="10852" s="109" customFormat="1" ht="14.4"/>
    <row r="10853" s="109" customFormat="1" ht="14.4"/>
    <row r="10854" s="109" customFormat="1" ht="14.4"/>
    <row r="10855" s="109" customFormat="1" ht="14.4"/>
    <row r="10856" s="109" customFormat="1" ht="14.4"/>
    <row r="10857" s="109" customFormat="1" ht="14.4"/>
    <row r="10858" s="109" customFormat="1" ht="14.4"/>
    <row r="10859" s="109" customFormat="1" ht="14.4"/>
    <row r="10860" s="109" customFormat="1" ht="14.4"/>
    <row r="10861" s="109" customFormat="1" ht="14.4"/>
    <row r="10862" s="109" customFormat="1" ht="14.4"/>
    <row r="10863" s="109" customFormat="1" ht="14.4"/>
    <row r="10864" s="109" customFormat="1" ht="14.4"/>
    <row r="10865" s="109" customFormat="1" ht="14.4"/>
    <row r="10866" s="109" customFormat="1" ht="14.4"/>
    <row r="10867" s="109" customFormat="1" ht="14.4"/>
    <row r="10868" s="109" customFormat="1" ht="14.4"/>
    <row r="10869" s="109" customFormat="1" ht="14.4"/>
    <row r="10870" s="109" customFormat="1" ht="14.4"/>
    <row r="10871" s="109" customFormat="1" ht="14.4"/>
    <row r="10872" s="109" customFormat="1" ht="14.4"/>
    <row r="10873" s="109" customFormat="1" ht="14.4"/>
    <row r="10874" s="109" customFormat="1" ht="14.4"/>
    <row r="10875" s="109" customFormat="1" ht="14.4"/>
    <row r="10876" s="109" customFormat="1" ht="14.4"/>
    <row r="10877" s="109" customFormat="1" ht="14.4"/>
    <row r="10878" s="109" customFormat="1" ht="14.4"/>
    <row r="10879" s="109" customFormat="1" ht="14.4"/>
    <row r="10880" s="109" customFormat="1" ht="14.4"/>
    <row r="10881" s="109" customFormat="1" ht="14.4"/>
    <row r="10882" s="109" customFormat="1" ht="14.4"/>
    <row r="10883" s="109" customFormat="1" ht="14.4"/>
    <row r="10884" s="109" customFormat="1" ht="14.4"/>
    <row r="10885" s="109" customFormat="1" ht="14.4"/>
    <row r="10886" s="109" customFormat="1" ht="14.4"/>
    <row r="10887" s="109" customFormat="1" ht="14.4"/>
    <row r="10888" s="109" customFormat="1" ht="14.4"/>
    <row r="10889" s="109" customFormat="1" ht="14.4"/>
    <row r="10890" s="109" customFormat="1" ht="14.4"/>
    <row r="10891" s="109" customFormat="1" ht="14.4"/>
    <row r="10892" s="109" customFormat="1" ht="14.4"/>
    <row r="10893" s="109" customFormat="1" ht="14.4"/>
    <row r="10894" s="109" customFormat="1" ht="14.4"/>
    <row r="10895" s="109" customFormat="1" ht="14.4"/>
    <row r="10896" s="109" customFormat="1" ht="14.4"/>
    <row r="10897" s="109" customFormat="1" ht="14.4"/>
    <row r="10898" s="109" customFormat="1" ht="14.4"/>
    <row r="10899" s="109" customFormat="1" ht="14.4"/>
    <row r="10900" s="109" customFormat="1" ht="14.4"/>
    <row r="10901" s="109" customFormat="1" ht="14.4"/>
    <row r="10902" s="109" customFormat="1" ht="14.4"/>
    <row r="10903" s="109" customFormat="1" ht="14.4"/>
    <row r="10904" s="109" customFormat="1" ht="14.4"/>
    <row r="10905" s="109" customFormat="1" ht="14.4"/>
    <row r="10906" s="109" customFormat="1" ht="14.4"/>
    <row r="10907" s="109" customFormat="1" ht="14.4"/>
    <row r="10908" s="109" customFormat="1" ht="14.4"/>
    <row r="10909" s="109" customFormat="1" ht="14.4"/>
    <row r="10910" s="109" customFormat="1" ht="14.4"/>
    <row r="10911" s="109" customFormat="1" ht="14.4"/>
    <row r="10912" s="109" customFormat="1" ht="14.4"/>
    <row r="10913" s="109" customFormat="1" ht="14.4"/>
    <row r="10914" s="109" customFormat="1" ht="14.4"/>
    <row r="10915" s="109" customFormat="1" ht="14.4"/>
    <row r="10916" s="109" customFormat="1" ht="14.4"/>
    <row r="10917" s="109" customFormat="1" ht="14.4"/>
    <row r="10918" s="109" customFormat="1" ht="14.4"/>
    <row r="10919" s="109" customFormat="1" ht="14.4"/>
    <row r="10920" s="109" customFormat="1" ht="14.4"/>
    <row r="10921" s="109" customFormat="1" ht="14.4"/>
    <row r="10922" s="109" customFormat="1" ht="14.4"/>
    <row r="10923" s="109" customFormat="1" ht="14.4"/>
    <row r="10924" s="109" customFormat="1" ht="14.4"/>
    <row r="10925" s="109" customFormat="1" ht="14.4"/>
    <row r="10926" s="109" customFormat="1" ht="14.4"/>
    <row r="10927" s="109" customFormat="1" ht="14.4"/>
    <row r="10928" s="109" customFormat="1" ht="14.4"/>
    <row r="10929" s="109" customFormat="1" ht="14.4"/>
    <row r="10930" s="109" customFormat="1" ht="14.4"/>
    <row r="10931" s="109" customFormat="1" ht="14.4"/>
    <row r="10932" s="109" customFormat="1" ht="14.4"/>
    <row r="10933" s="109" customFormat="1" ht="14.4"/>
    <row r="10934" s="109" customFormat="1" ht="14.4"/>
    <row r="10935" s="109" customFormat="1" ht="14.4"/>
    <row r="10936" s="109" customFormat="1" ht="14.4"/>
    <row r="10937" s="109" customFormat="1" ht="14.4"/>
    <row r="10938" s="109" customFormat="1" ht="14.4"/>
    <row r="10939" s="109" customFormat="1" ht="14.4"/>
    <row r="10940" s="109" customFormat="1" ht="14.4"/>
    <row r="10941" s="109" customFormat="1" ht="14.4"/>
    <row r="10942" s="109" customFormat="1" ht="14.4"/>
    <row r="10943" s="109" customFormat="1" ht="14.4"/>
    <row r="10944" s="109" customFormat="1" ht="14.4"/>
    <row r="10945" s="109" customFormat="1" ht="14.4"/>
    <row r="10946" s="109" customFormat="1" ht="14.4"/>
    <row r="10947" s="109" customFormat="1" ht="14.4"/>
    <row r="10948" s="109" customFormat="1" ht="14.4"/>
    <row r="10949" s="109" customFormat="1" ht="14.4"/>
    <row r="10950" s="109" customFormat="1" ht="14.4"/>
    <row r="10951" s="109" customFormat="1" ht="14.4"/>
    <row r="10952" s="109" customFormat="1" ht="14.4"/>
    <row r="10953" s="109" customFormat="1" ht="14.4"/>
    <row r="10954" s="109" customFormat="1" ht="14.4"/>
    <row r="10955" s="109" customFormat="1" ht="14.4"/>
    <row r="10956" s="109" customFormat="1" ht="14.4"/>
    <row r="10957" s="109" customFormat="1" ht="14.4"/>
    <row r="10958" s="109" customFormat="1" ht="14.4"/>
    <row r="10959" s="109" customFormat="1" ht="14.4"/>
    <row r="10960" s="109" customFormat="1" ht="14.4"/>
    <row r="10961" s="109" customFormat="1" ht="14.4"/>
    <row r="10962" s="109" customFormat="1" ht="14.4"/>
    <row r="10963" s="109" customFormat="1" ht="14.4"/>
    <row r="10964" s="109" customFormat="1" ht="14.4"/>
    <row r="10965" s="109" customFormat="1" ht="14.4"/>
    <row r="10966" s="109" customFormat="1" ht="14.4"/>
    <row r="10967" s="109" customFormat="1" ht="14.4"/>
    <row r="10968" s="109" customFormat="1" ht="14.4"/>
    <row r="10969" s="109" customFormat="1" ht="14.4"/>
    <row r="10970" s="109" customFormat="1" ht="14.4"/>
    <row r="10971" s="109" customFormat="1" ht="14.4"/>
    <row r="10972" s="109" customFormat="1" ht="14.4"/>
    <row r="10973" s="109" customFormat="1" ht="14.4"/>
    <row r="10974" s="109" customFormat="1" ht="14.4"/>
    <row r="10975" s="109" customFormat="1" ht="14.4"/>
    <row r="10976" s="109" customFormat="1" ht="14.4"/>
    <row r="10977" s="109" customFormat="1" ht="14.4"/>
    <row r="10978" s="109" customFormat="1" ht="14.4"/>
    <row r="10979" s="109" customFormat="1" ht="14.4"/>
    <row r="10980" s="109" customFormat="1" ht="14.4"/>
    <row r="10981" s="109" customFormat="1" ht="14.4"/>
    <row r="10982" s="109" customFormat="1" ht="14.4"/>
    <row r="10983" s="109" customFormat="1" ht="14.4"/>
    <row r="10984" s="109" customFormat="1" ht="14.4"/>
    <row r="10985" s="109" customFormat="1" ht="14.4"/>
    <row r="10986" s="109" customFormat="1" ht="14.4"/>
    <row r="10987" s="109" customFormat="1" ht="14.4"/>
    <row r="10988" s="109" customFormat="1" ht="14.4"/>
    <row r="10989" s="109" customFormat="1" ht="14.4"/>
    <row r="10990" s="109" customFormat="1" ht="14.4"/>
    <row r="10991" s="109" customFormat="1" ht="14.4"/>
    <row r="10992" s="109" customFormat="1" ht="14.4"/>
    <row r="10993" s="109" customFormat="1" ht="14.4"/>
    <row r="10994" s="109" customFormat="1" ht="14.4"/>
    <row r="10995" s="109" customFormat="1" ht="14.4"/>
    <row r="10996" s="109" customFormat="1" ht="14.4"/>
    <row r="10997" s="109" customFormat="1" ht="14.4"/>
    <row r="10998" s="109" customFormat="1" ht="14.4"/>
    <row r="10999" s="109" customFormat="1" ht="14.4"/>
    <row r="11000" s="109" customFormat="1" ht="14.4"/>
    <row r="11001" s="109" customFormat="1" ht="14.4"/>
    <row r="11002" s="109" customFormat="1" ht="14.4"/>
    <row r="11003" s="109" customFormat="1" ht="14.4"/>
    <row r="11004" s="109" customFormat="1" ht="14.4"/>
    <row r="11005" s="109" customFormat="1" ht="14.4"/>
    <row r="11006" s="109" customFormat="1" ht="14.4"/>
    <row r="11007" s="109" customFormat="1" ht="14.4"/>
    <row r="11008" s="109" customFormat="1" ht="14.4"/>
    <row r="11009" s="109" customFormat="1" ht="14.4"/>
    <row r="11010" s="109" customFormat="1" ht="14.4"/>
    <row r="11011" s="109" customFormat="1" ht="14.4"/>
    <row r="11012" s="109" customFormat="1" ht="14.4"/>
    <row r="11013" s="109" customFormat="1" ht="14.4"/>
    <row r="11014" s="109" customFormat="1" ht="14.4"/>
    <row r="11015" s="109" customFormat="1" ht="14.4"/>
    <row r="11016" s="109" customFormat="1" ht="14.4"/>
    <row r="11017" s="109" customFormat="1" ht="14.4"/>
    <row r="11018" s="109" customFormat="1" ht="14.4"/>
    <row r="11019" s="109" customFormat="1" ht="14.4"/>
    <row r="11020" s="109" customFormat="1" ht="14.4"/>
    <row r="11021" s="109" customFormat="1" ht="14.4"/>
    <row r="11022" s="109" customFormat="1" ht="14.4"/>
    <row r="11023" s="109" customFormat="1" ht="14.4"/>
    <row r="11024" s="109" customFormat="1" ht="14.4"/>
    <row r="11025" s="109" customFormat="1" ht="14.4"/>
    <row r="11026" s="109" customFormat="1" ht="14.4"/>
    <row r="11027" s="109" customFormat="1" ht="14.4"/>
    <row r="11028" s="109" customFormat="1" ht="14.4"/>
    <row r="11029" s="109" customFormat="1" ht="14.4"/>
    <row r="11030" s="109" customFormat="1" ht="14.4"/>
    <row r="11031" s="109" customFormat="1" ht="14.4"/>
    <row r="11032" s="109" customFormat="1" ht="14.4"/>
    <row r="11033" s="109" customFormat="1" ht="14.4"/>
    <row r="11034" s="109" customFormat="1" ht="14.4"/>
    <row r="11035" s="109" customFormat="1" ht="14.4"/>
    <row r="11036" s="109" customFormat="1" ht="14.4"/>
    <row r="11037" s="109" customFormat="1" ht="14.4"/>
    <row r="11038" s="109" customFormat="1" ht="14.4"/>
    <row r="11039" s="109" customFormat="1" ht="14.4"/>
    <row r="11040" s="109" customFormat="1" ht="14.4"/>
    <row r="11041" s="109" customFormat="1" ht="14.4"/>
    <row r="11042" s="109" customFormat="1" ht="14.4"/>
    <row r="11043" s="109" customFormat="1" ht="14.4"/>
    <row r="11044" s="109" customFormat="1" ht="14.4"/>
    <row r="11045" s="109" customFormat="1" ht="14.4"/>
    <row r="11046" s="109" customFormat="1" ht="14.4"/>
    <row r="11047" s="109" customFormat="1" ht="14.4"/>
    <row r="11048" s="109" customFormat="1" ht="14.4"/>
    <row r="11049" s="109" customFormat="1" ht="14.4"/>
    <row r="11050" s="109" customFormat="1" ht="14.4"/>
    <row r="11051" s="109" customFormat="1" ht="14.4"/>
    <row r="11052" s="109" customFormat="1" ht="14.4"/>
    <row r="11053" s="109" customFormat="1" ht="14.4"/>
    <row r="11054" s="109" customFormat="1" ht="14.4"/>
    <row r="11055" s="109" customFormat="1" ht="14.4"/>
    <row r="11056" s="109" customFormat="1" ht="14.4"/>
    <row r="11057" s="109" customFormat="1" ht="14.4"/>
    <row r="11058" s="109" customFormat="1" ht="14.4"/>
    <row r="11059" s="109" customFormat="1" ht="14.4"/>
    <row r="11060" s="109" customFormat="1" ht="14.4"/>
    <row r="11061" s="109" customFormat="1" ht="14.4"/>
    <row r="11062" s="109" customFormat="1" ht="14.4"/>
    <row r="11063" s="109" customFormat="1" ht="14.4"/>
    <row r="11064" s="109" customFormat="1" ht="14.4"/>
    <row r="11065" s="109" customFormat="1" ht="14.4"/>
    <row r="11066" s="109" customFormat="1" ht="14.4"/>
    <row r="11067" s="109" customFormat="1" ht="14.4"/>
    <row r="11068" s="109" customFormat="1" ht="14.4"/>
    <row r="11069" s="109" customFormat="1" ht="14.4"/>
    <row r="11070" s="109" customFormat="1" ht="14.4"/>
    <row r="11071" s="109" customFormat="1" ht="14.4"/>
    <row r="11072" s="109" customFormat="1" ht="14.4"/>
    <row r="11073" s="109" customFormat="1" ht="14.4"/>
    <row r="11074" s="109" customFormat="1" ht="14.4"/>
    <row r="11075" s="109" customFormat="1" ht="14.4"/>
    <row r="11076" s="109" customFormat="1" ht="14.4"/>
    <row r="11077" s="109" customFormat="1" ht="14.4"/>
    <row r="11078" s="109" customFormat="1" ht="14.4"/>
    <row r="11079" s="109" customFormat="1" ht="14.4"/>
    <row r="11080" s="109" customFormat="1" ht="14.4"/>
    <row r="11081" s="109" customFormat="1" ht="14.4"/>
    <row r="11082" s="109" customFormat="1" ht="14.4"/>
    <row r="11083" s="109" customFormat="1" ht="14.4"/>
    <row r="11084" s="109" customFormat="1" ht="14.4"/>
    <row r="11085" s="109" customFormat="1" ht="14.4"/>
    <row r="11086" s="109" customFormat="1" ht="14.4"/>
    <row r="11087" s="109" customFormat="1" ht="14.4"/>
    <row r="11088" s="109" customFormat="1" ht="14.4"/>
    <row r="11089" s="109" customFormat="1" ht="14.4"/>
    <row r="11090" s="109" customFormat="1" ht="14.4"/>
    <row r="11091" s="109" customFormat="1" ht="14.4"/>
    <row r="11092" s="109" customFormat="1" ht="14.4"/>
    <row r="11093" s="109" customFormat="1" ht="14.4"/>
    <row r="11094" s="109" customFormat="1" ht="14.4"/>
    <row r="11095" s="109" customFormat="1" ht="14.4"/>
    <row r="11096" s="109" customFormat="1" ht="14.4"/>
    <row r="11097" s="109" customFormat="1" ht="14.4"/>
    <row r="11098" s="109" customFormat="1" ht="14.4"/>
    <row r="11099" s="109" customFormat="1" ht="14.4"/>
    <row r="11100" s="109" customFormat="1" ht="14.4"/>
    <row r="11101" s="109" customFormat="1" ht="14.4"/>
    <row r="11102" s="109" customFormat="1" ht="14.4"/>
    <row r="11103" s="109" customFormat="1" ht="14.4"/>
    <row r="11104" s="109" customFormat="1" ht="14.4"/>
    <row r="11105" s="109" customFormat="1" ht="14.4"/>
    <row r="11106" s="109" customFormat="1" ht="14.4"/>
    <row r="11107" s="109" customFormat="1" ht="14.4"/>
    <row r="11108" s="109" customFormat="1" ht="14.4"/>
    <row r="11109" s="109" customFormat="1" ht="14.4"/>
    <row r="11110" s="109" customFormat="1" ht="14.4"/>
    <row r="11111" s="109" customFormat="1" ht="14.4"/>
    <row r="11112" s="109" customFormat="1" ht="14.4"/>
    <row r="11113" s="109" customFormat="1" ht="14.4"/>
    <row r="11114" s="109" customFormat="1" ht="14.4"/>
    <row r="11115" s="109" customFormat="1" ht="14.4"/>
    <row r="11116" s="109" customFormat="1" ht="14.4"/>
    <row r="11117" s="109" customFormat="1" ht="14.4"/>
    <row r="11118" s="109" customFormat="1" ht="14.4"/>
    <row r="11119" s="109" customFormat="1" ht="14.4"/>
    <row r="11120" s="109" customFormat="1" ht="14.4"/>
    <row r="11121" s="109" customFormat="1" ht="14.4"/>
    <row r="11122" s="109" customFormat="1" ht="14.4"/>
    <row r="11123" s="109" customFormat="1" ht="14.4"/>
    <row r="11124" s="109" customFormat="1" ht="14.4"/>
    <row r="11125" s="109" customFormat="1" ht="14.4"/>
    <row r="11126" s="109" customFormat="1" ht="14.4"/>
    <row r="11127" s="109" customFormat="1" ht="14.4"/>
    <row r="11128" s="109" customFormat="1" ht="14.4"/>
    <row r="11129" s="109" customFormat="1" ht="14.4"/>
    <row r="11130" s="109" customFormat="1" ht="14.4"/>
    <row r="11131" s="109" customFormat="1" ht="14.4"/>
    <row r="11132" s="109" customFormat="1" ht="14.4"/>
    <row r="11133" s="109" customFormat="1" ht="14.4"/>
    <row r="11134" s="109" customFormat="1" ht="14.4"/>
    <row r="11135" s="109" customFormat="1" ht="14.4"/>
    <row r="11136" s="109" customFormat="1" ht="14.4"/>
    <row r="11137" s="109" customFormat="1" ht="14.4"/>
    <row r="11138" s="109" customFormat="1" ht="14.4"/>
    <row r="11139" s="109" customFormat="1" ht="14.4"/>
    <row r="11140" s="109" customFormat="1" ht="14.4"/>
    <row r="11141" s="109" customFormat="1" ht="14.4"/>
    <row r="11142" s="109" customFormat="1" ht="14.4"/>
    <row r="11143" s="109" customFormat="1" ht="14.4"/>
    <row r="11144" s="109" customFormat="1" ht="14.4"/>
    <row r="11145" s="109" customFormat="1" ht="14.4"/>
    <row r="11146" s="109" customFormat="1" ht="14.4"/>
    <row r="11147" s="109" customFormat="1" ht="14.4"/>
    <row r="11148" s="109" customFormat="1" ht="14.4"/>
    <row r="11149" s="109" customFormat="1" ht="14.4"/>
    <row r="11150" s="109" customFormat="1" ht="14.4"/>
    <row r="11151" s="109" customFormat="1" ht="14.4"/>
    <row r="11152" s="109" customFormat="1" ht="14.4"/>
    <row r="11153" s="109" customFormat="1" ht="14.4"/>
    <row r="11154" s="109" customFormat="1" ht="14.4"/>
    <row r="11155" s="109" customFormat="1" ht="14.4"/>
    <row r="11156" s="109" customFormat="1" ht="14.4"/>
    <row r="11157" s="109" customFormat="1" ht="14.4"/>
    <row r="11158" s="109" customFormat="1" ht="14.4"/>
    <row r="11159" s="109" customFormat="1" ht="14.4"/>
    <row r="11160" s="109" customFormat="1" ht="14.4"/>
    <row r="11161" s="109" customFormat="1" ht="14.4"/>
    <row r="11162" s="109" customFormat="1" ht="14.4"/>
    <row r="11163" s="109" customFormat="1" ht="14.4"/>
    <row r="11164" s="109" customFormat="1" ht="14.4"/>
    <row r="11165" s="109" customFormat="1" ht="14.4"/>
    <row r="11166" s="109" customFormat="1" ht="14.4"/>
    <row r="11167" s="109" customFormat="1" ht="14.4"/>
    <row r="11168" s="109" customFormat="1" ht="14.4"/>
    <row r="11169" s="109" customFormat="1" ht="14.4"/>
    <row r="11170" s="109" customFormat="1" ht="14.4"/>
    <row r="11171" s="109" customFormat="1" ht="14.4"/>
    <row r="11172" s="109" customFormat="1" ht="14.4"/>
    <row r="11173" s="109" customFormat="1" ht="14.4"/>
    <row r="11174" s="109" customFormat="1" ht="14.4"/>
    <row r="11175" s="109" customFormat="1" ht="14.4"/>
    <row r="11176" s="109" customFormat="1" ht="14.4"/>
    <row r="11177" s="109" customFormat="1" ht="14.4"/>
    <row r="11178" s="109" customFormat="1" ht="14.4"/>
    <row r="11179" s="109" customFormat="1" ht="14.4"/>
    <row r="11180" s="109" customFormat="1" ht="14.4"/>
    <row r="11181" s="109" customFormat="1" ht="14.4"/>
    <row r="11182" s="109" customFormat="1" ht="14.4"/>
    <row r="11183" s="109" customFormat="1" ht="14.4"/>
    <row r="11184" s="109" customFormat="1" ht="14.4"/>
    <row r="11185" s="109" customFormat="1" ht="14.4"/>
    <row r="11186" s="109" customFormat="1" ht="14.4"/>
    <row r="11187" s="109" customFormat="1" ht="14.4"/>
    <row r="11188" s="109" customFormat="1" ht="14.4"/>
    <row r="11189" s="109" customFormat="1" ht="14.4"/>
    <row r="11190" s="109" customFormat="1" ht="14.4"/>
    <row r="11191" s="109" customFormat="1" ht="14.4"/>
    <row r="11192" s="109" customFormat="1" ht="14.4"/>
    <row r="11193" s="109" customFormat="1" ht="14.4"/>
    <row r="11194" s="109" customFormat="1" ht="14.4"/>
    <row r="11195" s="109" customFormat="1" ht="14.4"/>
    <row r="11196" s="109" customFormat="1" ht="14.4"/>
    <row r="11197" s="109" customFormat="1" ht="14.4"/>
    <row r="11198" s="109" customFormat="1" ht="14.4"/>
    <row r="11199" s="109" customFormat="1" ht="14.4"/>
    <row r="11200" s="109" customFormat="1" ht="14.4"/>
    <row r="11201" s="109" customFormat="1" ht="14.4"/>
    <row r="11202" s="109" customFormat="1" ht="14.4"/>
    <row r="11203" s="109" customFormat="1" ht="14.4"/>
    <row r="11204" s="109" customFormat="1" ht="14.4"/>
    <row r="11205" s="109" customFormat="1" ht="14.4"/>
    <row r="11206" s="109" customFormat="1" ht="14.4"/>
    <row r="11207" s="109" customFormat="1" ht="14.4"/>
    <row r="11208" s="109" customFormat="1" ht="14.4"/>
    <row r="11209" s="109" customFormat="1" ht="14.4"/>
    <row r="11210" s="109" customFormat="1" ht="14.4"/>
    <row r="11211" s="109" customFormat="1" ht="14.4"/>
    <row r="11212" s="109" customFormat="1" ht="14.4"/>
    <row r="11213" s="109" customFormat="1" ht="14.4"/>
    <row r="11214" s="109" customFormat="1" ht="14.4"/>
    <row r="11215" s="109" customFormat="1" ht="14.4"/>
    <row r="11216" s="109" customFormat="1" ht="14.4"/>
    <row r="11217" s="109" customFormat="1" ht="14.4"/>
    <row r="11218" s="109" customFormat="1" ht="14.4"/>
    <row r="11219" s="109" customFormat="1" ht="14.4"/>
    <row r="11220" s="109" customFormat="1" ht="14.4"/>
    <row r="11221" s="109" customFormat="1" ht="14.4"/>
    <row r="11222" s="109" customFormat="1" ht="14.4"/>
    <row r="11223" s="109" customFormat="1" ht="14.4"/>
    <row r="11224" s="109" customFormat="1" ht="14.4"/>
    <row r="11225" s="109" customFormat="1" ht="14.4"/>
    <row r="11226" s="109" customFormat="1" ht="14.4"/>
    <row r="11227" s="109" customFormat="1" ht="14.4"/>
    <row r="11228" s="109" customFormat="1" ht="14.4"/>
    <row r="11229" s="109" customFormat="1" ht="14.4"/>
    <row r="11230" s="109" customFormat="1" ht="14.4"/>
    <row r="11231" s="109" customFormat="1" ht="14.4"/>
    <row r="11232" s="109" customFormat="1" ht="14.4"/>
    <row r="11233" s="109" customFormat="1" ht="14.4"/>
    <row r="11234" s="109" customFormat="1" ht="14.4"/>
    <row r="11235" s="109" customFormat="1" ht="14.4"/>
    <row r="11236" s="109" customFormat="1" ht="14.4"/>
    <row r="11237" s="109" customFormat="1" ht="14.4"/>
    <row r="11238" s="109" customFormat="1" ht="14.4"/>
    <row r="11239" s="109" customFormat="1" ht="14.4"/>
    <row r="11240" s="109" customFormat="1" ht="14.4"/>
    <row r="11241" s="109" customFormat="1" ht="14.4"/>
    <row r="11242" s="109" customFormat="1" ht="14.4"/>
    <row r="11243" s="109" customFormat="1" ht="14.4"/>
    <row r="11244" s="109" customFormat="1" ht="14.4"/>
    <row r="11245" s="109" customFormat="1" ht="14.4"/>
    <row r="11246" s="109" customFormat="1" ht="14.4"/>
    <row r="11247" s="109" customFormat="1" ht="14.4"/>
    <row r="11248" s="109" customFormat="1" ht="14.4"/>
    <row r="11249" s="109" customFormat="1" ht="14.4"/>
    <row r="11250" s="109" customFormat="1" ht="14.4"/>
    <row r="11251" s="109" customFormat="1" ht="14.4"/>
    <row r="11252" s="109" customFormat="1" ht="14.4"/>
    <row r="11253" s="109" customFormat="1" ht="14.4"/>
    <row r="11254" s="109" customFormat="1" ht="14.4"/>
    <row r="11255" s="109" customFormat="1" ht="14.4"/>
    <row r="11256" s="109" customFormat="1" ht="14.4"/>
    <row r="11257" s="109" customFormat="1" ht="14.4"/>
    <row r="11258" s="109" customFormat="1" ht="14.4"/>
    <row r="11259" s="109" customFormat="1" ht="14.4"/>
    <row r="11260" s="109" customFormat="1" ht="14.4"/>
    <row r="11261" s="109" customFormat="1" ht="14.4"/>
    <row r="11262" s="109" customFormat="1" ht="14.4"/>
    <row r="11263" s="109" customFormat="1" ht="14.4"/>
    <row r="11264" s="109" customFormat="1" ht="14.4"/>
    <row r="11265" s="109" customFormat="1" ht="14.4"/>
    <row r="11266" s="109" customFormat="1" ht="14.4"/>
    <row r="11267" s="109" customFormat="1" ht="14.4"/>
    <row r="11268" s="109" customFormat="1" ht="14.4"/>
    <row r="11269" s="109" customFormat="1" ht="14.4"/>
    <row r="11270" s="109" customFormat="1" ht="14.4"/>
    <row r="11271" s="109" customFormat="1" ht="14.4"/>
    <row r="11272" s="109" customFormat="1" ht="14.4"/>
    <row r="11273" s="109" customFormat="1" ht="14.4"/>
    <row r="11274" s="109" customFormat="1" ht="14.4"/>
    <row r="11275" s="109" customFormat="1" ht="14.4"/>
    <row r="11276" s="109" customFormat="1" ht="14.4"/>
    <row r="11277" s="109" customFormat="1" ht="14.4"/>
    <row r="11278" s="109" customFormat="1" ht="14.4"/>
    <row r="11279" s="109" customFormat="1" ht="14.4"/>
    <row r="11280" s="109" customFormat="1" ht="14.4"/>
    <row r="11281" s="109" customFormat="1" ht="14.4"/>
    <row r="11282" s="109" customFormat="1" ht="14.4"/>
    <row r="11283" s="109" customFormat="1" ht="14.4"/>
    <row r="11284" s="109" customFormat="1" ht="14.4"/>
    <row r="11285" s="109" customFormat="1" ht="14.4"/>
    <row r="11286" s="109" customFormat="1" ht="14.4"/>
    <row r="11287" s="109" customFormat="1" ht="14.4"/>
    <row r="11288" s="109" customFormat="1" ht="14.4"/>
    <row r="11289" s="109" customFormat="1" ht="14.4"/>
    <row r="11290" s="109" customFormat="1" ht="14.4"/>
    <row r="11291" s="109" customFormat="1" ht="14.4"/>
    <row r="11292" s="109" customFormat="1" ht="14.4"/>
    <row r="11293" s="109" customFormat="1" ht="14.4"/>
    <row r="11294" s="109" customFormat="1" ht="14.4"/>
    <row r="11295" s="109" customFormat="1" ht="14.4"/>
    <row r="11296" s="109" customFormat="1" ht="14.4"/>
    <row r="11297" s="109" customFormat="1" ht="14.4"/>
    <row r="11298" s="109" customFormat="1" ht="14.4"/>
    <row r="11299" s="109" customFormat="1" ht="14.4"/>
    <row r="11300" s="109" customFormat="1" ht="14.4"/>
    <row r="11301" s="109" customFormat="1" ht="14.4"/>
    <row r="11302" s="109" customFormat="1" ht="14.4"/>
    <row r="11303" s="109" customFormat="1" ht="14.4"/>
    <row r="11304" s="109" customFormat="1" ht="14.4"/>
    <row r="11305" s="109" customFormat="1" ht="14.4"/>
    <row r="11306" s="109" customFormat="1" ht="14.4"/>
    <row r="11307" s="109" customFormat="1" ht="14.4"/>
    <row r="11308" s="109" customFormat="1" ht="14.4"/>
    <row r="11309" s="109" customFormat="1" ht="14.4"/>
    <row r="11310" s="109" customFormat="1" ht="14.4"/>
    <row r="11311" s="109" customFormat="1" ht="14.4"/>
    <row r="11312" s="109" customFormat="1" ht="14.4"/>
    <row r="11313" s="109" customFormat="1" ht="14.4"/>
    <row r="11314" s="109" customFormat="1" ht="14.4"/>
    <row r="11315" s="109" customFormat="1" ht="14.4"/>
    <row r="11316" s="109" customFormat="1" ht="14.4"/>
    <row r="11317" s="109" customFormat="1" ht="14.4"/>
    <row r="11318" s="109" customFormat="1" ht="14.4"/>
    <row r="11319" s="109" customFormat="1" ht="14.4"/>
    <row r="11320" s="109" customFormat="1" ht="14.4"/>
    <row r="11321" s="109" customFormat="1" ht="14.4"/>
    <row r="11322" s="109" customFormat="1" ht="14.4"/>
    <row r="11323" s="109" customFormat="1" ht="14.4"/>
    <row r="11324" s="109" customFormat="1" ht="14.4"/>
    <row r="11325" s="109" customFormat="1" ht="14.4"/>
    <row r="11326" s="109" customFormat="1" ht="14.4"/>
    <row r="11327" s="109" customFormat="1" ht="14.4"/>
    <row r="11328" s="109" customFormat="1" ht="14.4"/>
    <row r="11329" s="109" customFormat="1" ht="14.4"/>
    <row r="11330" s="109" customFormat="1" ht="14.4"/>
    <row r="11331" s="109" customFormat="1" ht="14.4"/>
    <row r="11332" s="109" customFormat="1" ht="14.4"/>
    <row r="11333" s="109" customFormat="1" ht="14.4"/>
    <row r="11334" s="109" customFormat="1" ht="14.4"/>
    <row r="11335" s="109" customFormat="1" ht="14.4"/>
    <row r="11336" s="109" customFormat="1" ht="14.4"/>
    <row r="11337" s="109" customFormat="1" ht="14.4"/>
    <row r="11338" s="109" customFormat="1" ht="14.4"/>
    <row r="11339" s="109" customFormat="1" ht="14.4"/>
    <row r="11340" s="109" customFormat="1" ht="14.4"/>
    <row r="11341" s="109" customFormat="1" ht="14.4"/>
    <row r="11342" s="109" customFormat="1" ht="14.4"/>
    <row r="11343" s="109" customFormat="1" ht="14.4"/>
    <row r="11344" s="109" customFormat="1" ht="14.4"/>
    <row r="11345" s="109" customFormat="1" ht="14.4"/>
    <row r="11346" s="109" customFormat="1" ht="14.4"/>
    <row r="11347" s="109" customFormat="1" ht="14.4"/>
    <row r="11348" s="109" customFormat="1" ht="14.4"/>
    <row r="11349" s="109" customFormat="1" ht="14.4"/>
    <row r="11350" s="109" customFormat="1" ht="14.4"/>
    <row r="11351" s="109" customFormat="1" ht="14.4"/>
    <row r="11352" s="109" customFormat="1" ht="14.4"/>
    <row r="11353" s="109" customFormat="1" ht="14.4"/>
    <row r="11354" s="109" customFormat="1" ht="14.4"/>
    <row r="11355" s="109" customFormat="1" ht="14.4"/>
    <row r="11356" s="109" customFormat="1" ht="14.4"/>
    <row r="11357" s="109" customFormat="1" ht="14.4"/>
    <row r="11358" s="109" customFormat="1" ht="14.4"/>
    <row r="11359" s="109" customFormat="1" ht="14.4"/>
    <row r="11360" s="109" customFormat="1" ht="14.4"/>
    <row r="11361" s="109" customFormat="1" ht="14.4"/>
    <row r="11362" s="109" customFormat="1" ht="14.4"/>
    <row r="11363" s="109" customFormat="1" ht="14.4"/>
    <row r="11364" s="109" customFormat="1" ht="14.4"/>
    <row r="11365" s="109" customFormat="1" ht="14.4"/>
    <row r="11366" s="109" customFormat="1" ht="14.4"/>
    <row r="11367" s="109" customFormat="1" ht="14.4"/>
    <row r="11368" s="109" customFormat="1" ht="14.4"/>
    <row r="11369" s="109" customFormat="1" ht="14.4"/>
    <row r="11370" s="109" customFormat="1" ht="14.4"/>
    <row r="11371" s="109" customFormat="1" ht="14.4"/>
    <row r="11372" s="109" customFormat="1" ht="14.4"/>
    <row r="11373" s="109" customFormat="1" ht="14.4"/>
    <row r="11374" s="109" customFormat="1" ht="14.4"/>
    <row r="11375" s="109" customFormat="1" ht="14.4"/>
    <row r="11376" s="109" customFormat="1" ht="14.4"/>
    <row r="11377" s="109" customFormat="1" ht="14.4"/>
    <row r="11378" s="109" customFormat="1" ht="14.4"/>
    <row r="11379" s="109" customFormat="1" ht="14.4"/>
    <row r="11380" s="109" customFormat="1" ht="14.4"/>
    <row r="11381" s="109" customFormat="1" ht="14.4"/>
    <row r="11382" s="109" customFormat="1" ht="14.4"/>
    <row r="11383" s="109" customFormat="1" ht="14.4"/>
    <row r="11384" s="109" customFormat="1" ht="14.4"/>
    <row r="11385" s="109" customFormat="1" ht="14.4"/>
    <row r="11386" s="109" customFormat="1" ht="14.4"/>
    <row r="11387" s="109" customFormat="1" ht="14.4"/>
    <row r="11388" s="109" customFormat="1" ht="14.4"/>
    <row r="11389" s="109" customFormat="1" ht="14.4"/>
    <row r="11390" s="109" customFormat="1" ht="14.4"/>
    <row r="11391" s="109" customFormat="1" ht="14.4"/>
    <row r="11392" s="109" customFormat="1" ht="14.4"/>
    <row r="11393" s="109" customFormat="1" ht="14.4"/>
    <row r="11394" s="109" customFormat="1" ht="14.4"/>
    <row r="11395" s="109" customFormat="1" ht="14.4"/>
    <row r="11396" s="109" customFormat="1" ht="14.4"/>
    <row r="11397" s="109" customFormat="1" ht="14.4"/>
    <row r="11398" s="109" customFormat="1" ht="14.4"/>
    <row r="11399" s="109" customFormat="1" ht="14.4"/>
    <row r="11400" s="109" customFormat="1" ht="14.4"/>
    <row r="11401" s="109" customFormat="1" ht="14.4"/>
    <row r="11402" s="109" customFormat="1" ht="14.4"/>
    <row r="11403" s="109" customFormat="1" ht="14.4"/>
    <row r="11404" s="109" customFormat="1" ht="14.4"/>
    <row r="11405" s="109" customFormat="1" ht="14.4"/>
    <row r="11406" s="109" customFormat="1" ht="14.4"/>
    <row r="11407" s="109" customFormat="1" ht="14.4"/>
    <row r="11408" s="109" customFormat="1" ht="14.4"/>
    <row r="11409" s="109" customFormat="1" ht="14.4"/>
    <row r="11410" s="109" customFormat="1" ht="14.4"/>
    <row r="11411" s="109" customFormat="1" ht="14.4"/>
    <row r="11412" s="109" customFormat="1" ht="14.4"/>
    <row r="11413" s="109" customFormat="1" ht="14.4"/>
    <row r="11414" s="109" customFormat="1" ht="14.4"/>
    <row r="11415" s="109" customFormat="1" ht="14.4"/>
    <row r="11416" s="109" customFormat="1" ht="14.4"/>
    <row r="11417" s="109" customFormat="1" ht="14.4"/>
    <row r="11418" s="109" customFormat="1" ht="14.4"/>
    <row r="11419" s="109" customFormat="1" ht="14.4"/>
    <row r="11420" s="109" customFormat="1" ht="14.4"/>
    <row r="11421" s="109" customFormat="1" ht="14.4"/>
    <row r="11422" s="109" customFormat="1" ht="14.4"/>
    <row r="11423" s="109" customFormat="1" ht="14.4"/>
    <row r="11424" s="109" customFormat="1" ht="14.4"/>
    <row r="11425" s="109" customFormat="1" ht="14.4"/>
    <row r="11426" s="109" customFormat="1" ht="14.4"/>
    <row r="11427" s="109" customFormat="1" ht="14.4"/>
    <row r="11428" s="109" customFormat="1" ht="14.4"/>
    <row r="11429" s="109" customFormat="1" ht="14.4"/>
    <row r="11430" s="109" customFormat="1" ht="14.4"/>
    <row r="11431" s="109" customFormat="1" ht="14.4"/>
    <row r="11432" s="109" customFormat="1" ht="14.4"/>
    <row r="11433" s="109" customFormat="1" ht="14.4"/>
    <row r="11434" s="109" customFormat="1" ht="14.4"/>
    <row r="11435" s="109" customFormat="1" ht="14.4"/>
    <row r="11436" s="109" customFormat="1" ht="14.4"/>
    <row r="11437" s="109" customFormat="1" ht="14.4"/>
    <row r="11438" s="109" customFormat="1" ht="14.4"/>
    <row r="11439" s="109" customFormat="1" ht="14.4"/>
    <row r="11440" s="109" customFormat="1" ht="14.4"/>
    <row r="11441" s="109" customFormat="1" ht="14.4"/>
    <row r="11442" s="109" customFormat="1" ht="14.4"/>
    <row r="11443" s="109" customFormat="1" ht="14.4"/>
    <row r="11444" s="109" customFormat="1" ht="14.4"/>
    <row r="11445" s="109" customFormat="1" ht="14.4"/>
    <row r="11446" s="109" customFormat="1" ht="14.4"/>
    <row r="11447" s="109" customFormat="1" ht="14.4"/>
    <row r="11448" s="109" customFormat="1" ht="14.4"/>
    <row r="11449" s="109" customFormat="1" ht="14.4"/>
    <row r="11450" s="109" customFormat="1" ht="14.4"/>
    <row r="11451" s="109" customFormat="1" ht="14.4"/>
    <row r="11452" s="109" customFormat="1" ht="14.4"/>
    <row r="11453" s="109" customFormat="1" ht="14.4"/>
    <row r="11454" s="109" customFormat="1" ht="14.4"/>
    <row r="11455" s="109" customFormat="1" ht="14.4"/>
    <row r="11456" s="109" customFormat="1" ht="14.4"/>
    <row r="11457" s="109" customFormat="1" ht="14.4"/>
    <row r="11458" s="109" customFormat="1" ht="14.4"/>
    <row r="11459" s="109" customFormat="1" ht="14.4"/>
    <row r="11460" s="109" customFormat="1" ht="14.4"/>
    <row r="11461" s="109" customFormat="1" ht="14.4"/>
    <row r="11462" s="109" customFormat="1" ht="14.4"/>
    <row r="11463" s="109" customFormat="1" ht="14.4"/>
    <row r="11464" s="109" customFormat="1" ht="14.4"/>
    <row r="11465" s="109" customFormat="1" ht="14.4"/>
    <row r="11466" s="109" customFormat="1" ht="14.4"/>
    <row r="11467" s="109" customFormat="1" ht="14.4"/>
    <row r="11468" s="109" customFormat="1" ht="14.4"/>
    <row r="11469" s="109" customFormat="1" ht="14.4"/>
    <row r="11470" s="109" customFormat="1" ht="14.4"/>
    <row r="11471" s="109" customFormat="1" ht="14.4"/>
    <row r="11472" s="109" customFormat="1" ht="14.4"/>
    <row r="11473" s="109" customFormat="1" ht="14.4"/>
    <row r="11474" s="109" customFormat="1" ht="14.4"/>
    <row r="11475" s="109" customFormat="1" ht="14.4"/>
    <row r="11476" s="109" customFormat="1" ht="14.4"/>
    <row r="11477" s="109" customFormat="1" ht="14.4"/>
    <row r="11478" s="109" customFormat="1" ht="14.4"/>
    <row r="11479" s="109" customFormat="1" ht="14.4"/>
    <row r="11480" s="109" customFormat="1" ht="14.4"/>
    <row r="11481" s="109" customFormat="1" ht="14.4"/>
    <row r="11482" s="109" customFormat="1" ht="14.4"/>
    <row r="11483" s="109" customFormat="1" ht="14.4"/>
    <row r="11484" s="109" customFormat="1" ht="14.4"/>
    <row r="11485" s="109" customFormat="1" ht="14.4"/>
    <row r="11486" s="109" customFormat="1" ht="14.4"/>
    <row r="11487" s="109" customFormat="1" ht="14.4"/>
    <row r="11488" s="109" customFormat="1" ht="14.4"/>
    <row r="11489" s="109" customFormat="1" ht="14.4"/>
    <row r="11490" s="109" customFormat="1" ht="14.4"/>
    <row r="11491" s="109" customFormat="1" ht="14.4"/>
    <row r="11492" s="109" customFormat="1" ht="14.4"/>
    <row r="11493" s="109" customFormat="1" ht="14.4"/>
    <row r="11494" s="109" customFormat="1" ht="14.4"/>
    <row r="11495" s="109" customFormat="1" ht="14.4"/>
    <row r="11496" s="109" customFormat="1" ht="14.4"/>
    <row r="11497" s="109" customFormat="1" ht="14.4"/>
    <row r="11498" s="109" customFormat="1" ht="14.4"/>
    <row r="11499" s="109" customFormat="1" ht="14.4"/>
    <row r="11500" s="109" customFormat="1" ht="14.4"/>
    <row r="11501" s="109" customFormat="1" ht="14.4"/>
    <row r="11502" s="109" customFormat="1" ht="14.4"/>
    <row r="11503" s="109" customFormat="1" ht="14.4"/>
    <row r="11504" s="109" customFormat="1" ht="14.4"/>
    <row r="11505" s="109" customFormat="1" ht="14.4"/>
    <row r="11506" s="109" customFormat="1" ht="14.4"/>
    <row r="11507" s="109" customFormat="1" ht="14.4"/>
    <row r="11508" s="109" customFormat="1" ht="14.4"/>
    <row r="11509" s="109" customFormat="1" ht="14.4"/>
    <row r="11510" s="109" customFormat="1" ht="14.4"/>
    <row r="11511" s="109" customFormat="1" ht="14.4"/>
    <row r="11512" s="109" customFormat="1" ht="14.4"/>
    <row r="11513" s="109" customFormat="1" ht="14.4"/>
    <row r="11514" s="109" customFormat="1" ht="14.4"/>
    <row r="11515" s="109" customFormat="1" ht="14.4"/>
    <row r="11516" s="109" customFormat="1" ht="14.4"/>
    <row r="11517" s="109" customFormat="1" ht="14.4"/>
    <row r="11518" s="109" customFormat="1" ht="14.4"/>
    <row r="11519" s="109" customFormat="1" ht="14.4"/>
    <row r="11520" s="109" customFormat="1" ht="14.4"/>
    <row r="11521" s="109" customFormat="1" ht="14.4"/>
    <row r="11522" s="109" customFormat="1" ht="14.4"/>
    <row r="11523" s="109" customFormat="1" ht="14.4"/>
    <row r="11524" s="109" customFormat="1" ht="14.4"/>
    <row r="11525" s="109" customFormat="1" ht="14.4"/>
    <row r="11526" s="109" customFormat="1" ht="14.4"/>
    <row r="11527" s="109" customFormat="1" ht="14.4"/>
    <row r="11528" s="109" customFormat="1" ht="14.4"/>
    <row r="11529" s="109" customFormat="1" ht="14.4"/>
    <row r="11530" s="109" customFormat="1" ht="14.4"/>
    <row r="11531" s="109" customFormat="1" ht="14.4"/>
    <row r="11532" s="109" customFormat="1" ht="14.4"/>
    <row r="11533" s="109" customFormat="1" ht="14.4"/>
    <row r="11534" s="109" customFormat="1" ht="14.4"/>
    <row r="11535" s="109" customFormat="1" ht="14.4"/>
    <row r="11536" s="109" customFormat="1" ht="14.4"/>
    <row r="11537" s="109" customFormat="1" ht="14.4"/>
    <row r="11538" s="109" customFormat="1" ht="14.4"/>
    <row r="11539" s="109" customFormat="1" ht="14.4"/>
    <row r="11540" s="109" customFormat="1" ht="14.4"/>
    <row r="11541" s="109" customFormat="1" ht="14.4"/>
    <row r="11542" s="109" customFormat="1" ht="14.4"/>
    <row r="11543" s="109" customFormat="1" ht="14.4"/>
    <row r="11544" s="109" customFormat="1" ht="14.4"/>
    <row r="11545" s="109" customFormat="1" ht="14.4"/>
    <row r="11546" s="109" customFormat="1" ht="14.4"/>
    <row r="11547" s="109" customFormat="1" ht="14.4"/>
    <row r="11548" s="109" customFormat="1" ht="14.4"/>
    <row r="11549" s="109" customFormat="1" ht="14.4"/>
    <row r="11550" s="109" customFormat="1" ht="14.4"/>
    <row r="11551" s="109" customFormat="1" ht="14.4"/>
    <row r="11552" s="109" customFormat="1" ht="14.4"/>
    <row r="11553" s="109" customFormat="1" ht="14.4"/>
    <row r="11554" s="109" customFormat="1" ht="14.4"/>
    <row r="11555" s="109" customFormat="1" ht="14.4"/>
    <row r="11556" s="109" customFormat="1" ht="14.4"/>
    <row r="11557" s="109" customFormat="1" ht="14.4"/>
    <row r="11558" s="109" customFormat="1" ht="14.4"/>
    <row r="11559" s="109" customFormat="1" ht="14.4"/>
    <row r="11560" s="109" customFormat="1" ht="14.4"/>
    <row r="11561" s="109" customFormat="1" ht="14.4"/>
    <row r="11562" s="109" customFormat="1" ht="14.4"/>
    <row r="11563" s="109" customFormat="1" ht="14.4"/>
    <row r="11564" s="109" customFormat="1" ht="14.4"/>
    <row r="11565" s="109" customFormat="1" ht="14.4"/>
    <row r="11566" s="109" customFormat="1" ht="14.4"/>
    <row r="11567" s="109" customFormat="1" ht="14.4"/>
    <row r="11568" s="109" customFormat="1" ht="14.4"/>
    <row r="11569" s="109" customFormat="1" ht="14.4"/>
    <row r="11570" s="109" customFormat="1" ht="14.4"/>
    <row r="11571" s="109" customFormat="1" ht="14.4"/>
    <row r="11572" s="109" customFormat="1" ht="14.4"/>
    <row r="11573" s="109" customFormat="1" ht="14.4"/>
    <row r="11574" s="109" customFormat="1" ht="14.4"/>
    <row r="11575" s="109" customFormat="1" ht="14.4"/>
    <row r="11576" s="109" customFormat="1" ht="14.4"/>
    <row r="11577" s="109" customFormat="1" ht="14.4"/>
    <row r="11578" s="109" customFormat="1" ht="14.4"/>
    <row r="11579" s="109" customFormat="1" ht="14.4"/>
    <row r="11580" s="109" customFormat="1" ht="14.4"/>
    <row r="11581" s="109" customFormat="1" ht="14.4"/>
    <row r="11582" s="109" customFormat="1" ht="14.4"/>
    <row r="11583" s="109" customFormat="1" ht="14.4"/>
    <row r="11584" s="109" customFormat="1" ht="14.4"/>
    <row r="11585" s="109" customFormat="1" ht="14.4"/>
    <row r="11586" s="109" customFormat="1" ht="14.4"/>
    <row r="11587" s="109" customFormat="1" ht="14.4"/>
    <row r="11588" s="109" customFormat="1" ht="14.4"/>
    <row r="11589" s="109" customFormat="1" ht="14.4"/>
    <row r="11590" s="109" customFormat="1" ht="14.4"/>
    <row r="11591" s="109" customFormat="1" ht="14.4"/>
    <row r="11592" s="109" customFormat="1" ht="14.4"/>
    <row r="11593" s="109" customFormat="1" ht="14.4"/>
    <row r="11594" s="109" customFormat="1" ht="14.4"/>
    <row r="11595" s="109" customFormat="1" ht="14.4"/>
    <row r="11596" s="109" customFormat="1" ht="14.4"/>
    <row r="11597" s="109" customFormat="1" ht="14.4"/>
    <row r="11598" s="109" customFormat="1" ht="14.4"/>
    <row r="11599" s="109" customFormat="1" ht="14.4"/>
    <row r="11600" s="109" customFormat="1" ht="14.4"/>
    <row r="11601" s="109" customFormat="1" ht="14.4"/>
    <row r="11602" s="109" customFormat="1" ht="14.4"/>
    <row r="11603" s="109" customFormat="1" ht="14.4"/>
    <row r="11604" s="109" customFormat="1" ht="14.4"/>
    <row r="11605" s="109" customFormat="1" ht="14.4"/>
    <row r="11606" s="109" customFormat="1" ht="14.4"/>
    <row r="11607" s="109" customFormat="1" ht="14.4"/>
    <row r="11608" s="109" customFormat="1" ht="14.4"/>
    <row r="11609" s="109" customFormat="1" ht="14.4"/>
    <row r="11610" s="109" customFormat="1" ht="14.4"/>
    <row r="11611" s="109" customFormat="1" ht="14.4"/>
    <row r="11612" s="109" customFormat="1" ht="14.4"/>
    <row r="11613" s="109" customFormat="1" ht="14.4"/>
    <row r="11614" s="109" customFormat="1" ht="14.4"/>
    <row r="11615" s="109" customFormat="1" ht="14.4"/>
    <row r="11616" s="109" customFormat="1" ht="14.4"/>
    <row r="11617" s="109" customFormat="1" ht="14.4"/>
    <row r="11618" s="109" customFormat="1" ht="14.4"/>
    <row r="11619" s="109" customFormat="1" ht="14.4"/>
    <row r="11620" s="109" customFormat="1" ht="14.4"/>
    <row r="11621" s="109" customFormat="1" ht="14.4"/>
    <row r="11622" s="109" customFormat="1" ht="14.4"/>
    <row r="11623" s="109" customFormat="1" ht="14.4"/>
    <row r="11624" s="109" customFormat="1" ht="14.4"/>
    <row r="11625" s="109" customFormat="1" ht="14.4"/>
    <row r="11626" s="109" customFormat="1" ht="14.4"/>
    <row r="11627" s="109" customFormat="1" ht="14.4"/>
    <row r="11628" s="109" customFormat="1" ht="14.4"/>
    <row r="11629" s="109" customFormat="1" ht="14.4"/>
    <row r="11630" s="109" customFormat="1" ht="14.4"/>
    <row r="11631" s="109" customFormat="1" ht="14.4"/>
    <row r="11632" s="109" customFormat="1" ht="14.4"/>
    <row r="11633" s="109" customFormat="1" ht="14.4"/>
    <row r="11634" s="109" customFormat="1" ht="14.4"/>
    <row r="11635" s="109" customFormat="1" ht="14.4"/>
    <row r="11636" s="109" customFormat="1" ht="14.4"/>
    <row r="11637" s="109" customFormat="1" ht="14.4"/>
    <row r="11638" s="109" customFormat="1" ht="14.4"/>
    <row r="11639" s="109" customFormat="1" ht="14.4"/>
    <row r="11640" s="109" customFormat="1" ht="14.4"/>
    <row r="11641" s="109" customFormat="1" ht="14.4"/>
    <row r="11642" s="109" customFormat="1" ht="14.4"/>
    <row r="11643" s="109" customFormat="1" ht="14.4"/>
    <row r="11644" s="109" customFormat="1" ht="14.4"/>
    <row r="11645" s="109" customFormat="1" ht="14.4"/>
    <row r="11646" s="109" customFormat="1" ht="14.4"/>
    <row r="11647" s="109" customFormat="1" ht="14.4"/>
    <row r="11648" s="109" customFormat="1" ht="14.4"/>
    <row r="11649" s="109" customFormat="1" ht="14.4"/>
    <row r="11650" s="109" customFormat="1" ht="14.4"/>
    <row r="11651" s="109" customFormat="1" ht="14.4"/>
    <row r="11652" s="109" customFormat="1" ht="14.4"/>
    <row r="11653" s="109" customFormat="1" ht="14.4"/>
    <row r="11654" s="109" customFormat="1" ht="14.4"/>
    <row r="11655" s="109" customFormat="1" ht="14.4"/>
    <row r="11656" s="109" customFormat="1" ht="14.4"/>
    <row r="11657" s="109" customFormat="1" ht="14.4"/>
    <row r="11658" s="109" customFormat="1" ht="14.4"/>
    <row r="11659" s="109" customFormat="1" ht="14.4"/>
    <row r="11660" s="109" customFormat="1" ht="14.4"/>
    <row r="11661" s="109" customFormat="1" ht="14.4"/>
    <row r="11662" s="109" customFormat="1" ht="14.4"/>
    <row r="11663" s="109" customFormat="1" ht="14.4"/>
    <row r="11664" s="109" customFormat="1" ht="14.4"/>
    <row r="11665" s="109" customFormat="1" ht="14.4"/>
    <row r="11666" s="109" customFormat="1" ht="14.4"/>
    <row r="11667" s="109" customFormat="1" ht="14.4"/>
    <row r="11668" s="109" customFormat="1" ht="14.4"/>
    <row r="11669" s="109" customFormat="1" ht="14.4"/>
    <row r="11670" s="109" customFormat="1" ht="14.4"/>
    <row r="11671" s="109" customFormat="1" ht="14.4"/>
    <row r="11672" s="109" customFormat="1" ht="14.4"/>
    <row r="11673" s="109" customFormat="1" ht="14.4"/>
    <row r="11674" s="109" customFormat="1" ht="14.4"/>
    <row r="11675" s="109" customFormat="1" ht="14.4"/>
    <row r="11676" s="109" customFormat="1" ht="14.4"/>
    <row r="11677" s="109" customFormat="1" ht="14.4"/>
    <row r="11678" s="109" customFormat="1" ht="14.4"/>
    <row r="11679" s="109" customFormat="1" ht="14.4"/>
    <row r="11680" s="109" customFormat="1" ht="14.4"/>
    <row r="11681" s="109" customFormat="1" ht="14.4"/>
    <row r="11682" s="109" customFormat="1" ht="14.4"/>
    <row r="11683" s="109" customFormat="1" ht="14.4"/>
    <row r="11684" s="109" customFormat="1" ht="14.4"/>
    <row r="11685" s="109" customFormat="1" ht="14.4"/>
    <row r="11686" s="109" customFormat="1" ht="14.4"/>
    <row r="11687" s="109" customFormat="1" ht="14.4"/>
    <row r="11688" s="109" customFormat="1" ht="14.4"/>
    <row r="11689" s="109" customFormat="1" ht="14.4"/>
    <row r="11690" s="109" customFormat="1" ht="14.4"/>
    <row r="11691" s="109" customFormat="1" ht="14.4"/>
    <row r="11692" s="109" customFormat="1" ht="14.4"/>
    <row r="11693" s="109" customFormat="1" ht="14.4"/>
    <row r="11694" s="109" customFormat="1" ht="14.4"/>
    <row r="11695" s="109" customFormat="1" ht="14.4"/>
    <row r="11696" s="109" customFormat="1" ht="14.4"/>
    <row r="11697" s="109" customFormat="1" ht="14.4"/>
    <row r="11698" s="109" customFormat="1" ht="14.4"/>
    <row r="11699" s="109" customFormat="1" ht="14.4"/>
    <row r="11700" s="109" customFormat="1" ht="14.4"/>
    <row r="11701" s="109" customFormat="1" ht="14.4"/>
    <row r="11702" s="109" customFormat="1" ht="14.4"/>
    <row r="11703" s="109" customFormat="1" ht="14.4"/>
    <row r="11704" s="109" customFormat="1" ht="14.4"/>
    <row r="11705" s="109" customFormat="1" ht="14.4"/>
    <row r="11706" s="109" customFormat="1" ht="14.4"/>
    <row r="11707" s="109" customFormat="1" ht="14.4"/>
    <row r="11708" s="109" customFormat="1" ht="14.4"/>
    <row r="11709" s="109" customFormat="1" ht="14.4"/>
    <row r="11710" s="109" customFormat="1" ht="14.4"/>
    <row r="11711" s="109" customFormat="1" ht="14.4"/>
    <row r="11712" s="109" customFormat="1" ht="14.4"/>
    <row r="11713" s="109" customFormat="1" ht="14.4"/>
    <row r="11714" s="109" customFormat="1" ht="14.4"/>
    <row r="11715" s="109" customFormat="1" ht="14.4"/>
    <row r="11716" s="109" customFormat="1" ht="14.4"/>
    <row r="11717" s="109" customFormat="1" ht="14.4"/>
    <row r="11718" s="109" customFormat="1" ht="14.4"/>
    <row r="11719" s="109" customFormat="1" ht="14.4"/>
    <row r="11720" s="109" customFormat="1" ht="14.4"/>
    <row r="11721" s="109" customFormat="1" ht="14.4"/>
    <row r="11722" s="109" customFormat="1" ht="14.4"/>
    <row r="11723" s="109" customFormat="1" ht="14.4"/>
    <row r="11724" s="109" customFormat="1" ht="14.4"/>
    <row r="11725" s="109" customFormat="1" ht="14.4"/>
    <row r="11726" s="109" customFormat="1" ht="14.4"/>
    <row r="11727" s="109" customFormat="1" ht="14.4"/>
    <row r="11728" s="109" customFormat="1" ht="14.4"/>
    <row r="11729" s="109" customFormat="1" ht="14.4"/>
    <row r="11730" s="109" customFormat="1" ht="14.4"/>
    <row r="11731" s="109" customFormat="1" ht="14.4"/>
    <row r="11732" s="109" customFormat="1" ht="14.4"/>
    <row r="11733" s="109" customFormat="1" ht="14.4"/>
    <row r="11734" s="109" customFormat="1" ht="14.4"/>
    <row r="11735" s="109" customFormat="1" ht="14.4"/>
    <row r="11736" s="109" customFormat="1" ht="14.4"/>
    <row r="11737" s="109" customFormat="1" ht="14.4"/>
    <row r="11738" s="109" customFormat="1" ht="14.4"/>
    <row r="11739" s="109" customFormat="1" ht="14.4"/>
    <row r="11740" s="109" customFormat="1" ht="14.4"/>
    <row r="11741" s="109" customFormat="1" ht="14.4"/>
    <row r="11742" s="109" customFormat="1" ht="14.4"/>
    <row r="11743" s="109" customFormat="1" ht="14.4"/>
    <row r="11744" s="109" customFormat="1" ht="14.4"/>
    <row r="11745" s="109" customFormat="1" ht="14.4"/>
    <row r="11746" s="109" customFormat="1" ht="14.4"/>
    <row r="11747" s="109" customFormat="1" ht="14.4"/>
    <row r="11748" s="109" customFormat="1" ht="14.4"/>
    <row r="11749" s="109" customFormat="1" ht="14.4"/>
    <row r="11750" s="109" customFormat="1" ht="14.4"/>
    <row r="11751" s="109" customFormat="1" ht="14.4"/>
    <row r="11752" s="109" customFormat="1" ht="14.4"/>
    <row r="11753" s="109" customFormat="1" ht="14.4"/>
    <row r="11754" s="109" customFormat="1" ht="14.4"/>
    <row r="11755" s="109" customFormat="1" ht="14.4"/>
    <row r="11756" s="109" customFormat="1" ht="14.4"/>
    <row r="11757" s="109" customFormat="1" ht="14.4"/>
    <row r="11758" s="109" customFormat="1" ht="14.4"/>
    <row r="11759" s="109" customFormat="1" ht="14.4"/>
    <row r="11760" s="109" customFormat="1" ht="14.4"/>
    <row r="11761" s="109" customFormat="1" ht="14.4"/>
    <row r="11762" s="109" customFormat="1" ht="14.4"/>
    <row r="11763" s="109" customFormat="1" ht="14.4"/>
    <row r="11764" s="109" customFormat="1" ht="14.4"/>
    <row r="11765" s="109" customFormat="1" ht="14.4"/>
    <row r="11766" s="109" customFormat="1" ht="14.4"/>
    <row r="11767" s="109" customFormat="1" ht="14.4"/>
    <row r="11768" s="109" customFormat="1" ht="14.4"/>
    <row r="11769" s="109" customFormat="1" ht="14.4"/>
    <row r="11770" s="109" customFormat="1" ht="14.4"/>
    <row r="11771" s="109" customFormat="1" ht="14.4"/>
    <row r="11772" s="109" customFormat="1" ht="14.4"/>
    <row r="11773" s="109" customFormat="1" ht="14.4"/>
    <row r="11774" s="109" customFormat="1" ht="14.4"/>
    <row r="11775" s="109" customFormat="1" ht="14.4"/>
    <row r="11776" s="109" customFormat="1" ht="14.4"/>
    <row r="11777" s="109" customFormat="1" ht="14.4"/>
    <row r="11778" s="109" customFormat="1" ht="14.4"/>
    <row r="11779" s="109" customFormat="1" ht="14.4"/>
    <row r="11780" s="109" customFormat="1" ht="14.4"/>
    <row r="11781" s="109" customFormat="1" ht="14.4"/>
    <row r="11782" s="109" customFormat="1" ht="14.4"/>
    <row r="11783" s="109" customFormat="1" ht="14.4"/>
    <row r="11784" s="109" customFormat="1" ht="14.4"/>
    <row r="11785" s="109" customFormat="1" ht="14.4"/>
    <row r="11786" s="109" customFormat="1" ht="14.4"/>
    <row r="11787" s="109" customFormat="1" ht="14.4"/>
    <row r="11788" s="109" customFormat="1" ht="14.4"/>
    <row r="11789" s="109" customFormat="1" ht="14.4"/>
    <row r="11790" s="109" customFormat="1" ht="14.4"/>
    <row r="11791" s="109" customFormat="1" ht="14.4"/>
    <row r="11792" s="109" customFormat="1" ht="14.4"/>
    <row r="11793" s="109" customFormat="1" ht="14.4"/>
    <row r="11794" s="109" customFormat="1" ht="14.4"/>
    <row r="11795" s="109" customFormat="1" ht="14.4"/>
    <row r="11796" s="109" customFormat="1" ht="14.4"/>
    <row r="11797" s="109" customFormat="1" ht="14.4"/>
    <row r="11798" s="109" customFormat="1" ht="14.4"/>
    <row r="11799" s="109" customFormat="1" ht="14.4"/>
    <row r="11800" s="109" customFormat="1" ht="14.4"/>
    <row r="11801" s="109" customFormat="1" ht="14.4"/>
    <row r="11802" s="109" customFormat="1" ht="14.4"/>
    <row r="11803" s="109" customFormat="1" ht="14.4"/>
    <row r="11804" s="109" customFormat="1" ht="14.4"/>
    <row r="11805" s="109" customFormat="1" ht="14.4"/>
    <row r="11806" s="109" customFormat="1" ht="14.4"/>
    <row r="11807" s="109" customFormat="1" ht="14.4"/>
    <row r="11808" s="109" customFormat="1" ht="14.4"/>
    <row r="11809" s="109" customFormat="1" ht="14.4"/>
    <row r="11810" s="109" customFormat="1" ht="14.4"/>
    <row r="11811" s="109" customFormat="1" ht="14.4"/>
    <row r="11812" s="109" customFormat="1" ht="14.4"/>
    <row r="11813" s="109" customFormat="1" ht="14.4"/>
    <row r="11814" s="109" customFormat="1" ht="14.4"/>
    <row r="11815" s="109" customFormat="1" ht="14.4"/>
    <row r="11816" s="109" customFormat="1" ht="14.4"/>
    <row r="11817" s="109" customFormat="1" ht="14.4"/>
    <row r="11818" s="109" customFormat="1" ht="14.4"/>
    <row r="11819" s="109" customFormat="1" ht="14.4"/>
    <row r="11820" s="109" customFormat="1" ht="14.4"/>
    <row r="11821" s="109" customFormat="1" ht="14.4"/>
    <row r="11822" s="109" customFormat="1" ht="14.4"/>
    <row r="11823" s="109" customFormat="1" ht="14.4"/>
    <row r="11824" s="109" customFormat="1" ht="14.4"/>
    <row r="11825" s="109" customFormat="1" ht="14.4"/>
    <row r="11826" s="109" customFormat="1" ht="14.4"/>
    <row r="11827" s="109" customFormat="1" ht="14.4"/>
    <row r="11828" s="109" customFormat="1" ht="14.4"/>
    <row r="11829" s="109" customFormat="1" ht="14.4"/>
    <row r="11830" s="109" customFormat="1" ht="14.4"/>
    <row r="11831" s="109" customFormat="1" ht="14.4"/>
    <row r="11832" s="109" customFormat="1" ht="14.4"/>
    <row r="11833" s="109" customFormat="1" ht="14.4"/>
    <row r="11834" s="109" customFormat="1" ht="14.4"/>
    <row r="11835" s="109" customFormat="1" ht="14.4"/>
    <row r="11836" s="109" customFormat="1" ht="14.4"/>
    <row r="11837" s="109" customFormat="1" ht="14.4"/>
    <row r="11838" s="109" customFormat="1" ht="14.4"/>
    <row r="11839" s="109" customFormat="1" ht="14.4"/>
    <row r="11840" s="109" customFormat="1" ht="14.4"/>
    <row r="11841" s="109" customFormat="1" ht="14.4"/>
    <row r="11842" s="109" customFormat="1" ht="14.4"/>
    <row r="11843" s="109" customFormat="1" ht="14.4"/>
    <row r="11844" s="109" customFormat="1" ht="14.4"/>
    <row r="11845" s="109" customFormat="1" ht="14.4"/>
    <row r="11846" s="109" customFormat="1" ht="14.4"/>
    <row r="11847" s="109" customFormat="1" ht="14.4"/>
    <row r="11848" s="109" customFormat="1" ht="14.4"/>
    <row r="11849" s="109" customFormat="1" ht="14.4"/>
    <row r="11850" s="109" customFormat="1" ht="14.4"/>
    <row r="11851" s="109" customFormat="1" ht="14.4"/>
    <row r="11852" s="109" customFormat="1" ht="14.4"/>
    <row r="11853" s="109" customFormat="1" ht="14.4"/>
    <row r="11854" s="109" customFormat="1" ht="14.4"/>
    <row r="11855" s="109" customFormat="1" ht="14.4"/>
    <row r="11856" s="109" customFormat="1" ht="14.4"/>
    <row r="11857" s="109" customFormat="1" ht="14.4"/>
    <row r="11858" s="109" customFormat="1" ht="14.4"/>
    <row r="11859" s="109" customFormat="1" ht="14.4"/>
    <row r="11860" s="109" customFormat="1" ht="14.4"/>
    <row r="11861" s="109" customFormat="1" ht="14.4"/>
    <row r="11862" s="109" customFormat="1" ht="14.4"/>
    <row r="11863" s="109" customFormat="1" ht="14.4"/>
    <row r="11864" s="109" customFormat="1" ht="14.4"/>
    <row r="11865" s="109" customFormat="1" ht="14.4"/>
    <row r="11866" s="109" customFormat="1" ht="14.4"/>
    <row r="11867" s="109" customFormat="1" ht="14.4"/>
    <row r="11868" s="109" customFormat="1" ht="14.4"/>
    <row r="11869" s="109" customFormat="1" ht="14.4"/>
    <row r="11870" s="109" customFormat="1" ht="14.4"/>
    <row r="11871" s="109" customFormat="1" ht="14.4"/>
    <row r="11872" s="109" customFormat="1" ht="14.4"/>
    <row r="11873" s="109" customFormat="1" ht="14.4"/>
    <row r="11874" s="109" customFormat="1" ht="14.4"/>
    <row r="11875" s="109" customFormat="1" ht="14.4"/>
    <row r="11876" s="109" customFormat="1" ht="14.4"/>
    <row r="11877" s="109" customFormat="1" ht="14.4"/>
    <row r="11878" s="109" customFormat="1" ht="14.4"/>
    <row r="11879" s="109" customFormat="1" ht="14.4"/>
    <row r="11880" s="109" customFormat="1" ht="14.4"/>
    <row r="11881" s="109" customFormat="1" ht="14.4"/>
    <row r="11882" s="109" customFormat="1" ht="14.4"/>
    <row r="11883" s="109" customFormat="1" ht="14.4"/>
    <row r="11884" s="109" customFormat="1" ht="14.4"/>
    <row r="11885" s="109" customFormat="1" ht="14.4"/>
    <row r="11886" s="109" customFormat="1" ht="14.4"/>
    <row r="11887" s="109" customFormat="1" ht="14.4"/>
    <row r="11888" s="109" customFormat="1" ht="14.4"/>
    <row r="11889" s="109" customFormat="1" ht="14.4"/>
    <row r="11890" s="109" customFormat="1" ht="14.4"/>
    <row r="11891" s="109" customFormat="1" ht="14.4"/>
    <row r="11892" s="109" customFormat="1" ht="14.4"/>
    <row r="11893" s="109" customFormat="1" ht="14.4"/>
    <row r="11894" s="109" customFormat="1" ht="14.4"/>
    <row r="11895" s="109" customFormat="1" ht="14.4"/>
    <row r="11896" s="109" customFormat="1" ht="14.4"/>
    <row r="11897" s="109" customFormat="1" ht="14.4"/>
    <row r="11898" s="109" customFormat="1" ht="14.4"/>
    <row r="11899" s="109" customFormat="1" ht="14.4"/>
    <row r="11900" s="109" customFormat="1" ht="14.4"/>
    <row r="11901" s="109" customFormat="1" ht="14.4"/>
    <row r="11902" s="109" customFormat="1" ht="14.4"/>
    <row r="11903" s="109" customFormat="1" ht="14.4"/>
    <row r="11904" s="109" customFormat="1" ht="14.4"/>
    <row r="11905" s="109" customFormat="1" ht="14.4"/>
    <row r="11906" s="109" customFormat="1" ht="14.4"/>
    <row r="11907" s="109" customFormat="1" ht="14.4"/>
    <row r="11908" s="109" customFormat="1" ht="14.4"/>
    <row r="11909" s="109" customFormat="1" ht="14.4"/>
    <row r="11910" s="109" customFormat="1" ht="14.4"/>
    <row r="11911" s="109" customFormat="1" ht="14.4"/>
    <row r="11912" s="109" customFormat="1" ht="14.4"/>
    <row r="11913" s="109" customFormat="1" ht="14.4"/>
    <row r="11914" s="109" customFormat="1" ht="14.4"/>
    <row r="11915" s="109" customFormat="1" ht="14.4"/>
    <row r="11916" s="109" customFormat="1" ht="14.4"/>
    <row r="11917" s="109" customFormat="1" ht="14.4"/>
    <row r="11918" s="109" customFormat="1" ht="14.4"/>
    <row r="11919" s="109" customFormat="1" ht="14.4"/>
    <row r="11920" s="109" customFormat="1" ht="14.4"/>
    <row r="11921" s="109" customFormat="1" ht="14.4"/>
    <row r="11922" s="109" customFormat="1" ht="14.4"/>
    <row r="11923" s="109" customFormat="1" ht="14.4"/>
    <row r="11924" s="109" customFormat="1" ht="14.4"/>
    <row r="11925" s="109" customFormat="1" ht="14.4"/>
    <row r="11926" s="109" customFormat="1" ht="14.4"/>
    <row r="11927" s="109" customFormat="1" ht="14.4"/>
    <row r="11928" s="109" customFormat="1" ht="14.4"/>
    <row r="11929" s="109" customFormat="1" ht="14.4"/>
    <row r="11930" s="109" customFormat="1" ht="14.4"/>
    <row r="11931" s="109" customFormat="1" ht="14.4"/>
    <row r="11932" s="109" customFormat="1" ht="14.4"/>
    <row r="11933" s="109" customFormat="1" ht="14.4"/>
    <row r="11934" s="109" customFormat="1" ht="14.4"/>
    <row r="11935" s="109" customFormat="1" ht="14.4"/>
    <row r="11936" s="109" customFormat="1" ht="14.4"/>
    <row r="11937" s="109" customFormat="1" ht="14.4"/>
    <row r="11938" s="109" customFormat="1" ht="14.4"/>
    <row r="11939" s="109" customFormat="1" ht="14.4"/>
    <row r="11940" s="109" customFormat="1" ht="14.4"/>
    <row r="11941" s="109" customFormat="1" ht="14.4"/>
    <row r="11942" s="109" customFormat="1" ht="14.4"/>
    <row r="11943" s="109" customFormat="1" ht="14.4"/>
    <row r="11944" s="109" customFormat="1" ht="14.4"/>
    <row r="11945" s="109" customFormat="1" ht="14.4"/>
    <row r="11946" s="109" customFormat="1" ht="14.4"/>
    <row r="11947" s="109" customFormat="1" ht="14.4"/>
    <row r="11948" s="109" customFormat="1" ht="14.4"/>
    <row r="11949" s="109" customFormat="1" ht="14.4"/>
    <row r="11950" s="109" customFormat="1" ht="14.4"/>
    <row r="11951" s="109" customFormat="1" ht="14.4"/>
    <row r="11952" s="109" customFormat="1" ht="14.4"/>
    <row r="11953" s="109" customFormat="1" ht="14.4"/>
    <row r="11954" s="109" customFormat="1" ht="14.4"/>
    <row r="11955" s="109" customFormat="1" ht="14.4"/>
    <row r="11956" s="109" customFormat="1" ht="14.4"/>
    <row r="11957" s="109" customFormat="1" ht="14.4"/>
    <row r="11958" s="109" customFormat="1" ht="14.4"/>
    <row r="11959" s="109" customFormat="1" ht="14.4"/>
    <row r="11960" s="109" customFormat="1" ht="14.4"/>
    <row r="11961" s="109" customFormat="1" ht="14.4"/>
    <row r="11962" s="109" customFormat="1" ht="14.4"/>
    <row r="11963" s="109" customFormat="1" ht="14.4"/>
    <row r="11964" s="109" customFormat="1" ht="14.4"/>
    <row r="11965" s="109" customFormat="1" ht="14.4"/>
    <row r="11966" s="109" customFormat="1" ht="14.4"/>
    <row r="11967" s="109" customFormat="1" ht="14.4"/>
    <row r="11968" s="109" customFormat="1" ht="14.4"/>
    <row r="11969" s="109" customFormat="1" ht="14.4"/>
    <row r="11970" s="109" customFormat="1" ht="14.4"/>
    <row r="11971" s="109" customFormat="1" ht="14.4"/>
    <row r="11972" s="109" customFormat="1" ht="14.4"/>
    <row r="11973" s="109" customFormat="1" ht="14.4"/>
    <row r="11974" s="109" customFormat="1" ht="14.4"/>
    <row r="11975" s="109" customFormat="1" ht="14.4"/>
    <row r="11976" s="109" customFormat="1" ht="14.4"/>
    <row r="11977" s="109" customFormat="1" ht="14.4"/>
    <row r="11978" s="109" customFormat="1" ht="14.4"/>
    <row r="11979" s="109" customFormat="1" ht="14.4"/>
    <row r="11980" s="109" customFormat="1" ht="14.4"/>
    <row r="11981" s="109" customFormat="1" ht="14.4"/>
    <row r="11982" s="109" customFormat="1" ht="14.4"/>
    <row r="11983" s="109" customFormat="1" ht="14.4"/>
    <row r="11984" s="109" customFormat="1" ht="14.4"/>
    <row r="11985" s="109" customFormat="1" ht="14.4"/>
    <row r="11986" s="109" customFormat="1" ht="14.4"/>
    <row r="11987" s="109" customFormat="1" ht="14.4"/>
    <row r="11988" s="109" customFormat="1" ht="14.4"/>
    <row r="11989" s="109" customFormat="1" ht="14.4"/>
    <row r="11990" s="109" customFormat="1" ht="14.4"/>
    <row r="11991" s="109" customFormat="1" ht="14.4"/>
    <row r="11992" s="109" customFormat="1" ht="14.4"/>
    <row r="11993" s="109" customFormat="1" ht="14.4"/>
    <row r="11994" s="109" customFormat="1" ht="14.4"/>
    <row r="11995" s="109" customFormat="1" ht="14.4"/>
    <row r="11996" s="109" customFormat="1" ht="14.4"/>
    <row r="11997" s="109" customFormat="1" ht="14.4"/>
    <row r="11998" s="109" customFormat="1" ht="14.4"/>
    <row r="11999" s="109" customFormat="1" ht="14.4"/>
    <row r="12000" s="109" customFormat="1" ht="14.4"/>
    <row r="12001" s="109" customFormat="1" ht="14.4"/>
    <row r="12002" s="109" customFormat="1" ht="14.4"/>
    <row r="12003" s="109" customFormat="1" ht="14.4"/>
    <row r="12004" s="109" customFormat="1" ht="14.4"/>
    <row r="12005" s="109" customFormat="1" ht="14.4"/>
    <row r="12006" s="109" customFormat="1" ht="14.4"/>
    <row r="12007" s="109" customFormat="1" ht="14.4"/>
    <row r="12008" s="109" customFormat="1" ht="14.4"/>
    <row r="12009" s="109" customFormat="1" ht="14.4"/>
    <row r="12010" s="109" customFormat="1" ht="14.4"/>
    <row r="12011" s="109" customFormat="1" ht="14.4"/>
    <row r="12012" s="109" customFormat="1" ht="14.4"/>
    <row r="12013" s="109" customFormat="1" ht="14.4"/>
    <row r="12014" s="109" customFormat="1" ht="14.4"/>
    <row r="12015" s="109" customFormat="1" ht="14.4"/>
    <row r="12016" s="109" customFormat="1" ht="14.4"/>
    <row r="12017" s="109" customFormat="1" ht="14.4"/>
    <row r="12018" s="109" customFormat="1" ht="14.4"/>
    <row r="12019" s="109" customFormat="1" ht="14.4"/>
    <row r="12020" s="109" customFormat="1" ht="14.4"/>
    <row r="12021" s="109" customFormat="1" ht="14.4"/>
    <row r="12022" s="109" customFormat="1" ht="14.4"/>
    <row r="12023" s="109" customFormat="1" ht="14.4"/>
    <row r="12024" s="109" customFormat="1" ht="14.4"/>
    <row r="12025" s="109" customFormat="1" ht="14.4"/>
    <row r="12026" s="109" customFormat="1" ht="14.4"/>
    <row r="12027" s="109" customFormat="1" ht="14.4"/>
    <row r="12028" s="109" customFormat="1" ht="14.4"/>
    <row r="12029" s="109" customFormat="1" ht="14.4"/>
    <row r="12030" s="109" customFormat="1" ht="14.4"/>
    <row r="12031" s="109" customFormat="1" ht="14.4"/>
    <row r="12032" s="109" customFormat="1" ht="14.4"/>
    <row r="12033" s="109" customFormat="1" ht="14.4"/>
    <row r="12034" s="109" customFormat="1" ht="14.4"/>
    <row r="12035" s="109" customFormat="1" ht="14.4"/>
    <row r="12036" s="109" customFormat="1" ht="14.4"/>
    <row r="12037" s="109" customFormat="1" ht="14.4"/>
    <row r="12038" s="109" customFormat="1" ht="14.4"/>
    <row r="12039" s="109" customFormat="1" ht="14.4"/>
    <row r="12040" s="109" customFormat="1" ht="14.4"/>
    <row r="12041" s="109" customFormat="1" ht="14.4"/>
    <row r="12042" s="109" customFormat="1" ht="14.4"/>
    <row r="12043" s="109" customFormat="1" ht="14.4"/>
    <row r="12044" s="109" customFormat="1" ht="14.4"/>
    <row r="12045" s="109" customFormat="1" ht="14.4"/>
    <row r="12046" s="109" customFormat="1" ht="14.4"/>
    <row r="12047" s="109" customFormat="1" ht="14.4"/>
    <row r="12048" s="109" customFormat="1" ht="14.4"/>
    <row r="12049" s="109" customFormat="1" ht="14.4"/>
    <row r="12050" s="109" customFormat="1" ht="14.4"/>
    <row r="12051" s="109" customFormat="1" ht="14.4"/>
    <row r="12052" s="109" customFormat="1" ht="14.4"/>
    <row r="12053" s="109" customFormat="1" ht="14.4"/>
    <row r="12054" s="109" customFormat="1" ht="14.4"/>
    <row r="12055" s="109" customFormat="1" ht="14.4"/>
    <row r="12056" s="109" customFormat="1" ht="14.4"/>
    <row r="12057" s="109" customFormat="1" ht="14.4"/>
    <row r="12058" s="109" customFormat="1" ht="14.4"/>
    <row r="12059" s="109" customFormat="1" ht="14.4"/>
    <row r="12060" s="109" customFormat="1" ht="14.4"/>
    <row r="12061" s="109" customFormat="1" ht="14.4"/>
    <row r="12062" s="109" customFormat="1" ht="14.4"/>
    <row r="12063" s="109" customFormat="1" ht="14.4"/>
    <row r="12064" s="109" customFormat="1" ht="14.4"/>
    <row r="12065" s="109" customFormat="1" ht="14.4"/>
    <row r="12066" s="109" customFormat="1" ht="14.4"/>
    <row r="12067" s="109" customFormat="1" ht="14.4"/>
    <row r="12068" s="109" customFormat="1" ht="14.4"/>
    <row r="12069" s="109" customFormat="1" ht="14.4"/>
    <row r="12070" s="109" customFormat="1" ht="14.4"/>
    <row r="12071" s="109" customFormat="1" ht="14.4"/>
    <row r="12072" s="109" customFormat="1" ht="14.4"/>
    <row r="12073" s="109" customFormat="1" ht="14.4"/>
    <row r="12074" s="109" customFormat="1" ht="14.4"/>
    <row r="12075" s="109" customFormat="1" ht="14.4"/>
    <row r="12076" s="109" customFormat="1" ht="14.4"/>
    <row r="12077" s="109" customFormat="1" ht="14.4"/>
    <row r="12078" s="109" customFormat="1" ht="14.4"/>
    <row r="12079" s="109" customFormat="1" ht="14.4"/>
    <row r="12080" s="109" customFormat="1" ht="14.4"/>
    <row r="12081" s="109" customFormat="1" ht="14.4"/>
    <row r="12082" s="109" customFormat="1" ht="14.4"/>
    <row r="12083" s="109" customFormat="1" ht="14.4"/>
    <row r="12084" s="109" customFormat="1" ht="14.4"/>
    <row r="12085" s="109" customFormat="1" ht="14.4"/>
    <row r="12086" s="109" customFormat="1" ht="14.4"/>
    <row r="12087" s="109" customFormat="1" ht="14.4"/>
    <row r="12088" s="109" customFormat="1" ht="14.4"/>
    <row r="12089" s="109" customFormat="1" ht="14.4"/>
    <row r="12090" s="109" customFormat="1" ht="14.4"/>
    <row r="12091" s="109" customFormat="1" ht="14.4"/>
    <row r="12092" s="109" customFormat="1" ht="14.4"/>
    <row r="12093" s="109" customFormat="1" ht="14.4"/>
    <row r="12094" s="109" customFormat="1" ht="14.4"/>
    <row r="12095" s="109" customFormat="1" ht="14.4"/>
    <row r="12096" s="109" customFormat="1" ht="14.4"/>
    <row r="12097" s="109" customFormat="1" ht="14.4"/>
    <row r="12098" s="109" customFormat="1" ht="14.4"/>
    <row r="12099" s="109" customFormat="1" ht="14.4"/>
    <row r="12100" s="109" customFormat="1" ht="14.4"/>
    <row r="12101" s="109" customFormat="1" ht="14.4"/>
    <row r="12102" s="109" customFormat="1" ht="14.4"/>
    <row r="12103" s="109" customFormat="1" ht="14.4"/>
    <row r="12104" s="109" customFormat="1" ht="14.4"/>
    <row r="12105" s="109" customFormat="1" ht="14.4"/>
    <row r="12106" s="109" customFormat="1" ht="14.4"/>
    <row r="12107" s="109" customFormat="1" ht="14.4"/>
    <row r="12108" s="109" customFormat="1" ht="14.4"/>
    <row r="12109" s="109" customFormat="1" ht="14.4"/>
    <row r="12110" s="109" customFormat="1" ht="14.4"/>
    <row r="12111" s="109" customFormat="1" ht="14.4"/>
    <row r="12112" s="109" customFormat="1" ht="14.4"/>
    <row r="12113" s="109" customFormat="1" ht="14.4"/>
    <row r="12114" s="109" customFormat="1" ht="14.4"/>
    <row r="12115" s="109" customFormat="1" ht="14.4"/>
    <row r="12116" s="109" customFormat="1" ht="14.4"/>
    <row r="12117" s="109" customFormat="1" ht="14.4"/>
    <row r="12118" s="109" customFormat="1" ht="14.4"/>
    <row r="12119" s="109" customFormat="1" ht="14.4"/>
    <row r="12120" s="109" customFormat="1" ht="14.4"/>
    <row r="12121" s="109" customFormat="1" ht="14.4"/>
    <row r="12122" s="109" customFormat="1" ht="14.4"/>
    <row r="12123" s="109" customFormat="1" ht="14.4"/>
    <row r="12124" s="109" customFormat="1" ht="14.4"/>
    <row r="12125" s="109" customFormat="1" ht="14.4"/>
    <row r="12126" s="109" customFormat="1" ht="14.4"/>
    <row r="12127" s="109" customFormat="1" ht="14.4"/>
    <row r="12128" s="109" customFormat="1" ht="14.4"/>
    <row r="12129" s="109" customFormat="1" ht="14.4"/>
    <row r="12130" s="109" customFormat="1" ht="14.4"/>
    <row r="12131" s="109" customFormat="1" ht="14.4"/>
    <row r="12132" s="109" customFormat="1" ht="14.4"/>
    <row r="12133" s="109" customFormat="1" ht="14.4"/>
    <row r="12134" s="109" customFormat="1" ht="14.4"/>
    <row r="12135" s="109" customFormat="1" ht="14.4"/>
    <row r="12136" s="109" customFormat="1" ht="14.4"/>
    <row r="12137" s="109" customFormat="1" ht="14.4"/>
    <row r="12138" s="109" customFormat="1" ht="14.4"/>
    <row r="12139" s="109" customFormat="1" ht="14.4"/>
    <row r="12140" s="109" customFormat="1" ht="14.4"/>
    <row r="12141" s="109" customFormat="1" ht="14.4"/>
    <row r="12142" s="109" customFormat="1" ht="14.4"/>
    <row r="12143" s="109" customFormat="1" ht="14.4"/>
    <row r="12144" s="109" customFormat="1" ht="14.4"/>
    <row r="12145" s="109" customFormat="1" ht="14.4"/>
    <row r="12146" s="109" customFormat="1" ht="14.4"/>
    <row r="12147" s="109" customFormat="1" ht="14.4"/>
    <row r="12148" s="109" customFormat="1" ht="14.4"/>
    <row r="12149" s="109" customFormat="1" ht="14.4"/>
    <row r="12150" s="109" customFormat="1" ht="14.4"/>
    <row r="12151" s="109" customFormat="1" ht="14.4"/>
    <row r="12152" s="109" customFormat="1" ht="14.4"/>
    <row r="12153" s="109" customFormat="1" ht="14.4"/>
    <row r="12154" s="109" customFormat="1" ht="14.4"/>
    <row r="12155" s="109" customFormat="1" ht="14.4"/>
    <row r="12156" s="109" customFormat="1" ht="14.4"/>
    <row r="12157" s="109" customFormat="1" ht="14.4"/>
    <row r="12158" s="109" customFormat="1" ht="14.4"/>
    <row r="12159" s="109" customFormat="1" ht="14.4"/>
    <row r="12160" s="109" customFormat="1" ht="14.4"/>
    <row r="12161" s="109" customFormat="1" ht="14.4"/>
    <row r="12162" s="109" customFormat="1" ht="14.4"/>
    <row r="12163" s="109" customFormat="1" ht="14.4"/>
    <row r="12164" s="109" customFormat="1" ht="14.4"/>
    <row r="12165" s="109" customFormat="1" ht="14.4"/>
    <row r="12166" s="109" customFormat="1" ht="14.4"/>
    <row r="12167" s="109" customFormat="1" ht="14.4"/>
    <row r="12168" s="109" customFormat="1" ht="14.4"/>
    <row r="12169" s="109" customFormat="1" ht="14.4"/>
    <row r="12170" s="109" customFormat="1" ht="14.4"/>
    <row r="12171" s="109" customFormat="1" ht="14.4"/>
    <row r="12172" s="109" customFormat="1" ht="14.4"/>
    <row r="12173" s="109" customFormat="1" ht="14.4"/>
    <row r="12174" s="109" customFormat="1" ht="14.4"/>
    <row r="12175" s="109" customFormat="1" ht="14.4"/>
    <row r="12176" s="109" customFormat="1" ht="14.4"/>
    <row r="12177" s="109" customFormat="1" ht="14.4"/>
    <row r="12178" s="109" customFormat="1" ht="14.4"/>
    <row r="12179" s="109" customFormat="1" ht="14.4"/>
    <row r="12180" s="109" customFormat="1" ht="14.4"/>
    <row r="12181" s="109" customFormat="1" ht="14.4"/>
    <row r="12182" s="109" customFormat="1" ht="14.4"/>
    <row r="12183" s="109" customFormat="1" ht="14.4"/>
    <row r="12184" s="109" customFormat="1" ht="14.4"/>
    <row r="12185" s="109" customFormat="1" ht="14.4"/>
    <row r="12186" s="109" customFormat="1" ht="14.4"/>
    <row r="12187" s="109" customFormat="1" ht="14.4"/>
    <row r="12188" s="109" customFormat="1" ht="14.4"/>
    <row r="12189" s="109" customFormat="1" ht="14.4"/>
    <row r="12190" s="109" customFormat="1" ht="14.4"/>
    <row r="12191" s="109" customFormat="1" ht="14.4"/>
    <row r="12192" s="109" customFormat="1" ht="14.4"/>
    <row r="12193" s="109" customFormat="1" ht="14.4"/>
    <row r="12194" s="109" customFormat="1" ht="14.4"/>
    <row r="12195" s="109" customFormat="1" ht="14.4"/>
    <row r="12196" s="109" customFormat="1" ht="14.4"/>
    <row r="12197" s="109" customFormat="1" ht="14.4"/>
    <row r="12198" s="109" customFormat="1" ht="14.4"/>
    <row r="12199" s="109" customFormat="1" ht="14.4"/>
    <row r="12200" s="109" customFormat="1" ht="14.4"/>
    <row r="12201" s="109" customFormat="1" ht="14.4"/>
    <row r="12202" s="109" customFormat="1" ht="14.4"/>
    <row r="12203" s="109" customFormat="1" ht="14.4"/>
    <row r="12204" s="109" customFormat="1" ht="14.4"/>
    <row r="12205" s="109" customFormat="1" ht="14.4"/>
    <row r="12206" s="109" customFormat="1" ht="14.4"/>
    <row r="12207" s="109" customFormat="1" ht="14.4"/>
    <row r="12208" s="109" customFormat="1" ht="14.4"/>
    <row r="12209" s="109" customFormat="1" ht="14.4"/>
    <row r="12210" s="109" customFormat="1" ht="14.4"/>
    <row r="12211" s="109" customFormat="1" ht="14.4"/>
    <row r="12212" s="109" customFormat="1" ht="14.4"/>
    <row r="12213" s="109" customFormat="1" ht="14.4"/>
    <row r="12214" s="109" customFormat="1" ht="14.4"/>
    <row r="12215" s="109" customFormat="1" ht="14.4"/>
    <row r="12216" s="109" customFormat="1" ht="14.4"/>
    <row r="12217" s="109" customFormat="1" ht="14.4"/>
    <row r="12218" s="109" customFormat="1" ht="14.4"/>
    <row r="12219" s="109" customFormat="1" ht="14.4"/>
    <row r="12220" s="109" customFormat="1" ht="14.4"/>
    <row r="12221" s="109" customFormat="1" ht="14.4"/>
    <row r="12222" s="109" customFormat="1" ht="14.4"/>
    <row r="12223" s="109" customFormat="1" ht="14.4"/>
    <row r="12224" s="109" customFormat="1" ht="14.4"/>
    <row r="12225" s="109" customFormat="1" ht="14.4"/>
    <row r="12226" s="109" customFormat="1" ht="14.4"/>
    <row r="12227" s="109" customFormat="1" ht="14.4"/>
    <row r="12228" s="109" customFormat="1" ht="14.4"/>
    <row r="12229" s="109" customFormat="1" ht="14.4"/>
    <row r="12230" s="109" customFormat="1" ht="14.4"/>
    <row r="12231" s="109" customFormat="1" ht="14.4"/>
    <row r="12232" s="109" customFormat="1" ht="14.4"/>
    <row r="12233" s="109" customFormat="1" ht="14.4"/>
    <row r="12234" s="109" customFormat="1" ht="14.4"/>
    <row r="12235" s="109" customFormat="1" ht="14.4"/>
    <row r="12236" s="109" customFormat="1" ht="14.4"/>
    <row r="12237" s="109" customFormat="1" ht="14.4"/>
    <row r="12238" s="109" customFormat="1" ht="14.4"/>
    <row r="12239" s="109" customFormat="1" ht="14.4"/>
    <row r="12240" s="109" customFormat="1" ht="14.4"/>
    <row r="12241" s="109" customFormat="1" ht="14.4"/>
    <row r="12242" s="109" customFormat="1" ht="14.4"/>
    <row r="12243" s="109" customFormat="1" ht="14.4"/>
    <row r="12244" s="109" customFormat="1" ht="14.4"/>
    <row r="12245" s="109" customFormat="1" ht="14.4"/>
    <row r="12246" s="109" customFormat="1" ht="14.4"/>
    <row r="12247" s="109" customFormat="1" ht="14.4"/>
    <row r="12248" s="109" customFormat="1" ht="14.4"/>
    <row r="12249" s="109" customFormat="1" ht="14.4"/>
    <row r="12250" s="109" customFormat="1" ht="14.4"/>
    <row r="12251" s="109" customFormat="1" ht="14.4"/>
    <row r="12252" s="109" customFormat="1" ht="14.4"/>
    <row r="12253" s="109" customFormat="1" ht="14.4"/>
    <row r="12254" s="109" customFormat="1" ht="14.4"/>
    <row r="12255" s="109" customFormat="1" ht="14.4"/>
    <row r="12256" s="109" customFormat="1" ht="14.4"/>
    <row r="12257" s="109" customFormat="1" ht="14.4"/>
    <row r="12258" s="109" customFormat="1" ht="14.4"/>
    <row r="12259" s="109" customFormat="1" ht="14.4"/>
    <row r="12260" s="109" customFormat="1" ht="14.4"/>
    <row r="12261" s="109" customFormat="1" ht="14.4"/>
    <row r="12262" s="109" customFormat="1" ht="14.4"/>
    <row r="12263" s="109" customFormat="1" ht="14.4"/>
    <row r="12264" s="109" customFormat="1" ht="14.4"/>
    <row r="12265" s="109" customFormat="1" ht="14.4"/>
    <row r="12266" s="109" customFormat="1" ht="14.4"/>
    <row r="12267" s="109" customFormat="1" ht="14.4"/>
    <row r="12268" s="109" customFormat="1" ht="14.4"/>
    <row r="12269" s="109" customFormat="1" ht="14.4"/>
    <row r="12270" s="109" customFormat="1" ht="14.4"/>
    <row r="12271" s="109" customFormat="1" ht="14.4"/>
    <row r="12272" s="109" customFormat="1" ht="14.4"/>
    <row r="12273" s="109" customFormat="1" ht="14.4"/>
    <row r="12274" s="109" customFormat="1" ht="14.4"/>
    <row r="12275" s="109" customFormat="1" ht="14.4"/>
    <row r="12276" s="109" customFormat="1" ht="14.4"/>
    <row r="12277" s="109" customFormat="1" ht="14.4"/>
    <row r="12278" s="109" customFormat="1" ht="14.4"/>
    <row r="12279" s="109" customFormat="1" ht="14.4"/>
    <row r="12280" s="109" customFormat="1" ht="14.4"/>
    <row r="12281" s="109" customFormat="1" ht="14.4"/>
    <row r="12282" s="109" customFormat="1" ht="14.4"/>
    <row r="12283" s="109" customFormat="1" ht="14.4"/>
    <row r="12284" s="109" customFormat="1" ht="14.4"/>
    <row r="12285" s="109" customFormat="1" ht="14.4"/>
    <row r="12286" s="109" customFormat="1" ht="14.4"/>
    <row r="12287" s="109" customFormat="1" ht="14.4"/>
    <row r="12288" s="109" customFormat="1" ht="14.4"/>
    <row r="12289" s="109" customFormat="1" ht="14.4"/>
    <row r="12290" s="109" customFormat="1" ht="14.4"/>
    <row r="12291" s="109" customFormat="1" ht="14.4"/>
    <row r="12292" s="109" customFormat="1" ht="14.4"/>
    <row r="12293" s="109" customFormat="1" ht="14.4"/>
    <row r="12294" s="109" customFormat="1" ht="14.4"/>
    <row r="12295" s="109" customFormat="1" ht="14.4"/>
    <row r="12296" s="109" customFormat="1" ht="14.4"/>
    <row r="12297" s="109" customFormat="1" ht="14.4"/>
    <row r="12298" s="109" customFormat="1" ht="14.4"/>
    <row r="12299" s="109" customFormat="1" ht="14.4"/>
    <row r="12300" s="109" customFormat="1" ht="14.4"/>
    <row r="12301" s="109" customFormat="1" ht="14.4"/>
    <row r="12302" s="109" customFormat="1" ht="14.4"/>
    <row r="12303" s="109" customFormat="1" ht="14.4"/>
    <row r="12304" s="109" customFormat="1" ht="14.4"/>
    <row r="12305" s="109" customFormat="1" ht="14.4"/>
    <row r="12306" s="109" customFormat="1" ht="14.4"/>
    <row r="12307" s="109" customFormat="1" ht="14.4"/>
    <row r="12308" s="109" customFormat="1" ht="14.4"/>
    <row r="12309" s="109" customFormat="1" ht="14.4"/>
    <row r="12310" s="109" customFormat="1" ht="14.4"/>
    <row r="12311" s="109" customFormat="1" ht="14.4"/>
    <row r="12312" s="109" customFormat="1" ht="14.4"/>
    <row r="12313" s="109" customFormat="1" ht="14.4"/>
    <row r="12314" s="109" customFormat="1" ht="14.4"/>
    <row r="12315" s="109" customFormat="1" ht="14.4"/>
    <row r="12316" s="109" customFormat="1" ht="14.4"/>
    <row r="12317" s="109" customFormat="1" ht="14.4"/>
    <row r="12318" s="109" customFormat="1" ht="14.4"/>
    <row r="12319" s="109" customFormat="1" ht="14.4"/>
    <row r="12320" s="109" customFormat="1" ht="14.4"/>
    <row r="12321" s="109" customFormat="1" ht="14.4"/>
    <row r="12322" s="109" customFormat="1" ht="14.4"/>
    <row r="12323" s="109" customFormat="1" ht="14.4"/>
    <row r="12324" s="109" customFormat="1" ht="14.4"/>
    <row r="12325" s="109" customFormat="1" ht="14.4"/>
    <row r="12326" s="109" customFormat="1" ht="14.4"/>
    <row r="12327" s="109" customFormat="1" ht="14.4"/>
    <row r="12328" s="109" customFormat="1" ht="14.4"/>
    <row r="12329" s="109" customFormat="1" ht="14.4"/>
    <row r="12330" s="109" customFormat="1" ht="14.4"/>
    <row r="12331" s="109" customFormat="1" ht="14.4"/>
    <row r="12332" s="109" customFormat="1" ht="14.4"/>
    <row r="12333" s="109" customFormat="1" ht="14.4"/>
    <row r="12334" s="109" customFormat="1" ht="14.4"/>
    <row r="12335" s="109" customFormat="1" ht="14.4"/>
    <row r="12336" s="109" customFormat="1" ht="14.4"/>
    <row r="12337" s="109" customFormat="1" ht="14.4"/>
    <row r="12338" s="109" customFormat="1" ht="14.4"/>
    <row r="12339" s="109" customFormat="1" ht="14.4"/>
    <row r="12340" s="109" customFormat="1" ht="14.4"/>
    <row r="12341" s="109" customFormat="1" ht="14.4"/>
    <row r="12342" s="109" customFormat="1" ht="14.4"/>
    <row r="12343" s="109" customFormat="1" ht="14.4"/>
    <row r="12344" s="109" customFormat="1" ht="14.4"/>
    <row r="12345" s="109" customFormat="1" ht="14.4"/>
    <row r="12346" s="109" customFormat="1" ht="14.4"/>
    <row r="12347" s="109" customFormat="1" ht="14.4"/>
    <row r="12348" s="109" customFormat="1" ht="14.4"/>
    <row r="12349" s="109" customFormat="1" ht="14.4"/>
    <row r="12350" s="109" customFormat="1" ht="14.4"/>
    <row r="12351" s="109" customFormat="1" ht="14.4"/>
    <row r="12352" s="109" customFormat="1" ht="14.4"/>
    <row r="12353" s="109" customFormat="1" ht="14.4"/>
    <row r="12354" s="109" customFormat="1" ht="14.4"/>
    <row r="12355" s="109" customFormat="1" ht="14.4"/>
    <row r="12356" s="109" customFormat="1" ht="14.4"/>
    <row r="12357" s="109" customFormat="1" ht="14.4"/>
    <row r="12358" s="109" customFormat="1" ht="14.4"/>
    <row r="12359" s="109" customFormat="1" ht="14.4"/>
    <row r="12360" s="109" customFormat="1" ht="14.4"/>
    <row r="12361" s="109" customFormat="1" ht="14.4"/>
    <row r="12362" s="109" customFormat="1" ht="14.4"/>
    <row r="12363" s="109" customFormat="1" ht="14.4"/>
    <row r="12364" s="109" customFormat="1" ht="14.4"/>
    <row r="12365" s="109" customFormat="1" ht="14.4"/>
    <row r="12366" s="109" customFormat="1" ht="14.4"/>
    <row r="12367" s="109" customFormat="1" ht="14.4"/>
    <row r="12368" s="109" customFormat="1" ht="14.4"/>
    <row r="12369" s="109" customFormat="1" ht="14.4"/>
    <row r="12370" s="109" customFormat="1" ht="14.4"/>
    <row r="12371" s="109" customFormat="1" ht="14.4"/>
    <row r="12372" s="109" customFormat="1" ht="14.4"/>
    <row r="12373" s="109" customFormat="1" ht="14.4"/>
    <row r="12374" s="109" customFormat="1" ht="14.4"/>
    <row r="12375" s="109" customFormat="1" ht="14.4"/>
    <row r="12376" s="109" customFormat="1" ht="14.4"/>
    <row r="12377" s="109" customFormat="1" ht="14.4"/>
    <row r="12378" s="109" customFormat="1" ht="14.4"/>
    <row r="12379" s="109" customFormat="1" ht="14.4"/>
    <row r="12380" s="109" customFormat="1" ht="14.4"/>
    <row r="12381" s="109" customFormat="1" ht="14.4"/>
    <row r="12382" s="109" customFormat="1" ht="14.4"/>
    <row r="12383" s="109" customFormat="1" ht="14.4"/>
    <row r="12384" s="109" customFormat="1" ht="14.4"/>
    <row r="12385" s="109" customFormat="1" ht="14.4"/>
    <row r="12386" s="109" customFormat="1" ht="14.4"/>
    <row r="12387" s="109" customFormat="1" ht="14.4"/>
    <row r="12388" s="109" customFormat="1" ht="14.4"/>
    <row r="12389" s="109" customFormat="1" ht="14.4"/>
    <row r="12390" s="109" customFormat="1" ht="14.4"/>
    <row r="12391" s="109" customFormat="1" ht="14.4"/>
    <row r="12392" s="109" customFormat="1" ht="14.4"/>
    <row r="12393" s="109" customFormat="1" ht="14.4"/>
    <row r="12394" s="109" customFormat="1" ht="14.4"/>
    <row r="12395" s="109" customFormat="1" ht="14.4"/>
    <row r="12396" s="109" customFormat="1" ht="14.4"/>
    <row r="12397" s="109" customFormat="1" ht="14.4"/>
    <row r="12398" s="109" customFormat="1" ht="14.4"/>
    <row r="12399" s="109" customFormat="1" ht="14.4"/>
    <row r="12400" s="109" customFormat="1" ht="14.4"/>
    <row r="12401" s="109" customFormat="1" ht="14.4"/>
    <row r="12402" s="109" customFormat="1" ht="14.4"/>
    <row r="12403" s="109" customFormat="1" ht="14.4"/>
    <row r="12404" s="109" customFormat="1" ht="14.4"/>
    <row r="12405" s="109" customFormat="1" ht="14.4"/>
    <row r="12406" s="109" customFormat="1" ht="14.4"/>
    <row r="12407" s="109" customFormat="1" ht="14.4"/>
    <row r="12408" s="109" customFormat="1" ht="14.4"/>
    <row r="12409" s="109" customFormat="1" ht="14.4"/>
    <row r="12410" s="109" customFormat="1" ht="14.4"/>
    <row r="12411" s="109" customFormat="1" ht="14.4"/>
    <row r="12412" s="109" customFormat="1" ht="14.4"/>
    <row r="12413" s="109" customFormat="1" ht="14.4"/>
    <row r="12414" s="109" customFormat="1" ht="14.4"/>
    <row r="12415" s="109" customFormat="1" ht="14.4"/>
    <row r="12416" s="109" customFormat="1" ht="14.4"/>
    <row r="12417" s="109" customFormat="1" ht="14.4"/>
    <row r="12418" s="109" customFormat="1" ht="14.4"/>
    <row r="12419" s="109" customFormat="1" ht="14.4"/>
    <row r="12420" s="109" customFormat="1" ht="14.4"/>
    <row r="12421" s="109" customFormat="1" ht="14.4"/>
    <row r="12422" s="109" customFormat="1" ht="14.4"/>
    <row r="12423" s="109" customFormat="1" ht="14.4"/>
    <row r="12424" s="109" customFormat="1" ht="14.4"/>
    <row r="12425" s="109" customFormat="1" ht="14.4"/>
    <row r="12426" s="109" customFormat="1" ht="14.4"/>
    <row r="12427" s="109" customFormat="1" ht="14.4"/>
    <row r="12428" s="109" customFormat="1" ht="14.4"/>
    <row r="12429" s="109" customFormat="1" ht="14.4"/>
    <row r="12430" s="109" customFormat="1" ht="14.4"/>
    <row r="12431" s="109" customFormat="1" ht="14.4"/>
    <row r="12432" s="109" customFormat="1" ht="14.4"/>
    <row r="12433" s="109" customFormat="1" ht="14.4"/>
    <row r="12434" s="109" customFormat="1" ht="14.4"/>
    <row r="12435" s="109" customFormat="1" ht="14.4"/>
    <row r="12436" s="109" customFormat="1" ht="14.4"/>
    <row r="12437" s="109" customFormat="1" ht="14.4"/>
    <row r="12438" s="109" customFormat="1" ht="14.4"/>
    <row r="12439" s="109" customFormat="1" ht="14.4"/>
    <row r="12440" s="109" customFormat="1" ht="14.4"/>
    <row r="12441" s="109" customFormat="1" ht="14.4"/>
    <row r="12442" s="109" customFormat="1" ht="14.4"/>
    <row r="12443" s="109" customFormat="1" ht="14.4"/>
    <row r="12444" s="109" customFormat="1" ht="14.4"/>
    <row r="12445" s="109" customFormat="1" ht="14.4"/>
    <row r="12446" s="109" customFormat="1" ht="14.4"/>
    <row r="12447" s="109" customFormat="1" ht="14.4"/>
    <row r="12448" s="109" customFormat="1" ht="14.4"/>
    <row r="12449" s="109" customFormat="1" ht="14.4"/>
    <row r="12450" s="109" customFormat="1" ht="14.4"/>
    <row r="12451" s="109" customFormat="1" ht="14.4"/>
    <row r="12452" s="109" customFormat="1" ht="14.4"/>
    <row r="12453" s="109" customFormat="1" ht="14.4"/>
    <row r="12454" s="109" customFormat="1" ht="14.4"/>
    <row r="12455" s="109" customFormat="1" ht="14.4"/>
    <row r="12456" s="109" customFormat="1" ht="14.4"/>
    <row r="12457" s="109" customFormat="1" ht="14.4"/>
    <row r="12458" s="109" customFormat="1" ht="14.4"/>
    <row r="12459" s="109" customFormat="1" ht="14.4"/>
    <row r="12460" s="109" customFormat="1" ht="14.4"/>
    <row r="12461" s="109" customFormat="1" ht="14.4"/>
    <row r="12462" s="109" customFormat="1" ht="14.4"/>
    <row r="12463" s="109" customFormat="1" ht="14.4"/>
    <row r="12464" s="109" customFormat="1" ht="14.4"/>
    <row r="12465" s="109" customFormat="1" ht="14.4"/>
    <row r="12466" s="109" customFormat="1" ht="14.4"/>
    <row r="12467" s="109" customFormat="1" ht="14.4"/>
    <row r="12468" s="109" customFormat="1" ht="14.4"/>
    <row r="12469" s="109" customFormat="1" ht="14.4"/>
    <row r="12470" s="109" customFormat="1" ht="14.4"/>
    <row r="12471" s="109" customFormat="1" ht="14.4"/>
    <row r="12472" s="109" customFormat="1" ht="14.4"/>
    <row r="12473" s="109" customFormat="1" ht="14.4"/>
    <row r="12474" s="109" customFormat="1" ht="14.4"/>
    <row r="12475" s="109" customFormat="1" ht="14.4"/>
    <row r="12476" s="109" customFormat="1" ht="14.4"/>
    <row r="12477" s="109" customFormat="1" ht="14.4"/>
    <row r="12478" s="109" customFormat="1" ht="14.4"/>
    <row r="12479" s="109" customFormat="1" ht="14.4"/>
    <row r="12480" s="109" customFormat="1" ht="14.4"/>
    <row r="12481" s="109" customFormat="1" ht="14.4"/>
    <row r="12482" s="109" customFormat="1" ht="14.4"/>
    <row r="12483" s="109" customFormat="1" ht="14.4"/>
    <row r="12484" s="109" customFormat="1" ht="14.4"/>
    <row r="12485" s="109" customFormat="1" ht="14.4"/>
    <row r="12486" s="109" customFormat="1" ht="14.4"/>
    <row r="12487" s="109" customFormat="1" ht="14.4"/>
    <row r="12488" s="109" customFormat="1" ht="14.4"/>
    <row r="12489" s="109" customFormat="1" ht="14.4"/>
    <row r="12490" s="109" customFormat="1" ht="14.4"/>
    <row r="12491" s="109" customFormat="1" ht="14.4"/>
    <row r="12492" s="109" customFormat="1" ht="14.4"/>
    <row r="12493" s="109" customFormat="1" ht="14.4"/>
    <row r="12494" s="109" customFormat="1" ht="14.4"/>
    <row r="12495" s="109" customFormat="1" ht="14.4"/>
    <row r="12496" s="109" customFormat="1" ht="14.4"/>
    <row r="12497" s="109" customFormat="1" ht="14.4"/>
    <row r="12498" s="109" customFormat="1" ht="14.4"/>
    <row r="12499" s="109" customFormat="1" ht="14.4"/>
    <row r="12500" s="109" customFormat="1" ht="14.4"/>
    <row r="12501" s="109" customFormat="1" ht="14.4"/>
    <row r="12502" s="109" customFormat="1" ht="14.4"/>
    <row r="12503" s="109" customFormat="1" ht="14.4"/>
    <row r="12504" s="109" customFormat="1" ht="14.4"/>
    <row r="12505" s="109" customFormat="1" ht="14.4"/>
    <row r="12506" s="109" customFormat="1" ht="14.4"/>
    <row r="12507" s="109" customFormat="1" ht="14.4"/>
    <row r="12508" s="109" customFormat="1" ht="14.4"/>
    <row r="12509" s="109" customFormat="1" ht="14.4"/>
    <row r="12510" s="109" customFormat="1" ht="14.4"/>
    <row r="12511" s="109" customFormat="1" ht="14.4"/>
    <row r="12512" s="109" customFormat="1" ht="14.4"/>
    <row r="12513" s="109" customFormat="1" ht="14.4"/>
    <row r="12514" s="109" customFormat="1" ht="14.4"/>
    <row r="12515" s="109" customFormat="1" ht="14.4"/>
    <row r="12516" s="109" customFormat="1" ht="14.4"/>
    <row r="12517" s="109" customFormat="1" ht="14.4"/>
    <row r="12518" s="109" customFormat="1" ht="14.4"/>
    <row r="12519" s="109" customFormat="1" ht="14.4"/>
    <row r="12520" s="109" customFormat="1" ht="14.4"/>
    <row r="12521" s="109" customFormat="1" ht="14.4"/>
    <row r="12522" s="109" customFormat="1" ht="14.4"/>
    <row r="12523" s="109" customFormat="1" ht="14.4"/>
    <row r="12524" s="109" customFormat="1" ht="14.4"/>
    <row r="12525" s="109" customFormat="1" ht="14.4"/>
    <row r="12526" s="109" customFormat="1" ht="14.4"/>
    <row r="12527" s="109" customFormat="1" ht="14.4"/>
    <row r="12528" s="109" customFormat="1" ht="14.4"/>
    <row r="12529" s="109" customFormat="1" ht="14.4"/>
    <row r="12530" s="109" customFormat="1" ht="14.4"/>
    <row r="12531" s="109" customFormat="1" ht="14.4"/>
    <row r="12532" s="109" customFormat="1" ht="14.4"/>
    <row r="12533" s="109" customFormat="1" ht="14.4"/>
    <row r="12534" s="109" customFormat="1" ht="14.4"/>
    <row r="12535" s="109" customFormat="1" ht="14.4"/>
    <row r="12536" s="109" customFormat="1" ht="14.4"/>
    <row r="12537" s="109" customFormat="1" ht="14.4"/>
    <row r="12538" s="109" customFormat="1" ht="14.4"/>
    <row r="12539" s="109" customFormat="1" ht="14.4"/>
    <row r="12540" s="109" customFormat="1" ht="14.4"/>
    <row r="12541" s="109" customFormat="1" ht="14.4"/>
    <row r="12542" s="109" customFormat="1" ht="14.4"/>
    <row r="12543" s="109" customFormat="1" ht="14.4"/>
    <row r="12544" s="109" customFormat="1" ht="14.4"/>
    <row r="12545" s="109" customFormat="1" ht="14.4"/>
    <row r="12546" s="109" customFormat="1" ht="14.4"/>
    <row r="12547" s="109" customFormat="1" ht="14.4"/>
    <row r="12548" s="109" customFormat="1" ht="14.4"/>
    <row r="12549" s="109" customFormat="1" ht="14.4"/>
    <row r="12550" s="109" customFormat="1" ht="14.4"/>
    <row r="12551" s="109" customFormat="1" ht="14.4"/>
    <row r="12552" s="109" customFormat="1" ht="14.4"/>
    <row r="12553" s="109" customFormat="1" ht="14.4"/>
    <row r="12554" s="109" customFormat="1" ht="14.4"/>
    <row r="12555" s="109" customFormat="1" ht="14.4"/>
    <row r="12556" s="109" customFormat="1" ht="14.4"/>
    <row r="12557" s="109" customFormat="1" ht="14.4"/>
    <row r="12558" s="109" customFormat="1" ht="14.4"/>
    <row r="12559" s="109" customFormat="1" ht="14.4"/>
    <row r="12560" s="109" customFormat="1" ht="14.4"/>
    <row r="12561" s="109" customFormat="1" ht="14.4"/>
    <row r="12562" s="109" customFormat="1" ht="14.4"/>
    <row r="12563" s="109" customFormat="1" ht="14.4"/>
    <row r="12564" s="109" customFormat="1" ht="14.4"/>
    <row r="12565" s="109" customFormat="1" ht="14.4"/>
    <row r="12566" s="109" customFormat="1" ht="14.4"/>
    <row r="12567" s="109" customFormat="1" ht="14.4"/>
    <row r="12568" s="109" customFormat="1" ht="14.4"/>
    <row r="12569" s="109" customFormat="1" ht="14.4"/>
    <row r="12570" s="109" customFormat="1" ht="14.4"/>
    <row r="12571" s="109" customFormat="1" ht="14.4"/>
    <row r="12572" s="109" customFormat="1" ht="14.4"/>
    <row r="12573" s="109" customFormat="1" ht="14.4"/>
    <row r="12574" s="109" customFormat="1" ht="14.4"/>
    <row r="12575" s="109" customFormat="1" ht="14.4"/>
    <row r="12576" s="109" customFormat="1" ht="14.4"/>
    <row r="12577" s="109" customFormat="1" ht="14.4"/>
    <row r="12578" s="109" customFormat="1" ht="14.4"/>
    <row r="12579" s="109" customFormat="1" ht="14.4"/>
    <row r="12580" s="109" customFormat="1" ht="14.4"/>
    <row r="12581" s="109" customFormat="1" ht="14.4"/>
    <row r="12582" s="109" customFormat="1" ht="14.4"/>
    <row r="12583" s="109" customFormat="1" ht="14.4"/>
    <row r="12584" s="109" customFormat="1" ht="14.4"/>
    <row r="12585" s="109" customFormat="1" ht="14.4"/>
    <row r="12586" s="109" customFormat="1" ht="14.4"/>
    <row r="12587" s="109" customFormat="1" ht="14.4"/>
    <row r="12588" s="109" customFormat="1" ht="14.4"/>
    <row r="12589" s="109" customFormat="1" ht="14.4"/>
    <row r="12590" s="109" customFormat="1" ht="14.4"/>
    <row r="12591" s="109" customFormat="1" ht="14.4"/>
    <row r="12592" s="109" customFormat="1" ht="14.4"/>
    <row r="12593" s="109" customFormat="1" ht="14.4"/>
    <row r="12594" s="109" customFormat="1" ht="14.4"/>
    <row r="12595" s="109" customFormat="1" ht="14.4"/>
    <row r="12596" s="109" customFormat="1" ht="14.4"/>
    <row r="12597" s="109" customFormat="1" ht="14.4"/>
    <row r="12598" s="109" customFormat="1" ht="14.4"/>
    <row r="12599" s="109" customFormat="1" ht="14.4"/>
    <row r="12600" s="109" customFormat="1" ht="14.4"/>
    <row r="12601" s="109" customFormat="1" ht="14.4"/>
    <row r="12602" s="109" customFormat="1" ht="14.4"/>
    <row r="12603" s="109" customFormat="1" ht="14.4"/>
    <row r="12604" s="109" customFormat="1" ht="14.4"/>
    <row r="12605" s="109" customFormat="1" ht="14.4"/>
    <row r="12606" s="109" customFormat="1" ht="14.4"/>
    <row r="12607" s="109" customFormat="1" ht="14.4"/>
    <row r="12608" s="109" customFormat="1" ht="14.4"/>
    <row r="12609" s="109" customFormat="1" ht="14.4"/>
    <row r="12610" s="109" customFormat="1" ht="14.4"/>
    <row r="12611" s="109" customFormat="1" ht="14.4"/>
    <row r="12612" s="109" customFormat="1" ht="14.4"/>
    <row r="12613" s="109" customFormat="1" ht="14.4"/>
    <row r="12614" s="109" customFormat="1" ht="14.4"/>
    <row r="12615" s="109" customFormat="1" ht="14.4"/>
    <row r="12616" s="109" customFormat="1" ht="14.4"/>
    <row r="12617" s="109" customFormat="1" ht="14.4"/>
    <row r="12618" s="109" customFormat="1" ht="14.4"/>
    <row r="12619" s="109" customFormat="1" ht="14.4"/>
    <row r="12620" s="109" customFormat="1" ht="14.4"/>
    <row r="12621" s="109" customFormat="1" ht="14.4"/>
    <row r="12622" s="109" customFormat="1" ht="14.4"/>
    <row r="12623" s="109" customFormat="1" ht="14.4"/>
    <row r="12624" s="109" customFormat="1" ht="14.4"/>
    <row r="12625" s="109" customFormat="1" ht="14.4"/>
    <row r="12626" s="109" customFormat="1" ht="14.4"/>
    <row r="12627" s="109" customFormat="1" ht="14.4"/>
    <row r="12628" s="109" customFormat="1" ht="14.4"/>
    <row r="12629" s="109" customFormat="1" ht="14.4"/>
    <row r="12630" s="109" customFormat="1" ht="14.4"/>
    <row r="12631" s="109" customFormat="1" ht="14.4"/>
    <row r="12632" s="109" customFormat="1" ht="14.4"/>
    <row r="12633" s="109" customFormat="1" ht="14.4"/>
    <row r="12634" s="109" customFormat="1" ht="14.4"/>
    <row r="12635" s="109" customFormat="1" ht="14.4"/>
    <row r="12636" s="109" customFormat="1" ht="14.4"/>
    <row r="12637" s="109" customFormat="1" ht="14.4"/>
    <row r="12638" s="109" customFormat="1" ht="14.4"/>
    <row r="12639" s="109" customFormat="1" ht="14.4"/>
    <row r="12640" s="109" customFormat="1" ht="14.4"/>
    <row r="12641" s="109" customFormat="1" ht="14.4"/>
    <row r="12642" s="109" customFormat="1" ht="14.4"/>
    <row r="12643" s="109" customFormat="1" ht="14.4"/>
    <row r="12644" s="109" customFormat="1" ht="14.4"/>
    <row r="12645" s="109" customFormat="1" ht="14.4"/>
    <row r="12646" s="109" customFormat="1" ht="14.4"/>
    <row r="12647" s="109" customFormat="1" ht="14.4"/>
    <row r="12648" s="109" customFormat="1" ht="14.4"/>
    <row r="12649" s="109" customFormat="1" ht="14.4"/>
    <row r="12650" s="109" customFormat="1" ht="14.4"/>
    <row r="12651" s="109" customFormat="1" ht="14.4"/>
    <row r="12652" s="109" customFormat="1" ht="14.4"/>
    <row r="12653" s="109" customFormat="1" ht="14.4"/>
    <row r="12654" s="109" customFormat="1" ht="14.4"/>
    <row r="12655" s="109" customFormat="1" ht="14.4"/>
    <row r="12656" s="109" customFormat="1" ht="14.4"/>
    <row r="12657" s="109" customFormat="1" ht="14.4"/>
    <row r="12658" s="109" customFormat="1" ht="14.4"/>
    <row r="12659" s="109" customFormat="1" ht="14.4"/>
    <row r="12660" s="109" customFormat="1" ht="14.4"/>
    <row r="12661" s="109" customFormat="1" ht="14.4"/>
    <row r="12662" s="109" customFormat="1" ht="14.4"/>
    <row r="12663" s="109" customFormat="1" ht="14.4"/>
    <row r="12664" s="109" customFormat="1" ht="14.4"/>
    <row r="12665" s="109" customFormat="1" ht="14.4"/>
    <row r="12666" s="109" customFormat="1" ht="14.4"/>
    <row r="12667" s="109" customFormat="1" ht="14.4"/>
    <row r="12668" s="109" customFormat="1" ht="14.4"/>
    <row r="12669" s="109" customFormat="1" ht="14.4"/>
    <row r="12670" s="109" customFormat="1" ht="14.4"/>
    <row r="12671" s="109" customFormat="1" ht="14.4"/>
    <row r="12672" s="109" customFormat="1" ht="14.4"/>
    <row r="12673" s="109" customFormat="1" ht="14.4"/>
    <row r="12674" s="109" customFormat="1" ht="14.4"/>
    <row r="12675" s="109" customFormat="1" ht="14.4"/>
    <row r="12676" s="109" customFormat="1" ht="14.4"/>
    <row r="12677" s="109" customFormat="1" ht="14.4"/>
    <row r="12678" s="109" customFormat="1" ht="14.4"/>
    <row r="12679" s="109" customFormat="1" ht="14.4"/>
    <row r="12680" s="109" customFormat="1" ht="14.4"/>
    <row r="12681" s="109" customFormat="1" ht="14.4"/>
    <row r="12682" s="109" customFormat="1" ht="14.4"/>
    <row r="12683" s="109" customFormat="1" ht="14.4"/>
    <row r="12684" s="109" customFormat="1" ht="14.4"/>
    <row r="12685" s="109" customFormat="1" ht="14.4"/>
    <row r="12686" s="109" customFormat="1" ht="14.4"/>
    <row r="12687" s="109" customFormat="1" ht="14.4"/>
    <row r="12688" s="109" customFormat="1" ht="14.4"/>
    <row r="12689" s="109" customFormat="1" ht="14.4"/>
    <row r="12690" s="109" customFormat="1" ht="14.4"/>
    <row r="12691" s="109" customFormat="1" ht="14.4"/>
    <row r="12692" s="109" customFormat="1" ht="14.4"/>
    <row r="12693" s="109" customFormat="1" ht="14.4"/>
    <row r="12694" s="109" customFormat="1" ht="14.4"/>
    <row r="12695" s="109" customFormat="1" ht="14.4"/>
    <row r="12696" s="109" customFormat="1" ht="14.4"/>
    <row r="12697" s="109" customFormat="1" ht="14.4"/>
    <row r="12698" s="109" customFormat="1" ht="14.4"/>
    <row r="12699" s="109" customFormat="1" ht="14.4"/>
    <row r="12700" s="109" customFormat="1" ht="14.4"/>
    <row r="12701" s="109" customFormat="1" ht="14.4"/>
    <row r="12702" s="109" customFormat="1" ht="14.4"/>
    <row r="12703" s="109" customFormat="1" ht="14.4"/>
    <row r="12704" s="109" customFormat="1" ht="14.4"/>
    <row r="12705" s="109" customFormat="1" ht="14.4"/>
    <row r="12706" s="109" customFormat="1" ht="14.4"/>
    <row r="12707" s="109" customFormat="1" ht="14.4"/>
    <row r="12708" s="109" customFormat="1" ht="14.4"/>
    <row r="12709" s="109" customFormat="1" ht="14.4"/>
    <row r="12710" s="109" customFormat="1" ht="14.4"/>
    <row r="12711" s="109" customFormat="1" ht="14.4"/>
    <row r="12712" s="109" customFormat="1" ht="14.4"/>
    <row r="12713" s="109" customFormat="1" ht="14.4"/>
    <row r="12714" s="109" customFormat="1" ht="14.4"/>
    <row r="12715" s="109" customFormat="1" ht="14.4"/>
    <row r="12716" s="109" customFormat="1" ht="14.4"/>
    <row r="12717" s="109" customFormat="1" ht="14.4"/>
    <row r="12718" s="109" customFormat="1" ht="14.4"/>
    <row r="12719" s="109" customFormat="1" ht="14.4"/>
    <row r="12720" s="109" customFormat="1" ht="14.4"/>
    <row r="12721" s="109" customFormat="1" ht="14.4"/>
    <row r="12722" s="109" customFormat="1" ht="14.4"/>
    <row r="12723" s="109" customFormat="1" ht="14.4"/>
    <row r="12724" s="109" customFormat="1" ht="14.4"/>
    <row r="12725" s="109" customFormat="1" ht="14.4"/>
    <row r="12726" s="109" customFormat="1" ht="14.4"/>
    <row r="12727" s="109" customFormat="1" ht="14.4"/>
    <row r="12728" s="109" customFormat="1" ht="14.4"/>
    <row r="12729" s="109" customFormat="1" ht="14.4"/>
    <row r="12730" s="109" customFormat="1" ht="14.4"/>
    <row r="12731" s="109" customFormat="1" ht="14.4"/>
    <row r="12732" s="109" customFormat="1" ht="14.4"/>
    <row r="12733" s="109" customFormat="1" ht="14.4"/>
    <row r="12734" s="109" customFormat="1" ht="14.4"/>
    <row r="12735" s="109" customFormat="1" ht="14.4"/>
    <row r="12736" s="109" customFormat="1" ht="14.4"/>
    <row r="12737" s="109" customFormat="1" ht="14.4"/>
    <row r="12738" s="109" customFormat="1" ht="14.4"/>
    <row r="12739" s="109" customFormat="1" ht="14.4"/>
    <row r="12740" s="109" customFormat="1" ht="14.4"/>
    <row r="12741" s="109" customFormat="1" ht="14.4"/>
    <row r="12742" s="109" customFormat="1" ht="14.4"/>
    <row r="12743" s="109" customFormat="1" ht="14.4"/>
    <row r="12744" s="109" customFormat="1" ht="14.4"/>
    <row r="12745" s="109" customFormat="1" ht="14.4"/>
    <row r="12746" s="109" customFormat="1" ht="14.4"/>
    <row r="12747" s="109" customFormat="1" ht="14.4"/>
    <row r="12748" s="109" customFormat="1" ht="14.4"/>
    <row r="12749" s="109" customFormat="1" ht="14.4"/>
    <row r="12750" s="109" customFormat="1" ht="14.4"/>
    <row r="12751" s="109" customFormat="1" ht="14.4"/>
    <row r="12752" s="109" customFormat="1" ht="14.4"/>
    <row r="12753" s="109" customFormat="1" ht="14.4"/>
    <row r="12754" s="109" customFormat="1" ht="14.4"/>
    <row r="12755" s="109" customFormat="1" ht="14.4"/>
    <row r="12756" s="109" customFormat="1" ht="14.4"/>
    <row r="12757" s="109" customFormat="1" ht="14.4"/>
    <row r="12758" s="109" customFormat="1" ht="14.4"/>
    <row r="12759" s="109" customFormat="1" ht="14.4"/>
    <row r="12760" s="109" customFormat="1" ht="14.4"/>
    <row r="12761" s="109" customFormat="1" ht="14.4"/>
    <row r="12762" s="109" customFormat="1" ht="14.4"/>
    <row r="12763" s="109" customFormat="1" ht="14.4"/>
    <row r="12764" s="109" customFormat="1" ht="14.4"/>
    <row r="12765" s="109" customFormat="1" ht="14.4"/>
    <row r="12766" s="109" customFormat="1" ht="14.4"/>
    <row r="12767" s="109" customFormat="1" ht="14.4"/>
    <row r="12768" s="109" customFormat="1" ht="14.4"/>
    <row r="12769" s="109" customFormat="1" ht="14.4"/>
    <row r="12770" s="109" customFormat="1" ht="14.4"/>
    <row r="12771" s="109" customFormat="1" ht="14.4"/>
    <row r="12772" s="109" customFormat="1" ht="14.4"/>
    <row r="12773" s="109" customFormat="1" ht="14.4"/>
    <row r="12774" s="109" customFormat="1" ht="14.4"/>
    <row r="12775" s="109" customFormat="1" ht="14.4"/>
    <row r="12776" s="109" customFormat="1" ht="14.4"/>
    <row r="12777" s="109" customFormat="1" ht="14.4"/>
    <row r="12778" s="109" customFormat="1" ht="14.4"/>
    <row r="12779" s="109" customFormat="1" ht="14.4"/>
    <row r="12780" s="109" customFormat="1" ht="14.4"/>
    <row r="12781" s="109" customFormat="1" ht="14.4"/>
    <row r="12782" s="109" customFormat="1" ht="14.4"/>
    <row r="12783" s="109" customFormat="1" ht="14.4"/>
    <row r="12784" s="109" customFormat="1" ht="14.4"/>
    <row r="12785" s="109" customFormat="1" ht="14.4"/>
    <row r="12786" s="109" customFormat="1" ht="14.4"/>
    <row r="12787" s="109" customFormat="1" ht="14.4"/>
    <row r="12788" s="109" customFormat="1" ht="14.4"/>
    <row r="12789" s="109" customFormat="1" ht="14.4"/>
    <row r="12790" s="109" customFormat="1" ht="14.4"/>
    <row r="12791" s="109" customFormat="1" ht="14.4"/>
    <row r="12792" s="109" customFormat="1" ht="14.4"/>
    <row r="12793" s="109" customFormat="1" ht="14.4"/>
    <row r="12794" s="109" customFormat="1" ht="14.4"/>
    <row r="12795" s="109" customFormat="1" ht="14.4"/>
    <row r="12796" s="109" customFormat="1" ht="14.4"/>
    <row r="12797" s="109" customFormat="1" ht="14.4"/>
    <row r="12798" s="109" customFormat="1" ht="14.4"/>
    <row r="12799" s="109" customFormat="1" ht="14.4"/>
    <row r="12800" s="109" customFormat="1" ht="14.4"/>
    <row r="12801" s="109" customFormat="1" ht="14.4"/>
    <row r="12802" s="109" customFormat="1" ht="14.4"/>
    <row r="12803" s="109" customFormat="1" ht="14.4"/>
    <row r="12804" s="109" customFormat="1" ht="14.4"/>
    <row r="12805" s="109" customFormat="1" ht="14.4"/>
    <row r="12806" s="109" customFormat="1" ht="14.4"/>
    <row r="12807" s="109" customFormat="1" ht="14.4"/>
    <row r="12808" s="109" customFormat="1" ht="14.4"/>
    <row r="12809" s="109" customFormat="1" ht="14.4"/>
    <row r="12810" s="109" customFormat="1" ht="14.4"/>
    <row r="12811" s="109" customFormat="1" ht="14.4"/>
    <row r="12812" s="109" customFormat="1" ht="14.4"/>
    <row r="12813" s="109" customFormat="1" ht="14.4"/>
    <row r="12814" s="109" customFormat="1" ht="14.4"/>
    <row r="12815" s="109" customFormat="1" ht="14.4"/>
    <row r="12816" s="109" customFormat="1" ht="14.4"/>
    <row r="12817" s="109" customFormat="1" ht="14.4"/>
    <row r="12818" s="109" customFormat="1" ht="14.4"/>
    <row r="12819" s="109" customFormat="1" ht="14.4"/>
    <row r="12820" s="109" customFormat="1" ht="14.4"/>
    <row r="12821" s="109" customFormat="1" ht="14.4"/>
    <row r="12822" s="109" customFormat="1" ht="14.4"/>
    <row r="12823" s="109" customFormat="1" ht="14.4"/>
    <row r="12824" s="109" customFormat="1" ht="14.4"/>
    <row r="12825" s="109" customFormat="1" ht="14.4"/>
    <row r="12826" s="109" customFormat="1" ht="14.4"/>
    <row r="12827" s="109" customFormat="1" ht="14.4"/>
    <row r="12828" s="109" customFormat="1" ht="14.4"/>
    <row r="12829" s="109" customFormat="1" ht="14.4"/>
    <row r="12830" s="109" customFormat="1" ht="14.4"/>
    <row r="12831" s="109" customFormat="1" ht="14.4"/>
    <row r="12832" s="109" customFormat="1" ht="14.4"/>
    <row r="12833" s="109" customFormat="1" ht="14.4"/>
    <row r="12834" s="109" customFormat="1" ht="14.4"/>
    <row r="12835" s="109" customFormat="1" ht="14.4"/>
    <row r="12836" s="109" customFormat="1" ht="14.4"/>
    <row r="12837" s="109" customFormat="1" ht="14.4"/>
    <row r="12838" s="109" customFormat="1" ht="14.4"/>
    <row r="12839" s="109" customFormat="1" ht="14.4"/>
    <row r="12840" s="109" customFormat="1" ht="14.4"/>
    <row r="12841" s="109" customFormat="1" ht="14.4"/>
    <row r="12842" s="109" customFormat="1" ht="14.4"/>
    <row r="12843" s="109" customFormat="1" ht="14.4"/>
    <row r="12844" s="109" customFormat="1" ht="14.4"/>
    <row r="12845" s="109" customFormat="1" ht="14.4"/>
    <row r="12846" s="109" customFormat="1" ht="14.4"/>
    <row r="12847" s="109" customFormat="1" ht="14.4"/>
    <row r="12848" s="109" customFormat="1" ht="14.4"/>
    <row r="12849" s="109" customFormat="1" ht="14.4"/>
    <row r="12850" s="109" customFormat="1" ht="14.4"/>
    <row r="12851" s="109" customFormat="1" ht="14.4"/>
    <row r="12852" s="109" customFormat="1" ht="14.4"/>
    <row r="12853" s="109" customFormat="1" ht="14.4"/>
    <row r="12854" s="109" customFormat="1" ht="14.4"/>
    <row r="12855" s="109" customFormat="1" ht="14.4"/>
    <row r="12856" s="109" customFormat="1" ht="14.4"/>
    <row r="12857" s="109" customFormat="1" ht="14.4"/>
    <row r="12858" s="109" customFormat="1" ht="14.4"/>
    <row r="12859" s="109" customFormat="1" ht="14.4"/>
    <row r="12860" s="109" customFormat="1" ht="14.4"/>
    <row r="12861" s="109" customFormat="1" ht="14.4"/>
    <row r="12862" s="109" customFormat="1" ht="14.4"/>
    <row r="12863" s="109" customFormat="1" ht="14.4"/>
    <row r="12864" s="109" customFormat="1" ht="14.4"/>
    <row r="12865" s="109" customFormat="1" ht="14.4"/>
    <row r="12866" s="109" customFormat="1" ht="14.4"/>
    <row r="12867" s="109" customFormat="1" ht="14.4"/>
    <row r="12868" s="109" customFormat="1" ht="14.4"/>
    <row r="12869" s="109" customFormat="1" ht="14.4"/>
    <row r="12870" s="109" customFormat="1" ht="14.4"/>
    <row r="12871" s="109" customFormat="1" ht="14.4"/>
    <row r="12872" s="109" customFormat="1" ht="14.4"/>
    <row r="12873" s="109" customFormat="1" ht="14.4"/>
    <row r="12874" s="109" customFormat="1" ht="14.4"/>
    <row r="12875" s="109" customFormat="1" ht="14.4"/>
    <row r="12876" s="109" customFormat="1" ht="14.4"/>
    <row r="12877" s="109" customFormat="1" ht="14.4"/>
    <row r="12878" s="109" customFormat="1" ht="14.4"/>
    <row r="12879" s="109" customFormat="1" ht="14.4"/>
    <row r="12880" s="109" customFormat="1" ht="14.4"/>
    <row r="12881" s="109" customFormat="1" ht="14.4"/>
    <row r="12882" s="109" customFormat="1" ht="14.4"/>
    <row r="12883" s="109" customFormat="1" ht="14.4"/>
    <row r="12884" s="109" customFormat="1" ht="14.4"/>
    <row r="12885" s="109" customFormat="1" ht="14.4"/>
    <row r="12886" s="109" customFormat="1" ht="14.4"/>
    <row r="12887" s="109" customFormat="1" ht="14.4"/>
    <row r="12888" s="109" customFormat="1" ht="14.4"/>
    <row r="12889" s="109" customFormat="1" ht="14.4"/>
    <row r="12890" s="109" customFormat="1" ht="14.4"/>
    <row r="12891" s="109" customFormat="1" ht="14.4"/>
    <row r="12892" s="109" customFormat="1" ht="14.4"/>
    <row r="12893" s="109" customFormat="1" ht="14.4"/>
    <row r="12894" s="109" customFormat="1" ht="14.4"/>
    <row r="12895" s="109" customFormat="1" ht="14.4"/>
    <row r="12896" s="109" customFormat="1" ht="14.4"/>
    <row r="12897" s="109" customFormat="1" ht="14.4"/>
    <row r="12898" s="109" customFormat="1" ht="14.4"/>
    <row r="12899" s="109" customFormat="1" ht="14.4"/>
    <row r="12900" s="109" customFormat="1" ht="14.4"/>
    <row r="12901" s="109" customFormat="1" ht="14.4"/>
    <row r="12902" s="109" customFormat="1" ht="14.4"/>
    <row r="12903" s="109" customFormat="1" ht="14.4"/>
    <row r="12904" s="109" customFormat="1" ht="14.4"/>
    <row r="12905" s="109" customFormat="1" ht="14.4"/>
    <row r="12906" s="109" customFormat="1" ht="14.4"/>
    <row r="12907" s="109" customFormat="1" ht="14.4"/>
    <row r="12908" s="109" customFormat="1" ht="14.4"/>
    <row r="12909" s="109" customFormat="1" ht="14.4"/>
    <row r="12910" s="109" customFormat="1" ht="14.4"/>
    <row r="12911" s="109" customFormat="1" ht="14.4"/>
    <row r="12912" s="109" customFormat="1" ht="14.4"/>
    <row r="12913" s="109" customFormat="1" ht="14.4"/>
    <row r="12914" s="109" customFormat="1" ht="14.4"/>
    <row r="12915" s="109" customFormat="1" ht="14.4"/>
    <row r="12916" s="109" customFormat="1" ht="14.4"/>
    <row r="12917" s="109" customFormat="1" ht="14.4"/>
    <row r="12918" s="109" customFormat="1" ht="14.4"/>
    <row r="12919" s="109" customFormat="1" ht="14.4"/>
    <row r="12920" s="109" customFormat="1" ht="14.4"/>
    <row r="12921" s="109" customFormat="1" ht="14.4"/>
    <row r="12922" s="109" customFormat="1" ht="14.4"/>
    <row r="12923" s="109" customFormat="1" ht="14.4"/>
    <row r="12924" s="109" customFormat="1" ht="14.4"/>
    <row r="12925" s="109" customFormat="1" ht="14.4"/>
    <row r="12926" s="109" customFormat="1" ht="14.4"/>
    <row r="12927" s="109" customFormat="1" ht="14.4"/>
    <row r="12928" s="109" customFormat="1" ht="14.4"/>
    <row r="12929" s="109" customFormat="1" ht="14.4"/>
    <row r="12930" s="109" customFormat="1" ht="14.4"/>
    <row r="12931" s="109" customFormat="1" ht="14.4"/>
    <row r="12932" s="109" customFormat="1" ht="14.4"/>
    <row r="12933" s="109" customFormat="1" ht="14.4"/>
    <row r="12934" s="109" customFormat="1" ht="14.4"/>
    <row r="12935" s="109" customFormat="1" ht="14.4"/>
    <row r="12936" s="109" customFormat="1" ht="14.4"/>
    <row r="12937" s="109" customFormat="1" ht="14.4"/>
    <row r="12938" s="109" customFormat="1" ht="14.4"/>
    <row r="12939" s="109" customFormat="1" ht="14.4"/>
    <row r="12940" s="109" customFormat="1" ht="14.4"/>
    <row r="12941" s="109" customFormat="1" ht="14.4"/>
    <row r="12942" s="109" customFormat="1" ht="14.4"/>
    <row r="12943" s="109" customFormat="1" ht="14.4"/>
    <row r="12944" s="109" customFormat="1" ht="14.4"/>
    <row r="12945" s="109" customFormat="1" ht="14.4"/>
    <row r="12946" s="109" customFormat="1" ht="14.4"/>
    <row r="12947" s="109" customFormat="1" ht="14.4"/>
    <row r="12948" s="109" customFormat="1" ht="14.4"/>
    <row r="12949" s="109" customFormat="1" ht="14.4"/>
    <row r="12950" s="109" customFormat="1" ht="14.4"/>
    <row r="12951" s="109" customFormat="1" ht="14.4"/>
    <row r="12952" s="109" customFormat="1" ht="14.4"/>
    <row r="12953" s="109" customFormat="1" ht="14.4"/>
    <row r="12954" s="109" customFormat="1" ht="14.4"/>
    <row r="12955" s="109" customFormat="1" ht="14.4"/>
    <row r="12956" s="109" customFormat="1" ht="14.4"/>
    <row r="12957" s="109" customFormat="1" ht="14.4"/>
    <row r="12958" s="109" customFormat="1" ht="14.4"/>
    <row r="12959" s="109" customFormat="1" ht="14.4"/>
    <row r="12960" s="109" customFormat="1" ht="14.4"/>
    <row r="12961" s="109" customFormat="1" ht="14.4"/>
    <row r="12962" s="109" customFormat="1" ht="14.4"/>
    <row r="12963" s="109" customFormat="1" ht="14.4"/>
    <row r="12964" s="109" customFormat="1" ht="14.4"/>
    <row r="12965" s="109" customFormat="1" ht="14.4"/>
    <row r="12966" s="109" customFormat="1" ht="14.4"/>
    <row r="12967" s="109" customFormat="1" ht="14.4"/>
    <row r="12968" s="109" customFormat="1" ht="14.4"/>
    <row r="12969" s="109" customFormat="1" ht="14.4"/>
    <row r="12970" s="109" customFormat="1" ht="14.4"/>
    <row r="12971" s="109" customFormat="1" ht="14.4"/>
    <row r="12972" s="109" customFormat="1" ht="14.4"/>
    <row r="12973" s="109" customFormat="1" ht="14.4"/>
    <row r="12974" s="109" customFormat="1" ht="14.4"/>
    <row r="12975" s="109" customFormat="1" ht="14.4"/>
    <row r="12976" s="109" customFormat="1" ht="14.4"/>
    <row r="12977" s="109" customFormat="1" ht="14.4"/>
    <row r="12978" s="109" customFormat="1" ht="14.4"/>
    <row r="12979" s="109" customFormat="1" ht="14.4"/>
    <row r="12980" s="109" customFormat="1" ht="14.4"/>
    <row r="12981" s="109" customFormat="1" ht="14.4"/>
    <row r="12982" s="109" customFormat="1" ht="14.4"/>
    <row r="12983" s="109" customFormat="1" ht="14.4"/>
    <row r="12984" s="109" customFormat="1" ht="14.4"/>
    <row r="12985" s="109" customFormat="1" ht="14.4"/>
    <row r="12986" s="109" customFormat="1" ht="14.4"/>
    <row r="12987" s="109" customFormat="1" ht="14.4"/>
    <row r="12988" s="109" customFormat="1" ht="14.4"/>
    <row r="12989" s="109" customFormat="1" ht="14.4"/>
    <row r="12990" s="109" customFormat="1" ht="14.4"/>
    <row r="12991" s="109" customFormat="1" ht="14.4"/>
    <row r="12992" s="109" customFormat="1" ht="14.4"/>
    <row r="12993" s="109" customFormat="1" ht="14.4"/>
    <row r="12994" s="109" customFormat="1" ht="14.4"/>
    <row r="12995" s="109" customFormat="1" ht="14.4"/>
    <row r="12996" s="109" customFormat="1" ht="14.4"/>
    <row r="12997" s="109" customFormat="1" ht="14.4"/>
    <row r="12998" s="109" customFormat="1" ht="14.4"/>
    <row r="12999" s="109" customFormat="1" ht="14.4"/>
    <row r="13000" s="109" customFormat="1" ht="14.4"/>
    <row r="13001" s="109" customFormat="1" ht="14.4"/>
    <row r="13002" s="109" customFormat="1" ht="14.4"/>
    <row r="13003" s="109" customFormat="1" ht="14.4"/>
    <row r="13004" s="109" customFormat="1" ht="14.4"/>
    <row r="13005" s="109" customFormat="1" ht="14.4"/>
    <row r="13006" s="109" customFormat="1" ht="14.4"/>
    <row r="13007" s="109" customFormat="1" ht="14.4"/>
    <row r="13008" s="109" customFormat="1" ht="14.4"/>
    <row r="13009" s="109" customFormat="1" ht="14.4"/>
    <row r="13010" s="109" customFormat="1" ht="14.4"/>
    <row r="13011" s="109" customFormat="1" ht="14.4"/>
    <row r="13012" s="109" customFormat="1" ht="14.4"/>
    <row r="13013" s="109" customFormat="1" ht="14.4"/>
    <row r="13014" s="109" customFormat="1" ht="14.4"/>
    <row r="13015" s="109" customFormat="1" ht="14.4"/>
    <row r="13016" s="109" customFormat="1" ht="14.4"/>
    <row r="13017" s="109" customFormat="1" ht="14.4"/>
    <row r="13018" s="109" customFormat="1" ht="14.4"/>
    <row r="13019" s="109" customFormat="1" ht="14.4"/>
    <row r="13020" s="109" customFormat="1" ht="14.4"/>
    <row r="13021" s="109" customFormat="1" ht="14.4"/>
    <row r="13022" s="109" customFormat="1" ht="14.4"/>
    <row r="13023" s="109" customFormat="1" ht="14.4"/>
    <row r="13024" s="109" customFormat="1" ht="14.4"/>
    <row r="13025" s="109" customFormat="1" ht="14.4"/>
    <row r="13026" s="109" customFormat="1" ht="14.4"/>
    <row r="13027" s="109" customFormat="1" ht="14.4"/>
    <row r="13028" s="109" customFormat="1" ht="14.4"/>
    <row r="13029" s="109" customFormat="1" ht="14.4"/>
    <row r="13030" s="109" customFormat="1" ht="14.4"/>
    <row r="13031" s="109" customFormat="1" ht="14.4"/>
    <row r="13032" s="109" customFormat="1" ht="14.4"/>
    <row r="13033" s="109" customFormat="1" ht="14.4"/>
    <row r="13034" s="109" customFormat="1" ht="14.4"/>
    <row r="13035" s="109" customFormat="1" ht="14.4"/>
    <row r="13036" s="109" customFormat="1" ht="14.4"/>
    <row r="13037" s="109" customFormat="1" ht="14.4"/>
    <row r="13038" s="109" customFormat="1" ht="14.4"/>
    <row r="13039" s="109" customFormat="1" ht="14.4"/>
    <row r="13040" s="109" customFormat="1" ht="14.4"/>
    <row r="13041" s="109" customFormat="1" ht="14.4"/>
    <row r="13042" s="109" customFormat="1" ht="14.4"/>
    <row r="13043" s="109" customFormat="1" ht="14.4"/>
    <row r="13044" s="109" customFormat="1" ht="14.4"/>
    <row r="13045" s="109" customFormat="1" ht="14.4"/>
    <row r="13046" s="109" customFormat="1" ht="14.4"/>
    <row r="13047" s="109" customFormat="1" ht="14.4"/>
    <row r="13048" s="109" customFormat="1" ht="14.4"/>
    <row r="13049" s="109" customFormat="1" ht="14.4"/>
    <row r="13050" s="109" customFormat="1" ht="14.4"/>
    <row r="13051" s="109" customFormat="1" ht="14.4"/>
    <row r="13052" s="109" customFormat="1" ht="14.4"/>
    <row r="13053" s="109" customFormat="1" ht="14.4"/>
    <row r="13054" s="109" customFormat="1" ht="14.4"/>
    <row r="13055" s="109" customFormat="1" ht="14.4"/>
    <row r="13056" s="109" customFormat="1" ht="14.4"/>
    <row r="13057" s="109" customFormat="1" ht="14.4"/>
    <row r="13058" s="109" customFormat="1" ht="14.4"/>
    <row r="13059" s="109" customFormat="1" ht="14.4"/>
    <row r="13060" s="109" customFormat="1" ht="14.4"/>
    <row r="13061" s="109" customFormat="1" ht="14.4"/>
    <row r="13062" s="109" customFormat="1" ht="14.4"/>
    <row r="13063" s="109" customFormat="1" ht="14.4"/>
    <row r="13064" s="109" customFormat="1" ht="14.4"/>
    <row r="13065" s="109" customFormat="1" ht="14.4"/>
    <row r="13066" s="109" customFormat="1" ht="14.4"/>
    <row r="13067" s="109" customFormat="1" ht="14.4"/>
    <row r="13068" s="109" customFormat="1" ht="14.4"/>
    <row r="13069" s="109" customFormat="1" ht="14.4"/>
    <row r="13070" s="109" customFormat="1" ht="14.4"/>
    <row r="13071" s="109" customFormat="1" ht="14.4"/>
    <row r="13072" s="109" customFormat="1" ht="14.4"/>
    <row r="13073" s="109" customFormat="1" ht="14.4"/>
    <row r="13074" s="109" customFormat="1" ht="14.4"/>
    <row r="13075" s="109" customFormat="1" ht="14.4"/>
    <row r="13076" s="109" customFormat="1" ht="14.4"/>
    <row r="13077" s="109" customFormat="1" ht="14.4"/>
    <row r="13078" s="109" customFormat="1" ht="14.4"/>
    <row r="13079" s="109" customFormat="1" ht="14.4"/>
    <row r="13080" s="109" customFormat="1" ht="14.4"/>
    <row r="13081" s="109" customFormat="1" ht="14.4"/>
    <row r="13082" s="109" customFormat="1" ht="14.4"/>
    <row r="13083" s="109" customFormat="1" ht="14.4"/>
    <row r="13084" s="109" customFormat="1" ht="14.4"/>
    <row r="13085" s="109" customFormat="1" ht="14.4"/>
    <row r="13086" s="109" customFormat="1" ht="14.4"/>
    <row r="13087" s="109" customFormat="1" ht="14.4"/>
    <row r="13088" s="109" customFormat="1" ht="14.4"/>
    <row r="13089" s="109" customFormat="1" ht="14.4"/>
    <row r="13090" s="109" customFormat="1" ht="14.4"/>
    <row r="13091" s="109" customFormat="1" ht="14.4"/>
    <row r="13092" s="109" customFormat="1" ht="14.4"/>
    <row r="13093" s="109" customFormat="1" ht="14.4"/>
    <row r="13094" s="109" customFormat="1" ht="14.4"/>
    <row r="13095" s="109" customFormat="1" ht="14.4"/>
    <row r="13096" s="109" customFormat="1" ht="14.4"/>
    <row r="13097" s="109" customFormat="1" ht="14.4"/>
    <row r="13098" s="109" customFormat="1" ht="14.4"/>
    <row r="13099" s="109" customFormat="1" ht="14.4"/>
    <row r="13100" s="109" customFormat="1" ht="14.4"/>
    <row r="13101" s="109" customFormat="1" ht="14.4"/>
    <row r="13102" s="109" customFormat="1" ht="14.4"/>
    <row r="13103" s="109" customFormat="1" ht="14.4"/>
    <row r="13104" s="109" customFormat="1" ht="14.4"/>
    <row r="13105" s="109" customFormat="1" ht="14.4"/>
    <row r="13106" s="109" customFormat="1" ht="14.4"/>
    <row r="13107" s="109" customFormat="1" ht="14.4"/>
    <row r="13108" s="109" customFormat="1" ht="14.4"/>
    <row r="13109" s="109" customFormat="1" ht="14.4"/>
    <row r="13110" s="109" customFormat="1" ht="14.4"/>
    <row r="13111" s="109" customFormat="1" ht="14.4"/>
    <row r="13112" s="109" customFormat="1" ht="14.4"/>
    <row r="13113" s="109" customFormat="1" ht="14.4"/>
    <row r="13114" s="109" customFormat="1" ht="14.4"/>
    <row r="13115" s="109" customFormat="1" ht="14.4"/>
    <row r="13116" s="109" customFormat="1" ht="14.4"/>
    <row r="13117" s="109" customFormat="1" ht="14.4"/>
    <row r="13118" s="109" customFormat="1" ht="14.4"/>
    <row r="13119" s="109" customFormat="1" ht="14.4"/>
    <row r="13120" s="109" customFormat="1" ht="14.4"/>
    <row r="13121" s="109" customFormat="1" ht="14.4"/>
    <row r="13122" s="109" customFormat="1" ht="14.4"/>
    <row r="13123" s="109" customFormat="1" ht="14.4"/>
    <row r="13124" s="109" customFormat="1" ht="14.4"/>
    <row r="13125" s="109" customFormat="1" ht="14.4"/>
    <row r="13126" s="109" customFormat="1" ht="14.4"/>
    <row r="13127" s="109" customFormat="1" ht="14.4"/>
    <row r="13128" s="109" customFormat="1" ht="14.4"/>
    <row r="13129" s="109" customFormat="1" ht="14.4"/>
    <row r="13130" s="109" customFormat="1" ht="14.4"/>
    <row r="13131" s="109" customFormat="1" ht="14.4"/>
    <row r="13132" s="109" customFormat="1" ht="14.4"/>
    <row r="13133" s="109" customFormat="1" ht="14.4"/>
    <row r="13134" s="109" customFormat="1" ht="14.4"/>
    <row r="13135" s="109" customFormat="1" ht="14.4"/>
    <row r="13136" s="109" customFormat="1" ht="14.4"/>
    <row r="13137" s="109" customFormat="1" ht="14.4"/>
    <row r="13138" s="109" customFormat="1" ht="14.4"/>
    <row r="13139" s="109" customFormat="1" ht="14.4"/>
    <row r="13140" s="109" customFormat="1" ht="14.4"/>
    <row r="13141" s="109" customFormat="1" ht="14.4"/>
    <row r="13142" s="109" customFormat="1" ht="14.4"/>
    <row r="13143" s="109" customFormat="1" ht="14.4"/>
    <row r="13144" s="109" customFormat="1" ht="14.4"/>
    <row r="13145" s="109" customFormat="1" ht="14.4"/>
    <row r="13146" s="109" customFormat="1" ht="14.4"/>
    <row r="13147" s="109" customFormat="1" ht="14.4"/>
    <row r="13148" s="109" customFormat="1" ht="14.4"/>
    <row r="13149" s="109" customFormat="1" ht="14.4"/>
    <row r="13150" s="109" customFormat="1" ht="14.4"/>
    <row r="13151" s="109" customFormat="1" ht="14.4"/>
    <row r="13152" s="109" customFormat="1" ht="14.4"/>
    <row r="13153" s="109" customFormat="1" ht="14.4"/>
    <row r="13154" s="109" customFormat="1" ht="14.4"/>
    <row r="13155" s="109" customFormat="1" ht="14.4"/>
    <row r="13156" s="109" customFormat="1" ht="14.4"/>
    <row r="13157" s="109" customFormat="1" ht="14.4"/>
    <row r="13158" s="109" customFormat="1" ht="14.4"/>
    <row r="13159" s="109" customFormat="1" ht="14.4"/>
    <row r="13160" s="109" customFormat="1" ht="14.4"/>
    <row r="13161" s="109" customFormat="1" ht="14.4"/>
    <row r="13162" s="109" customFormat="1" ht="14.4"/>
    <row r="13163" s="109" customFormat="1" ht="14.4"/>
    <row r="13164" s="109" customFormat="1" ht="14.4"/>
    <row r="13165" s="109" customFormat="1" ht="14.4"/>
    <row r="13166" s="109" customFormat="1" ht="14.4"/>
    <row r="13167" s="109" customFormat="1" ht="14.4"/>
    <row r="13168" s="109" customFormat="1" ht="14.4"/>
    <row r="13169" s="109" customFormat="1" ht="14.4"/>
    <row r="13170" s="109" customFormat="1" ht="14.4"/>
    <row r="13171" s="109" customFormat="1" ht="14.4"/>
    <row r="13172" s="109" customFormat="1" ht="14.4"/>
    <row r="13173" s="109" customFormat="1" ht="14.4"/>
    <row r="13174" s="109" customFormat="1" ht="14.4"/>
    <row r="13175" s="109" customFormat="1" ht="14.4"/>
    <row r="13176" s="109" customFormat="1" ht="14.4"/>
    <row r="13177" s="109" customFormat="1" ht="14.4"/>
    <row r="13178" s="109" customFormat="1" ht="14.4"/>
    <row r="13179" s="109" customFormat="1" ht="14.4"/>
    <row r="13180" s="109" customFormat="1" ht="14.4"/>
    <row r="13181" s="109" customFormat="1" ht="14.4"/>
    <row r="13182" s="109" customFormat="1" ht="14.4"/>
    <row r="13183" s="109" customFormat="1" ht="14.4"/>
    <row r="13184" s="109" customFormat="1" ht="14.4"/>
    <row r="13185" s="109" customFormat="1" ht="14.4"/>
    <row r="13186" s="109" customFormat="1" ht="14.4"/>
    <row r="13187" s="109" customFormat="1" ht="14.4"/>
    <row r="13188" s="109" customFormat="1" ht="14.4"/>
    <row r="13189" s="109" customFormat="1" ht="14.4"/>
    <row r="13190" s="109" customFormat="1" ht="14.4"/>
    <row r="13191" s="109" customFormat="1" ht="14.4"/>
    <row r="13192" s="109" customFormat="1" ht="14.4"/>
    <row r="13193" s="109" customFormat="1" ht="14.4"/>
    <row r="13194" s="109" customFormat="1" ht="14.4"/>
    <row r="13195" s="109" customFormat="1" ht="14.4"/>
    <row r="13196" s="109" customFormat="1" ht="14.4"/>
    <row r="13197" s="109" customFormat="1" ht="14.4"/>
    <row r="13198" s="109" customFormat="1" ht="14.4"/>
    <row r="13199" s="109" customFormat="1" ht="14.4"/>
    <row r="13200" s="109" customFormat="1" ht="14.4"/>
    <row r="13201" s="109" customFormat="1" ht="14.4"/>
    <row r="13202" s="109" customFormat="1" ht="14.4"/>
    <row r="13203" s="109" customFormat="1" ht="14.4"/>
    <row r="13204" s="109" customFormat="1" ht="14.4"/>
    <row r="13205" s="109" customFormat="1" ht="14.4"/>
    <row r="13206" s="109" customFormat="1" ht="14.4"/>
    <row r="13207" s="109" customFormat="1" ht="14.4"/>
    <row r="13208" s="109" customFormat="1" ht="14.4"/>
    <row r="13209" s="109" customFormat="1" ht="14.4"/>
    <row r="13210" s="109" customFormat="1" ht="14.4"/>
    <row r="13211" s="109" customFormat="1" ht="14.4"/>
    <row r="13212" s="109" customFormat="1" ht="14.4"/>
    <row r="13213" s="109" customFormat="1" ht="14.4"/>
    <row r="13214" s="109" customFormat="1" ht="14.4"/>
    <row r="13215" s="109" customFormat="1" ht="14.4"/>
    <row r="13216" s="109" customFormat="1" ht="14.4"/>
    <row r="13217" s="109" customFormat="1" ht="14.4"/>
    <row r="13218" s="109" customFormat="1" ht="14.4"/>
    <row r="13219" s="109" customFormat="1" ht="14.4"/>
    <row r="13220" s="109" customFormat="1" ht="14.4"/>
    <row r="13221" s="109" customFormat="1" ht="14.4"/>
    <row r="13222" s="109" customFormat="1" ht="14.4"/>
    <row r="13223" s="109" customFormat="1" ht="14.4"/>
    <row r="13224" s="109" customFormat="1" ht="14.4"/>
    <row r="13225" s="109" customFormat="1" ht="14.4"/>
    <row r="13226" s="109" customFormat="1" ht="14.4"/>
    <row r="13227" s="109" customFormat="1" ht="14.4"/>
    <row r="13228" s="109" customFormat="1" ht="14.4"/>
    <row r="13229" s="109" customFormat="1" ht="14.4"/>
    <row r="13230" s="109" customFormat="1" ht="14.4"/>
    <row r="13231" s="109" customFormat="1" ht="14.4"/>
    <row r="13232" s="109" customFormat="1" ht="14.4"/>
    <row r="13233" s="109" customFormat="1" ht="14.4"/>
    <row r="13234" s="109" customFormat="1" ht="14.4"/>
    <row r="13235" s="109" customFormat="1" ht="14.4"/>
    <row r="13236" s="109" customFormat="1" ht="14.4"/>
    <row r="13237" s="109" customFormat="1" ht="14.4"/>
    <row r="13238" s="109" customFormat="1" ht="14.4"/>
    <row r="13239" s="109" customFormat="1" ht="14.4"/>
    <row r="13240" s="109" customFormat="1" ht="14.4"/>
    <row r="13241" s="109" customFormat="1" ht="14.4"/>
    <row r="13242" s="109" customFormat="1" ht="14.4"/>
    <row r="13243" s="109" customFormat="1" ht="14.4"/>
    <row r="13244" s="109" customFormat="1" ht="14.4"/>
    <row r="13245" s="109" customFormat="1" ht="14.4"/>
    <row r="13246" s="109" customFormat="1" ht="14.4"/>
    <row r="13247" s="109" customFormat="1" ht="14.4"/>
    <row r="13248" s="109" customFormat="1" ht="14.4"/>
    <row r="13249" s="109" customFormat="1" ht="14.4"/>
    <row r="13250" s="109" customFormat="1" ht="14.4"/>
    <row r="13251" s="109" customFormat="1" ht="14.4"/>
    <row r="13252" s="109" customFormat="1" ht="14.4"/>
    <row r="13253" s="109" customFormat="1" ht="14.4"/>
    <row r="13254" s="109" customFormat="1" ht="14.4"/>
    <row r="13255" s="109" customFormat="1" ht="14.4"/>
    <row r="13256" s="109" customFormat="1" ht="14.4"/>
    <row r="13257" s="109" customFormat="1" ht="14.4"/>
    <row r="13258" s="109" customFormat="1" ht="14.4"/>
    <row r="13259" s="109" customFormat="1" ht="14.4"/>
    <row r="13260" s="109" customFormat="1" ht="14.4"/>
    <row r="13261" s="109" customFormat="1" ht="14.4"/>
    <row r="13262" s="109" customFormat="1" ht="14.4"/>
    <row r="13263" s="109" customFormat="1" ht="14.4"/>
    <row r="13264" s="109" customFormat="1" ht="14.4"/>
    <row r="13265" s="109" customFormat="1" ht="14.4"/>
    <row r="13266" s="109" customFormat="1" ht="14.4"/>
    <row r="13267" s="109" customFormat="1" ht="14.4"/>
    <row r="13268" s="109" customFormat="1" ht="14.4"/>
    <row r="13269" s="109" customFormat="1" ht="14.4"/>
    <row r="13270" s="109" customFormat="1" ht="14.4"/>
    <row r="13271" s="109" customFormat="1" ht="14.4"/>
    <row r="13272" s="109" customFormat="1" ht="14.4"/>
    <row r="13273" s="109" customFormat="1" ht="14.4"/>
    <row r="13274" s="109" customFormat="1" ht="14.4"/>
    <row r="13275" s="109" customFormat="1" ht="14.4"/>
    <row r="13276" s="109" customFormat="1" ht="14.4"/>
    <row r="13277" s="109" customFormat="1" ht="14.4"/>
    <row r="13278" s="109" customFormat="1" ht="14.4"/>
    <row r="13279" s="109" customFormat="1" ht="14.4"/>
    <row r="13280" s="109" customFormat="1" ht="14.4"/>
    <row r="13281" s="109" customFormat="1" ht="14.4"/>
    <row r="13282" s="109" customFormat="1" ht="14.4"/>
    <row r="13283" s="109" customFormat="1" ht="14.4"/>
    <row r="13284" s="109" customFormat="1" ht="14.4"/>
    <row r="13285" s="109" customFormat="1" ht="14.4"/>
    <row r="13286" s="109" customFormat="1" ht="14.4"/>
    <row r="13287" s="109" customFormat="1" ht="14.4"/>
    <row r="13288" s="109" customFormat="1" ht="14.4"/>
    <row r="13289" s="109" customFormat="1" ht="14.4"/>
    <row r="13290" s="109" customFormat="1" ht="14.4"/>
    <row r="13291" s="109" customFormat="1" ht="14.4"/>
    <row r="13292" s="109" customFormat="1" ht="14.4"/>
    <row r="13293" s="109" customFormat="1" ht="14.4"/>
    <row r="13294" s="109" customFormat="1" ht="14.4"/>
    <row r="13295" s="109" customFormat="1" ht="14.4"/>
    <row r="13296" s="109" customFormat="1" ht="14.4"/>
    <row r="13297" s="109" customFormat="1" ht="14.4"/>
    <row r="13298" s="109" customFormat="1" ht="14.4"/>
    <row r="13299" s="109" customFormat="1" ht="14.4"/>
    <row r="13300" s="109" customFormat="1" ht="14.4"/>
    <row r="13301" s="109" customFormat="1" ht="14.4"/>
    <row r="13302" s="109" customFormat="1" ht="14.4"/>
    <row r="13303" s="109" customFormat="1" ht="14.4"/>
    <row r="13304" s="109" customFormat="1" ht="14.4"/>
    <row r="13305" s="109" customFormat="1" ht="14.4"/>
    <row r="13306" s="109" customFormat="1" ht="14.4"/>
    <row r="13307" s="109" customFormat="1" ht="14.4"/>
    <row r="13308" s="109" customFormat="1" ht="14.4"/>
    <row r="13309" s="109" customFormat="1" ht="14.4"/>
    <row r="13310" s="109" customFormat="1" ht="14.4"/>
    <row r="13311" s="109" customFormat="1" ht="14.4"/>
    <row r="13312" s="109" customFormat="1" ht="14.4"/>
    <row r="13313" s="109" customFormat="1" ht="14.4"/>
    <row r="13314" s="109" customFormat="1" ht="14.4"/>
    <row r="13315" s="109" customFormat="1" ht="14.4"/>
    <row r="13316" s="109" customFormat="1" ht="14.4"/>
    <row r="13317" s="109" customFormat="1" ht="14.4"/>
    <row r="13318" s="109" customFormat="1" ht="14.4"/>
    <row r="13319" s="109" customFormat="1" ht="14.4"/>
    <row r="13320" s="109" customFormat="1" ht="14.4"/>
    <row r="13321" s="109" customFormat="1" ht="14.4"/>
    <row r="13322" s="109" customFormat="1" ht="14.4"/>
    <row r="13323" s="109" customFormat="1" ht="14.4"/>
    <row r="13324" s="109" customFormat="1" ht="14.4"/>
    <row r="13325" s="109" customFormat="1" ht="14.4"/>
    <row r="13326" s="109" customFormat="1" ht="14.4"/>
    <row r="13327" s="109" customFormat="1" ht="14.4"/>
    <row r="13328" s="109" customFormat="1" ht="14.4"/>
    <row r="13329" s="109" customFormat="1" ht="14.4"/>
    <row r="13330" s="109" customFormat="1" ht="14.4"/>
    <row r="13331" s="109" customFormat="1" ht="14.4"/>
    <row r="13332" s="109" customFormat="1" ht="14.4"/>
    <row r="13333" s="109" customFormat="1" ht="14.4"/>
    <row r="13334" s="109" customFormat="1" ht="14.4"/>
    <row r="13335" s="109" customFormat="1" ht="14.4"/>
    <row r="13336" s="109" customFormat="1" ht="14.4"/>
    <row r="13337" s="109" customFormat="1" ht="14.4"/>
    <row r="13338" s="109" customFormat="1" ht="14.4"/>
    <row r="13339" s="109" customFormat="1" ht="14.4"/>
    <row r="13340" s="109" customFormat="1" ht="14.4"/>
    <row r="13341" s="109" customFormat="1" ht="14.4"/>
    <row r="13342" s="109" customFormat="1" ht="14.4"/>
    <row r="13343" s="109" customFormat="1" ht="14.4"/>
    <row r="13344" s="109" customFormat="1" ht="14.4"/>
    <row r="13345" s="109" customFormat="1" ht="14.4"/>
    <row r="13346" s="109" customFormat="1" ht="14.4"/>
    <row r="13347" s="109" customFormat="1" ht="14.4"/>
    <row r="13348" s="109" customFormat="1" ht="14.4"/>
    <row r="13349" s="109" customFormat="1" ht="14.4"/>
    <row r="13350" s="109" customFormat="1" ht="14.4"/>
    <row r="13351" s="109" customFormat="1" ht="14.4"/>
    <row r="13352" s="109" customFormat="1" ht="14.4"/>
    <row r="13353" s="109" customFormat="1" ht="14.4"/>
    <row r="13354" s="109" customFormat="1" ht="14.4"/>
    <row r="13355" s="109" customFormat="1" ht="14.4"/>
    <row r="13356" s="109" customFormat="1" ht="14.4"/>
    <row r="13357" s="109" customFormat="1" ht="14.4"/>
    <row r="13358" s="109" customFormat="1" ht="14.4"/>
    <row r="13359" s="109" customFormat="1" ht="14.4"/>
    <row r="13360" s="109" customFormat="1" ht="14.4"/>
    <row r="13361" s="109" customFormat="1" ht="14.4"/>
    <row r="13362" s="109" customFormat="1" ht="14.4"/>
    <row r="13363" s="109" customFormat="1" ht="14.4"/>
    <row r="13364" s="109" customFormat="1" ht="14.4"/>
    <row r="13365" s="109" customFormat="1" ht="14.4"/>
    <row r="13366" s="109" customFormat="1" ht="14.4"/>
    <row r="13367" s="109" customFormat="1" ht="14.4"/>
    <row r="13368" s="109" customFormat="1" ht="14.4"/>
    <row r="13369" s="109" customFormat="1" ht="14.4"/>
    <row r="13370" s="109" customFormat="1" ht="14.4"/>
    <row r="13371" s="109" customFormat="1" ht="14.4"/>
    <row r="13372" s="109" customFormat="1" ht="14.4"/>
    <row r="13373" s="109" customFormat="1" ht="14.4"/>
    <row r="13374" s="109" customFormat="1" ht="14.4"/>
    <row r="13375" s="109" customFormat="1" ht="14.4"/>
    <row r="13376" s="109" customFormat="1" ht="14.4"/>
    <row r="13377" s="109" customFormat="1" ht="14.4"/>
    <row r="13378" s="109" customFormat="1" ht="14.4"/>
    <row r="13379" s="109" customFormat="1" ht="14.4"/>
    <row r="13380" s="109" customFormat="1" ht="14.4"/>
    <row r="13381" s="109" customFormat="1" ht="14.4"/>
    <row r="13382" s="109" customFormat="1" ht="14.4"/>
    <row r="13383" s="109" customFormat="1" ht="14.4"/>
    <row r="13384" s="109" customFormat="1" ht="14.4"/>
    <row r="13385" s="109" customFormat="1" ht="14.4"/>
    <row r="13386" s="109" customFormat="1" ht="14.4"/>
    <row r="13387" s="109" customFormat="1" ht="14.4"/>
    <row r="13388" s="109" customFormat="1" ht="14.4"/>
    <row r="13389" s="109" customFormat="1" ht="14.4"/>
    <row r="13390" s="109" customFormat="1" ht="14.4"/>
    <row r="13391" s="109" customFormat="1" ht="14.4"/>
    <row r="13392" s="109" customFormat="1" ht="14.4"/>
    <row r="13393" s="109" customFormat="1" ht="14.4"/>
    <row r="13394" s="109" customFormat="1" ht="14.4"/>
    <row r="13395" s="109" customFormat="1" ht="14.4"/>
    <row r="13396" s="109" customFormat="1" ht="14.4"/>
    <row r="13397" s="109" customFormat="1" ht="14.4"/>
    <row r="13398" s="109" customFormat="1" ht="14.4"/>
    <row r="13399" s="109" customFormat="1" ht="14.4"/>
    <row r="13400" s="109" customFormat="1" ht="14.4"/>
    <row r="13401" s="109" customFormat="1" ht="14.4"/>
    <row r="13402" s="109" customFormat="1" ht="14.4"/>
    <row r="13403" s="109" customFormat="1" ht="14.4"/>
    <row r="13404" s="109" customFormat="1" ht="14.4"/>
    <row r="13405" s="109" customFormat="1" ht="14.4"/>
    <row r="13406" s="109" customFormat="1" ht="14.4"/>
    <row r="13407" s="109" customFormat="1" ht="14.4"/>
    <row r="13408" s="109" customFormat="1" ht="14.4"/>
    <row r="13409" s="109" customFormat="1" ht="14.4"/>
    <row r="13410" s="109" customFormat="1" ht="14.4"/>
    <row r="13411" s="109" customFormat="1" ht="14.4"/>
    <row r="13412" s="109" customFormat="1" ht="14.4"/>
    <row r="13413" s="109" customFormat="1" ht="14.4"/>
    <row r="13414" s="109" customFormat="1" ht="14.4"/>
    <row r="13415" s="109" customFormat="1" ht="14.4"/>
    <row r="13416" s="109" customFormat="1" ht="14.4"/>
    <row r="13417" s="109" customFormat="1" ht="14.4"/>
    <row r="13418" s="109" customFormat="1" ht="14.4"/>
    <row r="13419" s="109" customFormat="1" ht="14.4"/>
    <row r="13420" s="109" customFormat="1" ht="14.4"/>
    <row r="13421" s="109" customFormat="1" ht="14.4"/>
    <row r="13422" s="109" customFormat="1" ht="14.4"/>
    <row r="13423" s="109" customFormat="1" ht="14.4"/>
    <row r="13424" s="109" customFormat="1" ht="14.4"/>
    <row r="13425" s="109" customFormat="1" ht="14.4"/>
    <row r="13426" s="109" customFormat="1" ht="14.4"/>
    <row r="13427" s="109" customFormat="1" ht="14.4"/>
    <row r="13428" s="109" customFormat="1" ht="14.4"/>
    <row r="13429" s="109" customFormat="1" ht="14.4"/>
    <row r="13430" s="109" customFormat="1" ht="14.4"/>
    <row r="13431" s="109" customFormat="1" ht="14.4"/>
    <row r="13432" s="109" customFormat="1" ht="14.4"/>
    <row r="13433" s="109" customFormat="1" ht="14.4"/>
    <row r="13434" s="109" customFormat="1" ht="14.4"/>
    <row r="13435" s="109" customFormat="1" ht="14.4"/>
    <row r="13436" s="109" customFormat="1" ht="14.4"/>
    <row r="13437" s="109" customFormat="1" ht="14.4"/>
    <row r="13438" s="109" customFormat="1" ht="14.4"/>
    <row r="13439" s="109" customFormat="1" ht="14.4"/>
    <row r="13440" s="109" customFormat="1" ht="14.4"/>
    <row r="13441" s="109" customFormat="1" ht="14.4"/>
    <row r="13442" s="109" customFormat="1" ht="14.4"/>
    <row r="13443" s="109" customFormat="1" ht="14.4"/>
    <row r="13444" s="109" customFormat="1" ht="14.4"/>
    <row r="13445" s="109" customFormat="1" ht="14.4"/>
    <row r="13446" s="109" customFormat="1" ht="14.4"/>
    <row r="13447" s="109" customFormat="1" ht="14.4"/>
    <row r="13448" s="109" customFormat="1" ht="14.4"/>
    <row r="13449" s="109" customFormat="1" ht="14.4"/>
    <row r="13450" s="109" customFormat="1" ht="14.4"/>
    <row r="13451" s="109" customFormat="1" ht="14.4"/>
    <row r="13452" s="109" customFormat="1" ht="14.4"/>
    <row r="13453" s="109" customFormat="1" ht="14.4"/>
    <row r="13454" s="109" customFormat="1" ht="14.4"/>
    <row r="13455" s="109" customFormat="1" ht="14.4"/>
    <row r="13456" s="109" customFormat="1" ht="14.4"/>
    <row r="13457" s="109" customFormat="1" ht="14.4"/>
    <row r="13458" s="109" customFormat="1" ht="14.4"/>
    <row r="13459" s="109" customFormat="1" ht="14.4"/>
    <row r="13460" s="109" customFormat="1" ht="14.4"/>
    <row r="13461" s="109" customFormat="1" ht="14.4"/>
    <row r="13462" s="109" customFormat="1" ht="14.4"/>
    <row r="13463" s="109" customFormat="1" ht="14.4"/>
    <row r="13464" s="109" customFormat="1" ht="14.4"/>
    <row r="13465" s="109" customFormat="1" ht="14.4"/>
    <row r="13466" s="109" customFormat="1" ht="14.4"/>
    <row r="13467" s="109" customFormat="1" ht="14.4"/>
    <row r="13468" s="109" customFormat="1" ht="14.4"/>
    <row r="13469" s="109" customFormat="1" ht="14.4"/>
    <row r="13470" s="109" customFormat="1" ht="14.4"/>
    <row r="13471" s="109" customFormat="1" ht="14.4"/>
    <row r="13472" s="109" customFormat="1" ht="14.4"/>
    <row r="13473" s="109" customFormat="1" ht="14.4"/>
    <row r="13474" s="109" customFormat="1" ht="14.4"/>
    <row r="13475" s="109" customFormat="1" ht="14.4"/>
    <row r="13476" s="109" customFormat="1" ht="14.4"/>
    <row r="13477" s="109" customFormat="1" ht="14.4"/>
    <row r="13478" s="109" customFormat="1" ht="14.4"/>
    <row r="13479" s="109" customFormat="1" ht="14.4"/>
    <row r="13480" s="109" customFormat="1" ht="14.4"/>
    <row r="13481" s="109" customFormat="1" ht="14.4"/>
    <row r="13482" s="109" customFormat="1" ht="14.4"/>
    <row r="13483" s="109" customFormat="1" ht="14.4"/>
    <row r="13484" s="109" customFormat="1" ht="14.4"/>
    <row r="13485" s="109" customFormat="1" ht="14.4"/>
    <row r="13486" s="109" customFormat="1" ht="14.4"/>
    <row r="13487" s="109" customFormat="1" ht="14.4"/>
    <row r="13488" s="109" customFormat="1" ht="14.4"/>
    <row r="13489" s="109" customFormat="1" ht="14.4"/>
    <row r="13490" s="109" customFormat="1" ht="14.4"/>
    <row r="13491" s="109" customFormat="1" ht="14.4"/>
    <row r="13492" s="109" customFormat="1" ht="14.4"/>
    <row r="13493" s="109" customFormat="1" ht="14.4"/>
    <row r="13494" s="109" customFormat="1" ht="14.4"/>
    <row r="13495" s="109" customFormat="1" ht="14.4"/>
    <row r="13496" s="109" customFormat="1" ht="14.4"/>
    <row r="13497" s="109" customFormat="1" ht="14.4"/>
    <row r="13498" s="109" customFormat="1" ht="14.4"/>
    <row r="13499" s="109" customFormat="1" ht="14.4"/>
    <row r="13500" s="109" customFormat="1" ht="14.4"/>
    <row r="13501" s="109" customFormat="1" ht="14.4"/>
    <row r="13502" s="109" customFormat="1" ht="14.4"/>
    <row r="13503" s="109" customFormat="1" ht="14.4"/>
    <row r="13504" s="109" customFormat="1" ht="14.4"/>
    <row r="13505" s="109" customFormat="1" ht="14.4"/>
    <row r="13506" s="109" customFormat="1" ht="14.4"/>
    <row r="13507" s="109" customFormat="1" ht="14.4"/>
    <row r="13508" s="109" customFormat="1" ht="14.4"/>
    <row r="13509" s="109" customFormat="1" ht="14.4"/>
    <row r="13510" s="109" customFormat="1" ht="14.4"/>
    <row r="13511" s="109" customFormat="1" ht="14.4"/>
    <row r="13512" s="109" customFormat="1" ht="14.4"/>
    <row r="13513" s="109" customFormat="1" ht="14.4"/>
    <row r="13514" s="109" customFormat="1" ht="14.4"/>
    <row r="13515" s="109" customFormat="1" ht="14.4"/>
    <row r="13516" s="109" customFormat="1" ht="14.4"/>
    <row r="13517" s="109" customFormat="1" ht="14.4"/>
    <row r="13518" s="109" customFormat="1" ht="14.4"/>
    <row r="13519" s="109" customFormat="1" ht="14.4"/>
    <row r="13520" s="109" customFormat="1" ht="14.4"/>
    <row r="13521" s="109" customFormat="1" ht="14.4"/>
    <row r="13522" s="109" customFormat="1" ht="14.4"/>
    <row r="13523" s="109" customFormat="1" ht="14.4"/>
    <row r="13524" s="109" customFormat="1" ht="14.4"/>
    <row r="13525" s="109" customFormat="1" ht="14.4"/>
    <row r="13526" s="109" customFormat="1" ht="14.4"/>
    <row r="13527" s="109" customFormat="1" ht="14.4"/>
    <row r="13528" s="109" customFormat="1" ht="14.4"/>
    <row r="13529" s="109" customFormat="1" ht="14.4"/>
    <row r="13530" s="109" customFormat="1" ht="14.4"/>
    <row r="13531" s="109" customFormat="1" ht="14.4"/>
    <row r="13532" s="109" customFormat="1" ht="14.4"/>
    <row r="13533" s="109" customFormat="1" ht="14.4"/>
    <row r="13534" s="109" customFormat="1" ht="14.4"/>
    <row r="13535" s="109" customFormat="1" ht="14.4"/>
    <row r="13536" s="109" customFormat="1" ht="14.4"/>
    <row r="13537" s="109" customFormat="1" ht="14.4"/>
    <row r="13538" s="109" customFormat="1" ht="14.4"/>
    <row r="13539" s="109" customFormat="1" ht="14.4"/>
    <row r="13540" s="109" customFormat="1" ht="14.4"/>
    <row r="13541" s="109" customFormat="1" ht="14.4"/>
    <row r="13542" s="109" customFormat="1" ht="14.4"/>
    <row r="13543" s="109" customFormat="1" ht="14.4"/>
    <row r="13544" s="109" customFormat="1" ht="14.4"/>
    <row r="13545" s="109" customFormat="1" ht="14.4"/>
    <row r="13546" s="109" customFormat="1" ht="14.4"/>
    <row r="13547" s="109" customFormat="1" ht="14.4"/>
    <row r="13548" s="109" customFormat="1" ht="14.4"/>
    <row r="13549" s="109" customFormat="1" ht="14.4"/>
    <row r="13550" s="109" customFormat="1" ht="14.4"/>
    <row r="13551" s="109" customFormat="1" ht="14.4"/>
    <row r="13552" s="109" customFormat="1" ht="14.4"/>
    <row r="13553" s="109" customFormat="1" ht="14.4"/>
    <row r="13554" s="109" customFormat="1" ht="14.4"/>
    <row r="13555" s="109" customFormat="1" ht="14.4"/>
    <row r="13556" s="109" customFormat="1" ht="14.4"/>
    <row r="13557" s="109" customFormat="1" ht="14.4"/>
    <row r="13558" s="109" customFormat="1" ht="14.4"/>
    <row r="13559" s="109" customFormat="1" ht="14.4"/>
    <row r="13560" s="109" customFormat="1" ht="14.4"/>
    <row r="13561" s="109" customFormat="1" ht="14.4"/>
    <row r="13562" s="109" customFormat="1" ht="14.4"/>
    <row r="13563" s="109" customFormat="1" ht="14.4"/>
    <row r="13564" s="109" customFormat="1" ht="14.4"/>
    <row r="13565" s="109" customFormat="1" ht="14.4"/>
    <row r="13566" s="109" customFormat="1" ht="14.4"/>
    <row r="13567" s="109" customFormat="1" ht="14.4"/>
    <row r="13568" s="109" customFormat="1" ht="14.4"/>
    <row r="13569" s="109" customFormat="1" ht="14.4"/>
    <row r="13570" s="109" customFormat="1" ht="14.4"/>
    <row r="13571" s="109" customFormat="1" ht="14.4"/>
    <row r="13572" s="109" customFormat="1" ht="14.4"/>
    <row r="13573" s="109" customFormat="1" ht="14.4"/>
    <row r="13574" s="109" customFormat="1" ht="14.4"/>
    <row r="13575" s="109" customFormat="1" ht="14.4"/>
    <row r="13576" s="109" customFormat="1" ht="14.4"/>
    <row r="13577" s="109" customFormat="1" ht="14.4"/>
    <row r="13578" s="109" customFormat="1" ht="14.4"/>
    <row r="13579" s="109" customFormat="1" ht="14.4"/>
    <row r="13580" s="109" customFormat="1" ht="14.4"/>
    <row r="13581" s="109" customFormat="1" ht="14.4"/>
    <row r="13582" s="109" customFormat="1" ht="14.4"/>
    <row r="13583" s="109" customFormat="1" ht="14.4"/>
    <row r="13584" s="109" customFormat="1" ht="14.4"/>
    <row r="13585" s="109" customFormat="1" ht="14.4"/>
    <row r="13586" s="109" customFormat="1" ht="14.4"/>
    <row r="13587" s="109" customFormat="1" ht="14.4"/>
    <row r="13588" s="109" customFormat="1" ht="14.4"/>
    <row r="13589" s="109" customFormat="1" ht="14.4"/>
    <row r="13590" s="109" customFormat="1" ht="14.4"/>
    <row r="13591" s="109" customFormat="1" ht="14.4"/>
    <row r="13592" s="109" customFormat="1" ht="14.4"/>
    <row r="13593" s="109" customFormat="1" ht="14.4"/>
    <row r="13594" s="109" customFormat="1" ht="14.4"/>
    <row r="13595" s="109" customFormat="1" ht="14.4"/>
    <row r="13596" s="109" customFormat="1" ht="14.4"/>
    <row r="13597" s="109" customFormat="1" ht="14.4"/>
    <row r="13598" s="109" customFormat="1" ht="14.4"/>
    <row r="13599" s="109" customFormat="1" ht="14.4"/>
    <row r="13600" s="109" customFormat="1" ht="14.4"/>
    <row r="13601" s="109" customFormat="1" ht="14.4"/>
    <row r="13602" s="109" customFormat="1" ht="14.4"/>
    <row r="13603" s="109" customFormat="1" ht="14.4"/>
    <row r="13604" s="109" customFormat="1" ht="14.4"/>
    <row r="13605" s="109" customFormat="1" ht="14.4"/>
    <row r="13606" s="109" customFormat="1" ht="14.4"/>
    <row r="13607" s="109" customFormat="1" ht="14.4"/>
    <row r="13608" s="109" customFormat="1" ht="14.4"/>
    <row r="13609" s="109" customFormat="1" ht="14.4"/>
    <row r="13610" s="109" customFormat="1" ht="14.4"/>
    <row r="13611" s="109" customFormat="1" ht="14.4"/>
    <row r="13612" s="109" customFormat="1" ht="14.4"/>
    <row r="13613" s="109" customFormat="1" ht="14.4"/>
    <row r="13614" s="109" customFormat="1" ht="14.4"/>
    <row r="13615" s="109" customFormat="1" ht="14.4"/>
    <row r="13616" s="109" customFormat="1" ht="14.4"/>
    <row r="13617" s="109" customFormat="1" ht="14.4"/>
    <row r="13618" s="109" customFormat="1" ht="14.4"/>
    <row r="13619" s="109" customFormat="1" ht="14.4"/>
    <row r="13620" s="109" customFormat="1" ht="14.4"/>
    <row r="13621" s="109" customFormat="1" ht="14.4"/>
    <row r="13622" s="109" customFormat="1" ht="14.4"/>
    <row r="13623" s="109" customFormat="1" ht="14.4"/>
    <row r="13624" s="109" customFormat="1" ht="14.4"/>
    <row r="13625" s="109" customFormat="1" ht="14.4"/>
    <row r="13626" s="109" customFormat="1" ht="14.4"/>
    <row r="13627" s="109" customFormat="1" ht="14.4"/>
    <row r="13628" s="109" customFormat="1" ht="14.4"/>
    <row r="13629" s="109" customFormat="1" ht="14.4"/>
    <row r="13630" s="109" customFormat="1" ht="14.4"/>
    <row r="13631" s="109" customFormat="1" ht="14.4"/>
    <row r="13632" s="109" customFormat="1" ht="14.4"/>
    <row r="13633" s="109" customFormat="1" ht="14.4"/>
    <row r="13634" s="109" customFormat="1" ht="14.4"/>
    <row r="13635" s="109" customFormat="1" ht="14.4"/>
    <row r="13636" s="109" customFormat="1" ht="14.4"/>
    <row r="13637" s="109" customFormat="1" ht="14.4"/>
    <row r="13638" s="109" customFormat="1" ht="14.4"/>
    <row r="13639" s="109" customFormat="1" ht="14.4"/>
    <row r="13640" s="109" customFormat="1" ht="14.4"/>
    <row r="13641" s="109" customFormat="1" ht="14.4"/>
    <row r="13642" s="109" customFormat="1" ht="14.4"/>
    <row r="13643" s="109" customFormat="1" ht="14.4"/>
    <row r="13644" s="109" customFormat="1" ht="14.4"/>
    <row r="13645" s="109" customFormat="1" ht="14.4"/>
    <row r="13646" s="109" customFormat="1" ht="14.4"/>
    <row r="13647" s="109" customFormat="1" ht="14.4"/>
    <row r="13648" s="109" customFormat="1" ht="14.4"/>
    <row r="13649" s="109" customFormat="1" ht="14.4"/>
    <row r="13650" s="109" customFormat="1" ht="14.4"/>
    <row r="13651" s="109" customFormat="1" ht="14.4"/>
    <row r="13652" s="109" customFormat="1" ht="14.4"/>
    <row r="13653" s="109" customFormat="1" ht="14.4"/>
    <row r="13654" s="109" customFormat="1" ht="14.4"/>
    <row r="13655" s="109" customFormat="1" ht="14.4"/>
    <row r="13656" s="109" customFormat="1" ht="14.4"/>
    <row r="13657" s="109" customFormat="1" ht="14.4"/>
    <row r="13658" s="109" customFormat="1" ht="14.4"/>
    <row r="13659" s="109" customFormat="1" ht="14.4"/>
    <row r="13660" s="109" customFormat="1" ht="14.4"/>
    <row r="13661" s="109" customFormat="1" ht="14.4"/>
    <row r="13662" s="109" customFormat="1" ht="14.4"/>
    <row r="13663" s="109" customFormat="1" ht="14.4"/>
    <row r="13664" s="109" customFormat="1" ht="14.4"/>
    <row r="13665" s="109" customFormat="1" ht="14.4"/>
    <row r="13666" s="109" customFormat="1" ht="14.4"/>
    <row r="13667" s="109" customFormat="1" ht="14.4"/>
    <row r="13668" s="109" customFormat="1" ht="14.4"/>
    <row r="13669" s="109" customFormat="1" ht="14.4"/>
    <row r="13670" s="109" customFormat="1" ht="14.4"/>
    <row r="13671" s="109" customFormat="1" ht="14.4"/>
    <row r="13672" s="109" customFormat="1" ht="14.4"/>
    <row r="13673" s="109" customFormat="1" ht="14.4"/>
    <row r="13674" s="109" customFormat="1" ht="14.4"/>
    <row r="13675" s="109" customFormat="1" ht="14.4"/>
    <row r="13676" s="109" customFormat="1" ht="14.4"/>
    <row r="13677" s="109" customFormat="1" ht="14.4"/>
    <row r="13678" s="109" customFormat="1" ht="14.4"/>
    <row r="13679" s="109" customFormat="1" ht="14.4"/>
    <row r="13680" s="109" customFormat="1" ht="14.4"/>
    <row r="13681" s="109" customFormat="1" ht="14.4"/>
    <row r="13682" s="109" customFormat="1" ht="14.4"/>
    <row r="13683" s="109" customFormat="1" ht="14.4"/>
    <row r="13684" s="109" customFormat="1" ht="14.4"/>
    <row r="13685" s="109" customFormat="1" ht="14.4"/>
    <row r="13686" s="109" customFormat="1" ht="14.4"/>
    <row r="13687" s="109" customFormat="1" ht="14.4"/>
    <row r="13688" s="109" customFormat="1" ht="14.4"/>
    <row r="13689" s="109" customFormat="1" ht="14.4"/>
    <row r="13690" s="109" customFormat="1" ht="14.4"/>
    <row r="13691" s="109" customFormat="1" ht="14.4"/>
    <row r="13692" s="109" customFormat="1" ht="14.4"/>
    <row r="13693" s="109" customFormat="1" ht="14.4"/>
    <row r="13694" s="109" customFormat="1" ht="14.4"/>
    <row r="13695" s="109" customFormat="1" ht="14.4"/>
    <row r="13696" s="109" customFormat="1" ht="14.4"/>
    <row r="13697" s="109" customFormat="1" ht="14.4"/>
    <row r="13698" s="109" customFormat="1" ht="14.4"/>
    <row r="13699" s="109" customFormat="1" ht="14.4"/>
    <row r="13700" s="109" customFormat="1" ht="14.4"/>
    <row r="13701" s="109" customFormat="1" ht="14.4"/>
    <row r="13702" s="109" customFormat="1" ht="14.4"/>
    <row r="13703" s="109" customFormat="1" ht="14.4"/>
    <row r="13704" s="109" customFormat="1" ht="14.4"/>
    <row r="13705" s="109" customFormat="1" ht="14.4"/>
    <row r="13706" s="109" customFormat="1" ht="14.4"/>
    <row r="13707" s="109" customFormat="1" ht="14.4"/>
    <row r="13708" s="109" customFormat="1" ht="14.4"/>
    <row r="13709" s="109" customFormat="1" ht="14.4"/>
    <row r="13710" s="109" customFormat="1" ht="14.4"/>
    <row r="13711" s="109" customFormat="1" ht="14.4"/>
    <row r="13712" s="109" customFormat="1" ht="14.4"/>
    <row r="13713" s="109" customFormat="1" ht="14.4"/>
    <row r="13714" s="109" customFormat="1" ht="14.4"/>
    <row r="13715" s="109" customFormat="1" ht="14.4"/>
    <row r="13716" s="109" customFormat="1" ht="14.4"/>
    <row r="13717" s="109" customFormat="1" ht="14.4"/>
    <row r="13718" s="109" customFormat="1" ht="14.4"/>
    <row r="13719" s="109" customFormat="1" ht="14.4"/>
    <row r="13720" s="109" customFormat="1" ht="14.4"/>
    <row r="13721" s="109" customFormat="1" ht="14.4"/>
    <row r="13722" s="109" customFormat="1" ht="14.4"/>
    <row r="13723" s="109" customFormat="1" ht="14.4"/>
    <row r="13724" s="109" customFormat="1" ht="14.4"/>
    <row r="13725" s="109" customFormat="1" ht="14.4"/>
    <row r="13726" s="109" customFormat="1" ht="14.4"/>
    <row r="13727" s="109" customFormat="1" ht="14.4"/>
    <row r="13728" s="109" customFormat="1" ht="14.4"/>
    <row r="13729" s="109" customFormat="1" ht="14.4"/>
    <row r="13730" s="109" customFormat="1" ht="14.4"/>
    <row r="13731" s="109" customFormat="1" ht="14.4"/>
    <row r="13732" s="109" customFormat="1" ht="14.4"/>
    <row r="13733" s="109" customFormat="1" ht="14.4"/>
    <row r="13734" s="109" customFormat="1" ht="14.4"/>
    <row r="13735" s="109" customFormat="1" ht="14.4"/>
    <row r="13736" s="109" customFormat="1" ht="14.4"/>
    <row r="13737" s="109" customFormat="1" ht="14.4"/>
    <row r="13738" s="109" customFormat="1" ht="14.4"/>
    <row r="13739" s="109" customFormat="1" ht="14.4"/>
    <row r="13740" s="109" customFormat="1" ht="14.4"/>
    <row r="13741" s="109" customFormat="1" ht="14.4"/>
    <row r="13742" s="109" customFormat="1" ht="14.4"/>
    <row r="13743" s="109" customFormat="1" ht="14.4"/>
    <row r="13744" s="109" customFormat="1" ht="14.4"/>
    <row r="13745" s="109" customFormat="1" ht="14.4"/>
    <row r="13746" s="109" customFormat="1" ht="14.4"/>
    <row r="13747" s="109" customFormat="1" ht="14.4"/>
    <row r="13748" s="109" customFormat="1" ht="14.4"/>
    <row r="13749" s="109" customFormat="1" ht="14.4"/>
    <row r="13750" s="109" customFormat="1" ht="14.4"/>
    <row r="13751" s="109" customFormat="1" ht="14.4"/>
    <row r="13752" s="109" customFormat="1" ht="14.4"/>
    <row r="13753" s="109" customFormat="1" ht="14.4"/>
    <row r="13754" s="109" customFormat="1" ht="14.4"/>
    <row r="13755" s="109" customFormat="1" ht="14.4"/>
    <row r="13756" s="109" customFormat="1" ht="14.4"/>
    <row r="13757" s="109" customFormat="1" ht="14.4"/>
    <row r="13758" s="109" customFormat="1" ht="14.4"/>
    <row r="13759" s="109" customFormat="1" ht="14.4"/>
    <row r="13760" s="109" customFormat="1" ht="14.4"/>
    <row r="13761" s="109" customFormat="1" ht="14.4"/>
    <row r="13762" s="109" customFormat="1" ht="14.4"/>
    <row r="13763" s="109" customFormat="1" ht="14.4"/>
    <row r="13764" s="109" customFormat="1" ht="14.4"/>
    <row r="13765" s="109" customFormat="1" ht="14.4"/>
    <row r="13766" s="109" customFormat="1" ht="14.4"/>
    <row r="13767" s="109" customFormat="1" ht="14.4"/>
    <row r="13768" s="109" customFormat="1" ht="14.4"/>
    <row r="13769" s="109" customFormat="1" ht="14.4"/>
    <row r="13770" s="109" customFormat="1" ht="14.4"/>
    <row r="13771" s="109" customFormat="1" ht="14.4"/>
    <row r="13772" s="109" customFormat="1" ht="14.4"/>
    <row r="13773" s="109" customFormat="1" ht="14.4"/>
    <row r="13774" s="109" customFormat="1" ht="14.4"/>
    <row r="13775" s="109" customFormat="1" ht="14.4"/>
    <row r="13776" s="109" customFormat="1" ht="14.4"/>
    <row r="13777" s="109" customFormat="1" ht="14.4"/>
    <row r="13778" s="109" customFormat="1" ht="14.4"/>
    <row r="13779" s="109" customFormat="1" ht="14.4"/>
    <row r="13780" s="109" customFormat="1" ht="14.4"/>
    <row r="13781" s="109" customFormat="1" ht="14.4"/>
    <row r="13782" s="109" customFormat="1" ht="14.4"/>
    <row r="13783" s="109" customFormat="1" ht="14.4"/>
    <row r="13784" s="109" customFormat="1" ht="14.4"/>
    <row r="13785" s="109" customFormat="1" ht="14.4"/>
    <row r="13786" s="109" customFormat="1" ht="14.4"/>
    <row r="13787" s="109" customFormat="1" ht="14.4"/>
    <row r="13788" s="109" customFormat="1" ht="14.4"/>
    <row r="13789" s="109" customFormat="1" ht="14.4"/>
    <row r="13790" s="109" customFormat="1" ht="14.4"/>
    <row r="13791" s="109" customFormat="1" ht="14.4"/>
    <row r="13792" s="109" customFormat="1" ht="14.4"/>
    <row r="13793" s="109" customFormat="1" ht="14.4"/>
    <row r="13794" s="109" customFormat="1" ht="14.4"/>
    <row r="13795" s="109" customFormat="1" ht="14.4"/>
    <row r="13796" s="109" customFormat="1" ht="14.4"/>
    <row r="13797" s="109" customFormat="1" ht="14.4"/>
    <row r="13798" s="109" customFormat="1" ht="14.4"/>
    <row r="13799" s="109" customFormat="1" ht="14.4"/>
    <row r="13800" s="109" customFormat="1" ht="14.4"/>
    <row r="13801" s="109" customFormat="1" ht="14.4"/>
    <row r="13802" s="109" customFormat="1" ht="14.4"/>
    <row r="13803" s="109" customFormat="1" ht="14.4"/>
    <row r="13804" s="109" customFormat="1" ht="14.4"/>
    <row r="13805" s="109" customFormat="1" ht="14.4"/>
    <row r="13806" s="109" customFormat="1" ht="14.4"/>
    <row r="13807" s="109" customFormat="1" ht="14.4"/>
    <row r="13808" s="109" customFormat="1" ht="14.4"/>
    <row r="13809" s="109" customFormat="1" ht="14.4"/>
    <row r="13810" s="109" customFormat="1" ht="14.4"/>
    <row r="13811" s="109" customFormat="1" ht="14.4"/>
    <row r="13812" s="109" customFormat="1" ht="14.4"/>
    <row r="13813" s="109" customFormat="1" ht="14.4"/>
    <row r="13814" s="109" customFormat="1" ht="14.4"/>
    <row r="13815" s="109" customFormat="1" ht="14.4"/>
    <row r="13816" s="109" customFormat="1" ht="14.4"/>
    <row r="13817" s="109" customFormat="1" ht="14.4"/>
    <row r="13818" s="109" customFormat="1" ht="14.4"/>
    <row r="13819" s="109" customFormat="1" ht="14.4"/>
    <row r="13820" s="109" customFormat="1" ht="14.4"/>
    <row r="13821" s="109" customFormat="1" ht="14.4"/>
    <row r="13822" s="109" customFormat="1" ht="14.4"/>
    <row r="13823" s="109" customFormat="1" ht="14.4"/>
    <row r="13824" s="109" customFormat="1" ht="14.4"/>
    <row r="13825" s="109" customFormat="1" ht="14.4"/>
    <row r="13826" s="109" customFormat="1" ht="14.4"/>
    <row r="13827" s="109" customFormat="1" ht="14.4"/>
    <row r="13828" s="109" customFormat="1" ht="14.4"/>
    <row r="13829" s="109" customFormat="1" ht="14.4"/>
    <row r="13830" s="109" customFormat="1" ht="14.4"/>
    <row r="13831" s="109" customFormat="1" ht="14.4"/>
    <row r="13832" s="109" customFormat="1" ht="14.4"/>
    <row r="13833" s="109" customFormat="1" ht="14.4"/>
    <row r="13834" s="109" customFormat="1" ht="14.4"/>
    <row r="13835" s="109" customFormat="1" ht="14.4"/>
    <row r="13836" s="109" customFormat="1" ht="14.4"/>
    <row r="13837" s="109" customFormat="1" ht="14.4"/>
    <row r="13838" s="109" customFormat="1" ht="14.4"/>
    <row r="13839" s="109" customFormat="1" ht="14.4"/>
    <row r="13840" s="109" customFormat="1" ht="14.4"/>
    <row r="13841" s="109" customFormat="1" ht="14.4"/>
    <row r="13842" s="109" customFormat="1" ht="14.4"/>
    <row r="13843" s="109" customFormat="1" ht="14.4"/>
    <row r="13844" s="109" customFormat="1" ht="14.4"/>
    <row r="13845" s="109" customFormat="1" ht="14.4"/>
    <row r="13846" s="109" customFormat="1" ht="14.4"/>
    <row r="13847" s="109" customFormat="1" ht="14.4"/>
    <row r="13848" s="109" customFormat="1" ht="14.4"/>
    <row r="13849" s="109" customFormat="1" ht="14.4"/>
    <row r="13850" s="109" customFormat="1" ht="14.4"/>
    <row r="13851" s="109" customFormat="1" ht="14.4"/>
    <row r="13852" s="109" customFormat="1" ht="14.4"/>
    <row r="13853" s="109" customFormat="1" ht="14.4"/>
    <row r="13854" s="109" customFormat="1" ht="14.4"/>
    <row r="13855" s="109" customFormat="1" ht="14.4"/>
    <row r="13856" s="109" customFormat="1" ht="14.4"/>
    <row r="13857" s="109" customFormat="1" ht="14.4"/>
    <row r="13858" s="109" customFormat="1" ht="14.4"/>
    <row r="13859" s="109" customFormat="1" ht="14.4"/>
    <row r="13860" s="109" customFormat="1" ht="14.4"/>
    <row r="13861" s="109" customFormat="1" ht="14.4"/>
    <row r="13862" s="109" customFormat="1" ht="14.4"/>
    <row r="13863" s="109" customFormat="1" ht="14.4"/>
    <row r="13864" s="109" customFormat="1" ht="14.4"/>
    <row r="13865" s="109" customFormat="1" ht="14.4"/>
    <row r="13866" s="109" customFormat="1" ht="14.4"/>
    <row r="13867" s="109" customFormat="1" ht="14.4"/>
    <row r="13868" s="109" customFormat="1" ht="14.4"/>
    <row r="13869" s="109" customFormat="1" ht="14.4"/>
    <row r="13870" s="109" customFormat="1" ht="14.4"/>
    <row r="13871" s="109" customFormat="1" ht="14.4"/>
    <row r="13872" s="109" customFormat="1" ht="14.4"/>
    <row r="13873" s="109" customFormat="1" ht="14.4"/>
    <row r="13874" s="109" customFormat="1" ht="14.4"/>
    <row r="13875" s="109" customFormat="1" ht="14.4"/>
    <row r="13876" s="109" customFormat="1" ht="14.4"/>
    <row r="13877" s="109" customFormat="1" ht="14.4"/>
    <row r="13878" s="109" customFormat="1" ht="14.4"/>
    <row r="13879" s="109" customFormat="1" ht="14.4"/>
    <row r="13880" s="109" customFormat="1" ht="14.4"/>
    <row r="13881" s="109" customFormat="1" ht="14.4"/>
    <row r="13882" s="109" customFormat="1" ht="14.4"/>
    <row r="13883" s="109" customFormat="1" ht="14.4"/>
    <row r="13884" s="109" customFormat="1" ht="14.4"/>
    <row r="13885" s="109" customFormat="1" ht="14.4"/>
    <row r="13886" s="109" customFormat="1" ht="14.4"/>
    <row r="13887" s="109" customFormat="1" ht="14.4"/>
    <row r="13888" s="109" customFormat="1" ht="14.4"/>
    <row r="13889" s="109" customFormat="1" ht="14.4"/>
    <row r="13890" s="109" customFormat="1" ht="14.4"/>
    <row r="13891" s="109" customFormat="1" ht="14.4"/>
    <row r="13892" s="109" customFormat="1" ht="14.4"/>
    <row r="13893" s="109" customFormat="1" ht="14.4"/>
    <row r="13894" s="109" customFormat="1" ht="14.4"/>
    <row r="13895" s="109" customFormat="1" ht="14.4"/>
    <row r="13896" s="109" customFormat="1" ht="14.4"/>
    <row r="13897" s="109" customFormat="1" ht="14.4"/>
    <row r="13898" s="109" customFormat="1" ht="14.4"/>
    <row r="13899" s="109" customFormat="1" ht="14.4"/>
    <row r="13900" s="109" customFormat="1" ht="14.4"/>
    <row r="13901" s="109" customFormat="1" ht="14.4"/>
    <row r="13902" s="109" customFormat="1" ht="14.4"/>
    <row r="13903" s="109" customFormat="1" ht="14.4"/>
    <row r="13904" s="109" customFormat="1" ht="14.4"/>
    <row r="13905" s="109" customFormat="1" ht="14.4"/>
    <row r="13906" s="109" customFormat="1" ht="14.4"/>
    <row r="13907" s="109" customFormat="1" ht="14.4"/>
    <row r="13908" s="109" customFormat="1" ht="14.4"/>
    <row r="13909" s="109" customFormat="1" ht="14.4"/>
    <row r="13910" s="109" customFormat="1" ht="14.4"/>
    <row r="13911" s="109" customFormat="1" ht="14.4"/>
    <row r="13912" s="109" customFormat="1" ht="14.4"/>
    <row r="13913" s="109" customFormat="1" ht="14.4"/>
    <row r="13914" s="109" customFormat="1" ht="14.4"/>
    <row r="13915" s="109" customFormat="1" ht="14.4"/>
    <row r="13916" s="109" customFormat="1" ht="14.4"/>
    <row r="13917" s="109" customFormat="1" ht="14.4"/>
    <row r="13918" s="109" customFormat="1" ht="14.4"/>
    <row r="13919" s="109" customFormat="1" ht="14.4"/>
    <row r="13920" s="109" customFormat="1" ht="14.4"/>
    <row r="13921" s="109" customFormat="1" ht="14.4"/>
    <row r="13922" s="109" customFormat="1" ht="14.4"/>
    <row r="13923" s="109" customFormat="1" ht="14.4"/>
    <row r="13924" s="109" customFormat="1" ht="14.4"/>
    <row r="13925" s="109" customFormat="1" ht="14.4"/>
    <row r="13926" s="109" customFormat="1" ht="14.4"/>
    <row r="13927" s="109" customFormat="1" ht="14.4"/>
    <row r="13928" s="109" customFormat="1" ht="14.4"/>
    <row r="13929" s="109" customFormat="1" ht="14.4"/>
    <row r="13930" s="109" customFormat="1" ht="14.4"/>
    <row r="13931" s="109" customFormat="1" ht="14.4"/>
    <row r="13932" s="109" customFormat="1" ht="14.4"/>
    <row r="13933" s="109" customFormat="1" ht="14.4"/>
    <row r="13934" s="109" customFormat="1" ht="14.4"/>
    <row r="13935" s="109" customFormat="1" ht="14.4"/>
    <row r="13936" s="109" customFormat="1" ht="14.4"/>
    <row r="13937" s="109" customFormat="1" ht="14.4"/>
    <row r="13938" s="109" customFormat="1" ht="14.4"/>
    <row r="13939" s="109" customFormat="1" ht="14.4"/>
    <row r="13940" s="109" customFormat="1" ht="14.4"/>
    <row r="13941" s="109" customFormat="1" ht="14.4"/>
    <row r="13942" s="109" customFormat="1" ht="14.4"/>
    <row r="13943" s="109" customFormat="1" ht="14.4"/>
    <row r="13944" s="109" customFormat="1" ht="14.4"/>
    <row r="13945" s="109" customFormat="1" ht="14.4"/>
    <row r="13946" s="109" customFormat="1" ht="14.4"/>
    <row r="13947" s="109" customFormat="1" ht="14.4"/>
    <row r="13948" s="109" customFormat="1" ht="14.4"/>
    <row r="13949" s="109" customFormat="1" ht="14.4"/>
    <row r="13950" s="109" customFormat="1" ht="14.4"/>
    <row r="13951" s="109" customFormat="1" ht="14.4"/>
    <row r="13952" s="109" customFormat="1" ht="14.4"/>
    <row r="13953" s="109" customFormat="1" ht="14.4"/>
    <row r="13954" s="109" customFormat="1" ht="14.4"/>
    <row r="13955" s="109" customFormat="1" ht="14.4"/>
    <row r="13956" s="109" customFormat="1" ht="14.4"/>
    <row r="13957" s="109" customFormat="1" ht="14.4"/>
    <row r="13958" s="109" customFormat="1" ht="14.4"/>
    <row r="13959" s="109" customFormat="1" ht="14.4"/>
    <row r="13960" s="109" customFormat="1" ht="14.4"/>
    <row r="13961" s="109" customFormat="1" ht="14.4"/>
    <row r="13962" s="109" customFormat="1" ht="14.4"/>
    <row r="13963" s="109" customFormat="1" ht="14.4"/>
    <row r="13964" s="109" customFormat="1" ht="14.4"/>
    <row r="13965" s="109" customFormat="1" ht="14.4"/>
    <row r="13966" s="109" customFormat="1" ht="14.4"/>
    <row r="13967" s="109" customFormat="1" ht="14.4"/>
    <row r="13968" s="109" customFormat="1" ht="14.4"/>
    <row r="13969" s="109" customFormat="1" ht="14.4"/>
    <row r="13970" s="109" customFormat="1" ht="14.4"/>
    <row r="13971" s="109" customFormat="1" ht="14.4"/>
    <row r="13972" s="109" customFormat="1" ht="14.4"/>
    <row r="13973" s="109" customFormat="1" ht="14.4"/>
    <row r="13974" s="109" customFormat="1" ht="14.4"/>
    <row r="13975" s="109" customFormat="1" ht="14.4"/>
    <row r="13976" s="109" customFormat="1" ht="14.4"/>
    <row r="13977" s="109" customFormat="1" ht="14.4"/>
    <row r="13978" s="109" customFormat="1" ht="14.4"/>
    <row r="13979" s="109" customFormat="1" ht="14.4"/>
    <row r="13980" s="109" customFormat="1" ht="14.4"/>
    <row r="13981" s="109" customFormat="1" ht="14.4"/>
    <row r="13982" s="109" customFormat="1" ht="14.4"/>
    <row r="13983" s="109" customFormat="1" ht="14.4"/>
    <row r="13984" s="109" customFormat="1" ht="14.4"/>
    <row r="13985" s="109" customFormat="1" ht="14.4"/>
    <row r="13986" s="109" customFormat="1" ht="14.4"/>
    <row r="13987" s="109" customFormat="1" ht="14.4"/>
    <row r="13988" s="109" customFormat="1" ht="14.4"/>
    <row r="13989" s="109" customFormat="1" ht="14.4"/>
    <row r="13990" s="109" customFormat="1" ht="14.4"/>
    <row r="13991" s="109" customFormat="1" ht="14.4"/>
    <row r="13992" s="109" customFormat="1" ht="14.4"/>
    <row r="13993" s="109" customFormat="1" ht="14.4"/>
    <row r="13994" s="109" customFormat="1" ht="14.4"/>
    <row r="13995" s="109" customFormat="1" ht="14.4"/>
    <row r="13996" s="109" customFormat="1" ht="14.4"/>
    <row r="13997" s="109" customFormat="1" ht="14.4"/>
    <row r="13998" s="109" customFormat="1" ht="14.4"/>
    <row r="13999" s="109" customFormat="1" ht="14.4"/>
    <row r="14000" s="109" customFormat="1" ht="14.4"/>
    <row r="14001" s="109" customFormat="1" ht="14.4"/>
    <row r="14002" s="109" customFormat="1" ht="14.4"/>
    <row r="14003" s="109" customFormat="1" ht="14.4"/>
    <row r="14004" s="109" customFormat="1" ht="14.4"/>
    <row r="14005" s="109" customFormat="1" ht="14.4"/>
    <row r="14006" s="109" customFormat="1" ht="14.4"/>
    <row r="14007" s="109" customFormat="1" ht="14.4"/>
    <row r="14008" s="109" customFormat="1" ht="14.4"/>
    <row r="14009" s="109" customFormat="1" ht="14.4"/>
    <row r="14010" s="109" customFormat="1" ht="14.4"/>
    <row r="14011" s="109" customFormat="1" ht="14.4"/>
    <row r="14012" s="109" customFormat="1" ht="14.4"/>
    <row r="14013" s="109" customFormat="1" ht="14.4"/>
    <row r="14014" s="109" customFormat="1" ht="14.4"/>
    <row r="14015" s="109" customFormat="1" ht="14.4"/>
    <row r="14016" s="109" customFormat="1" ht="14.4"/>
    <row r="14017" s="109" customFormat="1" ht="14.4"/>
    <row r="14018" s="109" customFormat="1" ht="14.4"/>
    <row r="14019" s="109" customFormat="1" ht="14.4"/>
    <row r="14020" s="109" customFormat="1" ht="14.4"/>
    <row r="14021" s="109" customFormat="1" ht="14.4"/>
    <row r="14022" s="109" customFormat="1" ht="14.4"/>
    <row r="14023" s="109" customFormat="1" ht="14.4"/>
    <row r="14024" s="109" customFormat="1" ht="14.4"/>
    <row r="14025" s="109" customFormat="1" ht="14.4"/>
    <row r="14026" s="109" customFormat="1" ht="14.4"/>
    <row r="14027" s="109" customFormat="1" ht="14.4"/>
    <row r="14028" s="109" customFormat="1" ht="14.4"/>
    <row r="14029" s="109" customFormat="1" ht="14.4"/>
    <row r="14030" s="109" customFormat="1" ht="14.4"/>
    <row r="14031" s="109" customFormat="1" ht="14.4"/>
    <row r="14032" s="109" customFormat="1" ht="14.4"/>
    <row r="14033" s="109" customFormat="1" ht="14.4"/>
    <row r="14034" s="109" customFormat="1" ht="14.4"/>
    <row r="14035" s="109" customFormat="1" ht="14.4"/>
    <row r="14036" s="109" customFormat="1" ht="14.4"/>
    <row r="14037" s="109" customFormat="1" ht="14.4"/>
    <row r="14038" s="109" customFormat="1" ht="14.4"/>
    <row r="14039" s="109" customFormat="1" ht="14.4"/>
    <row r="14040" s="109" customFormat="1" ht="14.4"/>
    <row r="14041" s="109" customFormat="1" ht="14.4"/>
    <row r="14042" s="109" customFormat="1" ht="14.4"/>
    <row r="14043" s="109" customFormat="1" ht="14.4"/>
    <row r="14044" s="109" customFormat="1" ht="14.4"/>
    <row r="14045" s="109" customFormat="1" ht="14.4"/>
    <row r="14046" s="109" customFormat="1" ht="14.4"/>
    <row r="14047" s="109" customFormat="1" ht="14.4"/>
    <row r="14048" s="109" customFormat="1" ht="14.4"/>
    <row r="14049" s="109" customFormat="1" ht="14.4"/>
    <row r="14050" s="109" customFormat="1" ht="14.4"/>
    <row r="14051" s="109" customFormat="1" ht="14.4"/>
    <row r="14052" s="109" customFormat="1" ht="14.4"/>
    <row r="14053" s="109" customFormat="1" ht="14.4"/>
    <row r="14054" s="109" customFormat="1" ht="14.4"/>
    <row r="14055" s="109" customFormat="1" ht="14.4"/>
    <row r="14056" s="109" customFormat="1" ht="14.4"/>
    <row r="14057" s="109" customFormat="1" ht="14.4"/>
    <row r="14058" s="109" customFormat="1" ht="14.4"/>
    <row r="14059" s="109" customFormat="1" ht="14.4"/>
    <row r="14060" s="109" customFormat="1" ht="14.4"/>
    <row r="14061" s="109" customFormat="1" ht="14.4"/>
    <row r="14062" s="109" customFormat="1" ht="14.4"/>
    <row r="14063" s="109" customFormat="1" ht="14.4"/>
    <row r="14064" s="109" customFormat="1" ht="14.4"/>
    <row r="14065" s="109" customFormat="1" ht="14.4"/>
    <row r="14066" s="109" customFormat="1" ht="14.4"/>
    <row r="14067" s="109" customFormat="1" ht="14.4"/>
    <row r="14068" s="109" customFormat="1" ht="14.4"/>
    <row r="14069" s="109" customFormat="1" ht="14.4"/>
    <row r="14070" s="109" customFormat="1" ht="14.4"/>
    <row r="14071" s="109" customFormat="1" ht="14.4"/>
    <row r="14072" s="109" customFormat="1" ht="14.4"/>
    <row r="14073" s="109" customFormat="1" ht="14.4"/>
    <row r="14074" s="109" customFormat="1" ht="14.4"/>
    <row r="14075" s="109" customFormat="1" ht="14.4"/>
    <row r="14076" s="109" customFormat="1" ht="14.4"/>
    <row r="14077" s="109" customFormat="1" ht="14.4"/>
    <row r="14078" s="109" customFormat="1" ht="14.4"/>
    <row r="14079" s="109" customFormat="1" ht="14.4"/>
    <row r="14080" s="109" customFormat="1" ht="14.4"/>
    <row r="14081" s="109" customFormat="1" ht="14.4"/>
    <row r="14082" s="109" customFormat="1" ht="14.4"/>
    <row r="14083" s="109" customFormat="1" ht="14.4"/>
    <row r="14084" s="109" customFormat="1" ht="14.4"/>
    <row r="14085" s="109" customFormat="1" ht="14.4"/>
    <row r="14086" s="109" customFormat="1" ht="14.4"/>
    <row r="14087" s="109" customFormat="1" ht="14.4"/>
    <row r="14088" s="109" customFormat="1" ht="14.4"/>
    <row r="14089" s="109" customFormat="1" ht="14.4"/>
    <row r="14090" s="109" customFormat="1" ht="14.4"/>
    <row r="14091" s="109" customFormat="1" ht="14.4"/>
    <row r="14092" s="109" customFormat="1" ht="14.4"/>
    <row r="14093" s="109" customFormat="1" ht="14.4"/>
    <row r="14094" s="109" customFormat="1" ht="14.4"/>
    <row r="14095" s="109" customFormat="1" ht="14.4"/>
    <row r="14096" s="109" customFormat="1" ht="14.4"/>
    <row r="14097" s="109" customFormat="1" ht="14.4"/>
    <row r="14098" s="109" customFormat="1" ht="14.4"/>
    <row r="14099" s="109" customFormat="1" ht="14.4"/>
    <row r="14100" s="109" customFormat="1" ht="14.4"/>
    <row r="14101" s="109" customFormat="1" ht="14.4"/>
    <row r="14102" s="109" customFormat="1" ht="14.4"/>
    <row r="14103" s="109" customFormat="1" ht="14.4"/>
    <row r="14104" s="109" customFormat="1" ht="14.4"/>
    <row r="14105" s="109" customFormat="1" ht="14.4"/>
    <row r="14106" s="109" customFormat="1" ht="14.4"/>
    <row r="14107" s="109" customFormat="1" ht="14.4"/>
    <row r="14108" s="109" customFormat="1" ht="14.4"/>
    <row r="14109" s="109" customFormat="1" ht="14.4"/>
    <row r="14110" s="109" customFormat="1" ht="14.4"/>
    <row r="14111" s="109" customFormat="1" ht="14.4"/>
    <row r="14112" s="109" customFormat="1" ht="14.4"/>
    <row r="14113" s="109" customFormat="1" ht="14.4"/>
    <row r="14114" s="109" customFormat="1" ht="14.4"/>
    <row r="14115" s="109" customFormat="1" ht="14.4"/>
    <row r="14116" s="109" customFormat="1" ht="14.4"/>
    <row r="14117" s="109" customFormat="1" ht="14.4"/>
    <row r="14118" s="109" customFormat="1" ht="14.4"/>
    <row r="14119" s="109" customFormat="1" ht="14.4"/>
    <row r="14120" s="109" customFormat="1" ht="14.4"/>
    <row r="14121" s="109" customFormat="1" ht="14.4"/>
    <row r="14122" s="109" customFormat="1" ht="14.4"/>
    <row r="14123" s="109" customFormat="1" ht="14.4"/>
    <row r="14124" s="109" customFormat="1" ht="14.4"/>
    <row r="14125" s="109" customFormat="1" ht="14.4"/>
    <row r="14126" s="109" customFormat="1" ht="14.4"/>
    <row r="14127" s="109" customFormat="1" ht="14.4"/>
    <row r="14128" s="109" customFormat="1" ht="14.4"/>
    <row r="14129" s="109" customFormat="1" ht="14.4"/>
    <row r="14130" s="109" customFormat="1" ht="14.4"/>
    <row r="14131" s="109" customFormat="1" ht="14.4"/>
    <row r="14132" s="109" customFormat="1" ht="14.4"/>
    <row r="14133" s="109" customFormat="1" ht="14.4"/>
    <row r="14134" s="109" customFormat="1" ht="14.4"/>
    <row r="14135" s="109" customFormat="1" ht="14.4"/>
    <row r="14136" s="109" customFormat="1" ht="14.4"/>
    <row r="14137" s="109" customFormat="1" ht="14.4"/>
    <row r="14138" s="109" customFormat="1" ht="14.4"/>
    <row r="14139" s="109" customFormat="1" ht="14.4"/>
    <row r="14140" s="109" customFormat="1" ht="14.4"/>
    <row r="14141" s="109" customFormat="1" ht="14.4"/>
    <row r="14142" s="109" customFormat="1" ht="14.4"/>
    <row r="14143" s="109" customFormat="1" ht="14.4"/>
    <row r="14144" s="109" customFormat="1" ht="14.4"/>
    <row r="14145" s="109" customFormat="1" ht="14.4"/>
    <row r="14146" s="109" customFormat="1" ht="14.4"/>
    <row r="14147" s="109" customFormat="1" ht="14.4"/>
    <row r="14148" s="109" customFormat="1" ht="14.4"/>
    <row r="14149" s="109" customFormat="1" ht="14.4"/>
    <row r="14150" s="109" customFormat="1" ht="14.4"/>
    <row r="14151" s="109" customFormat="1" ht="14.4"/>
    <row r="14152" s="109" customFormat="1" ht="14.4"/>
    <row r="14153" s="109" customFormat="1" ht="14.4"/>
    <row r="14154" s="109" customFormat="1" ht="14.4"/>
    <row r="14155" s="109" customFormat="1" ht="14.4"/>
    <row r="14156" s="109" customFormat="1" ht="14.4"/>
    <row r="14157" s="109" customFormat="1" ht="14.4"/>
    <row r="14158" s="109" customFormat="1" ht="14.4"/>
    <row r="14159" s="109" customFormat="1" ht="14.4"/>
    <row r="14160" s="109" customFormat="1" ht="14.4"/>
    <row r="14161" s="109" customFormat="1" ht="14.4"/>
    <row r="14162" s="109" customFormat="1" ht="14.4"/>
    <row r="14163" s="109" customFormat="1" ht="14.4"/>
    <row r="14164" s="109" customFormat="1" ht="14.4"/>
    <row r="14165" s="109" customFormat="1" ht="14.4"/>
    <row r="14166" s="109" customFormat="1" ht="14.4"/>
    <row r="14167" s="109" customFormat="1" ht="14.4"/>
    <row r="14168" s="109" customFormat="1" ht="14.4"/>
    <row r="14169" s="109" customFormat="1" ht="14.4"/>
    <row r="14170" s="109" customFormat="1" ht="14.4"/>
    <row r="14171" s="109" customFormat="1" ht="14.4"/>
    <row r="14172" s="109" customFormat="1" ht="14.4"/>
    <row r="14173" s="109" customFormat="1" ht="14.4"/>
    <row r="14174" s="109" customFormat="1" ht="14.4"/>
    <row r="14175" s="109" customFormat="1" ht="14.4"/>
    <row r="14176" s="109" customFormat="1" ht="14.4"/>
    <row r="14177" s="109" customFormat="1" ht="14.4"/>
    <row r="14178" s="109" customFormat="1" ht="14.4"/>
    <row r="14179" s="109" customFormat="1" ht="14.4"/>
    <row r="14180" s="109" customFormat="1" ht="14.4"/>
    <row r="14181" s="109" customFormat="1" ht="14.4"/>
    <row r="14182" s="109" customFormat="1" ht="14.4"/>
    <row r="14183" s="109" customFormat="1" ht="14.4"/>
    <row r="14184" s="109" customFormat="1" ht="14.4"/>
    <row r="14185" s="109" customFormat="1" ht="14.4"/>
    <row r="14186" s="109" customFormat="1" ht="14.4"/>
    <row r="14187" s="109" customFormat="1" ht="14.4"/>
    <row r="14188" s="109" customFormat="1" ht="14.4"/>
    <row r="14189" s="109" customFormat="1" ht="14.4"/>
    <row r="14190" s="109" customFormat="1" ht="14.4"/>
    <row r="14191" s="109" customFormat="1" ht="14.4"/>
    <row r="14192" s="109" customFormat="1" ht="14.4"/>
    <row r="14193" s="109" customFormat="1" ht="14.4"/>
    <row r="14194" s="109" customFormat="1" ht="14.4"/>
    <row r="14195" s="109" customFormat="1" ht="14.4"/>
    <row r="14196" s="109" customFormat="1" ht="14.4"/>
    <row r="14197" s="109" customFormat="1" ht="14.4"/>
    <row r="14198" s="109" customFormat="1" ht="14.4"/>
    <row r="14199" s="109" customFormat="1" ht="14.4"/>
    <row r="14200" s="109" customFormat="1" ht="14.4"/>
    <row r="14201" s="109" customFormat="1" ht="14.4"/>
    <row r="14202" s="109" customFormat="1" ht="14.4"/>
    <row r="14203" s="109" customFormat="1" ht="14.4"/>
    <row r="14204" s="109" customFormat="1" ht="14.4"/>
    <row r="14205" s="109" customFormat="1" ht="14.4"/>
    <row r="14206" s="109" customFormat="1" ht="14.4"/>
    <row r="14207" s="109" customFormat="1" ht="14.4"/>
    <row r="14208" s="109" customFormat="1" ht="14.4"/>
    <row r="14209" s="109" customFormat="1" ht="14.4"/>
    <row r="14210" s="109" customFormat="1" ht="14.4"/>
    <row r="14211" s="109" customFormat="1" ht="14.4"/>
    <row r="14212" s="109" customFormat="1" ht="14.4"/>
    <row r="14213" s="109" customFormat="1" ht="14.4"/>
    <row r="14214" s="109" customFormat="1" ht="14.4"/>
    <row r="14215" s="109" customFormat="1" ht="14.4"/>
    <row r="14216" s="109" customFormat="1" ht="14.4"/>
    <row r="14217" s="109" customFormat="1" ht="14.4"/>
    <row r="14218" s="109" customFormat="1" ht="14.4"/>
    <row r="14219" s="109" customFormat="1" ht="14.4"/>
    <row r="14220" s="109" customFormat="1" ht="14.4"/>
    <row r="14221" s="109" customFormat="1" ht="14.4"/>
    <row r="14222" s="109" customFormat="1" ht="14.4"/>
    <row r="14223" s="109" customFormat="1" ht="14.4"/>
    <row r="14224" s="109" customFormat="1" ht="14.4"/>
    <row r="14225" s="109" customFormat="1" ht="14.4"/>
    <row r="14226" s="109" customFormat="1" ht="14.4"/>
    <row r="14227" s="109" customFormat="1" ht="14.4"/>
    <row r="14228" s="109" customFormat="1" ht="14.4"/>
    <row r="14229" s="109" customFormat="1" ht="14.4"/>
    <row r="14230" s="109" customFormat="1" ht="14.4"/>
    <row r="14231" s="109" customFormat="1" ht="14.4"/>
    <row r="14232" s="109" customFormat="1" ht="14.4"/>
    <row r="14233" s="109" customFormat="1" ht="14.4"/>
    <row r="14234" s="109" customFormat="1" ht="14.4"/>
    <row r="14235" s="109" customFormat="1" ht="14.4"/>
    <row r="14236" s="109" customFormat="1" ht="14.4"/>
    <row r="14237" s="109" customFormat="1" ht="14.4"/>
    <row r="14238" s="109" customFormat="1" ht="14.4"/>
    <row r="14239" s="109" customFormat="1" ht="14.4"/>
    <row r="14240" s="109" customFormat="1" ht="14.4"/>
    <row r="14241" s="109" customFormat="1" ht="14.4"/>
    <row r="14242" s="109" customFormat="1" ht="14.4"/>
    <row r="14243" s="109" customFormat="1" ht="14.4"/>
    <row r="14244" s="109" customFormat="1" ht="14.4"/>
    <row r="14245" s="109" customFormat="1" ht="14.4"/>
    <row r="14246" s="109" customFormat="1" ht="14.4"/>
    <row r="14247" s="109" customFormat="1" ht="14.4"/>
    <row r="14248" s="109" customFormat="1" ht="14.4"/>
    <row r="14249" s="109" customFormat="1" ht="14.4"/>
    <row r="14250" s="109" customFormat="1" ht="14.4"/>
    <row r="14251" s="109" customFormat="1" ht="14.4"/>
    <row r="14252" s="109" customFormat="1" ht="14.4"/>
    <row r="14253" s="109" customFormat="1" ht="14.4"/>
    <row r="14254" s="109" customFormat="1" ht="14.4"/>
    <row r="14255" s="109" customFormat="1" ht="14.4"/>
    <row r="14256" s="109" customFormat="1" ht="14.4"/>
    <row r="14257" s="109" customFormat="1" ht="14.4"/>
    <row r="14258" s="109" customFormat="1" ht="14.4"/>
    <row r="14259" s="109" customFormat="1" ht="14.4"/>
    <row r="14260" s="109" customFormat="1" ht="14.4"/>
    <row r="14261" s="109" customFormat="1" ht="14.4"/>
    <row r="14262" s="109" customFormat="1" ht="14.4"/>
    <row r="14263" s="109" customFormat="1" ht="14.4"/>
    <row r="14264" s="109" customFormat="1" ht="14.4"/>
    <row r="14265" s="109" customFormat="1" ht="14.4"/>
    <row r="14266" s="109" customFormat="1" ht="14.4"/>
    <row r="14267" s="109" customFormat="1" ht="14.4"/>
    <row r="14268" s="109" customFormat="1" ht="14.4"/>
    <row r="14269" s="109" customFormat="1" ht="14.4"/>
    <row r="14270" s="109" customFormat="1" ht="14.4"/>
    <row r="14271" s="109" customFormat="1" ht="14.4"/>
    <row r="14272" s="109" customFormat="1" ht="14.4"/>
    <row r="14273" s="109" customFormat="1" ht="14.4"/>
    <row r="14274" s="109" customFormat="1" ht="14.4"/>
    <row r="14275" s="109" customFormat="1" ht="14.4"/>
    <row r="14276" s="109" customFormat="1" ht="14.4"/>
    <row r="14277" s="109" customFormat="1" ht="14.4"/>
    <row r="14278" s="109" customFormat="1" ht="14.4"/>
    <row r="14279" s="109" customFormat="1" ht="14.4"/>
    <row r="14280" s="109" customFormat="1" ht="14.4"/>
    <row r="14281" s="109" customFormat="1" ht="14.4"/>
    <row r="14282" s="109" customFormat="1" ht="14.4"/>
    <row r="14283" s="109" customFormat="1" ht="14.4"/>
    <row r="14284" s="109" customFormat="1" ht="14.4"/>
    <row r="14285" s="109" customFormat="1" ht="14.4"/>
    <row r="14286" s="109" customFormat="1" ht="14.4"/>
    <row r="14287" s="109" customFormat="1" ht="14.4"/>
    <row r="14288" s="109" customFormat="1" ht="14.4"/>
    <row r="14289" s="109" customFormat="1" ht="14.4"/>
    <row r="14290" s="109" customFormat="1" ht="14.4"/>
    <row r="14291" s="109" customFormat="1" ht="14.4"/>
    <row r="14292" s="109" customFormat="1" ht="14.4"/>
    <row r="14293" s="109" customFormat="1" ht="14.4"/>
    <row r="14294" s="109" customFormat="1" ht="14.4"/>
    <row r="14295" s="109" customFormat="1" ht="14.4"/>
    <row r="14296" s="109" customFormat="1" ht="14.4"/>
    <row r="14297" s="109" customFormat="1" ht="14.4"/>
    <row r="14298" s="109" customFormat="1" ht="14.4"/>
    <row r="14299" s="109" customFormat="1" ht="14.4"/>
    <row r="14300" s="109" customFormat="1" ht="14.4"/>
    <row r="14301" s="109" customFormat="1" ht="14.4"/>
    <row r="14302" s="109" customFormat="1" ht="14.4"/>
    <row r="14303" s="109" customFormat="1" ht="14.4"/>
    <row r="14304" s="109" customFormat="1" ht="14.4"/>
    <row r="14305" s="109" customFormat="1" ht="14.4"/>
    <row r="14306" s="109" customFormat="1" ht="14.4"/>
    <row r="14307" s="109" customFormat="1" ht="14.4"/>
    <row r="14308" s="109" customFormat="1" ht="14.4"/>
    <row r="14309" s="109" customFormat="1" ht="14.4"/>
    <row r="14310" s="109" customFormat="1" ht="14.4"/>
    <row r="14311" s="109" customFormat="1" ht="14.4"/>
    <row r="14312" s="109" customFormat="1" ht="14.4"/>
    <row r="14313" s="109" customFormat="1" ht="14.4"/>
    <row r="14314" s="109" customFormat="1" ht="14.4"/>
    <row r="14315" s="109" customFormat="1" ht="14.4"/>
    <row r="14316" s="109" customFormat="1" ht="14.4"/>
    <row r="14317" s="109" customFormat="1" ht="14.4"/>
    <row r="14318" s="109" customFormat="1" ht="14.4"/>
    <row r="14319" s="109" customFormat="1" ht="14.4"/>
    <row r="14320" s="109" customFormat="1" ht="14.4"/>
    <row r="14321" s="109" customFormat="1" ht="14.4"/>
    <row r="14322" s="109" customFormat="1" ht="14.4"/>
    <row r="14323" s="109" customFormat="1" ht="14.4"/>
    <row r="14324" s="109" customFormat="1" ht="14.4"/>
    <row r="14325" s="109" customFormat="1" ht="14.4"/>
    <row r="14326" s="109" customFormat="1" ht="14.4"/>
    <row r="14327" s="109" customFormat="1" ht="14.4"/>
    <row r="14328" s="109" customFormat="1" ht="14.4"/>
    <row r="14329" s="109" customFormat="1" ht="14.4"/>
    <row r="14330" s="109" customFormat="1" ht="14.4"/>
    <row r="14331" s="109" customFormat="1" ht="14.4"/>
    <row r="14332" s="109" customFormat="1" ht="14.4"/>
    <row r="14333" s="109" customFormat="1" ht="14.4"/>
    <row r="14334" s="109" customFormat="1" ht="14.4"/>
    <row r="14335" s="109" customFormat="1" ht="14.4"/>
    <row r="14336" s="109" customFormat="1" ht="14.4"/>
    <row r="14337" s="109" customFormat="1" ht="14.4"/>
    <row r="14338" s="109" customFormat="1" ht="14.4"/>
    <row r="14339" s="109" customFormat="1" ht="14.4"/>
    <row r="14340" s="109" customFormat="1" ht="14.4"/>
    <row r="14341" s="109" customFormat="1" ht="14.4"/>
    <row r="14342" s="109" customFormat="1" ht="14.4"/>
    <row r="14343" s="109" customFormat="1" ht="14.4"/>
    <row r="14344" s="109" customFormat="1" ht="14.4"/>
    <row r="14345" s="109" customFormat="1" ht="14.4"/>
    <row r="14346" s="109" customFormat="1" ht="14.4"/>
    <row r="14347" s="109" customFormat="1" ht="14.4"/>
    <row r="14348" s="109" customFormat="1" ht="14.4"/>
    <row r="14349" s="109" customFormat="1" ht="14.4"/>
    <row r="14350" s="109" customFormat="1" ht="14.4"/>
    <row r="14351" s="109" customFormat="1" ht="14.4"/>
    <row r="14352" s="109" customFormat="1" ht="14.4"/>
    <row r="14353" s="109" customFormat="1" ht="14.4"/>
    <row r="14354" s="109" customFormat="1" ht="14.4"/>
    <row r="14355" s="109" customFormat="1" ht="14.4"/>
    <row r="14356" s="109" customFormat="1" ht="14.4"/>
    <row r="14357" s="109" customFormat="1" ht="14.4"/>
    <row r="14358" s="109" customFormat="1" ht="14.4"/>
    <row r="14359" s="109" customFormat="1" ht="14.4"/>
    <row r="14360" s="109" customFormat="1" ht="14.4"/>
    <row r="14361" s="109" customFormat="1" ht="14.4"/>
    <row r="14362" s="109" customFormat="1" ht="14.4"/>
    <row r="14363" s="109" customFormat="1" ht="14.4"/>
    <row r="14364" s="109" customFormat="1" ht="14.4"/>
    <row r="14365" s="109" customFormat="1" ht="14.4"/>
    <row r="14366" s="109" customFormat="1" ht="14.4"/>
    <row r="14367" s="109" customFormat="1" ht="14.4"/>
    <row r="14368" s="109" customFormat="1" ht="14.4"/>
    <row r="14369" s="109" customFormat="1" ht="14.4"/>
    <row r="14370" s="109" customFormat="1" ht="14.4"/>
    <row r="14371" s="109" customFormat="1" ht="14.4"/>
    <row r="14372" s="109" customFormat="1" ht="14.4"/>
    <row r="14373" s="109" customFormat="1" ht="14.4"/>
    <row r="14374" s="109" customFormat="1" ht="14.4"/>
    <row r="14375" s="109" customFormat="1" ht="14.4"/>
    <row r="14376" s="109" customFormat="1" ht="14.4"/>
    <row r="14377" s="109" customFormat="1" ht="14.4"/>
    <row r="14378" s="109" customFormat="1" ht="14.4"/>
    <row r="14379" s="109" customFormat="1" ht="14.4"/>
    <row r="14380" s="109" customFormat="1" ht="14.4"/>
    <row r="14381" s="109" customFormat="1" ht="14.4"/>
    <row r="14382" s="109" customFormat="1" ht="14.4"/>
    <row r="14383" s="109" customFormat="1" ht="14.4"/>
    <row r="14384" s="109" customFormat="1" ht="14.4"/>
    <row r="14385" s="109" customFormat="1" ht="14.4"/>
    <row r="14386" s="109" customFormat="1" ht="14.4"/>
    <row r="14387" s="109" customFormat="1" ht="14.4"/>
    <row r="14388" s="109" customFormat="1" ht="14.4"/>
    <row r="14389" s="109" customFormat="1" ht="14.4"/>
    <row r="14390" s="109" customFormat="1" ht="14.4"/>
    <row r="14391" s="109" customFormat="1" ht="14.4"/>
    <row r="14392" s="109" customFormat="1" ht="14.4"/>
    <row r="14393" s="109" customFormat="1" ht="14.4"/>
    <row r="14394" s="109" customFormat="1" ht="14.4"/>
    <row r="14395" s="109" customFormat="1" ht="14.4"/>
    <row r="14396" s="109" customFormat="1" ht="14.4"/>
    <row r="14397" s="109" customFormat="1" ht="14.4"/>
    <row r="14398" s="109" customFormat="1" ht="14.4"/>
    <row r="14399" s="109" customFormat="1" ht="14.4"/>
    <row r="14400" s="109" customFormat="1" ht="14.4"/>
    <row r="14401" s="109" customFormat="1" ht="14.4"/>
    <row r="14402" s="109" customFormat="1" ht="14.4"/>
    <row r="14403" s="109" customFormat="1" ht="14.4"/>
    <row r="14404" s="109" customFormat="1" ht="14.4"/>
    <row r="14405" s="109" customFormat="1" ht="14.4"/>
    <row r="14406" s="109" customFormat="1" ht="14.4"/>
    <row r="14407" s="109" customFormat="1" ht="14.4"/>
    <row r="14408" s="109" customFormat="1" ht="14.4"/>
    <row r="14409" s="109" customFormat="1" ht="14.4"/>
    <row r="14410" s="109" customFormat="1" ht="14.4"/>
    <row r="14411" s="109" customFormat="1" ht="14.4"/>
    <row r="14412" s="109" customFormat="1" ht="14.4"/>
    <row r="14413" s="109" customFormat="1" ht="14.4"/>
    <row r="14414" s="109" customFormat="1" ht="14.4"/>
    <row r="14415" s="109" customFormat="1" ht="14.4"/>
    <row r="14416" s="109" customFormat="1" ht="14.4"/>
    <row r="14417" s="109" customFormat="1" ht="14.4"/>
    <row r="14418" s="109" customFormat="1" ht="14.4"/>
    <row r="14419" s="109" customFormat="1" ht="14.4"/>
    <row r="14420" s="109" customFormat="1" ht="14.4"/>
    <row r="14421" s="109" customFormat="1" ht="14.4"/>
    <row r="14422" s="109" customFormat="1" ht="14.4"/>
    <row r="14423" s="109" customFormat="1" ht="14.4"/>
    <row r="14424" s="109" customFormat="1" ht="14.4"/>
    <row r="14425" s="109" customFormat="1" ht="14.4"/>
    <row r="14426" s="109" customFormat="1" ht="14.4"/>
    <row r="14427" s="109" customFormat="1" ht="14.4"/>
    <row r="14428" s="109" customFormat="1" ht="14.4"/>
    <row r="14429" s="109" customFormat="1" ht="14.4"/>
    <row r="14430" s="109" customFormat="1" ht="14.4"/>
    <row r="14431" s="109" customFormat="1" ht="14.4"/>
    <row r="14432" s="109" customFormat="1" ht="14.4"/>
    <row r="14433" s="109" customFormat="1" ht="14.4"/>
    <row r="14434" s="109" customFormat="1" ht="14.4"/>
    <row r="14435" s="109" customFormat="1" ht="14.4"/>
    <row r="14436" s="109" customFormat="1" ht="14.4"/>
    <row r="14437" s="109" customFormat="1" ht="14.4"/>
    <row r="14438" s="109" customFormat="1" ht="14.4"/>
    <row r="14439" s="109" customFormat="1" ht="14.4"/>
    <row r="14440" s="109" customFormat="1" ht="14.4"/>
    <row r="14441" s="109" customFormat="1" ht="14.4"/>
    <row r="14442" s="109" customFormat="1" ht="14.4"/>
    <row r="14443" s="109" customFormat="1" ht="14.4"/>
    <row r="14444" s="109" customFormat="1" ht="14.4"/>
    <row r="14445" s="109" customFormat="1" ht="14.4"/>
    <row r="14446" s="109" customFormat="1" ht="14.4"/>
    <row r="14447" s="109" customFormat="1" ht="14.4"/>
    <row r="14448" s="109" customFormat="1" ht="14.4"/>
    <row r="14449" s="109" customFormat="1" ht="14.4"/>
    <row r="14450" s="109" customFormat="1" ht="14.4"/>
    <row r="14451" s="109" customFormat="1" ht="14.4"/>
    <row r="14452" s="109" customFormat="1" ht="14.4"/>
    <row r="14453" s="109" customFormat="1" ht="14.4"/>
    <row r="14454" s="109" customFormat="1" ht="14.4"/>
    <row r="14455" s="109" customFormat="1" ht="14.4"/>
    <row r="14456" s="109" customFormat="1" ht="14.4"/>
    <row r="14457" s="109" customFormat="1" ht="14.4"/>
    <row r="14458" s="109" customFormat="1" ht="14.4"/>
    <row r="14459" s="109" customFormat="1" ht="14.4"/>
    <row r="14460" s="109" customFormat="1" ht="14.4"/>
    <row r="14461" s="109" customFormat="1" ht="14.4"/>
    <row r="14462" s="109" customFormat="1" ht="14.4"/>
    <row r="14463" s="109" customFormat="1" ht="14.4"/>
    <row r="14464" s="109" customFormat="1" ht="14.4"/>
    <row r="14465" s="109" customFormat="1" ht="14.4"/>
    <row r="14466" s="109" customFormat="1" ht="14.4"/>
    <row r="14467" s="109" customFormat="1" ht="14.4"/>
    <row r="14468" s="109" customFormat="1" ht="14.4"/>
    <row r="14469" s="109" customFormat="1" ht="14.4"/>
    <row r="14470" s="109" customFormat="1" ht="14.4"/>
    <row r="14471" s="109" customFormat="1" ht="14.4"/>
    <row r="14472" s="109" customFormat="1" ht="14.4"/>
    <row r="14473" s="109" customFormat="1" ht="14.4"/>
    <row r="14474" s="109" customFormat="1" ht="14.4"/>
    <row r="14475" s="109" customFormat="1" ht="14.4"/>
    <row r="14476" s="109" customFormat="1" ht="14.4"/>
    <row r="14477" s="109" customFormat="1" ht="14.4"/>
    <row r="14478" s="109" customFormat="1" ht="14.4"/>
    <row r="14479" s="109" customFormat="1" ht="14.4"/>
    <row r="14480" s="109" customFormat="1" ht="14.4"/>
    <row r="14481" s="109" customFormat="1" ht="14.4"/>
    <row r="14482" s="109" customFormat="1" ht="14.4"/>
    <row r="14483" s="109" customFormat="1" ht="14.4"/>
    <row r="14484" s="109" customFormat="1" ht="14.4"/>
    <row r="14485" s="109" customFormat="1" ht="14.4"/>
    <row r="14486" s="109" customFormat="1" ht="14.4"/>
    <row r="14487" s="109" customFormat="1" ht="14.4"/>
    <row r="14488" s="109" customFormat="1" ht="14.4"/>
    <row r="14489" s="109" customFormat="1" ht="14.4"/>
    <row r="14490" s="109" customFormat="1" ht="14.4"/>
    <row r="14491" s="109" customFormat="1" ht="14.4"/>
    <row r="14492" s="109" customFormat="1" ht="14.4"/>
    <row r="14493" s="109" customFormat="1" ht="14.4"/>
    <row r="14494" s="109" customFormat="1" ht="14.4"/>
    <row r="14495" s="109" customFormat="1" ht="14.4"/>
    <row r="14496" s="109" customFormat="1" ht="14.4"/>
    <row r="14497" s="109" customFormat="1" ht="14.4"/>
    <row r="14498" s="109" customFormat="1" ht="14.4"/>
    <row r="14499" s="109" customFormat="1" ht="14.4"/>
    <row r="14500" s="109" customFormat="1" ht="14.4"/>
    <row r="14501" s="109" customFormat="1" ht="14.4"/>
    <row r="14502" s="109" customFormat="1" ht="14.4"/>
    <row r="14503" s="109" customFormat="1" ht="14.4"/>
    <row r="14504" s="109" customFormat="1" ht="14.4"/>
    <row r="14505" s="109" customFormat="1" ht="14.4"/>
    <row r="14506" s="109" customFormat="1" ht="14.4"/>
    <row r="14507" s="109" customFormat="1" ht="14.4"/>
    <row r="14508" s="109" customFormat="1" ht="14.4"/>
    <row r="14509" s="109" customFormat="1" ht="14.4"/>
    <row r="14510" s="109" customFormat="1" ht="14.4"/>
    <row r="14511" s="109" customFormat="1" ht="14.4"/>
    <row r="14512" s="109" customFormat="1" ht="14.4"/>
    <row r="14513" s="109" customFormat="1" ht="14.4"/>
    <row r="14514" s="109" customFormat="1" ht="14.4"/>
    <row r="14515" s="109" customFormat="1" ht="14.4"/>
    <row r="14516" s="109" customFormat="1" ht="14.4"/>
    <row r="14517" s="109" customFormat="1" ht="14.4"/>
    <row r="14518" s="109" customFormat="1" ht="14.4"/>
    <row r="14519" s="109" customFormat="1" ht="14.4"/>
    <row r="14520" s="109" customFormat="1" ht="14.4"/>
    <row r="14521" s="109" customFormat="1" ht="14.4"/>
    <row r="14522" s="109" customFormat="1" ht="14.4"/>
    <row r="14523" s="109" customFormat="1" ht="14.4"/>
    <row r="14524" s="109" customFormat="1" ht="14.4"/>
    <row r="14525" s="109" customFormat="1" ht="14.4"/>
    <row r="14526" s="109" customFormat="1" ht="14.4"/>
    <row r="14527" s="109" customFormat="1" ht="14.4"/>
    <row r="14528" s="109" customFormat="1" ht="14.4"/>
    <row r="14529" s="109" customFormat="1" ht="14.4"/>
    <row r="14530" s="109" customFormat="1" ht="14.4"/>
    <row r="14531" s="109" customFormat="1" ht="14.4"/>
    <row r="14532" s="109" customFormat="1" ht="14.4"/>
    <row r="14533" s="109" customFormat="1" ht="14.4"/>
    <row r="14534" s="109" customFormat="1" ht="14.4"/>
    <row r="14535" s="109" customFormat="1" ht="14.4"/>
    <row r="14536" s="109" customFormat="1" ht="14.4"/>
    <row r="14537" s="109" customFormat="1" ht="14.4"/>
    <row r="14538" s="109" customFormat="1" ht="14.4"/>
    <row r="14539" s="109" customFormat="1" ht="14.4"/>
    <row r="14540" s="109" customFormat="1" ht="14.4"/>
    <row r="14541" s="109" customFormat="1" ht="14.4"/>
    <row r="14542" s="109" customFormat="1" ht="14.4"/>
    <row r="14543" s="109" customFormat="1" ht="14.4"/>
    <row r="14544" s="109" customFormat="1" ht="14.4"/>
    <row r="14545" s="109" customFormat="1" ht="14.4"/>
    <row r="14546" s="109" customFormat="1" ht="14.4"/>
    <row r="14547" s="109" customFormat="1" ht="14.4"/>
    <row r="14548" s="109" customFormat="1" ht="14.4"/>
    <row r="14549" s="109" customFormat="1" ht="14.4"/>
    <row r="14550" s="109" customFormat="1" ht="14.4"/>
    <row r="14551" s="109" customFormat="1" ht="14.4"/>
    <row r="14552" s="109" customFormat="1" ht="14.4"/>
    <row r="14553" s="109" customFormat="1" ht="14.4"/>
    <row r="14554" s="109" customFormat="1" ht="14.4"/>
    <row r="14555" s="109" customFormat="1" ht="14.4"/>
    <row r="14556" s="109" customFormat="1" ht="14.4"/>
    <row r="14557" s="109" customFormat="1" ht="14.4"/>
    <row r="14558" s="109" customFormat="1" ht="14.4"/>
    <row r="14559" s="109" customFormat="1" ht="14.4"/>
    <row r="14560" s="109" customFormat="1" ht="14.4"/>
    <row r="14561" s="109" customFormat="1" ht="14.4"/>
    <row r="14562" s="109" customFormat="1" ht="14.4"/>
    <row r="14563" s="109" customFormat="1" ht="14.4"/>
    <row r="14564" s="109" customFormat="1" ht="14.4"/>
    <row r="14565" s="109" customFormat="1" ht="14.4"/>
    <row r="14566" s="109" customFormat="1" ht="14.4"/>
    <row r="14567" s="109" customFormat="1" ht="14.4"/>
    <row r="14568" s="109" customFormat="1" ht="14.4"/>
    <row r="14569" s="109" customFormat="1" ht="14.4"/>
    <row r="14570" s="109" customFormat="1" ht="14.4"/>
    <row r="14571" s="109" customFormat="1" ht="14.4"/>
    <row r="14572" s="109" customFormat="1" ht="14.4"/>
    <row r="14573" s="109" customFormat="1" ht="14.4"/>
    <row r="14574" s="109" customFormat="1" ht="14.4"/>
    <row r="14575" s="109" customFormat="1" ht="14.4"/>
    <row r="14576" s="109" customFormat="1" ht="14.4"/>
    <row r="14577" s="109" customFormat="1" ht="14.4"/>
    <row r="14578" s="109" customFormat="1" ht="14.4"/>
    <row r="14579" s="109" customFormat="1" ht="14.4"/>
    <row r="14580" s="109" customFormat="1" ht="14.4"/>
    <row r="14581" s="109" customFormat="1" ht="14.4"/>
    <row r="14582" s="109" customFormat="1" ht="14.4"/>
    <row r="14583" s="109" customFormat="1" ht="14.4"/>
    <row r="14584" s="109" customFormat="1" ht="14.4"/>
    <row r="14585" s="109" customFormat="1" ht="14.4"/>
    <row r="14586" s="109" customFormat="1" ht="14.4"/>
    <row r="14587" s="109" customFormat="1" ht="14.4"/>
    <row r="14588" s="109" customFormat="1" ht="14.4"/>
    <row r="14589" s="109" customFormat="1" ht="14.4"/>
    <row r="14590" s="109" customFormat="1" ht="14.4"/>
    <row r="14591" s="109" customFormat="1" ht="14.4"/>
    <row r="14592" s="109" customFormat="1" ht="14.4"/>
    <row r="14593" s="109" customFormat="1" ht="14.4"/>
    <row r="14594" s="109" customFormat="1" ht="14.4"/>
    <row r="14595" s="109" customFormat="1" ht="14.4"/>
    <row r="14596" s="109" customFormat="1" ht="14.4"/>
    <row r="14597" s="109" customFormat="1" ht="14.4"/>
    <row r="14598" s="109" customFormat="1" ht="14.4"/>
    <row r="14599" s="109" customFormat="1" ht="14.4"/>
    <row r="14600" s="109" customFormat="1" ht="14.4"/>
    <row r="14601" s="109" customFormat="1" ht="14.4"/>
    <row r="14602" s="109" customFormat="1" ht="14.4"/>
    <row r="14603" s="109" customFormat="1" ht="14.4"/>
    <row r="14604" s="109" customFormat="1" ht="14.4"/>
    <row r="14605" s="109" customFormat="1" ht="14.4"/>
    <row r="14606" s="109" customFormat="1" ht="14.4"/>
    <row r="14607" s="109" customFormat="1" ht="14.4"/>
    <row r="14608" s="109" customFormat="1" ht="14.4"/>
    <row r="14609" s="109" customFormat="1" ht="14.4"/>
    <row r="14610" s="109" customFormat="1" ht="14.4"/>
    <row r="14611" s="109" customFormat="1" ht="14.4"/>
    <row r="14612" s="109" customFormat="1" ht="14.4"/>
    <row r="14613" s="109" customFormat="1" ht="14.4"/>
    <row r="14614" s="109" customFormat="1" ht="14.4"/>
    <row r="14615" s="109" customFormat="1" ht="14.4"/>
    <row r="14616" s="109" customFormat="1" ht="14.4"/>
    <row r="14617" s="109" customFormat="1" ht="14.4"/>
    <row r="14618" s="109" customFormat="1" ht="14.4"/>
    <row r="14619" s="109" customFormat="1" ht="14.4"/>
    <row r="14620" s="109" customFormat="1" ht="14.4"/>
    <row r="14621" s="109" customFormat="1" ht="14.4"/>
    <row r="14622" s="109" customFormat="1" ht="14.4"/>
    <row r="14623" s="109" customFormat="1" ht="14.4"/>
    <row r="14624" s="109" customFormat="1" ht="14.4"/>
    <row r="14625" s="109" customFormat="1" ht="14.4"/>
    <row r="14626" s="109" customFormat="1" ht="14.4"/>
    <row r="14627" s="109" customFormat="1" ht="14.4"/>
    <row r="14628" s="109" customFormat="1" ht="14.4"/>
    <row r="14629" s="109" customFormat="1" ht="14.4"/>
    <row r="14630" s="109" customFormat="1" ht="14.4"/>
    <row r="14631" s="109" customFormat="1" ht="14.4"/>
    <row r="14632" s="109" customFormat="1" ht="14.4"/>
    <row r="14633" s="109" customFormat="1" ht="14.4"/>
    <row r="14634" s="109" customFormat="1" ht="14.4"/>
    <row r="14635" s="109" customFormat="1" ht="14.4"/>
    <row r="14636" s="109" customFormat="1" ht="14.4"/>
    <row r="14637" s="109" customFormat="1" ht="14.4"/>
    <row r="14638" s="109" customFormat="1" ht="14.4"/>
    <row r="14639" s="109" customFormat="1" ht="14.4"/>
    <row r="14640" s="109" customFormat="1" ht="14.4"/>
    <row r="14641" s="109" customFormat="1" ht="14.4"/>
    <row r="14642" s="109" customFormat="1" ht="14.4"/>
    <row r="14643" s="109" customFormat="1" ht="14.4"/>
    <row r="14644" s="109" customFormat="1" ht="14.4"/>
    <row r="14645" s="109" customFormat="1" ht="14.4"/>
    <row r="14646" s="109" customFormat="1" ht="14.4"/>
    <row r="14647" s="109" customFormat="1" ht="14.4"/>
    <row r="14648" s="109" customFormat="1" ht="14.4"/>
    <row r="14649" s="109" customFormat="1" ht="14.4"/>
    <row r="14650" s="109" customFormat="1" ht="14.4"/>
    <row r="14651" s="109" customFormat="1" ht="14.4"/>
    <row r="14652" s="109" customFormat="1" ht="14.4"/>
    <row r="14653" s="109" customFormat="1" ht="14.4"/>
    <row r="14654" s="109" customFormat="1" ht="14.4"/>
    <row r="14655" s="109" customFormat="1" ht="14.4"/>
    <row r="14656" s="109" customFormat="1" ht="14.4"/>
    <row r="14657" s="109" customFormat="1" ht="14.4"/>
    <row r="14658" s="109" customFormat="1" ht="14.4"/>
    <row r="14659" s="109" customFormat="1" ht="14.4"/>
    <row r="14660" s="109" customFormat="1" ht="14.4"/>
    <row r="14661" s="109" customFormat="1" ht="14.4"/>
    <row r="14662" s="109" customFormat="1" ht="14.4"/>
    <row r="14663" s="109" customFormat="1" ht="14.4"/>
    <row r="14664" s="109" customFormat="1" ht="14.4"/>
    <row r="14665" s="109" customFormat="1" ht="14.4"/>
    <row r="14666" s="109" customFormat="1" ht="14.4"/>
    <row r="14667" s="109" customFormat="1" ht="14.4"/>
    <row r="14668" s="109" customFormat="1" ht="14.4"/>
    <row r="14669" s="109" customFormat="1" ht="14.4"/>
    <row r="14670" s="109" customFormat="1" ht="14.4"/>
    <row r="14671" s="109" customFormat="1" ht="14.4"/>
    <row r="14672" s="109" customFormat="1" ht="14.4"/>
    <row r="14673" s="109" customFormat="1" ht="14.4"/>
    <row r="14674" s="109" customFormat="1" ht="14.4"/>
    <row r="14675" s="109" customFormat="1" ht="14.4"/>
    <row r="14676" s="109" customFormat="1" ht="14.4"/>
    <row r="14677" s="109" customFormat="1" ht="14.4"/>
    <row r="14678" s="109" customFormat="1" ht="14.4"/>
    <row r="14679" s="109" customFormat="1" ht="14.4"/>
    <row r="14680" s="109" customFormat="1" ht="14.4"/>
    <row r="14681" s="109" customFormat="1" ht="14.4"/>
    <row r="14682" s="109" customFormat="1" ht="14.4"/>
    <row r="14683" s="109" customFormat="1" ht="14.4"/>
    <row r="14684" s="109" customFormat="1" ht="14.4"/>
    <row r="14685" s="109" customFormat="1" ht="14.4"/>
    <row r="14686" s="109" customFormat="1" ht="14.4"/>
    <row r="14687" s="109" customFormat="1" ht="14.4"/>
    <row r="14688" s="109" customFormat="1" ht="14.4"/>
    <row r="14689" s="109" customFormat="1" ht="14.4"/>
    <row r="14690" s="109" customFormat="1" ht="14.4"/>
    <row r="14691" s="109" customFormat="1" ht="14.4"/>
    <row r="14692" s="109" customFormat="1" ht="14.4"/>
    <row r="14693" s="109" customFormat="1" ht="14.4"/>
    <row r="14694" s="109" customFormat="1" ht="14.4"/>
    <row r="14695" s="109" customFormat="1" ht="14.4"/>
    <row r="14696" s="109" customFormat="1" ht="14.4"/>
    <row r="14697" s="109" customFormat="1" ht="14.4"/>
    <row r="14698" s="109" customFormat="1" ht="14.4"/>
    <row r="14699" s="109" customFormat="1" ht="14.4"/>
    <row r="14700" s="109" customFormat="1" ht="14.4"/>
    <row r="14701" s="109" customFormat="1" ht="14.4"/>
    <row r="14702" s="109" customFormat="1" ht="14.4"/>
    <row r="14703" s="109" customFormat="1" ht="14.4"/>
    <row r="14704" s="109" customFormat="1" ht="14.4"/>
    <row r="14705" s="109" customFormat="1" ht="14.4"/>
    <row r="14706" s="109" customFormat="1" ht="14.4"/>
    <row r="14707" s="109" customFormat="1" ht="14.4"/>
    <row r="14708" s="109" customFormat="1" ht="14.4"/>
    <row r="14709" s="109" customFormat="1" ht="14.4"/>
    <row r="14710" s="109" customFormat="1" ht="14.4"/>
    <row r="14711" s="109" customFormat="1" ht="14.4"/>
    <row r="14712" s="109" customFormat="1" ht="14.4"/>
    <row r="14713" s="109" customFormat="1" ht="14.4"/>
    <row r="14714" s="109" customFormat="1" ht="14.4"/>
    <row r="14715" s="109" customFormat="1" ht="14.4"/>
    <row r="14716" s="109" customFormat="1" ht="14.4"/>
    <row r="14717" s="109" customFormat="1" ht="14.4"/>
    <row r="14718" s="109" customFormat="1" ht="14.4"/>
    <row r="14719" s="109" customFormat="1" ht="14.4"/>
    <row r="14720" s="109" customFormat="1" ht="14.4"/>
    <row r="14721" s="109" customFormat="1" ht="14.4"/>
    <row r="14722" s="109" customFormat="1" ht="14.4"/>
    <row r="14723" s="109" customFormat="1" ht="14.4"/>
    <row r="14724" s="109" customFormat="1" ht="14.4"/>
    <row r="14725" s="109" customFormat="1" ht="14.4"/>
    <row r="14726" s="109" customFormat="1" ht="14.4"/>
    <row r="14727" s="109" customFormat="1" ht="14.4"/>
    <row r="14728" s="109" customFormat="1" ht="14.4"/>
    <row r="14729" s="109" customFormat="1" ht="14.4"/>
    <row r="14730" s="109" customFormat="1" ht="14.4"/>
    <row r="14731" s="109" customFormat="1" ht="14.4"/>
    <row r="14732" s="109" customFormat="1" ht="14.4"/>
    <row r="14733" s="109" customFormat="1" ht="14.4"/>
    <row r="14734" s="109" customFormat="1" ht="14.4"/>
    <row r="14735" s="109" customFormat="1" ht="14.4"/>
    <row r="14736" s="109" customFormat="1" ht="14.4"/>
    <row r="14737" s="109" customFormat="1" ht="14.4"/>
    <row r="14738" s="109" customFormat="1" ht="14.4"/>
    <row r="14739" s="109" customFormat="1" ht="14.4"/>
    <row r="14740" s="109" customFormat="1" ht="14.4"/>
    <row r="14741" s="109" customFormat="1" ht="14.4"/>
    <row r="14742" s="109" customFormat="1" ht="14.4"/>
    <row r="14743" s="109" customFormat="1" ht="14.4"/>
    <row r="14744" s="109" customFormat="1" ht="14.4"/>
    <row r="14745" s="109" customFormat="1" ht="14.4"/>
    <row r="14746" s="109" customFormat="1" ht="14.4"/>
    <row r="14747" s="109" customFormat="1" ht="14.4"/>
    <row r="14748" s="109" customFormat="1" ht="14.4"/>
    <row r="14749" s="109" customFormat="1" ht="14.4"/>
    <row r="14750" s="109" customFormat="1" ht="14.4"/>
    <row r="14751" s="109" customFormat="1" ht="14.4"/>
    <row r="14752" s="109" customFormat="1" ht="14.4"/>
    <row r="14753" s="109" customFormat="1" ht="14.4"/>
    <row r="14754" s="109" customFormat="1" ht="14.4"/>
    <row r="14755" s="109" customFormat="1" ht="14.4"/>
    <row r="14756" s="109" customFormat="1" ht="14.4"/>
    <row r="14757" s="109" customFormat="1" ht="14.4"/>
    <row r="14758" s="109" customFormat="1" ht="14.4"/>
    <row r="14759" s="109" customFormat="1" ht="14.4"/>
    <row r="14760" s="109" customFormat="1" ht="14.4"/>
    <row r="14761" s="109" customFormat="1" ht="14.4"/>
    <row r="14762" s="109" customFormat="1" ht="14.4"/>
    <row r="14763" s="109" customFormat="1" ht="14.4"/>
    <row r="14764" s="109" customFormat="1" ht="14.4"/>
    <row r="14765" s="109" customFormat="1" ht="14.4"/>
    <row r="14766" s="109" customFormat="1" ht="14.4"/>
    <row r="14767" s="109" customFormat="1" ht="14.4"/>
    <row r="14768" s="109" customFormat="1" ht="14.4"/>
    <row r="14769" s="109" customFormat="1" ht="14.4"/>
    <row r="14770" s="109" customFormat="1" ht="14.4"/>
    <row r="14771" s="109" customFormat="1" ht="14.4"/>
    <row r="14772" s="109" customFormat="1" ht="14.4"/>
    <row r="14773" s="109" customFormat="1" ht="14.4"/>
    <row r="14774" s="109" customFormat="1" ht="14.4"/>
    <row r="14775" s="109" customFormat="1" ht="14.4"/>
    <row r="14776" s="109" customFormat="1" ht="14.4"/>
    <row r="14777" s="109" customFormat="1" ht="14.4"/>
    <row r="14778" s="109" customFormat="1" ht="14.4"/>
    <row r="14779" s="109" customFormat="1" ht="14.4"/>
    <row r="14780" s="109" customFormat="1" ht="14.4"/>
    <row r="14781" s="109" customFormat="1" ht="14.4"/>
    <row r="14782" s="109" customFormat="1" ht="14.4"/>
    <row r="14783" s="109" customFormat="1" ht="14.4"/>
    <row r="14784" s="109" customFormat="1" ht="14.4"/>
    <row r="14785" s="109" customFormat="1" ht="14.4"/>
    <row r="14786" s="109" customFormat="1" ht="14.4"/>
    <row r="14787" s="109" customFormat="1" ht="14.4"/>
    <row r="14788" s="109" customFormat="1" ht="14.4"/>
    <row r="14789" s="109" customFormat="1" ht="14.4"/>
    <row r="14790" s="109" customFormat="1" ht="14.4"/>
    <row r="14791" s="109" customFormat="1" ht="14.4"/>
    <row r="14792" s="109" customFormat="1" ht="14.4"/>
    <row r="14793" s="109" customFormat="1" ht="14.4"/>
    <row r="14794" s="109" customFormat="1" ht="14.4"/>
    <row r="14795" s="109" customFormat="1" ht="14.4"/>
    <row r="14796" s="109" customFormat="1" ht="14.4"/>
    <row r="14797" s="109" customFormat="1" ht="14.4"/>
    <row r="14798" s="109" customFormat="1" ht="14.4"/>
    <row r="14799" s="109" customFormat="1" ht="14.4"/>
    <row r="14800" s="109" customFormat="1" ht="14.4"/>
    <row r="14801" s="109" customFormat="1" ht="14.4"/>
    <row r="14802" s="109" customFormat="1" ht="14.4"/>
    <row r="14803" s="109" customFormat="1" ht="14.4"/>
    <row r="14804" s="109" customFormat="1" ht="14.4"/>
    <row r="14805" s="109" customFormat="1" ht="14.4"/>
    <row r="14806" s="109" customFormat="1" ht="14.4"/>
    <row r="14807" s="109" customFormat="1" ht="14.4"/>
    <row r="14808" s="109" customFormat="1" ht="14.4"/>
    <row r="14809" s="109" customFormat="1" ht="14.4"/>
    <row r="14810" s="109" customFormat="1" ht="14.4"/>
    <row r="14811" s="109" customFormat="1" ht="14.4"/>
    <row r="14812" s="109" customFormat="1" ht="14.4"/>
    <row r="14813" s="109" customFormat="1" ht="14.4"/>
    <row r="14814" s="109" customFormat="1" ht="14.4"/>
    <row r="14815" s="109" customFormat="1" ht="14.4"/>
    <row r="14816" s="109" customFormat="1" ht="14.4"/>
    <row r="14817" s="109" customFormat="1" ht="14.4"/>
    <row r="14818" s="109" customFormat="1" ht="14.4"/>
    <row r="14819" s="109" customFormat="1" ht="14.4"/>
    <row r="14820" s="109" customFormat="1" ht="14.4"/>
    <row r="14821" s="109" customFormat="1" ht="14.4"/>
    <row r="14822" s="109" customFormat="1" ht="14.4"/>
    <row r="14823" s="109" customFormat="1" ht="14.4"/>
    <row r="14824" s="109" customFormat="1" ht="14.4"/>
    <row r="14825" s="109" customFormat="1" ht="14.4"/>
    <row r="14826" s="109" customFormat="1" ht="14.4"/>
    <row r="14827" s="109" customFormat="1" ht="14.4"/>
    <row r="14828" s="109" customFormat="1" ht="14.4"/>
    <row r="14829" s="109" customFormat="1" ht="14.4"/>
    <row r="14830" s="109" customFormat="1" ht="14.4"/>
    <row r="14831" s="109" customFormat="1" ht="14.4"/>
    <row r="14832" s="109" customFormat="1" ht="14.4"/>
    <row r="14833" s="109" customFormat="1" ht="14.4"/>
    <row r="14834" s="109" customFormat="1" ht="14.4"/>
    <row r="14835" s="109" customFormat="1" ht="14.4"/>
    <row r="14836" s="109" customFormat="1" ht="14.4"/>
    <row r="14837" s="109" customFormat="1" ht="14.4"/>
    <row r="14838" s="109" customFormat="1" ht="14.4"/>
    <row r="14839" s="109" customFormat="1" ht="14.4"/>
    <row r="14840" s="109" customFormat="1" ht="14.4"/>
    <row r="14841" s="109" customFormat="1" ht="14.4"/>
    <row r="14842" s="109" customFormat="1" ht="14.4"/>
    <row r="14843" s="109" customFormat="1" ht="14.4"/>
    <row r="14844" s="109" customFormat="1" ht="14.4"/>
    <row r="14845" s="109" customFormat="1" ht="14.4"/>
    <row r="14846" s="109" customFormat="1" ht="14.4"/>
    <row r="14847" s="109" customFormat="1" ht="14.4"/>
    <row r="14848" s="109" customFormat="1" ht="14.4"/>
    <row r="14849" s="109" customFormat="1" ht="14.4"/>
    <row r="14850" s="109" customFormat="1" ht="14.4"/>
    <row r="14851" s="109" customFormat="1" ht="14.4"/>
    <row r="14852" s="109" customFormat="1" ht="14.4"/>
    <row r="14853" s="109" customFormat="1" ht="14.4"/>
    <row r="14854" s="109" customFormat="1" ht="14.4"/>
    <row r="14855" s="109" customFormat="1" ht="14.4"/>
    <row r="14856" s="109" customFormat="1" ht="14.4"/>
    <row r="14857" s="109" customFormat="1" ht="14.4"/>
    <row r="14858" s="109" customFormat="1" ht="14.4"/>
    <row r="14859" s="109" customFormat="1" ht="14.4"/>
    <row r="14860" s="109" customFormat="1" ht="14.4"/>
    <row r="14861" s="109" customFormat="1" ht="14.4"/>
    <row r="14862" s="109" customFormat="1" ht="14.4"/>
    <row r="14863" s="109" customFormat="1" ht="14.4"/>
    <row r="14864" s="109" customFormat="1" ht="14.4"/>
    <row r="14865" s="109" customFormat="1" ht="14.4"/>
    <row r="14866" s="109" customFormat="1" ht="14.4"/>
    <row r="14867" s="109" customFormat="1" ht="14.4"/>
    <row r="14868" s="109" customFormat="1" ht="14.4"/>
    <row r="14869" s="109" customFormat="1" ht="14.4"/>
    <row r="14870" s="109" customFormat="1" ht="14.4"/>
    <row r="14871" s="109" customFormat="1" ht="14.4"/>
    <row r="14872" s="109" customFormat="1" ht="14.4"/>
    <row r="14873" s="109" customFormat="1" ht="14.4"/>
    <row r="14874" s="109" customFormat="1" ht="14.4"/>
    <row r="14875" s="109" customFormat="1" ht="14.4"/>
    <row r="14876" s="109" customFormat="1" ht="14.4"/>
    <row r="14877" s="109" customFormat="1" ht="14.4"/>
    <row r="14878" s="109" customFormat="1" ht="14.4"/>
    <row r="14879" s="109" customFormat="1" ht="14.4"/>
    <row r="14880" s="109" customFormat="1" ht="14.4"/>
    <row r="14881" s="109" customFormat="1" ht="14.4"/>
    <row r="14882" s="109" customFormat="1" ht="14.4"/>
    <row r="14883" s="109" customFormat="1" ht="14.4"/>
    <row r="14884" s="109" customFormat="1" ht="14.4"/>
    <row r="14885" s="109" customFormat="1" ht="14.4"/>
    <row r="14886" s="109" customFormat="1" ht="14.4"/>
    <row r="14887" s="109" customFormat="1" ht="14.4"/>
    <row r="14888" s="109" customFormat="1" ht="14.4"/>
    <row r="14889" s="109" customFormat="1" ht="14.4"/>
    <row r="14890" s="109" customFormat="1" ht="14.4"/>
    <row r="14891" s="109" customFormat="1" ht="14.4"/>
    <row r="14892" s="109" customFormat="1" ht="14.4"/>
    <row r="14893" s="109" customFormat="1" ht="14.4"/>
    <row r="14894" s="109" customFormat="1" ht="14.4"/>
    <row r="14895" s="109" customFormat="1" ht="14.4"/>
    <row r="14896" s="109" customFormat="1" ht="14.4"/>
    <row r="14897" s="109" customFormat="1" ht="14.4"/>
    <row r="14898" s="109" customFormat="1" ht="14.4"/>
    <row r="14899" s="109" customFormat="1" ht="14.4"/>
    <row r="14900" s="109" customFormat="1" ht="14.4"/>
    <row r="14901" s="109" customFormat="1" ht="14.4"/>
    <row r="14902" s="109" customFormat="1" ht="14.4"/>
    <row r="14903" s="109" customFormat="1" ht="14.4"/>
    <row r="14904" s="109" customFormat="1" ht="14.4"/>
    <row r="14905" s="109" customFormat="1" ht="14.4"/>
    <row r="14906" s="109" customFormat="1" ht="14.4"/>
    <row r="14907" s="109" customFormat="1" ht="14.4"/>
    <row r="14908" s="109" customFormat="1" ht="14.4"/>
    <row r="14909" s="109" customFormat="1" ht="14.4"/>
    <row r="14910" s="109" customFormat="1" ht="14.4"/>
    <row r="14911" s="109" customFormat="1" ht="14.4"/>
    <row r="14912" s="109" customFormat="1" ht="14.4"/>
    <row r="14913" s="109" customFormat="1" ht="14.4"/>
    <row r="14914" s="109" customFormat="1" ht="14.4"/>
    <row r="14915" s="109" customFormat="1" ht="14.4"/>
    <row r="14916" s="109" customFormat="1" ht="14.4"/>
    <row r="14917" s="109" customFormat="1" ht="14.4"/>
    <row r="14918" s="109" customFormat="1" ht="14.4"/>
    <row r="14919" s="109" customFormat="1" ht="14.4"/>
    <row r="14920" s="109" customFormat="1" ht="14.4"/>
    <row r="14921" s="109" customFormat="1" ht="14.4"/>
    <row r="14922" s="109" customFormat="1" ht="14.4"/>
    <row r="14923" s="109" customFormat="1" ht="14.4"/>
    <row r="14924" s="109" customFormat="1" ht="14.4"/>
    <row r="14925" s="109" customFormat="1" ht="14.4"/>
    <row r="14926" s="109" customFormat="1" ht="14.4"/>
    <row r="14927" s="109" customFormat="1" ht="14.4"/>
    <row r="14928" s="109" customFormat="1" ht="14.4"/>
    <row r="14929" s="109" customFormat="1" ht="14.4"/>
    <row r="14930" s="109" customFormat="1" ht="14.4"/>
    <row r="14931" s="109" customFormat="1" ht="14.4"/>
    <row r="14932" s="109" customFormat="1" ht="14.4"/>
    <row r="14933" s="109" customFormat="1" ht="14.4"/>
    <row r="14934" s="109" customFormat="1" ht="14.4"/>
    <row r="14935" s="109" customFormat="1" ht="14.4"/>
    <row r="14936" s="109" customFormat="1" ht="14.4"/>
    <row r="14937" s="109" customFormat="1" ht="14.4"/>
    <row r="14938" s="109" customFormat="1" ht="14.4"/>
    <row r="14939" s="109" customFormat="1" ht="14.4"/>
    <row r="14940" s="109" customFormat="1" ht="14.4"/>
    <row r="14941" s="109" customFormat="1" ht="14.4"/>
    <row r="14942" s="109" customFormat="1" ht="14.4"/>
    <row r="14943" s="109" customFormat="1" ht="14.4"/>
    <row r="14944" s="109" customFormat="1" ht="14.4"/>
    <row r="14945" s="109" customFormat="1" ht="14.4"/>
    <row r="14946" s="109" customFormat="1" ht="14.4"/>
    <row r="14947" s="109" customFormat="1" ht="14.4"/>
    <row r="14948" s="109" customFormat="1" ht="14.4"/>
    <row r="14949" s="109" customFormat="1" ht="14.4"/>
    <row r="14950" s="109" customFormat="1" ht="14.4"/>
    <row r="14951" s="109" customFormat="1" ht="14.4"/>
    <row r="14952" s="109" customFormat="1" ht="14.4"/>
    <row r="14953" s="109" customFormat="1" ht="14.4"/>
    <row r="14954" s="109" customFormat="1" ht="14.4"/>
    <row r="14955" s="109" customFormat="1" ht="14.4"/>
    <row r="14956" s="109" customFormat="1" ht="14.4"/>
    <row r="14957" s="109" customFormat="1" ht="14.4"/>
    <row r="14958" s="109" customFormat="1" ht="14.4"/>
    <row r="14959" s="109" customFormat="1" ht="14.4"/>
    <row r="14960" s="109" customFormat="1" ht="14.4"/>
    <row r="14961" s="109" customFormat="1" ht="14.4"/>
    <row r="14962" s="109" customFormat="1" ht="14.4"/>
    <row r="14963" s="109" customFormat="1" ht="14.4"/>
    <row r="14964" s="109" customFormat="1" ht="14.4"/>
    <row r="14965" s="109" customFormat="1" ht="14.4"/>
    <row r="14966" s="109" customFormat="1" ht="14.4"/>
    <row r="14967" s="109" customFormat="1" ht="14.4"/>
    <row r="14968" s="109" customFormat="1" ht="14.4"/>
    <row r="14969" s="109" customFormat="1" ht="14.4"/>
    <row r="14970" s="109" customFormat="1" ht="14.4"/>
    <row r="14971" s="109" customFormat="1" ht="14.4"/>
    <row r="14972" s="109" customFormat="1" ht="14.4"/>
    <row r="14973" s="109" customFormat="1" ht="14.4"/>
    <row r="14974" s="109" customFormat="1" ht="14.4"/>
    <row r="14975" s="109" customFormat="1" ht="14.4"/>
    <row r="14976" s="109" customFormat="1" ht="14.4"/>
    <row r="14977" s="109" customFormat="1" ht="14.4"/>
    <row r="14978" s="109" customFormat="1" ht="14.4"/>
    <row r="14979" s="109" customFormat="1" ht="14.4"/>
    <row r="14980" s="109" customFormat="1" ht="14.4"/>
    <row r="14981" s="109" customFormat="1" ht="14.4"/>
    <row r="14982" s="109" customFormat="1" ht="14.4"/>
    <row r="14983" s="109" customFormat="1" ht="14.4"/>
    <row r="14984" s="109" customFormat="1" ht="14.4"/>
    <row r="14985" s="109" customFormat="1" ht="14.4"/>
    <row r="14986" s="109" customFormat="1" ht="14.4"/>
    <row r="14987" s="109" customFormat="1" ht="14.4"/>
    <row r="14988" s="109" customFormat="1" ht="14.4"/>
    <row r="14989" s="109" customFormat="1" ht="14.4"/>
    <row r="14990" s="109" customFormat="1" ht="14.4"/>
    <row r="14991" s="109" customFormat="1" ht="14.4"/>
    <row r="14992" s="109" customFormat="1" ht="14.4"/>
    <row r="14993" s="109" customFormat="1" ht="14.4"/>
    <row r="14994" s="109" customFormat="1" ht="14.4"/>
    <row r="14995" s="109" customFormat="1" ht="14.4"/>
    <row r="14996" s="109" customFormat="1" ht="14.4"/>
    <row r="14997" s="109" customFormat="1" ht="14.4"/>
    <row r="14998" s="109" customFormat="1" ht="14.4"/>
    <row r="14999" s="109" customFormat="1" ht="14.4"/>
    <row r="15000" s="109" customFormat="1" ht="14.4"/>
    <row r="15001" s="109" customFormat="1" ht="14.4"/>
    <row r="15002" s="109" customFormat="1" ht="14.4"/>
    <row r="15003" s="109" customFormat="1" ht="14.4"/>
    <row r="15004" s="109" customFormat="1" ht="14.4"/>
    <row r="15005" s="109" customFormat="1" ht="14.4"/>
    <row r="15006" s="109" customFormat="1" ht="14.4"/>
    <row r="15007" s="109" customFormat="1" ht="14.4"/>
    <row r="15008" s="109" customFormat="1" ht="14.4"/>
    <row r="15009" s="109" customFormat="1" ht="14.4"/>
    <row r="15010" s="109" customFormat="1" ht="14.4"/>
    <row r="15011" s="109" customFormat="1" ht="14.4"/>
    <row r="15012" s="109" customFormat="1" ht="14.4"/>
    <row r="15013" s="109" customFormat="1" ht="14.4"/>
    <row r="15014" s="109" customFormat="1" ht="14.4"/>
    <row r="15015" s="109" customFormat="1" ht="14.4"/>
    <row r="15016" s="109" customFormat="1" ht="14.4"/>
    <row r="15017" s="109" customFormat="1" ht="14.4"/>
    <row r="15018" s="109" customFormat="1" ht="14.4"/>
    <row r="15019" s="109" customFormat="1" ht="14.4"/>
    <row r="15020" s="109" customFormat="1" ht="14.4"/>
    <row r="15021" s="109" customFormat="1" ht="14.4"/>
    <row r="15022" s="109" customFormat="1" ht="14.4"/>
    <row r="15023" s="109" customFormat="1" ht="14.4"/>
    <row r="15024" s="109" customFormat="1" ht="14.4"/>
    <row r="15025" s="109" customFormat="1" ht="14.4"/>
    <row r="15026" s="109" customFormat="1" ht="14.4"/>
    <row r="15027" s="109" customFormat="1" ht="14.4"/>
    <row r="15028" s="109" customFormat="1" ht="14.4"/>
    <row r="15029" s="109" customFormat="1" ht="14.4"/>
    <row r="15030" s="109" customFormat="1" ht="14.4"/>
    <row r="15031" s="109" customFormat="1" ht="14.4"/>
    <row r="15032" s="109" customFormat="1" ht="14.4"/>
    <row r="15033" s="109" customFormat="1" ht="14.4"/>
    <row r="15034" s="109" customFormat="1" ht="14.4"/>
    <row r="15035" s="109" customFormat="1" ht="14.4"/>
    <row r="15036" s="109" customFormat="1" ht="14.4"/>
    <row r="15037" s="109" customFormat="1" ht="14.4"/>
    <row r="15038" s="109" customFormat="1" ht="14.4"/>
    <row r="15039" s="109" customFormat="1" ht="14.4"/>
    <row r="15040" s="109" customFormat="1" ht="14.4"/>
    <row r="15041" s="109" customFormat="1" ht="14.4"/>
    <row r="15042" s="109" customFormat="1" ht="14.4"/>
    <row r="15043" s="109" customFormat="1" ht="14.4"/>
    <row r="15044" s="109" customFormat="1" ht="14.4"/>
    <row r="15045" s="109" customFormat="1" ht="14.4"/>
    <row r="15046" s="109" customFormat="1" ht="14.4"/>
    <row r="15047" s="109" customFormat="1" ht="14.4"/>
    <row r="15048" s="109" customFormat="1" ht="14.4"/>
    <row r="15049" s="109" customFormat="1" ht="14.4"/>
    <row r="15050" s="109" customFormat="1" ht="14.4"/>
    <row r="15051" s="109" customFormat="1" ht="14.4"/>
    <row r="15052" s="109" customFormat="1" ht="14.4"/>
    <row r="15053" s="109" customFormat="1" ht="14.4"/>
    <row r="15054" s="109" customFormat="1" ht="14.4"/>
    <row r="15055" s="109" customFormat="1" ht="14.4"/>
    <row r="15056" s="109" customFormat="1" ht="14.4"/>
    <row r="15057" s="109" customFormat="1" ht="14.4"/>
    <row r="15058" s="109" customFormat="1" ht="14.4"/>
    <row r="15059" s="109" customFormat="1" ht="14.4"/>
    <row r="15060" s="109" customFormat="1" ht="14.4"/>
    <row r="15061" s="109" customFormat="1" ht="14.4"/>
    <row r="15062" s="109" customFormat="1" ht="14.4"/>
    <row r="15063" s="109" customFormat="1" ht="14.4"/>
    <row r="15064" s="109" customFormat="1" ht="14.4"/>
    <row r="15065" s="109" customFormat="1" ht="14.4"/>
    <row r="15066" s="109" customFormat="1" ht="14.4"/>
    <row r="15067" s="109" customFormat="1" ht="14.4"/>
    <row r="15068" s="109" customFormat="1" ht="14.4"/>
    <row r="15069" s="109" customFormat="1" ht="14.4"/>
    <row r="15070" s="109" customFormat="1" ht="14.4"/>
    <row r="15071" s="109" customFormat="1" ht="14.4"/>
    <row r="15072" s="109" customFormat="1" ht="14.4"/>
    <row r="15073" s="109" customFormat="1" ht="14.4"/>
    <row r="15074" s="109" customFormat="1" ht="14.4"/>
    <row r="15075" s="109" customFormat="1" ht="14.4"/>
    <row r="15076" s="109" customFormat="1" ht="14.4"/>
    <row r="15077" s="109" customFormat="1" ht="14.4"/>
    <row r="15078" s="109" customFormat="1" ht="14.4"/>
    <row r="15079" s="109" customFormat="1" ht="14.4"/>
    <row r="15080" s="109" customFormat="1" ht="14.4"/>
    <row r="15081" s="109" customFormat="1" ht="14.4"/>
    <row r="15082" s="109" customFormat="1" ht="14.4"/>
    <row r="15083" s="109" customFormat="1" ht="14.4"/>
    <row r="15084" s="109" customFormat="1" ht="14.4"/>
    <row r="15085" s="109" customFormat="1" ht="14.4"/>
    <row r="15086" s="109" customFormat="1" ht="14.4"/>
    <row r="15087" s="109" customFormat="1" ht="14.4"/>
    <row r="15088" s="109" customFormat="1" ht="14.4"/>
    <row r="15089" s="109" customFormat="1" ht="14.4"/>
    <row r="15090" s="109" customFormat="1" ht="14.4"/>
    <row r="15091" s="109" customFormat="1" ht="14.4"/>
    <row r="15092" s="109" customFormat="1" ht="14.4"/>
    <row r="15093" s="109" customFormat="1" ht="14.4"/>
    <row r="15094" s="109" customFormat="1" ht="14.4"/>
    <row r="15095" s="109" customFormat="1" ht="14.4"/>
    <row r="15096" s="109" customFormat="1" ht="14.4"/>
    <row r="15097" s="109" customFormat="1" ht="14.4"/>
    <row r="15098" s="109" customFormat="1" ht="14.4"/>
    <row r="15099" s="109" customFormat="1" ht="14.4"/>
    <row r="15100" s="109" customFormat="1" ht="14.4"/>
    <row r="15101" s="109" customFormat="1" ht="14.4"/>
    <row r="15102" s="109" customFormat="1" ht="14.4"/>
    <row r="15103" s="109" customFormat="1" ht="14.4"/>
    <row r="15104" s="109" customFormat="1" ht="14.4"/>
    <row r="15105" s="109" customFormat="1" ht="14.4"/>
    <row r="15106" s="109" customFormat="1" ht="14.4"/>
    <row r="15107" s="109" customFormat="1" ht="14.4"/>
    <row r="15108" s="109" customFormat="1" ht="14.4"/>
    <row r="15109" s="109" customFormat="1" ht="14.4"/>
    <row r="15110" s="109" customFormat="1" ht="14.4"/>
    <row r="15111" s="109" customFormat="1" ht="14.4"/>
    <row r="15112" s="109" customFormat="1" ht="14.4"/>
    <row r="15113" s="109" customFormat="1" ht="14.4"/>
    <row r="15114" s="109" customFormat="1" ht="14.4"/>
    <row r="15115" s="109" customFormat="1" ht="14.4"/>
    <row r="15116" s="109" customFormat="1" ht="14.4"/>
    <row r="15117" s="109" customFormat="1" ht="14.4"/>
    <row r="15118" s="109" customFormat="1" ht="14.4"/>
    <row r="15119" s="109" customFormat="1" ht="14.4"/>
    <row r="15120" s="109" customFormat="1" ht="14.4"/>
    <row r="15121" s="109" customFormat="1" ht="14.4"/>
    <row r="15122" s="109" customFormat="1" ht="14.4"/>
    <row r="15123" s="109" customFormat="1" ht="14.4"/>
    <row r="15124" s="109" customFormat="1" ht="14.4"/>
    <row r="15125" s="109" customFormat="1" ht="14.4"/>
    <row r="15126" s="109" customFormat="1" ht="14.4"/>
    <row r="15127" s="109" customFormat="1" ht="14.4"/>
    <row r="15128" s="109" customFormat="1" ht="14.4"/>
    <row r="15129" s="109" customFormat="1" ht="14.4"/>
    <row r="15130" s="109" customFormat="1" ht="14.4"/>
    <row r="15131" s="109" customFormat="1" ht="14.4"/>
    <row r="15132" s="109" customFormat="1" ht="14.4"/>
    <row r="15133" s="109" customFormat="1" ht="14.4"/>
    <row r="15134" s="109" customFormat="1" ht="14.4"/>
    <row r="15135" s="109" customFormat="1" ht="14.4"/>
    <row r="15136" s="109" customFormat="1" ht="14.4"/>
    <row r="15137" s="109" customFormat="1" ht="14.4"/>
    <row r="15138" s="109" customFormat="1" ht="14.4"/>
    <row r="15139" s="109" customFormat="1" ht="14.4"/>
    <row r="15140" s="109" customFormat="1" ht="14.4"/>
    <row r="15141" s="109" customFormat="1" ht="14.4"/>
    <row r="15142" s="109" customFormat="1" ht="14.4"/>
    <row r="15143" s="109" customFormat="1" ht="14.4"/>
    <row r="15144" s="109" customFormat="1" ht="14.4"/>
    <row r="15145" s="109" customFormat="1" ht="14.4"/>
    <row r="15146" s="109" customFormat="1" ht="14.4"/>
    <row r="15147" s="109" customFormat="1" ht="14.4"/>
    <row r="15148" s="109" customFormat="1" ht="14.4"/>
    <row r="15149" s="109" customFormat="1" ht="14.4"/>
    <row r="15150" s="109" customFormat="1" ht="14.4"/>
    <row r="15151" s="109" customFormat="1" ht="14.4"/>
    <row r="15152" s="109" customFormat="1" ht="14.4"/>
    <row r="15153" s="109" customFormat="1" ht="14.4"/>
    <row r="15154" s="109" customFormat="1" ht="14.4"/>
    <row r="15155" s="109" customFormat="1" ht="14.4"/>
    <row r="15156" s="109" customFormat="1" ht="14.4"/>
    <row r="15157" s="109" customFormat="1" ht="14.4"/>
    <row r="15158" s="109" customFormat="1" ht="14.4"/>
    <row r="15159" s="109" customFormat="1" ht="14.4"/>
    <row r="15160" s="109" customFormat="1" ht="14.4"/>
    <row r="15161" s="109" customFormat="1" ht="14.4"/>
    <row r="15162" s="109" customFormat="1" ht="14.4"/>
    <row r="15163" s="109" customFormat="1" ht="14.4"/>
    <row r="15164" s="109" customFormat="1" ht="14.4"/>
    <row r="15165" s="109" customFormat="1" ht="14.4"/>
    <row r="15166" s="109" customFormat="1" ht="14.4"/>
    <row r="15167" s="109" customFormat="1" ht="14.4"/>
    <row r="15168" s="109" customFormat="1" ht="14.4"/>
    <row r="15169" s="109" customFormat="1" ht="14.4"/>
    <row r="15170" s="109" customFormat="1" ht="14.4"/>
    <row r="15171" s="109" customFormat="1" ht="14.4"/>
    <row r="15172" s="109" customFormat="1" ht="14.4"/>
    <row r="15173" s="109" customFormat="1" ht="14.4"/>
    <row r="15174" s="109" customFormat="1" ht="14.4"/>
    <row r="15175" s="109" customFormat="1" ht="14.4"/>
    <row r="15176" s="109" customFormat="1" ht="14.4"/>
    <row r="15177" s="109" customFormat="1" ht="14.4"/>
    <row r="15178" s="109" customFormat="1" ht="14.4"/>
    <row r="15179" s="109" customFormat="1" ht="14.4"/>
    <row r="15180" s="109" customFormat="1" ht="14.4"/>
    <row r="15181" s="109" customFormat="1" ht="14.4"/>
    <row r="15182" s="109" customFormat="1" ht="14.4"/>
    <row r="15183" s="109" customFormat="1" ht="14.4"/>
    <row r="15184" s="109" customFormat="1" ht="14.4"/>
    <row r="15185" s="109" customFormat="1" ht="14.4"/>
    <row r="15186" s="109" customFormat="1" ht="14.4"/>
    <row r="15187" s="109" customFormat="1" ht="14.4"/>
    <row r="15188" s="109" customFormat="1" ht="14.4"/>
    <row r="15189" s="109" customFormat="1" ht="14.4"/>
    <row r="15190" s="109" customFormat="1" ht="14.4"/>
    <row r="15191" s="109" customFormat="1" ht="14.4"/>
    <row r="15192" s="109" customFormat="1" ht="14.4"/>
    <row r="15193" s="109" customFormat="1" ht="14.4"/>
    <row r="15194" s="109" customFormat="1" ht="14.4"/>
    <row r="15195" s="109" customFormat="1" ht="14.4"/>
    <row r="15196" s="109" customFormat="1" ht="14.4"/>
    <row r="15197" s="109" customFormat="1" ht="14.4"/>
    <row r="15198" s="109" customFormat="1" ht="14.4"/>
    <row r="15199" s="109" customFormat="1" ht="14.4"/>
    <row r="15200" s="109" customFormat="1" ht="14.4"/>
    <row r="15201" s="109" customFormat="1" ht="14.4"/>
    <row r="15202" s="109" customFormat="1" ht="14.4"/>
    <row r="15203" s="109" customFormat="1" ht="14.4"/>
    <row r="15204" s="109" customFormat="1" ht="14.4"/>
    <row r="15205" s="109" customFormat="1" ht="14.4"/>
    <row r="15206" s="109" customFormat="1" ht="14.4"/>
    <row r="15207" s="109" customFormat="1" ht="14.4"/>
    <row r="15208" s="109" customFormat="1" ht="14.4"/>
    <row r="15209" s="109" customFormat="1" ht="14.4"/>
    <row r="15210" s="109" customFormat="1" ht="14.4"/>
    <row r="15211" s="109" customFormat="1" ht="14.4"/>
    <row r="15212" s="109" customFormat="1" ht="14.4"/>
    <row r="15213" s="109" customFormat="1" ht="14.4"/>
    <row r="15214" s="109" customFormat="1" ht="14.4"/>
    <row r="15215" s="109" customFormat="1" ht="14.4"/>
    <row r="15216" s="109" customFormat="1" ht="14.4"/>
    <row r="15217" s="109" customFormat="1" ht="14.4"/>
    <row r="15218" s="109" customFormat="1" ht="14.4"/>
    <row r="15219" s="109" customFormat="1" ht="14.4"/>
    <row r="15220" s="109" customFormat="1" ht="14.4"/>
    <row r="15221" s="109" customFormat="1" ht="14.4"/>
    <row r="15222" s="109" customFormat="1" ht="14.4"/>
    <row r="15223" s="109" customFormat="1" ht="14.4"/>
    <row r="15224" s="109" customFormat="1" ht="14.4"/>
    <row r="15225" s="109" customFormat="1" ht="14.4"/>
    <row r="15226" s="109" customFormat="1" ht="14.4"/>
    <row r="15227" s="109" customFormat="1" ht="14.4"/>
    <row r="15228" s="109" customFormat="1" ht="14.4"/>
    <row r="15229" s="109" customFormat="1" ht="14.4"/>
    <row r="15230" s="109" customFormat="1" ht="14.4"/>
    <row r="15231" s="109" customFormat="1" ht="14.4"/>
    <row r="15232" s="109" customFormat="1" ht="14.4"/>
    <row r="15233" s="109" customFormat="1" ht="14.4"/>
    <row r="15234" s="109" customFormat="1" ht="14.4"/>
    <row r="15235" s="109" customFormat="1" ht="14.4"/>
    <row r="15236" s="109" customFormat="1" ht="14.4"/>
    <row r="15237" s="109" customFormat="1" ht="14.4"/>
    <row r="15238" s="109" customFormat="1" ht="14.4"/>
    <row r="15239" s="109" customFormat="1" ht="14.4"/>
    <row r="15240" s="109" customFormat="1" ht="14.4"/>
    <row r="15241" s="109" customFormat="1" ht="14.4"/>
    <row r="15242" s="109" customFormat="1" ht="14.4"/>
    <row r="15243" s="109" customFormat="1" ht="14.4"/>
    <row r="15244" s="109" customFormat="1" ht="14.4"/>
    <row r="15245" s="109" customFormat="1" ht="14.4"/>
    <row r="15246" s="109" customFormat="1" ht="14.4"/>
    <row r="15247" s="109" customFormat="1" ht="14.4"/>
    <row r="15248" s="109" customFormat="1" ht="14.4"/>
    <row r="15249" s="109" customFormat="1" ht="14.4"/>
    <row r="15250" s="109" customFormat="1" ht="14.4"/>
    <row r="15251" s="109" customFormat="1" ht="14.4"/>
    <row r="15252" s="109" customFormat="1" ht="14.4"/>
    <row r="15253" s="109" customFormat="1" ht="14.4"/>
    <row r="15254" s="109" customFormat="1" ht="14.4"/>
    <row r="15255" s="109" customFormat="1" ht="14.4"/>
    <row r="15256" s="109" customFormat="1" ht="14.4"/>
    <row r="15257" s="109" customFormat="1" ht="14.4"/>
    <row r="15258" s="109" customFormat="1" ht="14.4"/>
    <row r="15259" s="109" customFormat="1" ht="14.4"/>
    <row r="15260" s="109" customFormat="1" ht="14.4"/>
    <row r="15261" s="109" customFormat="1" ht="14.4"/>
    <row r="15262" s="109" customFormat="1" ht="14.4"/>
    <row r="15263" s="109" customFormat="1" ht="14.4"/>
    <row r="15264" s="109" customFormat="1" ht="14.4"/>
    <row r="15265" s="109" customFormat="1" ht="14.4"/>
    <row r="15266" s="109" customFormat="1" ht="14.4"/>
    <row r="15267" s="109" customFormat="1" ht="14.4"/>
    <row r="15268" s="109" customFormat="1" ht="14.4"/>
    <row r="15269" s="109" customFormat="1" ht="14.4"/>
    <row r="15270" s="109" customFormat="1" ht="14.4"/>
    <row r="15271" s="109" customFormat="1" ht="14.4"/>
    <row r="15272" s="109" customFormat="1" ht="14.4"/>
    <row r="15273" s="109" customFormat="1" ht="14.4"/>
    <row r="15274" s="109" customFormat="1" ht="14.4"/>
    <row r="15275" s="109" customFormat="1" ht="14.4"/>
    <row r="15276" s="109" customFormat="1" ht="14.4"/>
    <row r="15277" s="109" customFormat="1" ht="14.4"/>
    <row r="15278" s="109" customFormat="1" ht="14.4"/>
    <row r="15279" s="109" customFormat="1" ht="14.4"/>
    <row r="15280" s="109" customFormat="1" ht="14.4"/>
    <row r="15281" s="109" customFormat="1" ht="14.4"/>
    <row r="15282" s="109" customFormat="1" ht="14.4"/>
    <row r="15283" s="109" customFormat="1" ht="14.4"/>
    <row r="15284" s="109" customFormat="1" ht="14.4"/>
    <row r="15285" s="109" customFormat="1" ht="14.4"/>
    <row r="15286" s="109" customFormat="1" ht="14.4"/>
    <row r="15287" s="109" customFormat="1" ht="14.4"/>
    <row r="15288" s="109" customFormat="1" ht="14.4"/>
    <row r="15289" s="109" customFormat="1" ht="14.4"/>
    <row r="15290" s="109" customFormat="1" ht="14.4"/>
    <row r="15291" s="109" customFormat="1" ht="14.4"/>
    <row r="15292" s="109" customFormat="1" ht="14.4"/>
    <row r="15293" s="109" customFormat="1" ht="14.4"/>
    <row r="15294" s="109" customFormat="1" ht="14.4"/>
    <row r="15295" s="109" customFormat="1" ht="14.4"/>
    <row r="15296" s="109" customFormat="1" ht="14.4"/>
    <row r="15297" s="109" customFormat="1" ht="14.4"/>
    <row r="15298" s="109" customFormat="1" ht="14.4"/>
    <row r="15299" s="109" customFormat="1" ht="14.4"/>
    <row r="15300" s="109" customFormat="1" ht="14.4"/>
    <row r="15301" s="109" customFormat="1" ht="14.4"/>
    <row r="15302" s="109" customFormat="1" ht="14.4"/>
    <row r="15303" s="109" customFormat="1" ht="14.4"/>
    <row r="15304" s="109" customFormat="1" ht="14.4"/>
    <row r="15305" s="109" customFormat="1" ht="14.4"/>
    <row r="15306" s="109" customFormat="1" ht="14.4"/>
    <row r="15307" s="109" customFormat="1" ht="14.4"/>
    <row r="15308" s="109" customFormat="1" ht="14.4"/>
    <row r="15309" s="109" customFormat="1" ht="14.4"/>
    <row r="15310" s="109" customFormat="1" ht="14.4"/>
    <row r="15311" s="109" customFormat="1" ht="14.4"/>
    <row r="15312" s="109" customFormat="1" ht="14.4"/>
    <row r="15313" s="109" customFormat="1" ht="14.4"/>
    <row r="15314" s="109" customFormat="1" ht="14.4"/>
    <row r="15315" s="109" customFormat="1" ht="14.4"/>
    <row r="15316" s="109" customFormat="1" ht="14.4"/>
    <row r="15317" s="109" customFormat="1" ht="14.4"/>
    <row r="15318" s="109" customFormat="1" ht="14.4"/>
    <row r="15319" s="109" customFormat="1" ht="14.4"/>
    <row r="15320" s="109" customFormat="1" ht="14.4"/>
    <row r="15321" s="109" customFormat="1" ht="14.4"/>
    <row r="15322" s="109" customFormat="1" ht="14.4"/>
    <row r="15323" s="109" customFormat="1" ht="14.4"/>
    <row r="15324" s="109" customFormat="1" ht="14.4"/>
    <row r="15325" s="109" customFormat="1" ht="14.4"/>
    <row r="15326" s="109" customFormat="1" ht="14.4"/>
    <row r="15327" s="109" customFormat="1" ht="14.4"/>
    <row r="15328" s="109" customFormat="1" ht="14.4"/>
    <row r="15329" s="109" customFormat="1" ht="14.4"/>
    <row r="15330" s="109" customFormat="1" ht="14.4"/>
    <row r="15331" s="109" customFormat="1" ht="14.4"/>
    <row r="15332" s="109" customFormat="1" ht="14.4"/>
    <row r="15333" s="109" customFormat="1" ht="14.4"/>
    <row r="15334" s="109" customFormat="1" ht="14.4"/>
    <row r="15335" s="109" customFormat="1" ht="14.4"/>
    <row r="15336" s="109" customFormat="1" ht="14.4"/>
    <row r="15337" s="109" customFormat="1" ht="14.4"/>
    <row r="15338" s="109" customFormat="1" ht="14.4"/>
    <row r="15339" s="109" customFormat="1" ht="14.4"/>
    <row r="15340" s="109" customFormat="1" ht="14.4"/>
    <row r="15341" s="109" customFormat="1" ht="14.4"/>
    <row r="15342" s="109" customFormat="1" ht="14.4"/>
    <row r="15343" s="109" customFormat="1" ht="14.4"/>
    <row r="15344" s="109" customFormat="1" ht="14.4"/>
    <row r="15345" s="109" customFormat="1" ht="14.4"/>
    <row r="15346" s="109" customFormat="1" ht="14.4"/>
    <row r="15347" s="109" customFormat="1" ht="14.4"/>
    <row r="15348" s="109" customFormat="1" ht="14.4"/>
    <row r="15349" s="109" customFormat="1" ht="14.4"/>
    <row r="15350" s="109" customFormat="1" ht="14.4"/>
    <row r="15351" s="109" customFormat="1" ht="14.4"/>
    <row r="15352" s="109" customFormat="1" ht="14.4"/>
    <row r="15353" s="109" customFormat="1" ht="14.4"/>
    <row r="15354" s="109" customFormat="1" ht="14.4"/>
    <row r="15355" s="109" customFormat="1" ht="14.4"/>
    <row r="15356" s="109" customFormat="1" ht="14.4"/>
    <row r="15357" s="109" customFormat="1" ht="14.4"/>
    <row r="15358" s="109" customFormat="1" ht="14.4"/>
    <row r="15359" s="109" customFormat="1" ht="14.4"/>
    <row r="15360" s="109" customFormat="1" ht="14.4"/>
    <row r="15361" s="109" customFormat="1" ht="14.4"/>
    <row r="15362" s="109" customFormat="1" ht="14.4"/>
    <row r="15363" s="109" customFormat="1" ht="14.4"/>
    <row r="15364" s="109" customFormat="1" ht="14.4"/>
    <row r="15365" s="109" customFormat="1" ht="14.4"/>
    <row r="15366" s="109" customFormat="1" ht="14.4"/>
    <row r="15367" s="109" customFormat="1" ht="14.4"/>
    <row r="15368" s="109" customFormat="1" ht="14.4"/>
    <row r="15369" s="109" customFormat="1" ht="14.4"/>
    <row r="15370" s="109" customFormat="1" ht="14.4"/>
    <row r="15371" s="109" customFormat="1" ht="14.4"/>
    <row r="15372" s="109" customFormat="1" ht="14.4"/>
    <row r="15373" s="109" customFormat="1" ht="14.4"/>
    <row r="15374" s="109" customFormat="1" ht="14.4"/>
    <row r="15375" s="109" customFormat="1" ht="14.4"/>
    <row r="15376" s="109" customFormat="1" ht="14.4"/>
    <row r="15377" s="109" customFormat="1" ht="14.4"/>
    <row r="15378" s="109" customFormat="1" ht="14.4"/>
    <row r="15379" s="109" customFormat="1" ht="14.4"/>
    <row r="15380" s="109" customFormat="1" ht="14.4"/>
    <row r="15381" s="109" customFormat="1" ht="14.4"/>
    <row r="15382" s="109" customFormat="1" ht="14.4"/>
    <row r="15383" s="109" customFormat="1" ht="14.4"/>
    <row r="15384" s="109" customFormat="1" ht="14.4"/>
    <row r="15385" s="109" customFormat="1" ht="14.4"/>
    <row r="15386" s="109" customFormat="1" ht="14.4"/>
    <row r="15387" s="109" customFormat="1" ht="14.4"/>
    <row r="15388" s="109" customFormat="1" ht="14.4"/>
    <row r="15389" s="109" customFormat="1" ht="14.4"/>
    <row r="15390" s="109" customFormat="1" ht="14.4"/>
    <row r="15391" s="109" customFormat="1" ht="14.4"/>
    <row r="15392" s="109" customFormat="1" ht="14.4"/>
    <row r="15393" s="109" customFormat="1" ht="14.4"/>
    <row r="15394" s="109" customFormat="1" ht="14.4"/>
    <row r="15395" s="109" customFormat="1" ht="14.4"/>
    <row r="15396" s="109" customFormat="1" ht="14.4"/>
    <row r="15397" s="109" customFormat="1" ht="14.4"/>
    <row r="15398" s="109" customFormat="1" ht="14.4"/>
    <row r="15399" s="109" customFormat="1" ht="14.4"/>
    <row r="15400" s="109" customFormat="1" ht="14.4"/>
    <row r="15401" s="109" customFormat="1" ht="14.4"/>
    <row r="15402" s="109" customFormat="1" ht="14.4"/>
    <row r="15403" s="109" customFormat="1" ht="14.4"/>
    <row r="15404" s="109" customFormat="1" ht="14.4"/>
    <row r="15405" s="109" customFormat="1" ht="14.4"/>
    <row r="15406" s="109" customFormat="1" ht="14.4"/>
    <row r="15407" s="109" customFormat="1" ht="14.4"/>
    <row r="15408" s="109" customFormat="1" ht="14.4"/>
    <row r="15409" s="109" customFormat="1" ht="14.4"/>
    <row r="15410" s="109" customFormat="1" ht="14.4"/>
    <row r="15411" s="109" customFormat="1" ht="14.4"/>
    <row r="15412" s="109" customFormat="1" ht="14.4"/>
    <row r="15413" s="109" customFormat="1" ht="14.4"/>
    <row r="15414" s="109" customFormat="1" ht="14.4"/>
    <row r="15415" s="109" customFormat="1" ht="14.4"/>
    <row r="15416" s="109" customFormat="1" ht="14.4"/>
    <row r="15417" s="109" customFormat="1" ht="14.4"/>
    <row r="15418" s="109" customFormat="1" ht="14.4"/>
    <row r="15419" s="109" customFormat="1" ht="14.4"/>
    <row r="15420" s="109" customFormat="1" ht="14.4"/>
    <row r="15421" s="109" customFormat="1" ht="14.4"/>
    <row r="15422" s="109" customFormat="1" ht="14.4"/>
    <row r="15423" s="109" customFormat="1" ht="14.4"/>
    <row r="15424" s="109" customFormat="1" ht="14.4"/>
    <row r="15425" s="109" customFormat="1" ht="14.4"/>
    <row r="15426" s="109" customFormat="1" ht="14.4"/>
    <row r="15427" s="109" customFormat="1" ht="14.4"/>
    <row r="15428" s="109" customFormat="1" ht="14.4"/>
    <row r="15429" s="109" customFormat="1" ht="14.4"/>
    <row r="15430" s="109" customFormat="1" ht="14.4"/>
    <row r="15431" s="109" customFormat="1" ht="14.4"/>
    <row r="15432" s="109" customFormat="1" ht="14.4"/>
    <row r="15433" s="109" customFormat="1" ht="14.4"/>
    <row r="15434" s="109" customFormat="1" ht="14.4"/>
    <row r="15435" s="109" customFormat="1" ht="14.4"/>
    <row r="15436" s="109" customFormat="1" ht="14.4"/>
    <row r="15437" s="109" customFormat="1" ht="14.4"/>
    <row r="15438" s="109" customFormat="1" ht="14.4"/>
    <row r="15439" s="109" customFormat="1" ht="14.4"/>
    <row r="15440" s="109" customFormat="1" ht="14.4"/>
    <row r="15441" s="109" customFormat="1" ht="14.4"/>
    <row r="15442" s="109" customFormat="1" ht="14.4"/>
    <row r="15443" s="109" customFormat="1" ht="14.4"/>
    <row r="15444" s="109" customFormat="1" ht="14.4"/>
    <row r="15445" s="109" customFormat="1" ht="14.4"/>
    <row r="15446" s="109" customFormat="1" ht="14.4"/>
    <row r="15447" s="109" customFormat="1" ht="14.4"/>
    <row r="15448" s="109" customFormat="1" ht="14.4"/>
    <row r="15449" s="109" customFormat="1" ht="14.4"/>
    <row r="15450" s="109" customFormat="1" ht="14.4"/>
    <row r="15451" s="109" customFormat="1" ht="14.4"/>
    <row r="15452" s="109" customFormat="1" ht="14.4"/>
    <row r="15453" s="109" customFormat="1" ht="14.4"/>
    <row r="15454" s="109" customFormat="1" ht="14.4"/>
    <row r="15455" s="109" customFormat="1" ht="14.4"/>
    <row r="15456" s="109" customFormat="1" ht="14.4"/>
    <row r="15457" s="109" customFormat="1" ht="14.4"/>
    <row r="15458" s="109" customFormat="1" ht="14.4"/>
    <row r="15459" s="109" customFormat="1" ht="14.4"/>
    <row r="15460" s="109" customFormat="1" ht="14.4"/>
    <row r="15461" s="109" customFormat="1" ht="14.4"/>
    <row r="15462" s="109" customFormat="1" ht="14.4"/>
    <row r="15463" s="109" customFormat="1" ht="14.4"/>
    <row r="15464" s="109" customFormat="1" ht="14.4"/>
    <row r="15465" s="109" customFormat="1" ht="14.4"/>
    <row r="15466" s="109" customFormat="1" ht="14.4"/>
    <row r="15467" s="109" customFormat="1" ht="14.4"/>
    <row r="15468" s="109" customFormat="1" ht="14.4"/>
    <row r="15469" s="109" customFormat="1" ht="14.4"/>
    <row r="15470" s="109" customFormat="1" ht="14.4"/>
    <row r="15471" s="109" customFormat="1" ht="14.4"/>
    <row r="15472" s="109" customFormat="1" ht="14.4"/>
    <row r="15473" s="109" customFormat="1" ht="14.4"/>
    <row r="15474" s="109" customFormat="1" ht="14.4"/>
    <row r="15475" s="109" customFormat="1" ht="14.4"/>
    <row r="15476" s="109" customFormat="1" ht="14.4"/>
    <row r="15477" s="109" customFormat="1" ht="14.4"/>
    <row r="15478" s="109" customFormat="1" ht="14.4"/>
    <row r="15479" s="109" customFormat="1" ht="14.4"/>
    <row r="15480" s="109" customFormat="1" ht="14.4"/>
    <row r="15481" s="109" customFormat="1" ht="14.4"/>
    <row r="15482" s="109" customFormat="1" ht="14.4"/>
    <row r="15483" s="109" customFormat="1" ht="14.4"/>
    <row r="15484" s="109" customFormat="1" ht="14.4"/>
    <row r="15485" s="109" customFormat="1" ht="14.4"/>
    <row r="15486" s="109" customFormat="1" ht="14.4"/>
    <row r="15487" s="109" customFormat="1" ht="14.4"/>
    <row r="15488" s="109" customFormat="1" ht="14.4"/>
    <row r="15489" s="109" customFormat="1" ht="14.4"/>
    <row r="15490" s="109" customFormat="1" ht="14.4"/>
    <row r="15491" s="109" customFormat="1" ht="14.4"/>
    <row r="15492" s="109" customFormat="1" ht="14.4"/>
    <row r="15493" s="109" customFormat="1" ht="14.4"/>
    <row r="15494" s="109" customFormat="1" ht="14.4"/>
    <row r="15495" s="109" customFormat="1" ht="14.4"/>
    <row r="15496" s="109" customFormat="1" ht="14.4"/>
    <row r="15497" s="109" customFormat="1" ht="14.4"/>
    <row r="15498" s="109" customFormat="1" ht="14.4"/>
    <row r="15499" s="109" customFormat="1" ht="14.4"/>
    <row r="15500" s="109" customFormat="1" ht="14.4"/>
    <row r="15501" s="109" customFormat="1" ht="14.4"/>
    <row r="15502" s="109" customFormat="1" ht="14.4"/>
    <row r="15503" s="109" customFormat="1" ht="14.4"/>
    <row r="15504" s="109" customFormat="1" ht="14.4"/>
    <row r="15505" s="109" customFormat="1" ht="14.4"/>
    <row r="15506" s="109" customFormat="1" ht="14.4"/>
    <row r="15507" s="109" customFormat="1" ht="14.4"/>
    <row r="15508" s="109" customFormat="1" ht="14.4"/>
    <row r="15509" s="109" customFormat="1" ht="14.4"/>
    <row r="15510" s="109" customFormat="1" ht="14.4"/>
    <row r="15511" s="109" customFormat="1" ht="14.4"/>
    <row r="15512" s="109" customFormat="1" ht="14.4"/>
    <row r="15513" s="109" customFormat="1" ht="14.4"/>
    <row r="15514" s="109" customFormat="1" ht="14.4"/>
    <row r="15515" s="109" customFormat="1" ht="14.4"/>
    <row r="15516" s="109" customFormat="1" ht="14.4"/>
    <row r="15517" s="109" customFormat="1" ht="14.4"/>
    <row r="15518" s="109" customFormat="1" ht="14.4"/>
    <row r="15519" s="109" customFormat="1" ht="14.4"/>
    <row r="15520" s="109" customFormat="1" ht="14.4"/>
    <row r="15521" s="109" customFormat="1" ht="14.4"/>
    <row r="15522" s="109" customFormat="1" ht="14.4"/>
    <row r="15523" s="109" customFormat="1" ht="14.4"/>
    <row r="15524" s="109" customFormat="1" ht="14.4"/>
    <row r="15525" s="109" customFormat="1" ht="14.4"/>
    <row r="15526" s="109" customFormat="1" ht="14.4"/>
    <row r="15527" s="109" customFormat="1" ht="14.4"/>
    <row r="15528" s="109" customFormat="1" ht="14.4"/>
    <row r="15529" s="109" customFormat="1" ht="14.4"/>
    <row r="15530" s="109" customFormat="1" ht="14.4"/>
    <row r="15531" s="109" customFormat="1" ht="14.4"/>
    <row r="15532" s="109" customFormat="1" ht="14.4"/>
    <row r="15533" s="109" customFormat="1" ht="14.4"/>
    <row r="15534" s="109" customFormat="1" ht="14.4"/>
    <row r="15535" s="109" customFormat="1" ht="14.4"/>
    <row r="15536" s="109" customFormat="1" ht="14.4"/>
    <row r="15537" s="109" customFormat="1" ht="14.4"/>
    <row r="15538" s="109" customFormat="1" ht="14.4"/>
    <row r="15539" s="109" customFormat="1" ht="14.4"/>
    <row r="15540" s="109" customFormat="1" ht="14.4"/>
    <row r="15541" s="109" customFormat="1" ht="14.4"/>
    <row r="15542" s="109" customFormat="1" ht="14.4"/>
    <row r="15543" s="109" customFormat="1" ht="14.4"/>
    <row r="15544" s="109" customFormat="1" ht="14.4"/>
    <row r="15545" s="109" customFormat="1" ht="14.4"/>
    <row r="15546" s="109" customFormat="1" ht="14.4"/>
    <row r="15547" s="109" customFormat="1" ht="14.4"/>
    <row r="15548" s="109" customFormat="1" ht="14.4"/>
    <row r="15549" s="109" customFormat="1" ht="14.4"/>
    <row r="15550" s="109" customFormat="1" ht="14.4"/>
    <row r="15551" s="109" customFormat="1" ht="14.4"/>
    <row r="15552" s="109" customFormat="1" ht="14.4"/>
    <row r="15553" s="109" customFormat="1" ht="14.4"/>
    <row r="15554" s="109" customFormat="1" ht="14.4"/>
    <row r="15555" s="109" customFormat="1" ht="14.4"/>
    <row r="15556" s="109" customFormat="1" ht="14.4"/>
    <row r="15557" s="109" customFormat="1" ht="14.4"/>
    <row r="15558" s="109" customFormat="1" ht="14.4"/>
    <row r="15559" s="109" customFormat="1" ht="14.4"/>
    <row r="15560" s="109" customFormat="1" ht="14.4"/>
    <row r="15561" s="109" customFormat="1" ht="14.4"/>
    <row r="15562" s="109" customFormat="1" ht="14.4"/>
    <row r="15563" s="109" customFormat="1" ht="14.4"/>
    <row r="15564" s="109" customFormat="1" ht="14.4"/>
    <row r="15565" s="109" customFormat="1" ht="14.4"/>
    <row r="15566" s="109" customFormat="1" ht="14.4"/>
    <row r="15567" s="109" customFormat="1" ht="14.4"/>
    <row r="15568" s="109" customFormat="1" ht="14.4"/>
    <row r="15569" s="109" customFormat="1" ht="14.4"/>
    <row r="15570" s="109" customFormat="1" ht="14.4"/>
    <row r="15571" s="109" customFormat="1" ht="14.4"/>
    <row r="15572" s="109" customFormat="1" ht="14.4"/>
    <row r="15573" s="109" customFormat="1" ht="14.4"/>
    <row r="15574" s="109" customFormat="1" ht="14.4"/>
    <row r="15575" s="109" customFormat="1" ht="14.4"/>
    <row r="15576" s="109" customFormat="1" ht="14.4"/>
    <row r="15577" s="109" customFormat="1" ht="14.4"/>
    <row r="15578" s="109" customFormat="1" ht="14.4"/>
    <row r="15579" s="109" customFormat="1" ht="14.4"/>
    <row r="15580" s="109" customFormat="1" ht="14.4"/>
    <row r="15581" s="109" customFormat="1" ht="14.4"/>
    <row r="15582" s="109" customFormat="1" ht="14.4"/>
    <row r="15583" s="109" customFormat="1" ht="14.4"/>
    <row r="15584" s="109" customFormat="1" ht="14.4"/>
    <row r="15585" s="109" customFormat="1" ht="14.4"/>
    <row r="15586" s="109" customFormat="1" ht="14.4"/>
    <row r="15587" s="109" customFormat="1" ht="14.4"/>
    <row r="15588" s="109" customFormat="1" ht="14.4"/>
    <row r="15589" s="109" customFormat="1" ht="14.4"/>
    <row r="15590" s="109" customFormat="1" ht="14.4"/>
    <row r="15591" s="109" customFormat="1" ht="14.4"/>
    <row r="15592" s="109" customFormat="1" ht="14.4"/>
    <row r="15593" s="109" customFormat="1" ht="14.4"/>
    <row r="15594" s="109" customFormat="1" ht="14.4"/>
    <row r="15595" s="109" customFormat="1" ht="14.4"/>
    <row r="15596" s="109" customFormat="1" ht="14.4"/>
    <row r="15597" s="109" customFormat="1" ht="14.4"/>
    <row r="15598" s="109" customFormat="1" ht="14.4"/>
    <row r="15599" s="109" customFormat="1" ht="14.4"/>
    <row r="15600" s="109" customFormat="1" ht="14.4"/>
    <row r="15601" s="109" customFormat="1" ht="14.4"/>
    <row r="15602" s="109" customFormat="1" ht="14.4"/>
    <row r="15603" s="109" customFormat="1" ht="14.4"/>
    <row r="15604" s="109" customFormat="1" ht="14.4"/>
    <row r="15605" s="109" customFormat="1" ht="14.4"/>
    <row r="15606" s="109" customFormat="1" ht="14.4"/>
    <row r="15607" s="109" customFormat="1" ht="14.4"/>
    <row r="15608" s="109" customFormat="1" ht="14.4"/>
    <row r="15609" s="109" customFormat="1" ht="14.4"/>
    <row r="15610" s="109" customFormat="1" ht="14.4"/>
    <row r="15611" s="109" customFormat="1" ht="14.4"/>
    <row r="15612" s="109" customFormat="1" ht="14.4"/>
    <row r="15613" s="109" customFormat="1" ht="14.4"/>
    <row r="15614" s="109" customFormat="1" ht="14.4"/>
    <row r="15615" s="109" customFormat="1" ht="14.4"/>
    <row r="15616" s="109" customFormat="1" ht="14.4"/>
    <row r="15617" s="109" customFormat="1" ht="14.4"/>
    <row r="15618" s="109" customFormat="1" ht="14.4"/>
    <row r="15619" s="109" customFormat="1" ht="14.4"/>
    <row r="15620" s="109" customFormat="1" ht="14.4"/>
    <row r="15621" s="109" customFormat="1" ht="14.4"/>
    <row r="15622" s="109" customFormat="1" ht="14.4"/>
    <row r="15623" s="109" customFormat="1" ht="14.4"/>
    <row r="15624" s="109" customFormat="1" ht="14.4"/>
    <row r="15625" s="109" customFormat="1" ht="14.4"/>
    <row r="15626" s="109" customFormat="1" ht="14.4"/>
    <row r="15627" s="109" customFormat="1" ht="14.4"/>
    <row r="15628" s="109" customFormat="1" ht="14.4"/>
    <row r="15629" s="109" customFormat="1" ht="14.4"/>
    <row r="15630" s="109" customFormat="1" ht="14.4"/>
    <row r="15631" s="109" customFormat="1" ht="14.4"/>
    <row r="15632" s="109" customFormat="1" ht="14.4"/>
    <row r="15633" s="109" customFormat="1" ht="14.4"/>
    <row r="15634" s="109" customFormat="1" ht="14.4"/>
    <row r="15635" s="109" customFormat="1" ht="14.4"/>
    <row r="15636" s="109" customFormat="1" ht="14.4"/>
    <row r="15637" s="109" customFormat="1" ht="14.4"/>
    <row r="15638" s="109" customFormat="1" ht="14.4"/>
    <row r="15639" s="109" customFormat="1" ht="14.4"/>
    <row r="15640" s="109" customFormat="1" ht="14.4"/>
    <row r="15641" s="109" customFormat="1" ht="14.4"/>
    <row r="15642" s="109" customFormat="1" ht="14.4"/>
    <row r="15643" s="109" customFormat="1" ht="14.4"/>
    <row r="15644" s="109" customFormat="1" ht="14.4"/>
    <row r="15645" s="109" customFormat="1" ht="14.4"/>
    <row r="15646" s="109" customFormat="1" ht="14.4"/>
    <row r="15647" s="109" customFormat="1" ht="14.4"/>
    <row r="15648" s="109" customFormat="1" ht="14.4"/>
    <row r="15649" s="109" customFormat="1" ht="14.4"/>
    <row r="15650" s="109" customFormat="1" ht="14.4"/>
    <row r="15651" s="109" customFormat="1" ht="14.4"/>
    <row r="15652" s="109" customFormat="1" ht="14.4"/>
    <row r="15653" s="109" customFormat="1" ht="14.4"/>
    <row r="15654" s="109" customFormat="1" ht="14.4"/>
    <row r="15655" s="109" customFormat="1" ht="14.4"/>
    <row r="15656" s="109" customFormat="1" ht="14.4"/>
    <row r="15657" s="109" customFormat="1" ht="14.4"/>
    <row r="15658" s="109" customFormat="1" ht="14.4"/>
    <row r="15659" s="109" customFormat="1" ht="14.4"/>
    <row r="15660" s="109" customFormat="1" ht="14.4"/>
    <row r="15661" s="109" customFormat="1" ht="14.4"/>
    <row r="15662" s="109" customFormat="1" ht="14.4"/>
    <row r="15663" s="109" customFormat="1" ht="14.4"/>
    <row r="15664" s="109" customFormat="1" ht="14.4"/>
    <row r="15665" s="109" customFormat="1" ht="14.4"/>
    <row r="15666" s="109" customFormat="1" ht="14.4"/>
    <row r="15667" s="109" customFormat="1" ht="14.4"/>
    <row r="15668" s="109" customFormat="1" ht="14.4"/>
    <row r="15669" s="109" customFormat="1" ht="14.4"/>
    <row r="15670" s="109" customFormat="1" ht="14.4"/>
    <row r="15671" s="109" customFormat="1" ht="14.4"/>
    <row r="15672" s="109" customFormat="1" ht="14.4"/>
    <row r="15673" s="109" customFormat="1" ht="14.4"/>
    <row r="15674" s="109" customFormat="1" ht="14.4"/>
    <row r="15675" s="109" customFormat="1" ht="14.4"/>
    <row r="15676" s="109" customFormat="1" ht="14.4"/>
    <row r="15677" s="109" customFormat="1" ht="14.4"/>
    <row r="15678" s="109" customFormat="1" ht="14.4"/>
    <row r="15679" s="109" customFormat="1" ht="14.4"/>
    <row r="15680" s="109" customFormat="1" ht="14.4"/>
    <row r="15681" s="109" customFormat="1" ht="14.4"/>
    <row r="15682" s="109" customFormat="1" ht="14.4"/>
    <row r="15683" s="109" customFormat="1" ht="14.4"/>
    <row r="15684" s="109" customFormat="1" ht="14.4"/>
    <row r="15685" s="109" customFormat="1" ht="14.4"/>
    <row r="15686" s="109" customFormat="1" ht="14.4"/>
    <row r="15687" s="109" customFormat="1" ht="14.4"/>
    <row r="15688" s="109" customFormat="1" ht="14.4"/>
    <row r="15689" s="109" customFormat="1" ht="14.4"/>
    <row r="15690" s="109" customFormat="1" ht="14.4"/>
    <row r="15691" s="109" customFormat="1" ht="14.4"/>
    <row r="15692" s="109" customFormat="1" ht="14.4"/>
    <row r="15693" s="109" customFormat="1" ht="14.4"/>
    <row r="15694" s="109" customFormat="1" ht="14.4"/>
    <row r="15695" s="109" customFormat="1" ht="14.4"/>
    <row r="15696" s="109" customFormat="1" ht="14.4"/>
    <row r="15697" s="109" customFormat="1" ht="14.4"/>
    <row r="15698" s="109" customFormat="1" ht="14.4"/>
    <row r="15699" s="109" customFormat="1" ht="14.4"/>
    <row r="15700" s="109" customFormat="1" ht="14.4"/>
    <row r="15701" s="109" customFormat="1" ht="14.4"/>
    <row r="15702" s="109" customFormat="1" ht="14.4"/>
    <row r="15703" s="109" customFormat="1" ht="14.4"/>
    <row r="15704" s="109" customFormat="1" ht="14.4"/>
    <row r="15705" s="109" customFormat="1" ht="14.4"/>
    <row r="15706" s="109" customFormat="1" ht="14.4"/>
    <row r="15707" s="109" customFormat="1" ht="14.4"/>
    <row r="15708" s="109" customFormat="1" ht="14.4"/>
    <row r="15709" s="109" customFormat="1" ht="14.4"/>
    <row r="15710" s="109" customFormat="1" ht="14.4"/>
    <row r="15711" s="109" customFormat="1" ht="14.4"/>
    <row r="15712" s="109" customFormat="1" ht="14.4"/>
    <row r="15713" s="109" customFormat="1" ht="14.4"/>
    <row r="15714" s="109" customFormat="1" ht="14.4"/>
    <row r="15715" s="109" customFormat="1" ht="14.4"/>
    <row r="15716" s="109" customFormat="1" ht="14.4"/>
    <row r="15717" s="109" customFormat="1" ht="14.4"/>
    <row r="15718" s="109" customFormat="1" ht="14.4"/>
    <row r="15719" s="109" customFormat="1" ht="14.4"/>
    <row r="15720" s="109" customFormat="1" ht="14.4"/>
    <row r="15721" s="109" customFormat="1" ht="14.4"/>
    <row r="15722" s="109" customFormat="1" ht="14.4"/>
    <row r="15723" s="109" customFormat="1" ht="14.4"/>
    <row r="15724" s="109" customFormat="1" ht="14.4"/>
    <row r="15725" s="109" customFormat="1" ht="14.4"/>
    <row r="15726" s="109" customFormat="1" ht="14.4"/>
    <row r="15727" s="109" customFormat="1" ht="14.4"/>
    <row r="15728" s="109" customFormat="1" ht="14.4"/>
    <row r="15729" s="109" customFormat="1" ht="14.4"/>
    <row r="15730" s="109" customFormat="1" ht="14.4"/>
    <row r="15731" s="109" customFormat="1" ht="14.4"/>
    <row r="15732" s="109" customFormat="1" ht="14.4"/>
    <row r="15733" s="109" customFormat="1" ht="14.4"/>
    <row r="15734" s="109" customFormat="1" ht="14.4"/>
    <row r="15735" s="109" customFormat="1" ht="14.4"/>
    <row r="15736" s="109" customFormat="1" ht="14.4"/>
    <row r="15737" s="109" customFormat="1" ht="14.4"/>
    <row r="15738" s="109" customFormat="1" ht="14.4"/>
    <row r="15739" s="109" customFormat="1" ht="14.4"/>
    <row r="15740" s="109" customFormat="1" ht="14.4"/>
    <row r="15741" s="109" customFormat="1" ht="14.4"/>
    <row r="15742" s="109" customFormat="1" ht="14.4"/>
    <row r="15743" s="109" customFormat="1" ht="14.4"/>
    <row r="15744" s="109" customFormat="1" ht="14.4"/>
    <row r="15745" s="109" customFormat="1" ht="14.4"/>
    <row r="15746" s="109" customFormat="1" ht="14.4"/>
    <row r="15747" s="109" customFormat="1" ht="14.4"/>
    <row r="15748" s="109" customFormat="1" ht="14.4"/>
    <row r="15749" s="109" customFormat="1" ht="14.4"/>
    <row r="15750" s="109" customFormat="1" ht="14.4"/>
    <row r="15751" s="109" customFormat="1" ht="14.4"/>
    <row r="15752" s="109" customFormat="1" ht="14.4"/>
    <row r="15753" s="109" customFormat="1" ht="14.4"/>
    <row r="15754" s="109" customFormat="1" ht="14.4"/>
    <row r="15755" s="109" customFormat="1" ht="14.4"/>
    <row r="15756" s="109" customFormat="1" ht="14.4"/>
    <row r="15757" s="109" customFormat="1" ht="14.4"/>
    <row r="15758" s="109" customFormat="1" ht="14.4"/>
    <row r="15759" s="109" customFormat="1" ht="14.4"/>
    <row r="15760" s="109" customFormat="1" ht="14.4"/>
    <row r="15761" s="109" customFormat="1" ht="14.4"/>
    <row r="15762" s="109" customFormat="1" ht="14.4"/>
    <row r="15763" s="109" customFormat="1" ht="14.4"/>
    <row r="15764" s="109" customFormat="1" ht="14.4"/>
    <row r="15765" s="109" customFormat="1" ht="14.4"/>
    <row r="15766" s="109" customFormat="1" ht="14.4"/>
    <row r="15767" s="109" customFormat="1" ht="14.4"/>
    <row r="15768" s="109" customFormat="1" ht="14.4"/>
    <row r="15769" s="109" customFormat="1" ht="14.4"/>
    <row r="15770" s="109" customFormat="1" ht="14.4"/>
    <row r="15771" s="109" customFormat="1" ht="14.4"/>
    <row r="15772" s="109" customFormat="1" ht="14.4"/>
    <row r="15773" s="109" customFormat="1" ht="14.4"/>
    <row r="15774" s="109" customFormat="1" ht="14.4"/>
    <row r="15775" s="109" customFormat="1" ht="14.4"/>
    <row r="15776" s="109" customFormat="1" ht="14.4"/>
    <row r="15777" s="109" customFormat="1" ht="14.4"/>
    <row r="15778" s="109" customFormat="1" ht="14.4"/>
    <row r="15779" s="109" customFormat="1" ht="14.4"/>
    <row r="15780" s="109" customFormat="1" ht="14.4"/>
    <row r="15781" s="109" customFormat="1" ht="14.4"/>
    <row r="15782" s="109" customFormat="1" ht="14.4"/>
    <row r="15783" s="109" customFormat="1" ht="14.4"/>
    <row r="15784" s="109" customFormat="1" ht="14.4"/>
    <row r="15785" s="109" customFormat="1" ht="14.4"/>
    <row r="15786" s="109" customFormat="1" ht="14.4"/>
    <row r="15787" s="109" customFormat="1" ht="14.4"/>
    <row r="15788" s="109" customFormat="1" ht="14.4"/>
    <row r="15789" s="109" customFormat="1" ht="14.4"/>
    <row r="15790" s="109" customFormat="1" ht="14.4"/>
    <row r="15791" s="109" customFormat="1" ht="14.4"/>
    <row r="15792" s="109" customFormat="1" ht="14.4"/>
    <row r="15793" s="109" customFormat="1" ht="14.4"/>
    <row r="15794" s="109" customFormat="1" ht="14.4"/>
    <row r="15795" s="109" customFormat="1" ht="14.4"/>
    <row r="15796" s="109" customFormat="1" ht="14.4"/>
    <row r="15797" s="109" customFormat="1" ht="14.4"/>
    <row r="15798" s="109" customFormat="1" ht="14.4"/>
    <row r="15799" s="109" customFormat="1" ht="14.4"/>
    <row r="15800" s="109" customFormat="1" ht="14.4"/>
    <row r="15801" s="109" customFormat="1" ht="14.4"/>
    <row r="15802" s="109" customFormat="1" ht="14.4"/>
    <row r="15803" s="109" customFormat="1" ht="14.4"/>
    <row r="15804" s="109" customFormat="1" ht="14.4"/>
    <row r="15805" s="109" customFormat="1" ht="14.4"/>
    <row r="15806" s="109" customFormat="1" ht="14.4"/>
    <row r="15807" s="109" customFormat="1" ht="14.4"/>
    <row r="15808" s="109" customFormat="1" ht="14.4"/>
    <row r="15809" s="109" customFormat="1" ht="14.4"/>
    <row r="15810" s="109" customFormat="1" ht="14.4"/>
    <row r="15811" s="109" customFormat="1" ht="14.4"/>
    <row r="15812" s="109" customFormat="1" ht="14.4"/>
    <row r="15813" s="109" customFormat="1" ht="14.4"/>
    <row r="15814" s="109" customFormat="1" ht="14.4"/>
    <row r="15815" s="109" customFormat="1" ht="14.4"/>
    <row r="15816" s="109" customFormat="1" ht="14.4"/>
    <row r="15817" s="109" customFormat="1" ht="14.4"/>
    <row r="15818" s="109" customFormat="1" ht="14.4"/>
    <row r="15819" s="109" customFormat="1" ht="14.4"/>
    <row r="15820" s="109" customFormat="1" ht="14.4"/>
    <row r="15821" s="109" customFormat="1" ht="14.4"/>
    <row r="15822" s="109" customFormat="1" ht="14.4"/>
    <row r="15823" s="109" customFormat="1" ht="14.4"/>
    <row r="15824" s="109" customFormat="1" ht="14.4"/>
    <row r="15825" s="109" customFormat="1" ht="14.4"/>
    <row r="15826" s="109" customFormat="1" ht="14.4"/>
    <row r="15827" s="109" customFormat="1" ht="14.4"/>
    <row r="15828" s="109" customFormat="1" ht="14.4"/>
    <row r="15829" s="109" customFormat="1" ht="14.4"/>
    <row r="15830" s="109" customFormat="1" ht="14.4"/>
    <row r="15831" s="109" customFormat="1" ht="14.4"/>
    <row r="15832" s="109" customFormat="1" ht="14.4"/>
    <row r="15833" s="109" customFormat="1" ht="14.4"/>
    <row r="15834" s="109" customFormat="1" ht="14.4"/>
    <row r="15835" s="109" customFormat="1" ht="14.4"/>
    <row r="15836" s="109" customFormat="1" ht="14.4"/>
    <row r="15837" s="109" customFormat="1" ht="14.4"/>
    <row r="15838" s="109" customFormat="1" ht="14.4"/>
    <row r="15839" s="109" customFormat="1" ht="14.4"/>
    <row r="15840" s="109" customFormat="1" ht="14.4"/>
    <row r="15841" s="109" customFormat="1" ht="14.4"/>
    <row r="15842" s="109" customFormat="1" ht="14.4"/>
    <row r="15843" s="109" customFormat="1" ht="14.4"/>
    <row r="15844" s="109" customFormat="1" ht="14.4"/>
    <row r="15845" s="109" customFormat="1" ht="14.4"/>
    <row r="15846" s="109" customFormat="1" ht="14.4"/>
    <row r="15847" s="109" customFormat="1" ht="14.4"/>
    <row r="15848" s="109" customFormat="1" ht="14.4"/>
    <row r="15849" s="109" customFormat="1" ht="14.4"/>
    <row r="15850" s="109" customFormat="1" ht="14.4"/>
    <row r="15851" s="109" customFormat="1" ht="14.4"/>
    <row r="15852" s="109" customFormat="1" ht="14.4"/>
    <row r="15853" s="109" customFormat="1" ht="14.4"/>
    <row r="15854" s="109" customFormat="1" ht="14.4"/>
    <row r="15855" s="109" customFormat="1" ht="14.4"/>
    <row r="15856" s="109" customFormat="1" ht="14.4"/>
    <row r="15857" s="109" customFormat="1" ht="14.4"/>
    <row r="15858" s="109" customFormat="1" ht="14.4"/>
    <row r="15859" s="109" customFormat="1" ht="14.4"/>
    <row r="15860" s="109" customFormat="1" ht="14.4"/>
    <row r="15861" s="109" customFormat="1" ht="14.4"/>
    <row r="15862" s="109" customFormat="1" ht="14.4"/>
    <row r="15863" s="109" customFormat="1" ht="14.4"/>
    <row r="15864" s="109" customFormat="1" ht="14.4"/>
    <row r="15865" s="109" customFormat="1" ht="14.4"/>
    <row r="15866" s="109" customFormat="1" ht="14.4"/>
    <row r="15867" s="109" customFormat="1" ht="14.4"/>
    <row r="15868" s="109" customFormat="1" ht="14.4"/>
    <row r="15869" s="109" customFormat="1" ht="14.4"/>
    <row r="15870" s="109" customFormat="1" ht="14.4"/>
    <row r="15871" s="109" customFormat="1" ht="14.4"/>
    <row r="15872" s="109" customFormat="1" ht="14.4"/>
    <row r="15873" s="109" customFormat="1" ht="14.4"/>
    <row r="15874" s="109" customFormat="1" ht="14.4"/>
    <row r="15875" s="109" customFormat="1" ht="14.4"/>
    <row r="15876" s="109" customFormat="1" ht="14.4"/>
    <row r="15877" s="109" customFormat="1" ht="14.4"/>
    <row r="15878" s="109" customFormat="1" ht="14.4"/>
    <row r="15879" s="109" customFormat="1" ht="14.4"/>
    <row r="15880" s="109" customFormat="1" ht="14.4"/>
    <row r="15881" s="109" customFormat="1" ht="14.4"/>
    <row r="15882" s="109" customFormat="1" ht="14.4"/>
    <row r="15883" s="109" customFormat="1" ht="14.4"/>
    <row r="15884" s="109" customFormat="1" ht="14.4"/>
    <row r="15885" s="109" customFormat="1" ht="14.4"/>
    <row r="15886" s="109" customFormat="1" ht="14.4"/>
    <row r="15887" s="109" customFormat="1" ht="14.4"/>
    <row r="15888" s="109" customFormat="1" ht="14.4"/>
    <row r="15889" s="109" customFormat="1" ht="14.4"/>
    <row r="15890" s="109" customFormat="1" ht="14.4"/>
    <row r="15891" s="109" customFormat="1" ht="14.4"/>
    <row r="15892" s="109" customFormat="1" ht="14.4"/>
    <row r="15893" s="109" customFormat="1" ht="14.4"/>
    <row r="15894" s="109" customFormat="1" ht="14.4"/>
    <row r="15895" s="109" customFormat="1" ht="14.4"/>
    <row r="15896" s="109" customFormat="1" ht="14.4"/>
    <row r="15897" s="109" customFormat="1" ht="14.4"/>
    <row r="15898" s="109" customFormat="1" ht="14.4"/>
    <row r="15899" s="109" customFormat="1" ht="14.4"/>
    <row r="15900" s="109" customFormat="1" ht="14.4"/>
    <row r="15901" s="109" customFormat="1" ht="14.4"/>
    <row r="15902" s="109" customFormat="1" ht="14.4"/>
    <row r="15903" s="109" customFormat="1" ht="14.4"/>
    <row r="15904" s="109" customFormat="1" ht="14.4"/>
    <row r="15905" s="109" customFormat="1" ht="14.4"/>
    <row r="15906" s="109" customFormat="1" ht="14.4"/>
    <row r="15907" s="109" customFormat="1" ht="14.4"/>
    <row r="15908" s="109" customFormat="1" ht="14.4"/>
    <row r="15909" s="109" customFormat="1" ht="14.4"/>
    <row r="15910" s="109" customFormat="1" ht="14.4"/>
    <row r="15911" s="109" customFormat="1" ht="14.4"/>
    <row r="15912" s="109" customFormat="1" ht="14.4"/>
    <row r="15913" s="109" customFormat="1" ht="14.4"/>
    <row r="15914" s="109" customFormat="1" ht="14.4"/>
    <row r="15915" s="109" customFormat="1" ht="14.4"/>
    <row r="15916" s="109" customFormat="1" ht="14.4"/>
    <row r="15917" s="109" customFormat="1" ht="14.4"/>
    <row r="15918" s="109" customFormat="1" ht="14.4"/>
    <row r="15919" s="109" customFormat="1" ht="14.4"/>
    <row r="15920" s="109" customFormat="1" ht="14.4"/>
    <row r="15921" s="109" customFormat="1" ht="14.4"/>
    <row r="15922" s="109" customFormat="1" ht="14.4"/>
    <row r="15923" s="109" customFormat="1" ht="14.4"/>
    <row r="15924" s="109" customFormat="1" ht="14.4"/>
    <row r="15925" s="109" customFormat="1" ht="14.4"/>
    <row r="15926" s="109" customFormat="1" ht="14.4"/>
    <row r="15927" s="109" customFormat="1" ht="14.4"/>
    <row r="15928" s="109" customFormat="1" ht="14.4"/>
    <row r="15929" s="109" customFormat="1" ht="14.4"/>
    <row r="15930" s="109" customFormat="1" ht="14.4"/>
    <row r="15931" s="109" customFormat="1" ht="14.4"/>
    <row r="15932" s="109" customFormat="1" ht="14.4"/>
    <row r="15933" s="109" customFormat="1" ht="14.4"/>
    <row r="15934" s="109" customFormat="1" ht="14.4"/>
    <row r="15935" s="109" customFormat="1" ht="14.4"/>
    <row r="15936" s="109" customFormat="1" ht="14.4"/>
    <row r="15937" s="109" customFormat="1" ht="14.4"/>
    <row r="15938" s="109" customFormat="1" ht="14.4"/>
    <row r="15939" s="109" customFormat="1" ht="14.4"/>
    <row r="15940" s="109" customFormat="1" ht="14.4"/>
    <row r="15941" s="109" customFormat="1" ht="14.4"/>
    <row r="15942" s="109" customFormat="1" ht="14.4"/>
    <row r="15943" s="109" customFormat="1" ht="14.4"/>
    <row r="15944" s="109" customFormat="1" ht="14.4"/>
    <row r="15945" s="109" customFormat="1" ht="14.4"/>
    <row r="15946" s="109" customFormat="1" ht="14.4"/>
    <row r="15947" s="109" customFormat="1" ht="14.4"/>
    <row r="15948" s="109" customFormat="1" ht="14.4"/>
    <row r="15949" s="109" customFormat="1" ht="14.4"/>
    <row r="15950" s="109" customFormat="1" ht="14.4"/>
    <row r="15951" s="109" customFormat="1" ht="14.4"/>
    <row r="15952" s="109" customFormat="1" ht="14.4"/>
    <row r="15953" s="109" customFormat="1" ht="14.4"/>
    <row r="15954" s="109" customFormat="1" ht="14.4"/>
    <row r="15955" s="109" customFormat="1" ht="14.4"/>
    <row r="15956" s="109" customFormat="1" ht="14.4"/>
    <row r="15957" s="109" customFormat="1" ht="14.4"/>
    <row r="15958" s="109" customFormat="1" ht="14.4"/>
    <row r="15959" s="109" customFormat="1" ht="14.4"/>
    <row r="15960" s="109" customFormat="1" ht="14.4"/>
    <row r="15961" s="109" customFormat="1" ht="14.4"/>
    <row r="15962" s="109" customFormat="1" ht="14.4"/>
    <row r="15963" s="109" customFormat="1" ht="14.4"/>
    <row r="15964" s="109" customFormat="1" ht="14.4"/>
    <row r="15965" s="109" customFormat="1" ht="14.4"/>
    <row r="15966" s="109" customFormat="1" ht="14.4"/>
    <row r="15967" s="109" customFormat="1" ht="14.4"/>
    <row r="15968" s="109" customFormat="1" ht="14.4"/>
    <row r="15969" s="109" customFormat="1" ht="14.4"/>
    <row r="15970" s="109" customFormat="1" ht="14.4"/>
    <row r="15971" s="109" customFormat="1" ht="14.4"/>
    <row r="15972" s="109" customFormat="1" ht="14.4"/>
    <row r="15973" s="109" customFormat="1" ht="14.4"/>
    <row r="15974" s="109" customFormat="1" ht="14.4"/>
    <row r="15975" s="109" customFormat="1" ht="14.4"/>
    <row r="15976" s="109" customFormat="1" ht="14.4"/>
    <row r="15977" s="109" customFormat="1" ht="14.4"/>
    <row r="15978" s="109" customFormat="1" ht="14.4"/>
    <row r="15979" s="109" customFormat="1" ht="14.4"/>
    <row r="15980" s="109" customFormat="1" ht="14.4"/>
    <row r="15981" s="109" customFormat="1" ht="14.4"/>
    <row r="15982" s="109" customFormat="1" ht="14.4"/>
    <row r="15983" s="109" customFormat="1" ht="14.4"/>
    <row r="15984" s="109" customFormat="1" ht="14.4"/>
    <row r="15985" s="109" customFormat="1" ht="14.4"/>
    <row r="15986" s="109" customFormat="1" ht="14.4"/>
    <row r="15987" s="109" customFormat="1" ht="14.4"/>
    <row r="15988" s="109" customFormat="1" ht="14.4"/>
    <row r="15989" s="109" customFormat="1" ht="14.4"/>
    <row r="15990" s="109" customFormat="1" ht="14.4"/>
    <row r="15991" s="109" customFormat="1" ht="14.4"/>
    <row r="15992" s="109" customFormat="1" ht="14.4"/>
    <row r="15993" s="109" customFormat="1" ht="14.4"/>
    <row r="15994" s="109" customFormat="1" ht="14.4"/>
    <row r="15995" s="109" customFormat="1" ht="14.4"/>
    <row r="15996" s="109" customFormat="1" ht="14.4"/>
    <row r="15997" s="109" customFormat="1" ht="14.4"/>
    <row r="15998" s="109" customFormat="1" ht="14.4"/>
    <row r="15999" s="109" customFormat="1" ht="14.4"/>
    <row r="16000" s="109" customFormat="1" ht="14.4"/>
    <row r="16001" s="109" customFormat="1" ht="14.4"/>
    <row r="16002" s="109" customFormat="1" ht="14.4"/>
    <row r="16003" s="109" customFormat="1" ht="14.4"/>
    <row r="16004" s="109" customFormat="1" ht="14.4"/>
    <row r="16005" s="109" customFormat="1" ht="14.4"/>
    <row r="16006" s="109" customFormat="1" ht="14.4"/>
    <row r="16007" s="109" customFormat="1" ht="14.4"/>
    <row r="16008" s="109" customFormat="1" ht="14.4"/>
    <row r="16009" s="109" customFormat="1" ht="14.4"/>
    <row r="16010" s="109" customFormat="1" ht="14.4"/>
    <row r="16011" s="109" customFormat="1" ht="14.4"/>
    <row r="16012" s="109" customFormat="1" ht="14.4"/>
    <row r="16013" s="109" customFormat="1" ht="14.4"/>
    <row r="16014" s="109" customFormat="1" ht="14.4"/>
    <row r="16015" s="109" customFormat="1" ht="14.4"/>
    <row r="16016" s="109" customFormat="1" ht="14.4"/>
    <row r="16017" s="109" customFormat="1" ht="14.4"/>
    <row r="16018" s="109" customFormat="1" ht="14.4"/>
    <row r="16019" s="109" customFormat="1" ht="14.4"/>
    <row r="16020" s="109" customFormat="1" ht="14.4"/>
    <row r="16021" s="109" customFormat="1" ht="14.4"/>
    <row r="16022" s="109" customFormat="1" ht="14.4"/>
    <row r="16023" s="109" customFormat="1" ht="14.4"/>
    <row r="16024" s="109" customFormat="1" ht="14.4"/>
    <row r="16025" s="109" customFormat="1" ht="14.4"/>
    <row r="16026" s="109" customFormat="1" ht="14.4"/>
    <row r="16027" s="109" customFormat="1" ht="14.4"/>
    <row r="16028" s="109" customFormat="1" ht="14.4"/>
    <row r="16029" s="109" customFormat="1" ht="14.4"/>
    <row r="16030" s="109" customFormat="1" ht="14.4"/>
    <row r="16031" s="109" customFormat="1" ht="14.4"/>
    <row r="16032" s="109" customFormat="1" ht="14.4"/>
    <row r="16033" s="109" customFormat="1" ht="14.4"/>
    <row r="16034" s="109" customFormat="1" ht="14.4"/>
    <row r="16035" s="109" customFormat="1" ht="14.4"/>
    <row r="16036" s="109" customFormat="1" ht="14.4"/>
    <row r="16037" s="109" customFormat="1" ht="14.4"/>
    <row r="16038" s="109" customFormat="1" ht="14.4"/>
    <row r="16039" s="109" customFormat="1" ht="14.4"/>
    <row r="16040" s="109" customFormat="1" ht="14.4"/>
    <row r="16041" s="109" customFormat="1" ht="14.4"/>
    <row r="16042" s="109" customFormat="1" ht="14.4"/>
    <row r="16043" s="109" customFormat="1" ht="14.4"/>
    <row r="16044" s="109" customFormat="1" ht="14.4"/>
    <row r="16045" s="109" customFormat="1" ht="14.4"/>
    <row r="16046" s="109" customFormat="1" ht="14.4"/>
    <row r="16047" s="109" customFormat="1" ht="14.4"/>
    <row r="16048" s="109" customFormat="1" ht="14.4"/>
    <row r="16049" s="109" customFormat="1" ht="14.4"/>
    <row r="16050" s="109" customFormat="1" ht="14.4"/>
    <row r="16051" s="109" customFormat="1" ht="14.4"/>
    <row r="16052" s="109" customFormat="1" ht="14.4"/>
    <row r="16053" s="109" customFormat="1" ht="14.4"/>
    <row r="16054" s="109" customFormat="1" ht="14.4"/>
    <row r="16055" s="109" customFormat="1" ht="14.4"/>
    <row r="16056" s="109" customFormat="1" ht="14.4"/>
    <row r="16057" s="109" customFormat="1" ht="14.4"/>
    <row r="16058" s="109" customFormat="1" ht="14.4"/>
    <row r="16059" s="109" customFormat="1" ht="14.4"/>
    <row r="16060" s="109" customFormat="1" ht="14.4"/>
    <row r="16061" s="109" customFormat="1" ht="14.4"/>
    <row r="16062" s="109" customFormat="1" ht="14.4"/>
    <row r="16063" s="109" customFormat="1" ht="14.4"/>
    <row r="16064" s="109" customFormat="1" ht="14.4"/>
    <row r="16065" s="109" customFormat="1" ht="14.4"/>
    <row r="16066" s="109" customFormat="1" ht="14.4"/>
    <row r="16067" s="109" customFormat="1" ht="14.4"/>
    <row r="16068" s="109" customFormat="1" ht="14.4"/>
    <row r="16069" s="109" customFormat="1" ht="14.4"/>
    <row r="16070" s="109" customFormat="1" ht="14.4"/>
    <row r="16071" s="109" customFormat="1" ht="14.4"/>
    <row r="16072" s="109" customFormat="1" ht="14.4"/>
    <row r="16073" s="109" customFormat="1" ht="14.4"/>
    <row r="16074" s="109" customFormat="1" ht="14.4"/>
    <row r="16075" s="109" customFormat="1" ht="14.4"/>
    <row r="16076" s="109" customFormat="1" ht="14.4"/>
    <row r="16077" s="109" customFormat="1" ht="14.4"/>
    <row r="16078" s="109" customFormat="1" ht="14.4"/>
    <row r="16079" s="109" customFormat="1" ht="14.4"/>
    <row r="16080" s="109" customFormat="1" ht="14.4"/>
    <row r="16081" s="109" customFormat="1" ht="14.4"/>
    <row r="16082" s="109" customFormat="1" ht="14.4"/>
    <row r="16083" s="109" customFormat="1" ht="14.4"/>
    <row r="16084" s="109" customFormat="1" ht="14.4"/>
    <row r="16085" s="109" customFormat="1" ht="14.4"/>
    <row r="16086" s="109" customFormat="1" ht="14.4"/>
    <row r="16087" s="109" customFormat="1" ht="14.4"/>
    <row r="16088" s="109" customFormat="1" ht="14.4"/>
    <row r="16089" s="109" customFormat="1" ht="14.4"/>
    <row r="16090" s="109" customFormat="1" ht="14.4"/>
    <row r="16091" s="109" customFormat="1" ht="14.4"/>
    <row r="16092" s="109" customFormat="1" ht="14.4"/>
    <row r="16093" s="109" customFormat="1" ht="14.4"/>
    <row r="16094" s="109" customFormat="1" ht="14.4"/>
    <row r="16095" s="109" customFormat="1" ht="14.4"/>
    <row r="16096" s="109" customFormat="1" ht="14.4"/>
    <row r="16097" s="109" customFormat="1" ht="14.4"/>
    <row r="16098" s="109" customFormat="1" ht="14.4"/>
    <row r="16099" s="109" customFormat="1" ht="14.4"/>
    <row r="16100" s="109" customFormat="1" ht="14.4"/>
    <row r="16101" s="109" customFormat="1" ht="14.4"/>
    <row r="16102" s="109" customFormat="1" ht="14.4"/>
    <row r="16103" s="109" customFormat="1" ht="14.4"/>
    <row r="16104" s="109" customFormat="1" ht="14.4"/>
    <row r="16105" s="109" customFormat="1" ht="14.4"/>
    <row r="16106" s="109" customFormat="1" ht="14.4"/>
    <row r="16107" s="109" customFormat="1" ht="14.4"/>
    <row r="16108" s="109" customFormat="1" ht="14.4"/>
    <row r="16109" s="109" customFormat="1" ht="14.4"/>
    <row r="16110" s="109" customFormat="1" ht="14.4"/>
    <row r="16111" s="109" customFormat="1" ht="14.4"/>
    <row r="16112" s="109" customFormat="1" ht="14.4"/>
    <row r="16113" s="109" customFormat="1" ht="14.4"/>
    <row r="16114" s="109" customFormat="1" ht="14.4"/>
    <row r="16115" s="109" customFormat="1" ht="14.4"/>
    <row r="16116" s="109" customFormat="1" ht="14.4"/>
    <row r="16117" s="109" customFormat="1" ht="14.4"/>
    <row r="16118" s="109" customFormat="1" ht="14.4"/>
    <row r="16119" s="109" customFormat="1" ht="14.4"/>
    <row r="16120" s="109" customFormat="1" ht="14.4"/>
    <row r="16121" s="109" customFormat="1" ht="14.4"/>
    <row r="16122" s="109" customFormat="1" ht="14.4"/>
    <row r="16123" s="109" customFormat="1" ht="14.4"/>
    <row r="16124" s="109" customFormat="1" ht="14.4"/>
    <row r="16125" s="109" customFormat="1" ht="14.4"/>
    <row r="16126" s="109" customFormat="1" ht="14.4"/>
    <row r="16127" s="109" customFormat="1" ht="14.4"/>
    <row r="16128" s="109" customFormat="1" ht="14.4"/>
    <row r="16129" s="109" customFormat="1" ht="14.4"/>
    <row r="16130" s="109" customFormat="1" ht="14.4"/>
    <row r="16131" s="109" customFormat="1" ht="14.4"/>
    <row r="16132" s="109" customFormat="1" ht="14.4"/>
    <row r="16133" s="109" customFormat="1" ht="14.4"/>
    <row r="16134" s="109" customFormat="1" ht="14.4"/>
    <row r="16135" s="109" customFormat="1" ht="14.4"/>
    <row r="16136" s="109" customFormat="1" ht="14.4"/>
    <row r="16137" s="109" customFormat="1" ht="14.4"/>
    <row r="16138" s="109" customFormat="1" ht="14.4"/>
    <row r="16139" s="109" customFormat="1" ht="14.4"/>
    <row r="16140" s="109" customFormat="1" ht="14.4"/>
    <row r="16141" s="109" customFormat="1" ht="14.4"/>
    <row r="16142" s="109" customFormat="1" ht="14.4"/>
    <row r="16143" s="109" customFormat="1" ht="14.4"/>
    <row r="16144" s="109" customFormat="1" ht="14.4"/>
    <row r="16145" s="109" customFormat="1" ht="14.4"/>
    <row r="16146" s="109" customFormat="1" ht="14.4"/>
    <row r="16147" s="109" customFormat="1" ht="14.4"/>
    <row r="16148" s="109" customFormat="1" ht="14.4"/>
    <row r="16149" s="109" customFormat="1" ht="14.4"/>
    <row r="16150" s="109" customFormat="1" ht="14.4"/>
    <row r="16151" s="109" customFormat="1" ht="14.4"/>
    <row r="16152" s="109" customFormat="1" ht="14.4"/>
    <row r="16153" s="109" customFormat="1" ht="14.4"/>
    <row r="16154" s="109" customFormat="1" ht="14.4"/>
    <row r="16155" s="109" customFormat="1" ht="14.4"/>
    <row r="16156" s="109" customFormat="1" ht="14.4"/>
    <row r="16157" s="109" customFormat="1" ht="14.4"/>
    <row r="16158" s="109" customFormat="1" ht="14.4"/>
    <row r="16159" s="109" customFormat="1" ht="14.4"/>
    <row r="16160" s="109" customFormat="1" ht="14.4"/>
    <row r="16161" s="109" customFormat="1" ht="14.4"/>
    <row r="16162" s="109" customFormat="1" ht="14.4"/>
    <row r="16163" s="109" customFormat="1" ht="14.4"/>
    <row r="16164" s="109" customFormat="1" ht="14.4"/>
    <row r="16165" s="109" customFormat="1" ht="14.4"/>
    <row r="16166" s="109" customFormat="1" ht="14.4"/>
    <row r="16167" s="109" customFormat="1" ht="14.4"/>
    <row r="16168" s="109" customFormat="1" ht="14.4"/>
    <row r="16169" s="109" customFormat="1" ht="14.4"/>
    <row r="16170" s="109" customFormat="1" ht="14.4"/>
    <row r="16171" s="109" customFormat="1" ht="14.4"/>
    <row r="16172" s="109" customFormat="1" ht="14.4"/>
    <row r="16173" s="109" customFormat="1" ht="14.4"/>
    <row r="16174" s="109" customFormat="1" ht="14.4"/>
    <row r="16175" s="109" customFormat="1" ht="14.4"/>
    <row r="16176" s="109" customFormat="1" ht="14.4"/>
    <row r="16177" s="109" customFormat="1" ht="14.4"/>
    <row r="16178" s="109" customFormat="1" ht="14.4"/>
    <row r="16179" s="109" customFormat="1" ht="14.4"/>
    <row r="16180" s="109" customFormat="1" ht="14.4"/>
    <row r="16181" s="109" customFormat="1" ht="14.4"/>
    <row r="16182" s="109" customFormat="1" ht="14.4"/>
    <row r="16183" s="109" customFormat="1" ht="14.4"/>
    <row r="16184" s="109" customFormat="1" ht="14.4"/>
    <row r="16185" s="109" customFormat="1" ht="14.4"/>
    <row r="16186" s="109" customFormat="1" ht="14.4"/>
    <row r="16187" s="109" customFormat="1" ht="14.4"/>
    <row r="16188" s="109" customFormat="1" ht="14.4"/>
    <row r="16189" s="109" customFormat="1" ht="14.4"/>
    <row r="16190" s="109" customFormat="1" ht="14.4"/>
    <row r="16191" s="109" customFormat="1" ht="14.4"/>
    <row r="16192" s="109" customFormat="1" ht="14.4"/>
    <row r="16193" s="109" customFormat="1" ht="14.4"/>
    <row r="16194" s="109" customFormat="1" ht="14.4"/>
    <row r="16195" s="109" customFormat="1" ht="14.4"/>
    <row r="16196" s="109" customFormat="1" ht="14.4"/>
    <row r="16197" s="109" customFormat="1" ht="14.4"/>
    <row r="16198" s="109" customFormat="1" ht="14.4"/>
    <row r="16199" s="109" customFormat="1" ht="14.4"/>
    <row r="16200" s="109" customFormat="1" ht="14.4"/>
    <row r="16201" s="109" customFormat="1" ht="14.4"/>
    <row r="16202" s="109" customFormat="1" ht="14.4"/>
    <row r="16203" s="109" customFormat="1" ht="14.4"/>
    <row r="16204" s="109" customFormat="1" ht="14.4"/>
    <row r="16205" s="109" customFormat="1" ht="14.4"/>
    <row r="16206" s="109" customFormat="1" ht="14.4"/>
    <row r="16207" s="109" customFormat="1" ht="14.4"/>
    <row r="16208" s="109" customFormat="1" ht="14.4"/>
    <row r="16209" s="109" customFormat="1" ht="14.4"/>
    <row r="16210" s="109" customFormat="1" ht="14.4"/>
    <row r="16211" s="109" customFormat="1" ht="14.4"/>
    <row r="16212" s="109" customFormat="1" ht="14.4"/>
    <row r="16213" s="109" customFormat="1" ht="14.4"/>
    <row r="16214" s="109" customFormat="1" ht="14.4"/>
    <row r="16215" s="109" customFormat="1" ht="14.4"/>
    <row r="16216" s="109" customFormat="1" ht="14.4"/>
    <row r="16217" s="109" customFormat="1" ht="14.4"/>
    <row r="16218" s="109" customFormat="1" ht="14.4"/>
    <row r="16219" s="109" customFormat="1" ht="14.4"/>
    <row r="16220" s="109" customFormat="1" ht="14.4"/>
    <row r="16221" s="109" customFormat="1" ht="14.4"/>
    <row r="16222" s="109" customFormat="1" ht="14.4"/>
    <row r="16223" s="109" customFormat="1" ht="14.4"/>
    <row r="16224" s="109" customFormat="1" ht="14.4"/>
    <row r="16225" s="109" customFormat="1" ht="14.4"/>
    <row r="16226" s="109" customFormat="1" ht="14.4"/>
    <row r="16227" s="109" customFormat="1" ht="14.4"/>
    <row r="16228" s="109" customFormat="1" ht="14.4"/>
    <row r="16229" s="109" customFormat="1" ht="14.4"/>
    <row r="16230" s="109" customFormat="1" ht="14.4"/>
    <row r="16231" s="109" customFormat="1" ht="14.4"/>
    <row r="16232" s="109" customFormat="1" ht="14.4"/>
    <row r="16233" s="109" customFormat="1" ht="14.4"/>
    <row r="16234" s="109" customFormat="1" ht="14.4"/>
    <row r="16235" s="109" customFormat="1" ht="14.4"/>
    <row r="16236" s="109" customFormat="1" ht="14.4"/>
    <row r="16237" s="109" customFormat="1" ht="14.4"/>
    <row r="16238" s="109" customFormat="1" ht="14.4"/>
    <row r="16239" s="109" customFormat="1" ht="14.4"/>
    <row r="16240" s="109" customFormat="1" ht="14.4"/>
    <row r="16241" s="109" customFormat="1" ht="14.4"/>
    <row r="16242" s="109" customFormat="1" ht="14.4"/>
    <row r="16243" s="109" customFormat="1" ht="14.4"/>
    <row r="16244" s="109" customFormat="1" ht="14.4"/>
    <row r="16245" s="109" customFormat="1" ht="14.4"/>
    <row r="16246" s="109" customFormat="1" ht="14.4"/>
    <row r="16247" s="109" customFormat="1" ht="14.4"/>
    <row r="16248" s="109" customFormat="1" ht="14.4"/>
    <row r="16249" s="109" customFormat="1" ht="14.4"/>
    <row r="16250" s="109" customFormat="1" ht="14.4"/>
    <row r="16251" s="109" customFormat="1" ht="14.4"/>
    <row r="16252" s="109" customFormat="1" ht="14.4"/>
    <row r="16253" s="109" customFormat="1" ht="14.4"/>
    <row r="16254" s="109" customFormat="1" ht="14.4"/>
    <row r="16255" s="109" customFormat="1" ht="14.4"/>
    <row r="16256" s="109" customFormat="1" ht="14.4"/>
    <row r="16257" s="109" customFormat="1" ht="14.4"/>
    <row r="16258" s="109" customFormat="1" ht="14.4"/>
    <row r="16259" s="109" customFormat="1" ht="14.4"/>
    <row r="16260" s="109" customFormat="1" ht="14.4"/>
    <row r="16261" s="109" customFormat="1" ht="14.4"/>
    <row r="16262" s="109" customFormat="1" ht="14.4"/>
    <row r="16263" s="109" customFormat="1" ht="14.4"/>
    <row r="16264" s="109" customFormat="1" ht="14.4"/>
    <row r="16265" s="109" customFormat="1" ht="14.4"/>
    <row r="16266" s="109" customFormat="1" ht="14.4"/>
    <row r="16267" s="109" customFormat="1" ht="14.4"/>
    <row r="16268" s="109" customFormat="1" ht="14.4"/>
    <row r="16269" s="109" customFormat="1" ht="14.4"/>
    <row r="16270" s="109" customFormat="1" ht="14.4"/>
    <row r="16271" s="109" customFormat="1" ht="14.4"/>
    <row r="16272" s="109" customFormat="1" ht="14.4"/>
    <row r="16273" s="109" customFormat="1" ht="14.4"/>
    <row r="16274" s="109" customFormat="1" ht="14.4"/>
    <row r="16275" s="109" customFormat="1" ht="14.4"/>
    <row r="16276" s="109" customFormat="1" ht="14.4"/>
    <row r="16277" s="109" customFormat="1" ht="14.4"/>
    <row r="16278" s="109" customFormat="1" ht="14.4"/>
    <row r="16279" s="109" customFormat="1" ht="14.4"/>
    <row r="16280" s="109" customFormat="1" ht="14.4"/>
    <row r="16281" s="109" customFormat="1" ht="14.4"/>
    <row r="16282" s="109" customFormat="1" ht="14.4"/>
    <row r="16283" s="109" customFormat="1" ht="14.4"/>
    <row r="16284" s="109" customFormat="1" ht="14.4"/>
    <row r="16285" s="109" customFormat="1" ht="14.4"/>
    <row r="16286" s="109" customFormat="1" ht="14.4"/>
    <row r="16287" s="109" customFormat="1" ht="14.4"/>
    <row r="16288" s="109" customFormat="1" ht="14.4"/>
    <row r="16289" s="109" customFormat="1" ht="14.4"/>
    <row r="16290" s="109" customFormat="1" ht="14.4"/>
    <row r="16291" s="109" customFormat="1" ht="14.4"/>
    <row r="16292" s="109" customFormat="1" ht="14.4"/>
    <row r="16293" s="109" customFormat="1" ht="14.4"/>
    <row r="16294" s="109" customFormat="1" ht="14.4"/>
    <row r="16295" s="109" customFormat="1" ht="14.4"/>
    <row r="16296" s="109" customFormat="1" ht="14.4"/>
    <row r="16297" s="109" customFormat="1" ht="14.4"/>
    <row r="16298" s="109" customFormat="1" ht="14.4"/>
    <row r="16299" s="109" customFormat="1" ht="14.4"/>
    <row r="16300" s="109" customFormat="1" ht="14.4"/>
    <row r="16301" s="109" customFormat="1" ht="14.4"/>
    <row r="16302" s="109" customFormat="1" ht="14.4"/>
    <row r="16303" s="109" customFormat="1" ht="14.4"/>
    <row r="16304" s="109" customFormat="1" ht="14.4"/>
    <row r="16305" s="109" customFormat="1" ht="14.4"/>
    <row r="16306" s="109" customFormat="1" ht="14.4"/>
    <row r="16307" s="109" customFormat="1" ht="14.4"/>
    <row r="16308" s="109" customFormat="1" ht="14.4"/>
    <row r="16309" s="109" customFormat="1" ht="14.4"/>
    <row r="16310" s="109" customFormat="1" ht="14.4"/>
    <row r="16311" s="109" customFormat="1" ht="14.4"/>
    <row r="16312" s="109" customFormat="1" ht="14.4"/>
    <row r="16313" s="109" customFormat="1" ht="14.4"/>
    <row r="16314" s="109" customFormat="1" ht="14.4"/>
    <row r="16315" s="109" customFormat="1" ht="14.4"/>
    <row r="16316" s="109" customFormat="1" ht="14.4"/>
    <row r="16317" s="109" customFormat="1" ht="14.4"/>
    <row r="16318" s="109" customFormat="1" ht="14.4"/>
    <row r="16319" s="109" customFormat="1" ht="14.4"/>
    <row r="16320" s="109" customFormat="1" ht="14.4"/>
    <row r="16321" s="109" customFormat="1" ht="14.4"/>
    <row r="16322" s="109" customFormat="1" ht="14.4"/>
    <row r="16323" s="109" customFormat="1" ht="14.4"/>
    <row r="16324" s="109" customFormat="1" ht="14.4"/>
    <row r="16325" s="109" customFormat="1" ht="14.4"/>
    <row r="16326" s="109" customFormat="1" ht="14.4"/>
    <row r="16327" s="109" customFormat="1" ht="14.4"/>
    <row r="16328" s="109" customFormat="1" ht="14.4"/>
    <row r="16329" s="109" customFormat="1" ht="14.4"/>
    <row r="16330" s="109" customFormat="1" ht="14.4"/>
    <row r="16331" s="109" customFormat="1" ht="14.4"/>
    <row r="16332" s="109" customFormat="1" ht="14.4"/>
    <row r="16333" s="109" customFormat="1" ht="14.4"/>
    <row r="16334" s="109" customFormat="1" ht="14.4"/>
    <row r="16335" s="109" customFormat="1" ht="14.4"/>
    <row r="16336" s="109" customFormat="1" ht="14.4"/>
    <row r="16337" s="109" customFormat="1" ht="14.4"/>
    <row r="16338" s="109" customFormat="1" ht="14.4"/>
    <row r="16339" s="109" customFormat="1" ht="14.4"/>
    <row r="16340" s="109" customFormat="1" ht="14.4"/>
    <row r="16341" s="109" customFormat="1" ht="14.4"/>
    <row r="16342" s="109" customFormat="1" ht="14.4"/>
    <row r="16343" s="109" customFormat="1" ht="14.4"/>
    <row r="16344" s="109" customFormat="1" ht="14.4"/>
    <row r="16345" s="109" customFormat="1" ht="14.4"/>
    <row r="16346" s="109" customFormat="1" ht="14.4"/>
    <row r="16347" s="109" customFormat="1" ht="14.4"/>
    <row r="16348" s="109" customFormat="1" ht="14.4"/>
    <row r="16349" s="109" customFormat="1" ht="14.4"/>
    <row r="16350" s="109" customFormat="1" ht="14.4"/>
    <row r="16351" s="109" customFormat="1" ht="14.4"/>
    <row r="16352" s="109" customFormat="1" ht="14.4"/>
    <row r="16353" s="109" customFormat="1" ht="14.4"/>
    <row r="16354" s="109" customFormat="1" ht="14.4"/>
    <row r="16355" s="109" customFormat="1" ht="14.4"/>
    <row r="16356" s="109" customFormat="1" ht="14.4"/>
    <row r="16357" s="109" customFormat="1" ht="14.4"/>
    <row r="16358" s="109" customFormat="1" ht="14.4"/>
    <row r="16359" s="109" customFormat="1" ht="14.4"/>
    <row r="16360" s="109" customFormat="1" ht="14.4"/>
    <row r="16361" s="109" customFormat="1" ht="14.4"/>
    <row r="16362" s="109" customFormat="1" ht="14.4"/>
    <row r="16363" s="109" customFormat="1" ht="14.4"/>
    <row r="16364" s="109" customFormat="1" ht="14.4"/>
    <row r="16365" s="109" customFormat="1" ht="14.4"/>
    <row r="16366" s="109" customFormat="1" ht="14.4"/>
    <row r="16367" s="109" customFormat="1" ht="14.4"/>
    <row r="16368" s="109" customFormat="1" ht="14.4"/>
    <row r="16369" s="109" customFormat="1" ht="14.4"/>
    <row r="16370" s="109" customFormat="1" ht="14.4"/>
    <row r="16371" s="109" customFormat="1" ht="14.4"/>
    <row r="16372" s="109" customFormat="1" ht="14.4"/>
    <row r="16373" s="109" customFormat="1" ht="14.4"/>
    <row r="16374" s="109" customFormat="1" ht="14.4"/>
    <row r="16375" s="109" customFormat="1" ht="14.4"/>
    <row r="16376" s="109" customFormat="1" ht="14.4"/>
    <row r="16377" s="109" customFormat="1" ht="14.4"/>
    <row r="16378" s="109" customFormat="1" ht="14.4"/>
    <row r="16379" s="109" customFormat="1" ht="14.4"/>
    <row r="16380" s="109" customFormat="1" ht="14.4"/>
    <row r="16381" s="109" customFormat="1" ht="14.4"/>
    <row r="16382" s="109" customFormat="1" ht="14.4"/>
    <row r="16383" s="109" customFormat="1" ht="14.4"/>
    <row r="16384" s="109" customFormat="1" ht="14.4"/>
    <row r="16385" s="109" customFormat="1" ht="14.4"/>
    <row r="16386" s="109" customFormat="1" ht="14.4"/>
    <row r="16387" s="109" customFormat="1" ht="14.4"/>
    <row r="16388" s="109" customFormat="1" ht="14.4"/>
    <row r="16389" s="109" customFormat="1" ht="14.4"/>
    <row r="16390" s="109" customFormat="1" ht="14.4"/>
    <row r="16391" s="109" customFormat="1" ht="14.4"/>
    <row r="16392" s="109" customFormat="1" ht="14.4"/>
    <row r="16393" s="109" customFormat="1" ht="14.4"/>
    <row r="16394" s="26" customFormat="1" ht="14.4" spans="1:2">
      <c r="A16394" s="109"/>
      <c r="B16394" s="109"/>
    </row>
  </sheetData>
  <sheetProtection selectLockedCells="1" selectUnlockedCells="1" autoFilter="0" pivotTables="0"/>
  <mergeCells count="1">
    <mergeCell ref="A1:B1"/>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9"/>
  <sheetViews>
    <sheetView showZeros="0" workbookViewId="0">
      <pane xSplit="1" ySplit="3" topLeftCell="B4" activePane="bottomRight" state="frozen"/>
      <selection/>
      <selection pane="topRight"/>
      <selection pane="bottomLeft"/>
      <selection pane="bottomRight" activeCell="F10" sqref="F10"/>
    </sheetView>
  </sheetViews>
  <sheetFormatPr defaultColWidth="9" defaultRowHeight="12" outlineLevelCol="4"/>
  <cols>
    <col min="1" max="1" width="50.6388888888889" style="84" customWidth="1"/>
    <col min="2" max="2" width="20.6388888888889" style="131" customWidth="1"/>
    <col min="3" max="3" width="50.6388888888889" style="26" customWidth="1"/>
    <col min="4" max="4" width="20.6388888888889" style="26" customWidth="1"/>
    <col min="5" max="16384" width="9" style="26"/>
  </cols>
  <sheetData>
    <row r="1" s="130" customFormat="1" ht="68" customHeight="1" spans="1:4">
      <c r="A1" s="132" t="s">
        <v>12</v>
      </c>
      <c r="B1" s="132"/>
      <c r="C1" s="132"/>
      <c r="D1" s="132"/>
    </row>
    <row r="2" s="130" customFormat="1" ht="16" customHeight="1" spans="1:5">
      <c r="A2" s="133"/>
      <c r="B2" s="133"/>
      <c r="D2" s="134" t="s">
        <v>39</v>
      </c>
      <c r="E2" s="135"/>
    </row>
    <row r="3" s="82" customFormat="1" ht="16" customHeight="1" spans="1:4">
      <c r="A3" s="9" t="s">
        <v>40</v>
      </c>
      <c r="B3" s="9" t="s">
        <v>42</v>
      </c>
      <c r="C3" s="9" t="s">
        <v>40</v>
      </c>
      <c r="D3" s="9" t="s">
        <v>42</v>
      </c>
    </row>
    <row r="4" s="83" customFormat="1" ht="18" customHeight="1" spans="1:4">
      <c r="A4" s="86" t="s">
        <v>76</v>
      </c>
      <c r="B4" s="136">
        <v>26607</v>
      </c>
      <c r="C4" s="86" t="s">
        <v>582</v>
      </c>
      <c r="D4" s="137">
        <v>5220</v>
      </c>
    </row>
    <row r="5" s="83" customFormat="1" ht="18" customHeight="1" spans="1:4">
      <c r="A5" s="89" t="s">
        <v>77</v>
      </c>
      <c r="B5" s="136">
        <v>9744</v>
      </c>
      <c r="C5" s="89" t="s">
        <v>583</v>
      </c>
      <c r="D5" s="137">
        <v>5220</v>
      </c>
    </row>
    <row r="6" s="83" customFormat="1" ht="18" customHeight="1" spans="1:4">
      <c r="A6" s="89" t="s">
        <v>78</v>
      </c>
      <c r="B6" s="136">
        <v>1213</v>
      </c>
      <c r="C6" s="94" t="s">
        <v>584</v>
      </c>
      <c r="D6" s="138">
        <v>123</v>
      </c>
    </row>
    <row r="7" s="26" customFormat="1" ht="18" customHeight="1" spans="1:4">
      <c r="A7" s="94" t="s">
        <v>79</v>
      </c>
      <c r="B7" s="139">
        <v>322</v>
      </c>
      <c r="C7" s="94" t="s">
        <v>585</v>
      </c>
      <c r="D7" s="138">
        <v>5097</v>
      </c>
    </row>
    <row r="8" s="26" customFormat="1" ht="18" customHeight="1" spans="1:4">
      <c r="A8" s="94" t="s">
        <v>80</v>
      </c>
      <c r="B8" s="139"/>
      <c r="C8" s="89" t="s">
        <v>586</v>
      </c>
      <c r="D8" s="138"/>
    </row>
    <row r="9" s="26" customFormat="1" ht="18" customHeight="1" spans="1:4">
      <c r="A9" s="94" t="s">
        <v>81</v>
      </c>
      <c r="B9" s="139"/>
      <c r="C9" s="89" t="s">
        <v>587</v>
      </c>
      <c r="D9" s="137"/>
    </row>
    <row r="10" s="26" customFormat="1" ht="18" customHeight="1" spans="1:4">
      <c r="A10" s="94" t="s">
        <v>82</v>
      </c>
      <c r="B10" s="139"/>
      <c r="C10" s="89" t="s">
        <v>588</v>
      </c>
      <c r="D10" s="137"/>
    </row>
    <row r="11" s="26" customFormat="1" ht="18" customHeight="1" spans="1:4">
      <c r="A11" s="94" t="s">
        <v>83</v>
      </c>
      <c r="B11" s="139"/>
      <c r="C11" s="89" t="s">
        <v>589</v>
      </c>
      <c r="D11" s="137"/>
    </row>
    <row r="12" s="26" customFormat="1" ht="18" customHeight="1" spans="1:4">
      <c r="A12" s="94" t="s">
        <v>84</v>
      </c>
      <c r="B12" s="139">
        <v>891</v>
      </c>
      <c r="C12" s="89" t="s">
        <v>590</v>
      </c>
      <c r="D12" s="137"/>
    </row>
    <row r="13" s="83" customFormat="1" ht="18" customHeight="1" spans="1:4">
      <c r="A13" s="89" t="s">
        <v>85</v>
      </c>
      <c r="B13" s="136">
        <v>8531</v>
      </c>
      <c r="C13" s="89" t="s">
        <v>591</v>
      </c>
      <c r="D13" s="137"/>
    </row>
    <row r="14" s="26" customFormat="1" ht="18" customHeight="1" spans="1:4">
      <c r="A14" s="94" t="s">
        <v>86</v>
      </c>
      <c r="B14" s="139">
        <v>7716</v>
      </c>
      <c r="C14" s="89" t="s">
        <v>592</v>
      </c>
      <c r="D14" s="137"/>
    </row>
    <row r="15" s="26" customFormat="1" ht="18" customHeight="1" spans="1:4">
      <c r="A15" s="94" t="s">
        <v>87</v>
      </c>
      <c r="B15" s="139"/>
      <c r="C15" s="140"/>
      <c r="D15" s="140"/>
    </row>
    <row r="16" s="26" customFormat="1" ht="18" customHeight="1" spans="1:4">
      <c r="A16" s="94" t="s">
        <v>88</v>
      </c>
      <c r="B16" s="139"/>
      <c r="C16" s="140"/>
      <c r="D16" s="140"/>
    </row>
    <row r="17" s="26" customFormat="1" ht="18" customHeight="1" spans="1:4">
      <c r="A17" s="94" t="s">
        <v>89</v>
      </c>
      <c r="B17" s="139">
        <v>29</v>
      </c>
      <c r="C17" s="140"/>
      <c r="D17" s="140"/>
    </row>
    <row r="18" s="26" customFormat="1" ht="18" customHeight="1" spans="1:4">
      <c r="A18" s="94" t="s">
        <v>90</v>
      </c>
      <c r="B18" s="139"/>
      <c r="C18" s="140"/>
      <c r="D18" s="140"/>
    </row>
    <row r="19" s="26" customFormat="1" ht="18" customHeight="1" spans="1:4">
      <c r="A19" s="94" t="s">
        <v>91</v>
      </c>
      <c r="B19" s="139"/>
      <c r="C19" s="140"/>
      <c r="D19" s="140"/>
    </row>
    <row r="20" s="26" customFormat="1" ht="18" customHeight="1" spans="1:4">
      <c r="A20" s="94" t="s">
        <v>92</v>
      </c>
      <c r="B20" s="139"/>
      <c r="C20" s="140"/>
      <c r="D20" s="140"/>
    </row>
    <row r="21" s="26" customFormat="1" ht="18" customHeight="1" spans="1:4">
      <c r="A21" s="94" t="s">
        <v>93</v>
      </c>
      <c r="B21" s="139">
        <v>786</v>
      </c>
      <c r="C21" s="140"/>
      <c r="D21" s="140"/>
    </row>
    <row r="22" s="26" customFormat="1" ht="18" customHeight="1" spans="1:4">
      <c r="A22" s="94" t="s">
        <v>94</v>
      </c>
      <c r="B22" s="139"/>
      <c r="C22" s="140"/>
      <c r="D22" s="140"/>
    </row>
    <row r="23" s="26" customFormat="1" ht="18" customHeight="1" spans="1:4">
      <c r="A23" s="94" t="s">
        <v>95</v>
      </c>
      <c r="B23" s="139"/>
      <c r="C23" s="140"/>
      <c r="D23" s="140"/>
    </row>
    <row r="24" s="26" customFormat="1" ht="18" customHeight="1" spans="1:4">
      <c r="A24" s="94" t="s">
        <v>96</v>
      </c>
      <c r="B24" s="139"/>
      <c r="C24" s="140"/>
      <c r="D24" s="140"/>
    </row>
    <row r="25" s="26" customFormat="1" ht="18" customHeight="1" spans="1:4">
      <c r="A25" s="94" t="s">
        <v>97</v>
      </c>
      <c r="B25" s="139"/>
      <c r="C25" s="140"/>
      <c r="D25" s="140"/>
    </row>
    <row r="26" s="26" customFormat="1" ht="18" customHeight="1" spans="1:4">
      <c r="A26" s="94" t="s">
        <v>98</v>
      </c>
      <c r="B26" s="139"/>
      <c r="C26" s="140"/>
      <c r="D26" s="140"/>
    </row>
    <row r="27" s="26" customFormat="1" ht="18" customHeight="1" spans="1:4">
      <c r="A27" s="94" t="s">
        <v>99</v>
      </c>
      <c r="B27" s="139"/>
      <c r="C27" s="140"/>
      <c r="D27" s="140"/>
    </row>
    <row r="28" s="26" customFormat="1" ht="18" customHeight="1" spans="1:4">
      <c r="A28" s="94" t="s">
        <v>100</v>
      </c>
      <c r="B28" s="139"/>
      <c r="C28" s="140"/>
      <c r="D28" s="140"/>
    </row>
    <row r="29" s="26" customFormat="1" ht="18" customHeight="1" spans="1:4">
      <c r="A29" s="94" t="s">
        <v>101</v>
      </c>
      <c r="B29" s="139"/>
      <c r="C29" s="140"/>
      <c r="D29" s="140"/>
    </row>
    <row r="30" s="26" customFormat="1" ht="18" customHeight="1" spans="1:4">
      <c r="A30" s="94" t="s">
        <v>102</v>
      </c>
      <c r="B30" s="139"/>
      <c r="C30" s="140"/>
      <c r="D30" s="140"/>
    </row>
    <row r="31" s="26" customFormat="1" ht="18" customHeight="1" spans="1:4">
      <c r="A31" s="94" t="s">
        <v>103</v>
      </c>
      <c r="B31" s="139"/>
      <c r="C31" s="140"/>
      <c r="D31" s="140"/>
    </row>
    <row r="32" s="26" customFormat="1" ht="18" customHeight="1" spans="1:4">
      <c r="A32" s="94" t="s">
        <v>104</v>
      </c>
      <c r="B32" s="139"/>
      <c r="C32" s="140"/>
      <c r="D32" s="140"/>
    </row>
    <row r="33" s="26" customFormat="1" ht="18" customHeight="1" spans="1:4">
      <c r="A33" s="94" t="s">
        <v>105</v>
      </c>
      <c r="B33" s="139"/>
      <c r="C33" s="140"/>
      <c r="D33" s="140"/>
    </row>
    <row r="34" s="26" customFormat="1" ht="18" customHeight="1" spans="1:4">
      <c r="A34" s="94" t="s">
        <v>106</v>
      </c>
      <c r="B34" s="139"/>
      <c r="C34" s="140"/>
      <c r="D34" s="140"/>
    </row>
    <row r="35" s="26" customFormat="1" ht="18" customHeight="1" spans="1:4">
      <c r="A35" s="94" t="s">
        <v>107</v>
      </c>
      <c r="B35" s="139"/>
      <c r="C35" s="140"/>
      <c r="D35" s="140"/>
    </row>
    <row r="36" s="26" customFormat="1" ht="18" customHeight="1" spans="1:4">
      <c r="A36" s="94" t="s">
        <v>108</v>
      </c>
      <c r="B36" s="139"/>
      <c r="C36" s="140"/>
      <c r="D36" s="140"/>
    </row>
    <row r="37" s="26" customFormat="1" ht="18" customHeight="1" spans="1:4">
      <c r="A37" s="94" t="s">
        <v>109</v>
      </c>
      <c r="B37" s="139"/>
      <c r="C37" s="140"/>
      <c r="D37" s="140"/>
    </row>
    <row r="38" s="26" customFormat="1" ht="18" customHeight="1" spans="1:4">
      <c r="A38" s="94" t="s">
        <v>110</v>
      </c>
      <c r="B38" s="139"/>
      <c r="C38" s="140"/>
      <c r="D38" s="140"/>
    </row>
    <row r="39" s="26" customFormat="1" ht="18" customHeight="1" spans="1:4">
      <c r="A39" s="94" t="s">
        <v>111</v>
      </c>
      <c r="B39" s="139"/>
      <c r="C39" s="140"/>
      <c r="D39" s="140"/>
    </row>
    <row r="40" s="26" customFormat="1" ht="18" customHeight="1" spans="1:4">
      <c r="A40" s="94" t="s">
        <v>112</v>
      </c>
      <c r="B40" s="139"/>
      <c r="C40" s="140"/>
      <c r="D40" s="140"/>
    </row>
    <row r="41" s="26" customFormat="1" ht="18" customHeight="1" spans="1:4">
      <c r="A41" s="94" t="s">
        <v>113</v>
      </c>
      <c r="B41" s="139"/>
      <c r="C41" s="140"/>
      <c r="D41" s="140"/>
    </row>
    <row r="42" s="26" customFormat="1" ht="18" customHeight="1" spans="1:4">
      <c r="A42" s="94" t="s">
        <v>114</v>
      </c>
      <c r="B42" s="139"/>
      <c r="C42" s="140"/>
      <c r="D42" s="140"/>
    </row>
    <row r="43" s="26" customFormat="1" ht="18" customHeight="1" spans="1:4">
      <c r="A43" s="94" t="s">
        <v>115</v>
      </c>
      <c r="B43" s="139"/>
      <c r="C43" s="141"/>
      <c r="D43" s="141"/>
    </row>
    <row r="44" s="26" customFormat="1" ht="18" customHeight="1" spans="1:4">
      <c r="A44" s="94" t="s">
        <v>116</v>
      </c>
      <c r="B44" s="139"/>
      <c r="C44" s="140"/>
      <c r="D44" s="140"/>
    </row>
    <row r="45" s="83" customFormat="1" ht="18" customHeight="1" spans="1:4">
      <c r="A45" s="94" t="s">
        <v>117</v>
      </c>
      <c r="B45" s="139"/>
      <c r="C45" s="141"/>
      <c r="D45" s="141"/>
    </row>
    <row r="46" s="26" customFormat="1" ht="18" customHeight="1" spans="1:4">
      <c r="A46" s="94" t="s">
        <v>118</v>
      </c>
      <c r="B46" s="139"/>
      <c r="C46" s="140"/>
      <c r="D46" s="140"/>
    </row>
    <row r="47" s="83" customFormat="1" ht="18" customHeight="1" spans="1:4">
      <c r="A47" s="89" t="s">
        <v>119</v>
      </c>
      <c r="B47" s="136">
        <v>0</v>
      </c>
      <c r="C47" s="140"/>
      <c r="D47" s="140"/>
    </row>
    <row r="48" s="26" customFormat="1" ht="18" customHeight="1" spans="1:4">
      <c r="A48" s="94" t="s">
        <v>120</v>
      </c>
      <c r="B48" s="139"/>
      <c r="C48" s="140"/>
      <c r="D48" s="140"/>
    </row>
    <row r="49" s="26" customFormat="1" ht="18" customHeight="1" spans="1:4">
      <c r="A49" s="94" t="s">
        <v>121</v>
      </c>
      <c r="B49" s="139"/>
      <c r="C49" s="140"/>
      <c r="D49" s="140"/>
    </row>
    <row r="50" s="26" customFormat="1" ht="18" customHeight="1" spans="1:4">
      <c r="A50" s="94" t="s">
        <v>122</v>
      </c>
      <c r="B50" s="139"/>
      <c r="C50" s="140"/>
      <c r="D50" s="140"/>
    </row>
    <row r="51" s="26" customFormat="1" ht="18" customHeight="1" spans="1:4">
      <c r="A51" s="94" t="s">
        <v>123</v>
      </c>
      <c r="B51" s="139"/>
      <c r="C51" s="140"/>
      <c r="D51" s="140"/>
    </row>
    <row r="52" s="26" customFormat="1" ht="18" customHeight="1" spans="1:4">
      <c r="A52" s="94" t="s">
        <v>124</v>
      </c>
      <c r="B52" s="139"/>
      <c r="C52" s="140"/>
      <c r="D52" s="140"/>
    </row>
    <row r="53" s="26" customFormat="1" ht="18" customHeight="1" spans="1:4">
      <c r="A53" s="94" t="s">
        <v>125</v>
      </c>
      <c r="B53" s="139"/>
      <c r="C53" s="140"/>
      <c r="D53" s="140"/>
    </row>
    <row r="54" s="26" customFormat="1" ht="18" customHeight="1" spans="1:4">
      <c r="A54" s="94" t="s">
        <v>126</v>
      </c>
      <c r="B54" s="139"/>
      <c r="C54" s="140"/>
      <c r="D54" s="140"/>
    </row>
    <row r="55" s="26" customFormat="1" ht="18" customHeight="1" spans="1:4">
      <c r="A55" s="94" t="s">
        <v>127</v>
      </c>
      <c r="B55" s="139"/>
      <c r="C55" s="140"/>
      <c r="D55" s="140"/>
    </row>
    <row r="56" s="26" customFormat="1" ht="18" customHeight="1" spans="1:4">
      <c r="A56" s="94" t="s">
        <v>128</v>
      </c>
      <c r="B56" s="139"/>
      <c r="C56" s="140"/>
      <c r="D56" s="140"/>
    </row>
    <row r="57" s="26" customFormat="1" ht="18" customHeight="1" spans="1:4">
      <c r="A57" s="94" t="s">
        <v>129</v>
      </c>
      <c r="B57" s="139"/>
      <c r="C57" s="140"/>
      <c r="D57" s="140"/>
    </row>
    <row r="58" s="26" customFormat="1" ht="18" customHeight="1" spans="1:4">
      <c r="A58" s="94" t="s">
        <v>130</v>
      </c>
      <c r="B58" s="139"/>
      <c r="C58" s="140"/>
      <c r="D58" s="140"/>
    </row>
    <row r="59" s="26" customFormat="1" ht="18" customHeight="1" spans="1:4">
      <c r="A59" s="94" t="s">
        <v>131</v>
      </c>
      <c r="B59" s="139"/>
      <c r="C59" s="140"/>
      <c r="D59" s="140"/>
    </row>
    <row r="60" s="26" customFormat="1" ht="18" customHeight="1" spans="1:4">
      <c r="A60" s="94" t="s">
        <v>132</v>
      </c>
      <c r="B60" s="139"/>
      <c r="C60" s="140"/>
      <c r="D60" s="140"/>
    </row>
    <row r="61" s="26" customFormat="1" ht="18" customHeight="1" spans="1:4">
      <c r="A61" s="94" t="s">
        <v>133</v>
      </c>
      <c r="B61" s="139"/>
      <c r="C61" s="140"/>
      <c r="D61" s="140"/>
    </row>
    <row r="62" s="26" customFormat="1" ht="18" customHeight="1" spans="1:4">
      <c r="A62" s="94" t="s">
        <v>134</v>
      </c>
      <c r="B62" s="139"/>
      <c r="C62" s="140"/>
      <c r="D62" s="140"/>
    </row>
    <row r="63" s="26" customFormat="1" ht="18" customHeight="1" spans="1:4">
      <c r="A63" s="94" t="s">
        <v>135</v>
      </c>
      <c r="B63" s="139"/>
      <c r="C63" s="141"/>
      <c r="D63" s="141"/>
    </row>
    <row r="64" s="26" customFormat="1" ht="18" customHeight="1" spans="1:4">
      <c r="A64" s="94" t="s">
        <v>136</v>
      </c>
      <c r="B64" s="139"/>
      <c r="C64" s="140"/>
      <c r="D64" s="140"/>
    </row>
    <row r="65" s="83" customFormat="1" ht="18" customHeight="1" spans="1:4">
      <c r="A65" s="94" t="s">
        <v>137</v>
      </c>
      <c r="B65" s="139"/>
      <c r="C65" s="141"/>
      <c r="D65" s="141"/>
    </row>
    <row r="66" s="26" customFormat="1" ht="18" customHeight="1" spans="1:4">
      <c r="A66" s="94" t="s">
        <v>138</v>
      </c>
      <c r="B66" s="139"/>
      <c r="C66" s="141"/>
      <c r="D66" s="141"/>
    </row>
    <row r="67" s="83" customFormat="1" ht="18" customHeight="1" spans="1:4">
      <c r="A67" s="89" t="s">
        <v>139</v>
      </c>
      <c r="B67" s="136">
        <v>0</v>
      </c>
      <c r="C67" s="141"/>
      <c r="D67" s="141"/>
    </row>
    <row r="68" s="83" customFormat="1" ht="18" customHeight="1" spans="1:4">
      <c r="A68" s="94" t="s">
        <v>140</v>
      </c>
      <c r="B68" s="139"/>
      <c r="C68" s="141"/>
      <c r="D68" s="141"/>
    </row>
    <row r="69" s="83" customFormat="1" ht="18" customHeight="1" spans="1:4">
      <c r="A69" s="94" t="s">
        <v>141</v>
      </c>
      <c r="B69" s="139"/>
      <c r="C69" s="141"/>
      <c r="D69" s="141"/>
    </row>
    <row r="70" s="83" customFormat="1" ht="18" customHeight="1" spans="1:4">
      <c r="A70" s="89" t="s">
        <v>142</v>
      </c>
      <c r="B70" s="136"/>
      <c r="C70" s="140"/>
      <c r="D70" s="140"/>
    </row>
    <row r="71" s="83" customFormat="1" ht="18" customHeight="1" spans="1:4">
      <c r="A71" s="89" t="s">
        <v>143</v>
      </c>
      <c r="B71" s="136">
        <v>16863</v>
      </c>
      <c r="C71" s="141"/>
      <c r="D71" s="141"/>
    </row>
    <row r="72" s="26" customFormat="1" ht="18" customHeight="1" spans="1:4">
      <c r="A72" s="94" t="s">
        <v>144</v>
      </c>
      <c r="B72" s="139">
        <v>16863</v>
      </c>
      <c r="C72" s="141"/>
      <c r="D72" s="141"/>
    </row>
    <row r="73" s="83" customFormat="1" ht="18" customHeight="1" spans="1:4">
      <c r="A73" s="94" t="s">
        <v>145</v>
      </c>
      <c r="B73" s="139"/>
      <c r="C73" s="141"/>
      <c r="D73" s="141"/>
    </row>
    <row r="74" s="83" customFormat="1" ht="18" customHeight="1" spans="1:4">
      <c r="A74" s="94" t="s">
        <v>146</v>
      </c>
      <c r="B74" s="139"/>
      <c r="C74" s="141"/>
      <c r="D74" s="141"/>
    </row>
    <row r="75" s="83" customFormat="1" ht="18" customHeight="1" spans="1:4">
      <c r="A75" s="89" t="s">
        <v>147</v>
      </c>
      <c r="B75" s="136"/>
      <c r="C75" s="140"/>
      <c r="D75" s="140"/>
    </row>
    <row r="76" s="83" customFormat="1" ht="18" customHeight="1" spans="1:4">
      <c r="A76" s="89" t="s">
        <v>148</v>
      </c>
      <c r="B76" s="136"/>
      <c r="C76" s="140"/>
      <c r="D76" s="140"/>
    </row>
    <row r="77" s="26" customFormat="1" ht="16" customHeight="1" spans="1:2">
      <c r="A77" s="84"/>
      <c r="B77" s="131"/>
    </row>
    <row r="78" s="26" customFormat="1" ht="16" customHeight="1" spans="1:2">
      <c r="A78" s="84"/>
      <c r="B78" s="131"/>
    </row>
    <row r="79" s="26" customFormat="1" ht="16" customHeight="1" spans="1:2">
      <c r="A79" s="84"/>
      <c r="B79" s="131"/>
    </row>
    <row r="80" s="26" customFormat="1" ht="16" customHeight="1" spans="1:2">
      <c r="A80" s="84"/>
      <c r="B80" s="131"/>
    </row>
    <row r="81" s="26" customFormat="1" ht="16" customHeight="1" spans="1:2">
      <c r="A81" s="84"/>
      <c r="B81" s="131"/>
    </row>
    <row r="82" s="26" customFormat="1" ht="16" customHeight="1" spans="1:2">
      <c r="A82" s="84"/>
      <c r="B82" s="131"/>
    </row>
    <row r="83" s="26" customFormat="1" ht="16" customHeight="1" spans="1:2">
      <c r="A83" s="84"/>
      <c r="B83" s="131"/>
    </row>
    <row r="84" s="26" customFormat="1" ht="16" customHeight="1" spans="1:2">
      <c r="A84" s="84"/>
      <c r="B84" s="131"/>
    </row>
    <row r="85" s="26" customFormat="1" ht="16" customHeight="1" spans="1:2">
      <c r="A85" s="84"/>
      <c r="B85" s="131"/>
    </row>
    <row r="86" s="26" customFormat="1" ht="16" customHeight="1" spans="1:2">
      <c r="A86" s="84"/>
      <c r="B86" s="131"/>
    </row>
    <row r="87" s="26" customFormat="1" spans="1:2">
      <c r="A87" s="84"/>
      <c r="B87" s="131"/>
    </row>
    <row r="88" s="26" customFormat="1" spans="1:2">
      <c r="A88" s="84"/>
      <c r="B88" s="131"/>
    </row>
    <row r="89" s="26" customFormat="1" spans="1:2">
      <c r="A89" s="84"/>
      <c r="B89" s="131"/>
    </row>
    <row r="90" s="26" customFormat="1" spans="1:2">
      <c r="A90" s="84"/>
      <c r="B90" s="131"/>
    </row>
    <row r="91" s="26" customFormat="1" spans="1:2">
      <c r="A91" s="84"/>
      <c r="B91" s="131"/>
    </row>
    <row r="92" s="26" customFormat="1" spans="1:2">
      <c r="A92" s="84"/>
      <c r="B92" s="131"/>
    </row>
    <row r="93" s="26" customFormat="1" spans="1:2">
      <c r="A93" s="84"/>
      <c r="B93" s="131"/>
    </row>
    <row r="94" s="26" customFormat="1" spans="1:2">
      <c r="A94" s="84"/>
      <c r="B94" s="131"/>
    </row>
    <row r="95" s="26" customFormat="1" spans="1:2">
      <c r="A95" s="84"/>
      <c r="B95" s="131"/>
    </row>
    <row r="96" s="26" customFormat="1" spans="1:2">
      <c r="A96" s="84"/>
      <c r="B96" s="131"/>
    </row>
    <row r="97" s="26" customFormat="1" spans="1:2">
      <c r="A97" s="84"/>
      <c r="B97" s="131"/>
    </row>
    <row r="98" s="26" customFormat="1" spans="1:2">
      <c r="A98" s="84"/>
      <c r="B98" s="131"/>
    </row>
    <row r="99" s="26" customFormat="1" spans="1:2">
      <c r="A99" s="84"/>
      <c r="B99" s="131"/>
    </row>
    <row r="100" s="26" customFormat="1" spans="1:2">
      <c r="A100" s="84"/>
      <c r="B100" s="131"/>
    </row>
    <row r="101" s="26" customFormat="1" spans="1:2">
      <c r="A101" s="84"/>
      <c r="B101" s="131"/>
    </row>
    <row r="102" s="26" customFormat="1" spans="1:2">
      <c r="A102" s="84"/>
      <c r="B102" s="131"/>
    </row>
    <row r="103" s="26" customFormat="1" spans="1:2">
      <c r="A103" s="84"/>
      <c r="B103" s="131"/>
    </row>
    <row r="104" s="26" customFormat="1" spans="1:2">
      <c r="A104" s="84"/>
      <c r="B104" s="131"/>
    </row>
    <row r="105" s="26" customFormat="1" spans="1:2">
      <c r="A105" s="84"/>
      <c r="B105" s="131"/>
    </row>
    <row r="106" s="26" customFormat="1" spans="1:2">
      <c r="A106" s="84"/>
      <c r="B106" s="131"/>
    </row>
    <row r="107" s="26" customFormat="1" spans="1:2">
      <c r="A107" s="84"/>
      <c r="B107" s="131"/>
    </row>
    <row r="108" s="26" customFormat="1" spans="1:2">
      <c r="A108" s="84"/>
      <c r="B108" s="131"/>
    </row>
    <row r="109" s="26" customFormat="1" spans="1:2">
      <c r="A109" s="84"/>
      <c r="B109" s="131"/>
    </row>
    <row r="110" s="26" customFormat="1" spans="1:2">
      <c r="A110" s="84"/>
      <c r="B110" s="131"/>
    </row>
    <row r="111" s="26" customFormat="1" spans="1:2">
      <c r="A111" s="84"/>
      <c r="B111" s="131"/>
    </row>
    <row r="112" s="26" customFormat="1" spans="1:2">
      <c r="A112" s="84"/>
      <c r="B112" s="131"/>
    </row>
    <row r="113" s="26" customFormat="1" spans="1:2">
      <c r="A113" s="84"/>
      <c r="B113" s="131"/>
    </row>
    <row r="114" s="26" customFormat="1" spans="1:2">
      <c r="A114" s="84"/>
      <c r="B114" s="131"/>
    </row>
    <row r="115" s="26" customFormat="1" spans="1:2">
      <c r="A115" s="84"/>
      <c r="B115" s="131"/>
    </row>
    <row r="116" s="26" customFormat="1" spans="1:2">
      <c r="A116" s="84"/>
      <c r="B116" s="131"/>
    </row>
    <row r="117" s="26" customFormat="1" spans="1:2">
      <c r="A117" s="84"/>
      <c r="B117" s="131"/>
    </row>
    <row r="118" s="26" customFormat="1" spans="1:2">
      <c r="A118" s="84"/>
      <c r="B118" s="131"/>
    </row>
    <row r="119" s="26" customFormat="1" spans="1:2">
      <c r="A119" s="84"/>
      <c r="B119" s="131"/>
    </row>
    <row r="120" s="26" customFormat="1" spans="1:2">
      <c r="A120" s="84"/>
      <c r="B120" s="131"/>
    </row>
    <row r="121" s="26" customFormat="1" spans="1:2">
      <c r="A121" s="84"/>
      <c r="B121" s="131"/>
    </row>
    <row r="122" s="26" customFormat="1" spans="1:2">
      <c r="A122" s="84"/>
      <c r="B122" s="131"/>
    </row>
    <row r="123" s="26" customFormat="1" spans="1:2">
      <c r="A123" s="84"/>
      <c r="B123" s="131"/>
    </row>
    <row r="124" s="26" customFormat="1" spans="1:2">
      <c r="A124" s="84"/>
      <c r="B124" s="131"/>
    </row>
    <row r="125" s="26" customFormat="1" spans="1:2">
      <c r="A125" s="84"/>
      <c r="B125" s="131"/>
    </row>
    <row r="126" s="26" customFormat="1" spans="1:2">
      <c r="A126" s="84"/>
      <c r="B126" s="131"/>
    </row>
    <row r="127" s="26" customFormat="1" spans="1:2">
      <c r="A127" s="84"/>
      <c r="B127" s="131"/>
    </row>
    <row r="128" s="26" customFormat="1" spans="1:2">
      <c r="A128" s="84"/>
      <c r="B128" s="131"/>
    </row>
    <row r="129" s="26" customFormat="1" spans="1:2">
      <c r="A129" s="84"/>
      <c r="B129" s="131"/>
    </row>
    <row r="130" s="26" customFormat="1" spans="1:2">
      <c r="A130" s="84"/>
      <c r="B130" s="131"/>
    </row>
    <row r="131" s="26" customFormat="1" spans="1:2">
      <c r="A131" s="84"/>
      <c r="B131" s="131"/>
    </row>
    <row r="132" s="26" customFormat="1" spans="1:2">
      <c r="A132" s="84"/>
      <c r="B132" s="131"/>
    </row>
    <row r="133" s="26" customFormat="1" spans="1:2">
      <c r="A133" s="84"/>
      <c r="B133" s="131"/>
    </row>
    <row r="134" s="26" customFormat="1" spans="1:2">
      <c r="A134" s="84"/>
      <c r="B134" s="131"/>
    </row>
    <row r="135" s="26" customFormat="1" spans="1:2">
      <c r="A135" s="84"/>
      <c r="B135" s="131"/>
    </row>
    <row r="136" s="26" customFormat="1" spans="1:2">
      <c r="A136" s="84"/>
      <c r="B136" s="131"/>
    </row>
    <row r="137" s="26" customFormat="1" spans="1:2">
      <c r="A137" s="84"/>
      <c r="B137" s="131"/>
    </row>
    <row r="138" s="26" customFormat="1" spans="1:2">
      <c r="A138" s="84"/>
      <c r="B138" s="131"/>
    </row>
    <row r="139" s="26" customFormat="1" spans="1:2">
      <c r="A139" s="84"/>
      <c r="B139" s="131"/>
    </row>
    <row r="140" s="26" customFormat="1" spans="1:2">
      <c r="A140" s="84"/>
      <c r="B140" s="131"/>
    </row>
    <row r="141" s="26" customFormat="1" spans="1:2">
      <c r="A141" s="84"/>
      <c r="B141" s="131"/>
    </row>
    <row r="142" s="26" customFormat="1" spans="1:2">
      <c r="A142" s="84"/>
      <c r="B142" s="131"/>
    </row>
    <row r="143" s="26" customFormat="1" spans="1:2">
      <c r="A143" s="84"/>
      <c r="B143" s="131"/>
    </row>
    <row r="144" s="26" customFormat="1" spans="1:2">
      <c r="A144" s="84"/>
      <c r="B144" s="131"/>
    </row>
    <row r="145" s="26" customFormat="1" spans="1:2">
      <c r="A145" s="84"/>
      <c r="B145" s="131"/>
    </row>
    <row r="146" s="26" customFormat="1" spans="1:2">
      <c r="A146" s="84"/>
      <c r="B146" s="131"/>
    </row>
    <row r="147" s="26" customFormat="1" spans="1:2">
      <c r="A147" s="84"/>
      <c r="B147" s="131"/>
    </row>
    <row r="148" s="26" customFormat="1" spans="1:2">
      <c r="A148" s="84"/>
      <c r="B148" s="131"/>
    </row>
    <row r="149" s="26" customFormat="1" spans="1:2">
      <c r="A149" s="84"/>
      <c r="B149" s="131"/>
    </row>
    <row r="150" s="26" customFormat="1" spans="1:2">
      <c r="A150" s="84"/>
      <c r="B150" s="131"/>
    </row>
    <row r="151" s="26" customFormat="1" spans="1:2">
      <c r="A151" s="84"/>
      <c r="B151" s="131"/>
    </row>
    <row r="152" s="26" customFormat="1" spans="1:2">
      <c r="A152" s="84"/>
      <c r="B152" s="131"/>
    </row>
    <row r="153" s="26" customFormat="1" spans="1:2">
      <c r="A153" s="84"/>
      <c r="B153" s="131"/>
    </row>
    <row r="154" s="26" customFormat="1" spans="1:2">
      <c r="A154" s="84"/>
      <c r="B154" s="131"/>
    </row>
    <row r="155" s="26" customFormat="1" spans="1:2">
      <c r="A155" s="84"/>
      <c r="B155" s="131"/>
    </row>
    <row r="156" s="26" customFormat="1" spans="1:2">
      <c r="A156" s="84"/>
      <c r="B156" s="131"/>
    </row>
    <row r="157" s="26" customFormat="1" spans="1:2">
      <c r="A157" s="84"/>
      <c r="B157" s="131"/>
    </row>
    <row r="158" s="26" customFormat="1" spans="1:2">
      <c r="A158" s="84"/>
      <c r="B158" s="131"/>
    </row>
    <row r="159" s="26" customFormat="1" spans="1:2">
      <c r="A159" s="84"/>
      <c r="B159" s="131"/>
    </row>
    <row r="160" s="26" customFormat="1" spans="1:2">
      <c r="A160" s="84"/>
      <c r="B160" s="131"/>
    </row>
    <row r="161" s="26" customFormat="1" spans="1:2">
      <c r="A161" s="84"/>
      <c r="B161" s="131"/>
    </row>
    <row r="162" s="26" customFormat="1" spans="1:2">
      <c r="A162" s="84"/>
      <c r="B162" s="131"/>
    </row>
    <row r="163" s="26" customFormat="1" spans="1:2">
      <c r="A163" s="84"/>
      <c r="B163" s="131"/>
    </row>
    <row r="164" s="26" customFormat="1" spans="1:2">
      <c r="A164" s="84"/>
      <c r="B164" s="131"/>
    </row>
    <row r="165" s="26" customFormat="1" spans="1:2">
      <c r="A165" s="84"/>
      <c r="B165" s="131"/>
    </row>
    <row r="166" s="26" customFormat="1" spans="1:2">
      <c r="A166" s="84"/>
      <c r="B166" s="131"/>
    </row>
    <row r="167" s="26" customFormat="1" spans="1:2">
      <c r="A167" s="84"/>
      <c r="B167" s="131"/>
    </row>
    <row r="168" s="26" customFormat="1" spans="1:2">
      <c r="A168" s="84"/>
      <c r="B168" s="131"/>
    </row>
    <row r="169" s="26" customFormat="1" spans="1:2">
      <c r="A169" s="84"/>
      <c r="B169" s="131"/>
    </row>
    <row r="170" s="26" customFormat="1" spans="1:2">
      <c r="A170" s="84"/>
      <c r="B170" s="131"/>
    </row>
    <row r="171" s="26" customFormat="1" spans="1:2">
      <c r="A171" s="84"/>
      <c r="B171" s="131"/>
    </row>
    <row r="172" s="26" customFormat="1" spans="1:2">
      <c r="A172" s="84"/>
      <c r="B172" s="131"/>
    </row>
    <row r="173" s="26" customFormat="1" spans="1:2">
      <c r="A173" s="84"/>
      <c r="B173" s="131"/>
    </row>
    <row r="174" s="26" customFormat="1" spans="1:2">
      <c r="A174" s="84"/>
      <c r="B174" s="131"/>
    </row>
    <row r="175" s="26" customFormat="1" spans="1:2">
      <c r="A175" s="84"/>
      <c r="B175" s="131"/>
    </row>
    <row r="176" s="26" customFormat="1" spans="1:2">
      <c r="A176" s="84"/>
      <c r="B176" s="131"/>
    </row>
    <row r="177" s="26" customFormat="1" spans="1:2">
      <c r="A177" s="84"/>
      <c r="B177" s="131"/>
    </row>
    <row r="178" s="26" customFormat="1" spans="1:2">
      <c r="A178" s="84"/>
      <c r="B178" s="131"/>
    </row>
    <row r="179" s="26" customFormat="1" spans="1:2">
      <c r="A179" s="84"/>
      <c r="B179" s="131"/>
    </row>
    <row r="180" s="26" customFormat="1" spans="1:2">
      <c r="A180" s="84"/>
      <c r="B180" s="131"/>
    </row>
    <row r="181" s="26" customFormat="1" spans="1:2">
      <c r="A181" s="84"/>
      <c r="B181" s="131"/>
    </row>
    <row r="182" s="26" customFormat="1" spans="1:2">
      <c r="A182" s="84"/>
      <c r="B182" s="131"/>
    </row>
    <row r="183" s="26" customFormat="1" spans="1:2">
      <c r="A183" s="84"/>
      <c r="B183" s="131"/>
    </row>
    <row r="184" s="26" customFormat="1" spans="1:2">
      <c r="A184" s="84"/>
      <c r="B184" s="131"/>
    </row>
    <row r="185" s="26" customFormat="1" spans="1:2">
      <c r="A185" s="84"/>
      <c r="B185" s="131"/>
    </row>
    <row r="186" s="26" customFormat="1" spans="1:2">
      <c r="A186" s="84"/>
      <c r="B186" s="131"/>
    </row>
    <row r="187" s="26" customFormat="1" spans="1:2">
      <c r="A187" s="84"/>
      <c r="B187" s="131"/>
    </row>
    <row r="188" s="26" customFormat="1" spans="1:2">
      <c r="A188" s="84"/>
      <c r="B188" s="131"/>
    </row>
    <row r="189" s="26" customFormat="1" spans="1:2">
      <c r="A189" s="84"/>
      <c r="B189" s="131"/>
    </row>
    <row r="190" s="26" customFormat="1" spans="1:2">
      <c r="A190" s="84"/>
      <c r="B190" s="131"/>
    </row>
    <row r="191" s="26" customFormat="1" spans="1:2">
      <c r="A191" s="84"/>
      <c r="B191" s="131"/>
    </row>
    <row r="192" s="26" customFormat="1" spans="1:2">
      <c r="A192" s="84"/>
      <c r="B192" s="131"/>
    </row>
    <row r="193" s="26" customFormat="1" spans="1:2">
      <c r="A193" s="84"/>
      <c r="B193" s="131"/>
    </row>
    <row r="194" s="26" customFormat="1" spans="1:2">
      <c r="A194" s="84"/>
      <c r="B194" s="131"/>
    </row>
    <row r="195" s="26" customFormat="1" spans="1:2">
      <c r="A195" s="84"/>
      <c r="B195" s="131"/>
    </row>
    <row r="196" s="26" customFormat="1" spans="1:2">
      <c r="A196" s="84"/>
      <c r="B196" s="131"/>
    </row>
    <row r="197" s="26" customFormat="1" spans="1:2">
      <c r="A197" s="84"/>
      <c r="B197" s="131"/>
    </row>
    <row r="198" s="26" customFormat="1" spans="1:2">
      <c r="A198" s="84"/>
      <c r="B198" s="131"/>
    </row>
    <row r="199" s="26" customFormat="1" spans="1:2">
      <c r="A199" s="84"/>
      <c r="B199" s="131"/>
    </row>
    <row r="200" s="26" customFormat="1" spans="1:2">
      <c r="A200" s="84"/>
      <c r="B200" s="131"/>
    </row>
    <row r="201" s="26" customFormat="1" spans="1:2">
      <c r="A201" s="84"/>
      <c r="B201" s="131"/>
    </row>
    <row r="202" s="26" customFormat="1" spans="1:2">
      <c r="A202" s="84"/>
      <c r="B202" s="131"/>
    </row>
    <row r="203" s="26" customFormat="1" spans="1:2">
      <c r="A203" s="84"/>
      <c r="B203" s="131"/>
    </row>
    <row r="204" s="26" customFormat="1" spans="1:2">
      <c r="A204" s="84"/>
      <c r="B204" s="131"/>
    </row>
    <row r="205" s="26" customFormat="1" spans="1:2">
      <c r="A205" s="84"/>
      <c r="B205" s="131"/>
    </row>
    <row r="206" s="26" customFormat="1" spans="1:2">
      <c r="A206" s="84"/>
      <c r="B206" s="131"/>
    </row>
    <row r="207" s="26" customFormat="1" spans="1:2">
      <c r="A207" s="84"/>
      <c r="B207" s="131"/>
    </row>
    <row r="208" s="26" customFormat="1" spans="1:2">
      <c r="A208" s="84"/>
      <c r="B208" s="131"/>
    </row>
    <row r="209" s="26" customFormat="1" spans="1:2">
      <c r="A209" s="84"/>
      <c r="B209" s="131"/>
    </row>
    <row r="210" s="26" customFormat="1" spans="1:2">
      <c r="A210" s="84"/>
      <c r="B210" s="131"/>
    </row>
    <row r="211" s="26" customFormat="1" spans="1:2">
      <c r="A211" s="84"/>
      <c r="B211" s="131"/>
    </row>
    <row r="212" s="26" customFormat="1" spans="1:2">
      <c r="A212" s="84"/>
      <c r="B212" s="131"/>
    </row>
    <row r="213" s="26" customFormat="1" spans="1:2">
      <c r="A213" s="84"/>
      <c r="B213" s="131"/>
    </row>
    <row r="214" s="26" customFormat="1" spans="1:2">
      <c r="A214" s="84"/>
      <c r="B214" s="131"/>
    </row>
    <row r="215" s="26" customFormat="1" spans="1:2">
      <c r="A215" s="84"/>
      <c r="B215" s="131"/>
    </row>
    <row r="216" s="26" customFormat="1" spans="1:2">
      <c r="A216" s="84"/>
      <c r="B216" s="131"/>
    </row>
    <row r="217" s="26" customFormat="1" spans="1:2">
      <c r="A217" s="84"/>
      <c r="B217" s="131"/>
    </row>
    <row r="218" s="26" customFormat="1" spans="1:2">
      <c r="A218" s="84"/>
      <c r="B218" s="131"/>
    </row>
    <row r="219" s="26" customFormat="1" spans="1:2">
      <c r="A219" s="84"/>
      <c r="B219" s="131"/>
    </row>
    <row r="220" s="26" customFormat="1" spans="1:2">
      <c r="A220" s="84"/>
      <c r="B220" s="131"/>
    </row>
    <row r="221" s="26" customFormat="1" spans="1:2">
      <c r="A221" s="84"/>
      <c r="B221" s="131"/>
    </row>
    <row r="222" s="26" customFormat="1" spans="1:2">
      <c r="A222" s="84"/>
      <c r="B222" s="131"/>
    </row>
    <row r="223" s="26" customFormat="1" spans="1:2">
      <c r="A223" s="84"/>
      <c r="B223" s="131"/>
    </row>
    <row r="224" s="26" customFormat="1" spans="1:2">
      <c r="A224" s="84"/>
      <c r="B224" s="131"/>
    </row>
    <row r="225" s="26" customFormat="1" spans="1:2">
      <c r="A225" s="84"/>
      <c r="B225" s="131"/>
    </row>
    <row r="226" s="26" customFormat="1" spans="1:2">
      <c r="A226" s="84"/>
      <c r="B226" s="131"/>
    </row>
    <row r="227" s="26" customFormat="1" spans="1:2">
      <c r="A227" s="84"/>
      <c r="B227" s="131"/>
    </row>
    <row r="228" s="26" customFormat="1" spans="1:2">
      <c r="A228" s="84"/>
      <c r="B228" s="131"/>
    </row>
    <row r="229" s="26" customFormat="1" spans="1:2">
      <c r="A229" s="84"/>
      <c r="B229" s="131"/>
    </row>
    <row r="230" s="26" customFormat="1" spans="1:2">
      <c r="A230" s="84"/>
      <c r="B230" s="131"/>
    </row>
    <row r="231" s="26" customFormat="1" spans="1:2">
      <c r="A231" s="84"/>
      <c r="B231" s="131"/>
    </row>
    <row r="232" s="26" customFormat="1" spans="1:2">
      <c r="A232" s="84"/>
      <c r="B232" s="131"/>
    </row>
    <row r="233" s="26" customFormat="1" spans="1:2">
      <c r="A233" s="84"/>
      <c r="B233" s="131"/>
    </row>
    <row r="234" s="26" customFormat="1" spans="1:2">
      <c r="A234" s="84"/>
      <c r="B234" s="131"/>
    </row>
    <row r="235" s="26" customFormat="1" spans="1:2">
      <c r="A235" s="84"/>
      <c r="B235" s="131"/>
    </row>
    <row r="236" s="26" customFormat="1" spans="1:2">
      <c r="A236" s="84"/>
      <c r="B236" s="131"/>
    </row>
    <row r="237" s="26" customFormat="1" spans="1:2">
      <c r="A237" s="84"/>
      <c r="B237" s="131"/>
    </row>
    <row r="238" s="26" customFormat="1" spans="1:2">
      <c r="A238" s="84"/>
      <c r="B238" s="131"/>
    </row>
    <row r="239" s="26" customFormat="1" spans="1:2">
      <c r="A239" s="84"/>
      <c r="B239" s="131"/>
    </row>
    <row r="240" s="26" customFormat="1" spans="1:2">
      <c r="A240" s="84"/>
      <c r="B240" s="131"/>
    </row>
    <row r="241" s="26" customFormat="1" spans="1:2">
      <c r="A241" s="84"/>
      <c r="B241" s="131"/>
    </row>
    <row r="242" s="26" customFormat="1" spans="1:2">
      <c r="A242" s="84"/>
      <c r="B242" s="131"/>
    </row>
    <row r="243" s="26" customFormat="1" spans="1:2">
      <c r="A243" s="84"/>
      <c r="B243" s="131"/>
    </row>
    <row r="244" s="26" customFormat="1" spans="1:2">
      <c r="A244" s="84"/>
      <c r="B244" s="131"/>
    </row>
    <row r="245" s="26" customFormat="1" spans="1:2">
      <c r="A245" s="84"/>
      <c r="B245" s="131"/>
    </row>
    <row r="246" s="26" customFormat="1" spans="1:2">
      <c r="A246" s="84"/>
      <c r="B246" s="131"/>
    </row>
    <row r="247" s="26" customFormat="1" spans="1:2">
      <c r="A247" s="84"/>
      <c r="B247" s="131"/>
    </row>
    <row r="248" s="26" customFormat="1" spans="1:2">
      <c r="A248" s="84"/>
      <c r="B248" s="131"/>
    </row>
    <row r="249" s="26" customFormat="1" spans="1:2">
      <c r="A249" s="84"/>
      <c r="B249" s="131"/>
    </row>
    <row r="250" s="26" customFormat="1" spans="1:2">
      <c r="A250" s="84"/>
      <c r="B250" s="131"/>
    </row>
    <row r="251" s="26" customFormat="1" spans="1:2">
      <c r="A251" s="84"/>
      <c r="B251" s="131"/>
    </row>
    <row r="252" s="26" customFormat="1" spans="1:2">
      <c r="A252" s="84"/>
      <c r="B252" s="131"/>
    </row>
    <row r="253" s="26" customFormat="1" spans="1:2">
      <c r="A253" s="84"/>
      <c r="B253" s="131"/>
    </row>
    <row r="254" s="26" customFormat="1" spans="1:2">
      <c r="A254" s="84"/>
      <c r="B254" s="131"/>
    </row>
    <row r="255" s="26" customFormat="1" spans="1:2">
      <c r="A255" s="84"/>
      <c r="B255" s="131"/>
    </row>
    <row r="256" s="26" customFormat="1" spans="1:2">
      <c r="A256" s="84"/>
      <c r="B256" s="131"/>
    </row>
    <row r="257" s="26" customFormat="1" spans="1:2">
      <c r="A257" s="84"/>
      <c r="B257" s="131"/>
    </row>
    <row r="258" s="26" customFormat="1" spans="1:2">
      <c r="A258" s="84"/>
      <c r="B258" s="131"/>
    </row>
    <row r="259" s="26" customFormat="1" spans="1:2">
      <c r="A259" s="84"/>
      <c r="B259" s="131"/>
    </row>
    <row r="260" s="26" customFormat="1" spans="1:2">
      <c r="A260" s="84"/>
      <c r="B260" s="131"/>
    </row>
    <row r="261" s="26" customFormat="1" spans="1:2">
      <c r="A261" s="84"/>
      <c r="B261" s="131"/>
    </row>
    <row r="262" s="26" customFormat="1" spans="1:2">
      <c r="A262" s="84"/>
      <c r="B262" s="131"/>
    </row>
    <row r="263" s="26" customFormat="1" spans="1:2">
      <c r="A263" s="84"/>
      <c r="B263" s="131"/>
    </row>
    <row r="264" s="26" customFormat="1" spans="1:2">
      <c r="A264" s="84"/>
      <c r="B264" s="131"/>
    </row>
    <row r="265" s="26" customFormat="1" spans="1:2">
      <c r="A265" s="84"/>
      <c r="B265" s="131"/>
    </row>
    <row r="266" s="26" customFormat="1" spans="1:2">
      <c r="A266" s="84"/>
      <c r="B266" s="131"/>
    </row>
    <row r="267" s="26" customFormat="1" spans="1:2">
      <c r="A267" s="84"/>
      <c r="B267" s="131"/>
    </row>
    <row r="268" s="26" customFormat="1" spans="1:2">
      <c r="A268" s="84"/>
      <c r="B268" s="131"/>
    </row>
    <row r="269" s="26" customFormat="1" spans="1:2">
      <c r="A269" s="84"/>
      <c r="B269" s="131"/>
    </row>
    <row r="270" s="26" customFormat="1" spans="1:2">
      <c r="A270" s="84"/>
      <c r="B270" s="131"/>
    </row>
    <row r="271" s="26" customFormat="1" spans="1:2">
      <c r="A271" s="84"/>
      <c r="B271" s="131"/>
    </row>
    <row r="272" s="26" customFormat="1" spans="1:2">
      <c r="A272" s="84"/>
      <c r="B272" s="131"/>
    </row>
    <row r="273" s="26" customFormat="1" spans="1:2">
      <c r="A273" s="84"/>
      <c r="B273" s="131"/>
    </row>
    <row r="274" s="26" customFormat="1" spans="1:2">
      <c r="A274" s="84"/>
      <c r="B274" s="131"/>
    </row>
    <row r="275" s="26" customFormat="1" spans="1:2">
      <c r="A275" s="84"/>
      <c r="B275" s="131"/>
    </row>
    <row r="276" s="26" customFormat="1" spans="1:2">
      <c r="A276" s="84"/>
      <c r="B276" s="131"/>
    </row>
    <row r="277" s="26" customFormat="1" spans="1:2">
      <c r="A277" s="84"/>
      <c r="B277" s="131"/>
    </row>
    <row r="278" s="26" customFormat="1" spans="1:2">
      <c r="A278" s="84"/>
      <c r="B278" s="131"/>
    </row>
    <row r="279" s="26" customFormat="1" spans="1:2">
      <c r="A279" s="84"/>
      <c r="B279" s="131"/>
    </row>
    <row r="280" s="26" customFormat="1" spans="1:2">
      <c r="A280" s="84"/>
      <c r="B280" s="131"/>
    </row>
    <row r="281" s="26" customFormat="1" spans="1:2">
      <c r="A281" s="84"/>
      <c r="B281" s="131"/>
    </row>
    <row r="282" s="26" customFormat="1" spans="1:2">
      <c r="A282" s="84"/>
      <c r="B282" s="131"/>
    </row>
    <row r="283" s="26" customFormat="1" spans="1:2">
      <c r="A283" s="84"/>
      <c r="B283" s="131"/>
    </row>
    <row r="284" s="26" customFormat="1" spans="1:2">
      <c r="A284" s="84"/>
      <c r="B284" s="131"/>
    </row>
    <row r="285" s="26" customFormat="1" spans="1:2">
      <c r="A285" s="84"/>
      <c r="B285" s="131"/>
    </row>
    <row r="286" s="26" customFormat="1" spans="1:2">
      <c r="A286" s="84"/>
      <c r="B286" s="131"/>
    </row>
    <row r="287" s="26" customFormat="1" spans="1:2">
      <c r="A287" s="84"/>
      <c r="B287" s="131"/>
    </row>
    <row r="288" s="26" customFormat="1" spans="1:2">
      <c r="A288" s="84"/>
      <c r="B288" s="131"/>
    </row>
    <row r="289" s="26" customFormat="1" spans="1:2">
      <c r="A289" s="84"/>
      <c r="B289" s="131"/>
    </row>
  </sheetData>
  <sheetProtection selectLockedCells="1" selectUnlockedCells="1" autoFilter="0" pivotTables="0"/>
  <mergeCells count="2">
    <mergeCell ref="A1:D1"/>
    <mergeCell ref="A2:B2"/>
  </mergeCells>
  <printOptions horizontalCentered="1"/>
  <pageMargins left="0.904166666666667" right="0.904166666666667" top="0.786805555555556" bottom="0.786805555555556" header="0" footer="0.511805555555556"/>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topLeftCell="A13" workbookViewId="0">
      <selection activeCell="B7" sqref="B7"/>
    </sheetView>
  </sheetViews>
  <sheetFormatPr defaultColWidth="9" defaultRowHeight="14.4" outlineLevelCol="1"/>
  <cols>
    <col min="1" max="1" width="37.8703703703704" customWidth="1"/>
    <col min="2" max="2" width="38.75" customWidth="1"/>
  </cols>
  <sheetData>
    <row r="1" ht="105" customHeight="1" spans="1:2">
      <c r="A1" s="124" t="s">
        <v>666</v>
      </c>
      <c r="B1" s="124"/>
    </row>
    <row r="2" ht="26" customHeight="1" spans="1:2">
      <c r="A2" s="125" t="s">
        <v>150</v>
      </c>
      <c r="B2" s="125"/>
    </row>
    <row r="3" ht="26" customHeight="1" spans="1:2">
      <c r="A3" s="126" t="s">
        <v>667</v>
      </c>
      <c r="B3" s="127" t="s">
        <v>668</v>
      </c>
    </row>
    <row r="4" ht="26" customHeight="1" spans="1:2">
      <c r="A4" s="126" t="s">
        <v>669</v>
      </c>
      <c r="B4" s="127">
        <v>0</v>
      </c>
    </row>
    <row r="5" ht="26" customHeight="1" spans="1:2">
      <c r="A5" s="126" t="s">
        <v>670</v>
      </c>
      <c r="B5" s="127">
        <v>0</v>
      </c>
    </row>
    <row r="6" ht="26" customHeight="1" spans="1:2">
      <c r="A6" s="126" t="s">
        <v>671</v>
      </c>
      <c r="B6" s="127">
        <v>0</v>
      </c>
    </row>
    <row r="7" ht="26" customHeight="1" spans="1:2">
      <c r="A7" s="126" t="s">
        <v>672</v>
      </c>
      <c r="B7" s="127">
        <v>0</v>
      </c>
    </row>
    <row r="8" ht="26" customHeight="1" spans="1:2">
      <c r="A8" s="126" t="s">
        <v>673</v>
      </c>
      <c r="B8" s="127">
        <v>0</v>
      </c>
    </row>
    <row r="9" ht="26" customHeight="1" spans="1:2">
      <c r="A9" s="126" t="s">
        <v>674</v>
      </c>
      <c r="B9" s="127">
        <v>0</v>
      </c>
    </row>
    <row r="10" ht="26" customHeight="1" spans="1:2">
      <c r="A10" s="126" t="s">
        <v>675</v>
      </c>
      <c r="B10" s="127">
        <v>0</v>
      </c>
    </row>
    <row r="11" ht="26" customHeight="1" spans="1:2">
      <c r="A11" s="126" t="s">
        <v>676</v>
      </c>
      <c r="B11" s="127">
        <v>0</v>
      </c>
    </row>
    <row r="12" ht="26" customHeight="1" spans="1:2">
      <c r="A12" s="126" t="s">
        <v>670</v>
      </c>
      <c r="B12" s="127">
        <v>0</v>
      </c>
    </row>
    <row r="13" ht="26" customHeight="1" spans="1:2">
      <c r="A13" s="126" t="s">
        <v>672</v>
      </c>
      <c r="B13" s="127">
        <v>0</v>
      </c>
    </row>
    <row r="14" ht="26" customHeight="1" spans="1:2">
      <c r="A14" s="126" t="s">
        <v>674</v>
      </c>
      <c r="B14" s="127">
        <v>0</v>
      </c>
    </row>
    <row r="15" ht="15.6" spans="1:2">
      <c r="A15" s="128" t="s">
        <v>677</v>
      </c>
      <c r="B15" s="129"/>
    </row>
  </sheetData>
  <mergeCells count="2">
    <mergeCell ref="A1:B1"/>
    <mergeCell ref="A2:B2"/>
  </mergeCells>
  <pageMargins left="0.393055555555556" right="0.393055555555556" top="1" bottom="1" header="0.5" footer="0.5"/>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7"/>
  <sheetViews>
    <sheetView workbookViewId="0">
      <selection activeCell="H16" sqref="H16"/>
    </sheetView>
  </sheetViews>
  <sheetFormatPr defaultColWidth="9" defaultRowHeight="12" outlineLevelRow="6"/>
  <cols>
    <col min="1" max="1" width="26.75" style="53" customWidth="1"/>
    <col min="2" max="4" width="23" style="53" customWidth="1"/>
    <col min="5" max="5" width="23" style="54" customWidth="1"/>
    <col min="6" max="16384" width="9" style="53"/>
  </cols>
  <sheetData>
    <row r="1" s="53" customFormat="1" ht="60" customHeight="1" spans="1:5">
      <c r="A1" s="55" t="s">
        <v>16</v>
      </c>
      <c r="B1" s="55"/>
      <c r="C1" s="55"/>
      <c r="D1" s="55"/>
      <c r="E1" s="55"/>
    </row>
    <row r="2" s="53" customFormat="1" ht="26" customHeight="1" spans="1:256">
      <c r="A2" s="58"/>
      <c r="B2" s="58"/>
      <c r="C2" s="58"/>
      <c r="D2" s="58"/>
      <c r="E2" s="57" t="s">
        <v>678</v>
      </c>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53" customFormat="1" ht="48" customHeight="1" spans="1:256">
      <c r="A3" s="59" t="s">
        <v>679</v>
      </c>
      <c r="B3" s="59" t="s">
        <v>680</v>
      </c>
      <c r="C3" s="59" t="s">
        <v>681</v>
      </c>
      <c r="D3" s="59" t="s">
        <v>682</v>
      </c>
      <c r="E3" s="60" t="s">
        <v>683</v>
      </c>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row>
    <row r="4" s="53" customFormat="1" ht="44" customHeight="1" spans="1:256">
      <c r="A4" s="59" t="s">
        <v>684</v>
      </c>
      <c r="B4" s="62"/>
      <c r="C4" s="62"/>
      <c r="D4" s="62"/>
      <c r="E4" s="63"/>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53" customFormat="1" ht="42" customHeight="1" spans="1:256">
      <c r="A5" s="59" t="s">
        <v>685</v>
      </c>
      <c r="B5" s="62"/>
      <c r="C5" s="62"/>
      <c r="D5" s="62"/>
      <c r="E5" s="63"/>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7" ht="30" customHeight="1" spans="1:5">
      <c r="A7" s="65" t="s">
        <v>686</v>
      </c>
      <c r="B7" s="65"/>
      <c r="C7" s="65"/>
      <c r="D7" s="65"/>
      <c r="E7" s="65"/>
    </row>
  </sheetData>
  <mergeCells count="2">
    <mergeCell ref="A1:E1"/>
    <mergeCell ref="A7:E7"/>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4 5 " > < c o m m e n t   s : r e f = " C 2 0 2 "   r g b C l r = " 4 1 C 6 B 4 " / > < / c o m m e n t L i s t > < c o m m e n t L i s t   s h e e t S t i d = " 5 " / > < c o m m e n t L i s t   s h e e t S t i d = " 9 3 " / > < c o m m e n t L i s t   s h e e t S t i d = " 1 2 9 " > < c o m m e n t   s : r e f = " C 5 "   r g b C l r = " 4 1 C 6 B 4 " / > < c o m m e n t   s : r e f = " C 3 2 "   r g b C l r = " 4 1 C 6 B 4 " / > < c o m m e n t   s : r e f = " C 4 2 "   r g b C l r = " 4 1 C 6 B 4 " / > < c o m m e n t   s : r e f = " G 4 9 "   r g b C l r = " 4 1 C 6 B 4 " / > < / c o m m e n t L i s t > < c o m m e n t L i s t   s h e e t S t i d = " 1 3 0 " > < c o m m e n t   s : r e f = " H 5 8 1 "   r g b C l r = " 3 9 C 7 2 C " / > < / 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Company>惠普系列电脑</Company>
  <Application>Microsoft Excel</Application>
  <HeadingPairs>
    <vt:vector size="2" baseType="variant">
      <vt:variant>
        <vt:lpstr>工作表</vt:lpstr>
      </vt:variant>
      <vt:variant>
        <vt:i4>29</vt:i4>
      </vt:variant>
    </vt:vector>
  </HeadingPairs>
  <TitlesOfParts>
    <vt:vector size="29" baseType="lpstr">
      <vt:lpstr>目录 </vt:lpstr>
      <vt:lpstr>表一</vt:lpstr>
      <vt:lpstr>表二</vt:lpstr>
      <vt:lpstr>表三</vt:lpstr>
      <vt:lpstr>表四</vt:lpstr>
      <vt:lpstr>表五</vt:lpstr>
      <vt:lpstr>表六</vt:lpstr>
      <vt:lpstr>表七 </vt:lpstr>
      <vt:lpstr>表八</vt:lpstr>
      <vt:lpstr>表九</vt:lpstr>
      <vt:lpstr>表十</vt:lpstr>
      <vt:lpstr>表十一</vt:lpstr>
      <vt:lpstr>表十二</vt:lpstr>
      <vt:lpstr>表十三</vt:lpstr>
      <vt:lpstr>表十四</vt:lpstr>
      <vt:lpstr>表十五</vt:lpstr>
      <vt:lpstr>表十六</vt:lpstr>
      <vt:lpstr>表十七</vt:lpstr>
      <vt:lpstr>表十八</vt:lpstr>
      <vt:lpstr>表十九</vt:lpstr>
      <vt:lpstr>工作底表目录</vt:lpstr>
      <vt:lpstr>县区公</vt:lpstr>
      <vt:lpstr>本公预1</vt:lpstr>
      <vt:lpstr>本公预2</vt:lpstr>
      <vt:lpstr>本公支1</vt:lpstr>
      <vt:lpstr>本公支2</vt:lpstr>
      <vt:lpstr>本公支17</vt:lpstr>
      <vt:lpstr>全1231</vt:lpstr>
      <vt:lpstr>本1231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周圣洁</cp:lastModifiedBy>
  <dcterms:created xsi:type="dcterms:W3CDTF">2013-10-23T00:10:00Z</dcterms:created>
  <cp:lastPrinted>2022-01-08T11:58:00Z</cp:lastPrinted>
  <dcterms:modified xsi:type="dcterms:W3CDTF">2023-05-12T02:51:18Z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true</vt:bool>
  </property>
  <property fmtid="{D5CDD505-2E9C-101B-9397-08002B2CF9AE}" pid="4" name="ICV">
    <vt:lpwstr>5A51CC7F763443539863723FE3828B34</vt:lpwstr>
  </property>
</Properties>
</file>